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2" windowWidth="15480" windowHeight="7716" tabRatio="775" activeTab="0"/>
  </bookViews>
  <sheets>
    <sheet name="ÚSP Zboží" sheetId="1" r:id="rId1"/>
    <sheet name="Domov Háj" sheetId="2" r:id="rId2"/>
    <sheet name="ÚSP Lidmaň" sheetId="3" r:id="rId3"/>
    <sheet name="Domov ve Věži" sheetId="4" r:id="rId4"/>
    <sheet name="Domov Jeřabina" sheetId="5" r:id="rId5"/>
    <sheet name="Domov bez zámku" sheetId="6" r:id="rId6"/>
    <sheet name="ÚSP Nové Syrovice" sheetId="7" r:id="rId7"/>
    <sheet name="ÚSP Křižanov" sheetId="8" r:id="rId8"/>
    <sheet name="DS M.Curierových" sheetId="9" r:id="rId9"/>
    <sheet name="DS Třebíč Koutkova" sheetId="10" r:id="rId10"/>
    <sheet name="DS Náměšť nad Os" sheetId="11" r:id="rId11"/>
    <sheet name="Psych.Jihl." sheetId="12" r:id="rId12"/>
    <sheet name="DS Mitrov" sheetId="13" r:id="rId13"/>
    <sheet name="DS Velké Meziříčí" sheetId="14" r:id="rId14"/>
    <sheet name="DS Havlíčkův Brod" sheetId="15" r:id="rId15"/>
    <sheet name="DD Humpolec" sheetId="16" r:id="rId16"/>
    <sheet name="DD Proseč u Pošné" sheetId="17" r:id="rId17"/>
    <sheet name="DD Onšov" sheetId="18" r:id="rId18"/>
    <sheet name="DD Proseč Obořiště" sheetId="19" r:id="rId19"/>
    <sheet name="DD Ždírec" sheetId="20" r:id="rId20"/>
  </sheets>
  <definedNames>
    <definedName name="_454">"#REF!"</definedName>
    <definedName name="_455">"#REF!"</definedName>
    <definedName name="_459">"#REF!"</definedName>
    <definedName name="_463">"#REF!"</definedName>
    <definedName name="_464">"#REF!"</definedName>
    <definedName name="_465">"#REF!"</definedName>
    <definedName name="_48">"#REF!"</definedName>
    <definedName name="_49">"#REF!"</definedName>
    <definedName name="_53">"#REF!"</definedName>
    <definedName name="_55">"#REF!"</definedName>
    <definedName name="_57">"#REF!"</definedName>
    <definedName name="_59">"#REF!"</definedName>
    <definedName name="_690">"#REF!"</definedName>
    <definedName name="_691">"#REF!"</definedName>
    <definedName name="_695">"#REF!"</definedName>
    <definedName name="_697">"#REF!"</definedName>
    <definedName name="_699">"#REF!"</definedName>
    <definedName name="_701">"#REF!"</definedName>
    <definedName name="_875">"#REF!"</definedName>
    <definedName name="_876">"#REF!"</definedName>
    <definedName name="_880">"#REF!"</definedName>
    <definedName name="_882">"#REF!"</definedName>
    <definedName name="_884">"#REF!"</definedName>
    <definedName name="_886">"#REF!"</definedName>
    <definedName name="_xlnm.Print_Area_1">#REF!</definedName>
    <definedName name="_xlnm.Print_Area_10">'ÚSP Křižanov'!$A$1:$N$127</definedName>
    <definedName name="_xlnm.Print_Area_11">'DS M.Curierových'!$A$1:$N$127</definedName>
    <definedName name="_xlnm.Print_Area_12">'DS Třebíč Koutkova'!$A$1:$N$127</definedName>
    <definedName name="_xlnm.Print_Area_13">'DS Náměšť nad Os'!$A$1:$N$132</definedName>
    <definedName name="_xlnm.Print_Area_14">'Psych.Jihl.'!$A$1:$N$122</definedName>
    <definedName name="_xlnm.Print_Area_15">'DS Mitrov'!$A$1:$N$130</definedName>
    <definedName name="_xlnm.Print_Area_16">'DS Velké Meziříčí'!$A$1:$N$130</definedName>
    <definedName name="_xlnm.Print_Area_17">'DS Havlíčkův Brod'!$A$1:$N$129</definedName>
    <definedName name="_xlnm.Print_Area_18">'DD Humpolec'!$A$1:$N$127</definedName>
    <definedName name="_xlnm.Print_Area_19">'DD Proseč u Pošné'!$A$1:$N$128</definedName>
    <definedName name="_xlnm.Print_Area_2">#REF!</definedName>
    <definedName name="_xlnm.Print_Area_20">'DD Onšov'!$A$1:$N$128</definedName>
    <definedName name="_xlnm.Print_Area_21">'DD Proseč Obořiště'!$A$1:$N$131</definedName>
    <definedName name="_xlnm.Print_Area_22">'DD Ždírec'!$A$1:$N$128</definedName>
    <definedName name="_xlnm.Print_Area_3">'ÚSP Zboží'!$A$1:$N$138</definedName>
    <definedName name="_xlnm.Print_Area_4">'Domov Háj'!$A$1:$N$126</definedName>
    <definedName name="_xlnm.Print_Area_6">'Domov ve Věži'!$A$1:$N$123</definedName>
    <definedName name="_xlnm.Print_Area_7">'Domov Jeřabina'!$A$1:$N$106</definedName>
    <definedName name="_xlnm.Print_Area_8">'Domov bez zámku'!$A$1:$N$141</definedName>
    <definedName name="_xlnm.Print_Area_9">'ÚSP Nové Syrovice'!$A$1:$N$127</definedName>
    <definedName name="_xlnm.Print_Area" localSheetId="15">'DD Humpolec'!$A$1:$I$97</definedName>
    <definedName name="_xlnm.Print_Area" localSheetId="17">'DD Onšov'!$A$1:$I$97</definedName>
    <definedName name="_xlnm.Print_Area" localSheetId="18">'DD Proseč Obořiště'!$A$1:$I$100</definedName>
    <definedName name="_xlnm.Print_Area" localSheetId="16">'DD Proseč u Pošné'!$A$1:$I$97</definedName>
    <definedName name="_xlnm.Print_Area" localSheetId="19">'DD Ždírec'!$A$1:$I$101</definedName>
    <definedName name="_xlnm.Print_Area" localSheetId="5">'Domov bez zámku'!$A$1:$I$111</definedName>
    <definedName name="_xlnm.Print_Area" localSheetId="1">'Domov Háj'!$A$1:$I$92</definedName>
    <definedName name="_xlnm.Print_Area" localSheetId="4">'Domov Jeřabina'!$A$1:$I$119</definedName>
    <definedName name="_xlnm.Print_Area" localSheetId="3">'Domov ve Věži'!$A$1:$I$98</definedName>
    <definedName name="_xlnm.Print_Area" localSheetId="14">'DS Havlíčkův Brod'!$A$1:$I$97</definedName>
    <definedName name="_xlnm.Print_Area" localSheetId="8">'DS M.Curierových'!$A$1:$I$96</definedName>
    <definedName name="_xlnm.Print_Area" localSheetId="12">'DS Mitrov'!$A$1:$I$97</definedName>
    <definedName name="_xlnm.Print_Area" localSheetId="10">'DS Náměšť nad Os'!$A$1:$I$97</definedName>
    <definedName name="_xlnm.Print_Area" localSheetId="9">'DS Třebíč Koutkova'!$A$1:$I$100</definedName>
    <definedName name="_xlnm.Print_Area" localSheetId="13">'DS Velké Meziříčí'!$A$1:$I$100</definedName>
    <definedName name="_xlnm.Print_Area" localSheetId="11">'Psych.Jihl.'!$A$1:$I$96</definedName>
    <definedName name="_xlnm.Print_Area" localSheetId="7">'ÚSP Křižanov'!$A$1:$I$96</definedName>
    <definedName name="_xlnm.Print_Area" localSheetId="6">'ÚSP Nové Syrovice'!$A$1:$I$97</definedName>
    <definedName name="_xlnm.Print_Area" localSheetId="0">'ÚSP Zboží'!$A$1:$I$108</definedName>
  </definedNames>
  <calcPr fullCalcOnLoad="1"/>
</workbook>
</file>

<file path=xl/sharedStrings.xml><?xml version="1.0" encoding="utf-8"?>
<sst xmlns="http://schemas.openxmlformats.org/spreadsheetml/2006/main" count="1394" uniqueCount="205">
  <si>
    <t>Domov bez zámku</t>
  </si>
  <si>
    <t>Ústav sociální péče Křižanov</t>
  </si>
  <si>
    <t>Domov pro seniory Náměšť nad Oslavou</t>
  </si>
  <si>
    <t>Domov pro seniory Mitrov</t>
  </si>
  <si>
    <t>Domov důchodců Proseč u Pošné</t>
  </si>
  <si>
    <t>rok 2013</t>
  </si>
  <si>
    <t xml:space="preserve">               Střednědobý plán</t>
  </si>
  <si>
    <t>Finanční částky uvádějte v tisících Kč</t>
  </si>
  <si>
    <t xml:space="preserve">IČ:       </t>
  </si>
  <si>
    <t>Název organizace:</t>
  </si>
  <si>
    <t>Oblast působnosti:</t>
  </si>
  <si>
    <t>Domov důchodců Ždírec.PO</t>
  </si>
  <si>
    <t>Sociální služby</t>
  </si>
  <si>
    <t>Poslední aktualizace:</t>
  </si>
  <si>
    <r>
      <rPr>
        <b/>
        <sz val="11"/>
        <color indexed="8"/>
        <rFont val="Calibri"/>
        <family val="2"/>
      </rPr>
      <t xml:space="preserve">Hlavní činnost </t>
    </r>
    <r>
      <rPr>
        <sz val="10"/>
        <rFont val="Arial"/>
        <family val="2"/>
      </rPr>
      <t xml:space="preserve">(popis a vyjádření k očekávaným, navrhovaným nebo plánovaným změnám): Od 1.9.2013 bude zahájen plný provoz nové budovy se 60 lůžky Domova se zvláštním režimem ve Ždírci. Ke dni  3.9.2013 opustíme a předáme budovu A, Husova 2624, 580 01 Havl.Brod Domovu pro seniory Havlíčkův Brod,p.o., U Panských 1452. Klienti, kteří budou chtít, budou přestěhováni do Ždírce. Ve Ždírci budeme provozovat Domovy se zvláštním režimem s kapacitou 70 lůžek a Domov pro seniory s kapacitou 54 lůžek. Pravděpodobně od 1.července 2014 dojde k otevření třetí služby, a to poradenského a kontaktního místa Alzheimer point. Služba bude poskytovat poradenství v oblasti ošetřovatelské péče o osoby postižené Alzheimerovou chorobou a dále budeme zapůjčovat kompenzační a rehabilitační pomůcky. V roce 2014 by měly být dokončeny práce spojené s revitalizací zahrady a parku. </t>
    </r>
  </si>
  <si>
    <r>
      <rPr>
        <b/>
        <sz val="11"/>
        <color indexed="8"/>
        <rFont val="Calibri"/>
        <family val="2"/>
      </rPr>
      <t>Doplňková činnost</t>
    </r>
    <r>
      <rPr>
        <sz val="10"/>
        <rFont val="Arial"/>
        <family val="2"/>
      </rPr>
      <t xml:space="preserve"> (popis a vyjádření k očekávaným, navrhovaným nebo plánovaným změnám): Organizace v posledním čtvrtletí r.2012 uvedla do provozu svoji doplňkovou činnost  "Hostinská činnost". Od této hostinské činnosti očekáváme především lépší využívání všech svých hospodářských možností a odbornost svých zaměstnanců; tato činnost nesmí narušovat plnění hlavních účelů organizace a sleduje se odděleně. Je to v podstatě nejsnazší způsob, jak může naše příspěvková organizace dospět ke zlepšenému hospodářskému výsledku, který je následně zdrojem peněžních fondů. Dále očekáváme snížení případné neziskovosti z hlavní činnosti. Proto prostředky získané z doplňkové činnosti budou určeny na dokrytí potřeb v hlavní činnosti, které zřizovatel finančně nepokryl. Domov vede doplňkovou činnost po celé účetní období odděleně od hlavní činnosti na analytickém účtu. Na konci účetního období spojí hospodářský výsledek doplňkové činnosti po zdanění do jednoho zlepšeného hospodářského výsledku, který rozdělí do fondů. </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</si>
  <si>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 tři služby/činnosti DPS,DZR,AHC,  inventarizace poskytovaných služeb ve vztahu ke klientům. Orientace na příjem klientů ze zvyšenými potřebamy a tím i příspěvku na péči, jednání s rodinnými příslušníky a úřady směrem k podílení se na nekrytých nákladech klientů. Dále je neustále kladen důraz na vytíženost lůžek. Po nastěhování do nové budovy a stabilizaci provozu, budeme opětovně přehodnocovat oblast nákladů jak osobních tak ostatních provozních což bude mít dopad do potřeb financování. </t>
    </r>
  </si>
  <si>
    <t xml:space="preserve"> </t>
  </si>
  <si>
    <t xml:space="preserve">Činnost </t>
  </si>
  <si>
    <t>Skutečnost roku_2012</t>
  </si>
  <si>
    <t>Schváleno</t>
  </si>
  <si>
    <t>Předpoklad - plán</t>
  </si>
  <si>
    <t>rok_2013</t>
  </si>
  <si>
    <t>rok 2014</t>
  </si>
  <si>
    <t>rok 2015</t>
  </si>
  <si>
    <t>rok 2016</t>
  </si>
  <si>
    <t>Výnosy - hlavní činnost</t>
  </si>
  <si>
    <t>Náklady - hlavní činnost</t>
  </si>
  <si>
    <t>Výsledek hospodaření - hlavní činnost</t>
  </si>
  <si>
    <t>Výnosy - doplňková činnost</t>
  </si>
  <si>
    <t>Náklady - doplňková činnost</t>
  </si>
  <si>
    <t>Výsledek hospodaření - doplňková činnost</t>
  </si>
  <si>
    <t>Výnosy celkem</t>
  </si>
  <si>
    <t>Náklady celkem</t>
  </si>
  <si>
    <t xml:space="preserve">Výsledek hospodaření </t>
  </si>
  <si>
    <t>Skutečné a plánované potřeby (náklady) v oblasti:</t>
  </si>
  <si>
    <r>
      <rPr>
        <b/>
        <sz val="11"/>
        <color indexed="8"/>
        <rFont val="Calibri"/>
        <family val="2"/>
      </rPr>
      <t xml:space="preserve">Lidské zdroje </t>
    </r>
    <r>
      <rPr>
        <sz val="10"/>
        <rFont val="Arial"/>
        <family val="2"/>
      </rPr>
      <t>- popis očekávaných změn a potřeb (kvalifikační struktura, věková struktura, přirozená fluktuace, ... ): Se stěhováním v září 2013 je spojena velká personální změna. Většina zaměstnanců detašovaného pracoviště v Havl.Brodě chce přejít pod Domov pro seniory Havlíčkův Brod,p.o. Do Ždírce bude přijato 20 nových zaměstnanců, z toho 15 do přímé péče, ostatní jsou pomocné profese - uklízečky, kuchařky a pradlena. Kvalifikační předpoklady noví zaměstnanci splňují. Po otevření Alzheimer pointu bude nutné zaměstnat 1-2 kvalifikované vysokoškolsky vzdělané pracovníky. Též počítáme v roce 2014 se zaměstnáním rehabilitační sestry a pracovníka do recepce.</t>
    </r>
  </si>
  <si>
    <t>Oblast</t>
  </si>
  <si>
    <t>Mzdové náklady</t>
  </si>
  <si>
    <t>Náklady na vzdělávání</t>
  </si>
  <si>
    <t>Průměrný přepočtený počet zaměstnanců</t>
  </si>
  <si>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V září 2013 dojde k vyřazení budovy A v Havlíčkově Brodě z majetku organizace. Pravděpodobně do konce roku 2013 bude dostavěna a a předána do naší správy spojovací hala mezi stávajícími budovami a stavba pro technické zázemí. Do podzimu 2014 bude provedena revitalizace zahrady a parku včetně vybavení Memory garden.</t>
    </r>
  </si>
  <si>
    <t>Investiční fond - čerpání</t>
  </si>
  <si>
    <t>Vzhledem k provedené rekonrtrukci a nové přístavbě naše organizace neuvažuje  náročné finanční opravy.</t>
  </si>
  <si>
    <t>Služby realizované a uhrazené organizací</t>
  </si>
  <si>
    <t>z toho:</t>
  </si>
  <si>
    <t>technická podpora (support) - ICT</t>
  </si>
  <si>
    <t>opravy a udržování nemovitého majetku</t>
  </si>
  <si>
    <t>opravy a udržování movitého majetku</t>
  </si>
  <si>
    <r>
      <t xml:space="preserve">outsourcing - služby zajišťované externími dodavateli (podstatné změny) </t>
    </r>
    <r>
      <rPr>
        <i/>
        <sz val="11"/>
        <color indexed="10"/>
        <rFont val="Calibri"/>
        <family val="2"/>
      </rPr>
      <t>*)</t>
    </r>
  </si>
  <si>
    <r>
      <rPr>
        <sz val="11"/>
        <color indexed="10"/>
        <rFont val="Calibri"/>
        <family val="2"/>
      </rPr>
      <t xml:space="preserve">*) </t>
    </r>
    <r>
      <rPr>
        <sz val="10"/>
        <rFont val="Arial"/>
        <family val="2"/>
      </rPr>
      <t xml:space="preserve">outsourcing - služby zajišťované externími dodavateli: významné položky v nákladech PO (úklid, praní prádla, </t>
    </r>
  </si>
  <si>
    <t>stravování, doprava, správa sítě, právní konzultace, daňové a účetní poradenství ...)</t>
  </si>
  <si>
    <t>DOMOV DŮCHODCŮ HUMPOLEC, p.o.</t>
  </si>
  <si>
    <t>Sociální oblast</t>
  </si>
  <si>
    <t>Doplňkovou činností je hostinská činnost (poskytování stravy za úhradu) a ubytovací služby (ubytování pro zaměstnance DD). Obě tyto činnosti nejsou prodělečné a výhladově budou dále využívány.</t>
  </si>
  <si>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Výnosy z vlastní činnosti budou tak jako dosud použity na úhradu nákladů spojených s provozem. Navýšení úhrad ze stravu a pobyt realizujeme ve 2. čtvrtlrtí t.r. Výše dotace MPSV, resp. od KrÚ je odvislá od rozpočtových možností. Uvádíme reálná čísla, hospodaření zvažujeme jeko vyrovnané. Rok 2013 - uveden dosud schválený rozpočet.</t>
    </r>
  </si>
  <si>
    <t>Skutečnost roku 2012</t>
  </si>
  <si>
    <t>Pokud nedojde k výrazné změně v ubytovací kapacitě, neuvažujeme se snížení či zvýšení počtu pracovníků. Preferováni jsou pracovníci v přímé péči, tzn., že může dojít k navýšení jejich počtu na úkor ostatních profesí.</t>
  </si>
  <si>
    <t>Domov důchodců Onšov, příspěvková organizace</t>
  </si>
  <si>
    <t>Kraj Vysočina</t>
  </si>
  <si>
    <r>
      <rPr>
        <b/>
        <sz val="11"/>
        <color indexed="8"/>
        <rFont val="Calibri"/>
        <family val="2"/>
      </rPr>
      <t xml:space="preserve">Hlavní činnost </t>
    </r>
    <r>
      <rPr>
        <sz val="10"/>
        <rFont val="Arial"/>
        <family val="2"/>
      </rPr>
      <t>(popis a vyjádření k očekávaným, navrhovaným nebo plánovaným změnám): poskytování sociální služby "domov pro seniory" (§ 49 zákona č. 108/2006 Sb., o sociálních službách v platném znění). V období 2013 - 2016 plánujeme: (I) Navýšit kapacitu o 7 lůžek v rámci rekonstrukce hospodářské budovy: střecha hospodářské budovy je v havarijním stavu a její oprava je nezbytná. V rámci rekonstrukce plánujeme vybudovat 7 lůžek v hospodářské budově a  kanceláře pro management domova v půdních prostorách hospodářské budovy. Půdní prostory jsou dosud nevyužity. (II) Proškolit personál v metodách péče o uživatele s Parkinsonovou nemocí. Náklady související s proškolením jsou zohledněny v plánovaných nákladech na vzdělávání.</t>
    </r>
  </si>
  <si>
    <r>
      <rPr>
        <b/>
        <sz val="11"/>
        <color indexed="8"/>
        <rFont val="Calibri"/>
        <family val="2"/>
      </rPr>
      <t>Doplňková činnost</t>
    </r>
    <r>
      <rPr>
        <sz val="10"/>
        <rFont val="Arial"/>
        <family val="2"/>
      </rPr>
      <t xml:space="preserve"> (popis a vyjádření k očekávaným, navrhovaným nebo plánovaným změnám): dle Zřizovací listiny Domov důchodců Onšov, p.o. nevykonává doplňkové činnosti. V současné době nemá domov volné kapacity pro činnost, která by splňovala kritéria pravidelné či příležitostné doplňkové činnosti s pozitivním dopadem na její ziskovost. Pro období 2013 - 2016 nebude zatím doplňková činnost součástí koncepčního záměru našeho domova.</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</si>
  <si>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Ve finančním plánu počítáme s tím, že každý kalendářní rok dojde k celkovému navýší nákladů souvisejících s poskytováním služby. Pokud získáme investice na opravu hospodářské budovy, jejíž střecha je v havarijním stavu, dojde k navýšení kapacity naší služby o 7 lůžek. Příjmy z navýšené kapacity pokryjí plánované navýšení nákladů na jednotlivé kalendářní roky. I přes navýšení kapacity nebudeme navyšovat počet personálu. Do nově vybudovaných pokojů v hospodářské budově budou umisťování uživatelé se stupněm závislosti I. a II.</t>
    </r>
  </si>
  <si>
    <r>
      <rPr>
        <b/>
        <sz val="11"/>
        <color indexed="8"/>
        <rFont val="Calibri"/>
        <family val="2"/>
      </rPr>
      <t xml:space="preserve">Lidské zdroje </t>
    </r>
    <r>
      <rPr>
        <sz val="10"/>
        <rFont val="Arial"/>
        <family val="2"/>
      </rPr>
      <t xml:space="preserve">- popis očekávaných změn a potřeb (kvalifikační struktura, věková struktura, přirozená fluktuace, ... ): </t>
    </r>
    <r>
      <rPr>
        <b/>
        <i/>
        <sz val="11"/>
        <color indexed="8"/>
        <rFont val="Calibri"/>
        <family val="2"/>
      </rPr>
      <t>Kvalifikační struktura:</t>
    </r>
    <r>
      <rPr>
        <sz val="10"/>
        <rFont val="Arial"/>
        <family val="2"/>
      </rPr>
      <t xml:space="preserve">  V současné době splňují pracovníci na všech pozicích v DD Onšov zákonem stanovenou kvalifikaci.  Při výběru nových pracovníku je jedním z hlavních výběrových kritérií splnění kvalifikace a odborné praxe pro danou pracovní pozici.                                                                                                                                                                                                      </t>
    </r>
    <r>
      <rPr>
        <b/>
        <i/>
        <sz val="11"/>
        <color indexed="8"/>
        <rFont val="Calibri"/>
        <family val="2"/>
      </rPr>
      <t xml:space="preserve">Věková struktura: </t>
    </r>
    <r>
      <rPr>
        <sz val="10"/>
        <rFont val="Arial"/>
        <family val="2"/>
      </rPr>
      <t xml:space="preserve">V období 2013 - 2016 se vrátí z rodičovské dovolené 1 pracovnice. </t>
    </r>
    <r>
      <rPr>
        <sz val="11"/>
        <rFont val="Calibri"/>
        <family val="2"/>
      </rPr>
      <t xml:space="preserve">Do starobního důchodu odejdou 3 pracovníci.     </t>
    </r>
    <r>
      <rPr>
        <sz val="11"/>
        <rFont val="Calibri"/>
        <family val="2"/>
      </rPr>
      <t xml:space="preserve">                                                                                                                                                  </t>
    </r>
    <r>
      <rPr>
        <sz val="10"/>
        <rFont val="Arial"/>
        <family val="2"/>
      </rPr>
      <t xml:space="preserve">                                                         </t>
    </r>
    <r>
      <rPr>
        <b/>
        <i/>
        <sz val="11"/>
        <color indexed="8"/>
        <rFont val="Calibri"/>
        <family val="2"/>
      </rPr>
      <t>Přirozená fluktuace:</t>
    </r>
    <r>
      <rPr>
        <sz val="10"/>
        <rFont val="Arial"/>
        <family val="2"/>
      </rPr>
      <t xml:space="preserve"> Náš tým je stabilní. V případě neplánovaného odchodu pracovníka na kterékoli pozici v organizaci není problém najít náhradu (ředitel domova eviduje seznam zájemců o práci v DD Onšov).                                      </t>
    </r>
    <r>
      <rPr>
        <b/>
        <i/>
        <sz val="11"/>
        <color indexed="8"/>
        <rFont val="Calibri"/>
        <family val="2"/>
      </rPr>
      <t>Optimalizace středního zdravotnického personálu (SZP):</t>
    </r>
    <r>
      <rPr>
        <sz val="10"/>
        <rFont val="Arial"/>
        <family val="2"/>
      </rPr>
      <t xml:space="preserve"> v současné době jsou v organizačním schématu DD Onšov na pozici středního zdravotnického personálu 3 osoby na 3 celé úvazky. V plánovaném období 2013 - 2016 proběhne vyhodnocení jejich skutečného využití v rámci poskytované sociální služby a k optimalizaci těchto pracovních pozic. Cílem je, aby jedna pracovnice na pozici SZP zastávala současně i pozici hlavní sestry odpovídající za chod ošetřovatelského úseku domova a garantovala kvalitu činností vykonávaných v rámci ošetřovatelského úseku. V současné době řízení ošetřovatelského úseku vykonává částí svého úseku vedoucí úseku ošetřovatelské péče, která je též zástupkyní ředitele a účetní organizace.  </t>
    </r>
  </si>
  <si>
    <r>
      <rPr>
        <b/>
        <sz val="11"/>
        <color indexed="8"/>
        <rFont val="Calibri"/>
        <family val="2"/>
      </rPr>
      <t xml:space="preserve">Služby </t>
    </r>
    <r>
      <rPr>
        <sz val="10"/>
        <rFont val="Arial"/>
        <family val="2"/>
      </rPr>
      <t xml:space="preserve">- popis:                                                                                                                                                                                                                 Technická podpora - ICT: služby správce sítě DD Onšov.                                                                                                                                  Opravy a udržování nemovitého majetku: do roků 2014 - 2016 jsou rozděleny náklady spojené s opravou oplocení zámeckého parku a běžná (pravidelná) údržba objektu - např. výměna podlahové krytiny v obytné části objektu.                       Opravy a udržování movitého majetku: zajištění signalizačního/zabezpečovacího systému v objektu, běžné opravy a údržby objektu.                                                                                                                                                                                                           Outsourcing - služby právního poradce.                                     </t>
    </r>
  </si>
  <si>
    <t>00511901</t>
  </si>
  <si>
    <t>Domov důchodců Proseč-Obořiště, příspěvková organizace</t>
  </si>
  <si>
    <t>sociální služby</t>
  </si>
  <si>
    <r>
      <t xml:space="preserve">Hlavní činnost </t>
    </r>
    <r>
      <rPr>
        <sz val="10"/>
        <rFont val="Arial"/>
        <family val="2"/>
      </rPr>
      <t>(popis a vyjádření k očekávaným, navrhovaným nebo plánovaným změnám): Hlavní činností naší organizace je poskytování pobytové sociální služby „domovy pro seniory“. Klienti jsou ubytováni na dvou budovách. Na budově „hájovny“ jsou jednolůžkové a dvoulůžkové pokoje s vlastním sociálním zařízením. Na budově „zámku“ jsou převážně vícelůžkové pokoje bez vlastního sociálního zařízení. V roce 2013 bude zahájena na budově zámku rekonstrukce stropů jednotlivých místností po etapách, dojde k rekonstrukci centrální koupelny a společných WC. V rámci zkvalitnění ubytování plánujeme postupně snižovat kapacitu lůžek na jednotlivých vícelůžkových pokojích a do budoucna tím snížit celkovou kapacitu lůžek celého zařízení. V první fázi plánujeme vytvořit ze dvou jednolůžkových pokojů na budově hájovny dva pokoje dvoulůžkové. V druhé fázi plánujeme snížit kapacitu vícelůžkových pokojů na budově zámku a tím snížit i celkovou kapacitu zařízení nejméně o 2 lůžka. Budova hájovny bude sloužit k ubytování klientů s vyšší mírou soběstačnosti, budova zámku k ubytování klientů se zhoršeným zdravotním stavem.</t>
    </r>
  </si>
  <si>
    <r>
      <t>Doplňková činnost</t>
    </r>
    <r>
      <rPr>
        <sz val="10"/>
        <rFont val="Arial"/>
        <family val="2"/>
      </rPr>
      <t xml:space="preserve"> (popis a vyjádření k očekávaným, navrhovaným nebo plánovaným změnám): Doplňkovou činnost neprovozujeme, pro plánované období nepočítáme se zahájením provozování jakékoliv doplňkové činnosti. </t>
    </r>
  </si>
  <si>
    <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Ohledně nákladů jednotlivých let očekáváme jejich postupné mírné navyšování z důvodu každoročního zdražování cen energií a vodného a stočného – snahou ovšem bude udržet výši nákladů ve stejné výši a to úsporou dalších nákladových položek, dále v souvislosti se snižováním celkové kapacity lůžek očekáváme snížení výnosů, které sice trochu zmírní plánované zdražení úhrad za ubytování, ale ne dostatečně. Tvorbu a použití peněžních fondů očekáváme přibližně stejný jako doposud, v případě zhoršení hospodářského výsledku počítáme se zapojením rezervního fondu.</t>
    </r>
  </si>
  <si>
    <r>
      <t xml:space="preserve">Lidské zdroje </t>
    </r>
    <r>
      <rPr>
        <sz val="10"/>
        <rFont val="Arial"/>
        <family val="2"/>
      </rPr>
      <t>- popis očekávaných změn a potřeb (kvalifikační struktura, věková struktura, přirozená fluktuace, ... ): Optimální pro nás bude udržení současného stavu počtu zaměstnanců schváleného na rok 2013 i v rámci plánovaného snižování kapacity. Kvalifikační struktura zaměstnanců je vyhovující, zaměstnanci splňují zákonem předepsané podmínky pro výkon své pracovní pozice, účastní se dalšího vzdělávání. Budeme se snažit o udržení dosavadní nízké fluktuace postupným zlepšováním pracovního prostředí i podmínek. Pracovní tým je stálý, v rámci přirozené fluktuace, kdy odchází zaměstnanci do starobního důchodu, dochází k omlazení pracovního týmu, věková struktura je vyvážená, což chceme udržet i do budoucna. V rámci plánovaného období očekáváme odchod 4 zaměstnanců do starobního důchodu. I v případě neplánovaného ukončení pracovního poměru (ať ze strany zaměstnance nebo zaměstnavatele) nevidíme problém v získání nového pracovníka – vedeme evidenci uchazečů o zaměstnání v našem zařízení.</t>
    </r>
  </si>
  <si>
    <r>
      <t>Majetek</t>
    </r>
    <r>
      <rPr>
        <sz val="10"/>
        <rFont val="Arial"/>
        <family val="2"/>
      </rPr>
      <t xml:space="preserve"> - stručný komentář (přehled plánovaných investičních akcí, TZ a vyjmenované opravy, pořízení zásadního movitého majetku, ICT, využitelnost nemovitého i movitého majetku,...): V roce 2013 bude zahájena rekonstrukce stropů jednotlivých místností v budově zámku, dojde i k rekonstrukci centrální koupelny a společných WC (investice z rozpočtu KÚ), dále probíhá revitalizace parku, která má být dokončena v roce 2014 (též investice z rozpočtu KÚ), v plánovaném období chceme postupně realizovat modernizaci kotelny v budově hájovny, opravu komunikace uvnitř areálu DD, opravu oplocení kolem areálu DD, dále běžnou údržbu budov a zařízení, včetně techniky. Postupně bude docházet k výměně praček ve vlastní prádelně, neboť svým výkonem překračují svou dobu životnosti – v rámci toho sledujeme výši oprav a jejich rentabilitu. Do budoucna bude nutná i obměna zahradní techniky (žací stroje). Veškerý nemovitý i movitý majetek zařízení je plnně využíván. </t>
    </r>
  </si>
  <si>
    <r>
      <t>Služby –</t>
    </r>
    <r>
      <rPr>
        <sz val="10"/>
        <rFont val="Arial"/>
        <family val="2"/>
      </rPr>
      <t xml:space="preserve"> popis: Úklidové práce, stravovací služby, praní prádla si zajišťujeme vlastními silami ve vlastním zařízení, což bychom rádi udrželi i do budoucna. Do budoucna předpokládáme větší potřebu v oblasti právní konzultace, daňového a účetního poradenství vzhledem k dosavadnímu vývoji v této sféře. V rámci udržitelnosti projektu revitalizace parku (ukončení v roce 2014) mohou vzrůst náklady na jeho údržbu, hlavně v případě, že nebudeme tuto údržbu schopni zajistit v rámci svých zaměstnanců údržby, neboť se zvýší zatravněná plocha určená k pravidelnému sečení a přibudou další údržbové práce v parku spojené s dokončenou revitalizací. Opravy a udržování movitého i nemovitého chceme udržet v dosavadní výši (zčásti zmodernizováním nebo obměnou starých strojů za nové). Co se týče technické podpory, očekáváme mírný nárůst nákladů v důsledku přistoupení na modernější verzi mzdového programu VEMA, která by nás v budoucnu stejně čekala s vyššími pořizovacími náklady. </t>
    </r>
  </si>
  <si>
    <r>
      <t xml:space="preserve">*) </t>
    </r>
    <r>
      <rPr>
        <sz val="10"/>
        <rFont val="Arial"/>
        <family val="2"/>
      </rPr>
      <t xml:space="preserve">outsourcing - služby zajišťované externími dodavateli: významné položky v nákladech PO (úklid, praní prádla, </t>
    </r>
  </si>
  <si>
    <r>
      <rPr>
        <b/>
        <sz val="11"/>
        <color indexed="8"/>
        <rFont val="Calibri"/>
        <family val="2"/>
      </rPr>
      <t xml:space="preserve">Hlavní činnost </t>
    </r>
    <r>
      <rPr>
        <sz val="10"/>
        <rFont val="Arial"/>
        <family val="2"/>
      </rPr>
      <t>(popis a vyjádření k očekávaným, navrhovaným nebo plánovaným změnám):Organizace poskytuje sociální službu Domov pro seniory s kapacitou 30 lůžek, Domov se zvláštním režimem s kapacitou 28 lůžek Domov pro osoby se zdravotním postižením s kapacitou 12 lůžek.</t>
    </r>
  </si>
  <si>
    <r>
      <rPr>
        <b/>
        <sz val="11"/>
        <color indexed="8"/>
        <rFont val="Calibri"/>
        <family val="2"/>
      </rPr>
      <t>Doplňková činnost</t>
    </r>
    <r>
      <rPr>
        <sz val="10"/>
        <rFont val="Arial"/>
        <family val="2"/>
      </rPr>
      <t xml:space="preserve"> (popis a vyjádření k očekávaným, navrhovaným nebo plánovaným změnám):Organizace nemá žádnou doplňkovou činnost a neplánuje změnu.</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</si>
  <si>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změn):Příjmy z vlastní činnosti předpokládáme ve stejném objemu jako v předchozím roce. Předpoklad příjmů od VZP lze vzhledem k nepodepsanému dodatku ke Smlouvě těžko odhadnout,ale jsou nižší. Rozhodující bude realizace přístavby.</t>
    </r>
  </si>
  <si>
    <t>rok2016</t>
  </si>
  <si>
    <r>
      <rPr>
        <b/>
        <sz val="11"/>
        <color indexed="8"/>
        <rFont val="Calibri"/>
        <family val="2"/>
      </rPr>
      <t xml:space="preserve">Lidské zdroje </t>
    </r>
    <r>
      <rPr>
        <sz val="10"/>
        <rFont val="Arial"/>
        <family val="2"/>
      </rPr>
      <t>- organizace počítá s přirozenou fluktuací (odchod do důchodu, na mateřskou dovolenou),která by neměla způsobit větší výkyvy ve kvalifikační ani věkové struktuře</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</si>
  <si>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záleží na realizaci přístavby</t>
    </r>
  </si>
  <si>
    <r>
      <rPr>
        <b/>
        <sz val="11"/>
        <color indexed="8"/>
        <rFont val="Calibri"/>
        <family val="2"/>
      </rPr>
      <t xml:space="preserve">Služby v období 2014 </t>
    </r>
    <r>
      <rPr>
        <b/>
        <sz val="11"/>
        <color indexed="8"/>
        <rFont val="Calibri"/>
        <family val="2"/>
      </rPr>
      <t>- 2016</t>
    </r>
    <r>
      <rPr>
        <sz val="10"/>
        <rFont val="Arial"/>
        <family val="2"/>
      </rPr>
      <t xml:space="preserve"> budou zajišťovány stávajícím způsobem ve stejném rozsahu jako v předchozích letech. Jedná se o veškeré revize, svoz odpadu, údržbu zahrady, telekomunikační služby, energetický servis, služby v oblasti PO a BOZP, audity, nákupy DDNM pod stanovenou hranici, aktualizace programového vybavení, asistence k programům, nájemné, služby spojené s propagací, TV a rozhlasové poplatky, bankovní poplatky, náklady na akce organizované pro klienty, ostatní služby. </t>
    </r>
  </si>
  <si>
    <r>
      <rPr>
        <b/>
        <sz val="11"/>
        <color indexed="8"/>
        <rFont val="Calibri"/>
        <family val="2"/>
      </rPr>
      <t>Doplňková činnost</t>
    </r>
    <r>
      <rPr>
        <sz val="10"/>
        <rFont val="Arial"/>
        <family val="2"/>
      </rPr>
      <t xml:space="preserve"> (popis a vyjádření k očekávaným, navrhovaným nebo plánovaným změnám): není plánovaná žádná doplňková činnost.</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</si>
  <si>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organizace čeká příjem ze sociálně terapeutické dílny - kavárny. Příjem je těžko odhadnutelný. Příspěvková organizace očekává stejnou výši příspěvku od zřizovatele a obdobnou výši dotace z MPSV pro roky 2014-2016.</t>
    </r>
  </si>
  <si>
    <r>
      <rPr>
        <b/>
        <sz val="11"/>
        <color indexed="8"/>
        <rFont val="Calibri"/>
        <family val="2"/>
      </rPr>
      <t xml:space="preserve">Lidské zdroje </t>
    </r>
    <r>
      <rPr>
        <sz val="10"/>
        <rFont val="Arial"/>
        <family val="2"/>
      </rPr>
      <t xml:space="preserve">- popis očekávaných změn a potřeb (kvalifikační struktura, věková struktura, přirozená fluktuace, ... ): v důsledku vzniku decentralizovaných míst poskytujících sociální služby v dalších letech vzroste počet zaměstnanců v přímé péčí (PSS), vzrostou mzdové náklady - zvyšující se věk zaměsnanců, delší doba praxe. Při vzniku nových pracovních míst lze předpokládat přechodně zvýšenou míru fluktuace u pracovníků v přímé péči. </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</si>
  <si>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zřizovatel plánuje předat do užívání několik novostaveb pro potřeby decentralizovaných sociálních služeb. Organizace neplánuje, vzhledem k stáří svěřených staveb, větší investiční akce. Plánované je pořízení vnitřního vybavení (movité věci) a ICT techniky (počítače, tiskárny, přístupové body pro internet).</t>
    </r>
  </si>
  <si>
    <r>
      <rPr>
        <b/>
        <sz val="11"/>
        <color indexed="8"/>
        <rFont val="Calibri"/>
        <family val="2"/>
      </rPr>
      <t xml:space="preserve">Služby </t>
    </r>
    <r>
      <rPr>
        <sz val="10"/>
        <rFont val="Arial"/>
        <family val="2"/>
      </rPr>
      <t>- popis: Chráněné bydlení, Domovy pro osoby se zdravotním postižením, Odlehčovací služba - pro cizí zájemce o službu, maximálně 3 měsíce, Sociálně terapeutická dílna - kavárna - pro vlastní i cizí zájemce o službu, Denní stacionář - pro vlastní i cizí zájemce o službu</t>
    </r>
  </si>
  <si>
    <t xml:space="preserve"> - </t>
  </si>
  <si>
    <t xml:space="preserve">Domov Jeřabina,příspěvková organizace </t>
  </si>
  <si>
    <t xml:space="preserve">sociální služby </t>
  </si>
  <si>
    <t xml:space="preserve">Domov Jeřabina,p.o. poskytuje pobytové sociální služby Domov pro osoby se zdravotním postižením, s kapacitou 68 lůžek a Odlehčovací službu s kapacitou 4 lůžka osobám s mentálním postižením a přidruženým sluchovým, tělesným, zrakovým a řečovým postižením  a  pobytovou sociální službu Domov se zvláštním režimem pro osoby s mentálním postižením nebo autismem a rizikem v chování s kapacitou 3 lůžka . Celková kapacita domova je 76 lůžek.   Domov Jeřabina,p.o. je zařazena do transformace pobytových služeb od roku 2011. Ukončení projektu transformace je plánováno na červen 2015. V rámci procesu transformace Domov zcela opustí stávající areál v obci Těchobuz a vznikne nový typ komunitních služeb. V roce 2014 je plánováno zahájení provozu Chráněných bydlení v Pelhřimově a Cetorazi pro osoby s mentálním postižením s potřebou  nízké a střední míry potřeby s kapacitou 24 lůžek, v následujícím roce, kdy by měl být proces transformace dokončen, bude zahájen provoz Chráněných bydlení pro osoby s mentálním postižením s potřebou nízké a střední míry podpory  v Humpolci s kapacitou 12 lůžek, Chráněného bydlení pro osoby s autismem v Novém Rychnově s kapacitou 6 lůžek,    Chráněného bydlení pro osoby s mentálním postižením a problémy v chování v oblasti sociálně patologických jevů v Počátkách s kapacitou 6 lůžek Celková kapacita Cráněných bydlení bude 48 lůžek. V Horní Cerekvi bude zahájen v roce 2015 provoz sociální služby Domov se zvláštním režimem pro osoby s mentálním postižením nebo autismem a rizikem v chování s kapacitou 12 lůžek a v Pelhřimově a Počátkách Domov pro osoby se zdravotním postižením pro osoby s mentálním postižením a potřebou vysoké míry podpory s celkovou kapacitou 12 lůžek.  Současně vzniknou v Horní Cerekvi a Počátkách denní aktivity pro uživatele sociální pobytové služby DOZP a DZR s celkovou kapacitou 24 uživatelů a Denní stacinář a Sociálně terapeutická dílna v Pelhřimově s celkovou kapacitou 34 uživatelů pro uživatele chráněných bydlení i pro zájemce, o které pečuje rodina. V regionu Pelhřimovska  tím dojde ke vzniku ambulantních služeb, které v této lokalitě téměř chybí a po kterých je trvalá poptávka.  Ukončením procesu transformace domov již nadále nebude poskytovat odlehčovací služby, a to ze dvou důvodů: Po dobu 5 -ti let se provozování této služby neosvědčilo, o službu byl téměř mizivý zájem ze strany rodin, pečující o mentálně postižené členy rodiny a dále v roce 2012 zahájila v regionu činnost nezisková organizace, která se na tento typ služby specialuje jak v ambulantní, tak v pobytové formě. I  nadále bude domov spolupracovat s externími zaměstnavateli,školami, místními spolky a zájmovými organizacemi, bude dbát na možnost uživatelů využívat dostupné vnější zdroje v oblasti práce,školství, kultury, sportu, veřejných služeb a zdravotnických služeb.  </t>
  </si>
  <si>
    <t>Organizace neprovozuje doplňkovou činnost.</t>
  </si>
  <si>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V současné době není možné s jistotou říci, jakým způsobem se bude financování organizace vyvíjet.  Transformace domova se zkomplikovala, domov nemá schváleny žádosti na 2. a 3. etapu transformace, tyto žádosti jsou umístěny v tzv. zásobníku MPSV. Probíhají jednání a další důležité kroky  směřující k tomu, aby žádosti o finanční prostředky  k realizaci 2. a 3. etapy  transformace Domova Jeřabina,p.o.  byly schváleny a transformace byla zcela dokončena v požadovaném termínu. </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</si>
  <si>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V současné době nejsou plánovány rozsáhlejší opravy a rekonstrukce  stávajících prostor domova a pořizování majetku, vzhledem k plánovanému opuštění  prostor. Další plánované investiční akce jsou úzce spajaty s transfromací domova Jeřabinap.o. a odvíjejí se od plnění transformačního plánu.</t>
    </r>
  </si>
  <si>
    <r>
      <rPr>
        <b/>
        <sz val="11"/>
        <color indexed="8"/>
        <rFont val="Calibri"/>
        <family val="2"/>
      </rPr>
      <t xml:space="preserve">Služby </t>
    </r>
    <r>
      <rPr>
        <sz val="10"/>
        <rFont val="Arial"/>
        <family val="2"/>
      </rPr>
      <t>- popis: Domov využívá služeb externích dodavtelů praní prádla a úklidové služby. Dalšími službami jsou služby vázané na legislativu, jako je např. revize, vzdělávání zaměstnanců, dále služby spojů,  danové a účetní poradenství apod.</t>
    </r>
  </si>
  <si>
    <t>Domov ve Věži, příspěvková organizace</t>
  </si>
  <si>
    <t>sociální oblast - DZR</t>
  </si>
  <si>
    <r>
      <rPr>
        <b/>
        <sz val="11"/>
        <color indexed="8"/>
        <rFont val="Calibri"/>
        <family val="2"/>
      </rPr>
      <t xml:space="preserve">Hlavní činnost </t>
    </r>
    <r>
      <rPr>
        <sz val="10"/>
        <rFont val="Arial"/>
        <family val="2"/>
      </rPr>
      <t xml:space="preserve">(popis a vyjádření k očekávaným, navrhovaným nebo plánovaným změnám): Pobytová sociální služba poskytovaná klientům s chronickým duševním onemocněnín. Do budoucna uvažujeme o navýšení počtu klientů  o      7 míst a vytvoření vlastní domácnosti pro tyto klienty, kteří by bydleli v samostatném křídle budovy a v současnosti již vykazují prvky vyšší samostatnosti a resocializace. Toto bydlení by bylo předstupněm pro eventuelní přesun těchto klientů do jiných typů ubytování. </t>
    </r>
  </si>
  <si>
    <r>
      <rPr>
        <b/>
        <sz val="11"/>
        <color indexed="8"/>
        <rFont val="Calibri"/>
        <family val="2"/>
      </rPr>
      <t>Doplňková činnost</t>
    </r>
    <r>
      <rPr>
        <sz val="10"/>
        <rFont val="Arial"/>
        <family val="2"/>
      </rPr>
      <t xml:space="preserve"> (popis a vyjádření k očekávaným, navrhovaným nebo plánovaným změnám): není</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</si>
  <si>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sociální službu poskytujeme klientům, kteří mají obecně nízké důchody. Po změně zákona o přiznávání příspěvku na péči se stává, že PnP je klientům snižován nebo nepřiznán. Platby od ZP budou výrazně nižší, protože pojišťovny zřejmě nebudou hradit výkon podávání léků. Z výše uvedeného vyplývá, že tržby v roce 2013 a roky další, budou pravděpodobně nižší než v r. 2012. I dotace MPSV má stále klesající tendenci, v roce 2010 činila dotace 8.435 tis. Kč, v roce 2013 činí 5.572 tis. Kč. Do hospodaření minulých let jsme již zapojili podstatnou část rezervních prostředků.</t>
    </r>
  </si>
  <si>
    <r>
      <rPr>
        <b/>
        <sz val="11"/>
        <color indexed="8"/>
        <rFont val="Calibri"/>
        <family val="2"/>
      </rPr>
      <t xml:space="preserve">Lidské zdroje </t>
    </r>
    <r>
      <rPr>
        <sz val="10"/>
        <rFont val="Arial"/>
        <family val="2"/>
      </rPr>
      <t>- popis očekávaných změn a potřeb (kvalifikační struktura, věková struktura, přirozená fluktuace, ... ): Od roku 2009 nedošlo k žádně valorizaci mezd ani k navýšení zaměstnanců. Abychom mohli dodržovat pracovní postupy dle platné legislativy, potřebujeme navýšit minimálně o 2 zaměstnance do přímoobslužné péče. Náklady na tyto zaměstnance činí cca 450 tis. Kč + 153 tis. Kč na pojištění. Dále potřebujeme na rok 2013 navýšit mzdový limit o 45 tis. Kč na platové postupy. Pracujeme s poměrně stálým týmem zaměstnanců, pokud dochází k odchodům zaměstnanců, je to  většinou u odchodu do SD. K 31.12.2012 je průměrný platový stupěň zaměstnanců 9,8 a průměrná platová třída 6,5. Kvalifikační struktura odpovídá požadavkům a potřebám poskytování sociální služby klientům s těžkých chronickým duševním onemocněním.</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</si>
  <si>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Pro rok 2013 je kromě odvodu do rozpočtu zřizovatele plánován nákup průmyslové pračky a konvektomatu. Z dlouhodobého pohledu se promítne do finančního plánu KrÚ plánovaná oprava kaple - I. etapa a v roce 2014 II. etapa včetně odvodnění objektu. V roce 2013 a 2014 proběhne revitalizace parku.  Z provozních prostředků Domova bude nutné zajistit výměnu 2 ks PC a v 2014 skončí licence ESET na všechny PC. Dále je nutné počítat s obměnou několika ks skříní na pokojích klientů. V případě, že dojde ke změně počtu klientů o předpokládaných 7 míst, bude nutné vybavit nábytkem 3 nově vzniklé pokoje.</t>
    </r>
  </si>
  <si>
    <r>
      <rPr>
        <b/>
        <sz val="11"/>
        <color indexed="8"/>
        <rFont val="Calibri"/>
        <family val="2"/>
      </rPr>
      <t xml:space="preserve">Služby </t>
    </r>
    <r>
      <rPr>
        <sz val="10"/>
        <rFont val="Arial"/>
        <family val="2"/>
      </rPr>
      <t>- popis: Trvale využíváme pouze služeb, které nejsme schopni zajistit vlastními zdroji.</t>
    </r>
  </si>
  <si>
    <t>Domov ve Zboží, příspěvková organizace</t>
  </si>
  <si>
    <t>sociální oblast - DZP</t>
  </si>
  <si>
    <r>
      <rPr>
        <b/>
        <sz val="11"/>
        <color indexed="8"/>
        <rFont val="Calibri"/>
        <family val="2"/>
      </rPr>
      <t xml:space="preserve">Hlavní činnost </t>
    </r>
    <r>
      <rPr>
        <sz val="10"/>
        <rFont val="Arial"/>
        <family val="2"/>
      </rPr>
      <t xml:space="preserve">(popis a vyjádření k očekávaným, navrhovaným nebo plánovaným změnám): Hlavní činností Domova ve Zboží, p.o., je poskytování služby  v domově pro osoby se zdravotním postižením podle § 48 ods.  1 zákona č. 108/2006 Sb., o sociálních službách, pobytové služby osobám, které mají sníženou soběstačnost z důvodu zdravotního postižení, jejichž situace vyžaduje pravidelnou pomoc jiné fyzické osoby. Do cílové skupiny patří osoby od 19let s mentálním postižením a vedle mentálního postižení také s tělesnou nebo smyslovou vadou, kteří potřebují ústavní péči, nikoli však léčebnou péči v lůžkovém zdravotnickém zařízení.
V současné době službu poskytujeme pouze mužům, což z hlediska naplnění kapacity zařízení může do budoucna přinést problémy s neobsazením volných míst. I z tohoto důvodu a v souladu se stanovenými vizemi zařízení, je naším cílem přijímat i ženy. Uvedená změna by byla vhodná i z důvodu naplňování rámce moderně pojatých sociálních služeb, kdy poskytované služby by měl klient přijímat a užívat v přirozeném prostředí a za životních podmínek srovnatelných s životními podmínkami lidí bez zdravotního nebo sociálního znevýhodnění. </t>
    </r>
  </si>
  <si>
    <r>
      <rPr>
        <b/>
        <sz val="11"/>
        <color indexed="8"/>
        <rFont val="Calibri"/>
        <family val="2"/>
      </rPr>
      <t>Doplňková činnost</t>
    </r>
    <r>
      <rPr>
        <sz val="10"/>
        <rFont val="Arial"/>
        <family val="2"/>
      </rPr>
      <t xml:space="preserve"> (popis a vyjádření k očekávaným, navrhovaným nebo plánovaným změnám): Doplňková činnost není v Domově ve zboží, p.o. vykonávána.</t>
    </r>
  </si>
  <si>
    <r>
      <rPr>
        <b/>
        <sz val="11"/>
        <color indexed="8"/>
        <rFont val="Calibri"/>
        <family val="2"/>
      </rPr>
      <t>Finanční plánování, tvorba a použití peněžních fondů</t>
    </r>
    <r>
      <rPr>
        <sz val="10"/>
        <rFont val="Arial"/>
        <family val="2"/>
      </rPr>
      <t xml:space="preserve"> (komentář k očekávaným příjmům z vlastní činnosti,</t>
    </r>
    <r>
      <rPr>
        <sz val="11"/>
        <rFont val="Calibri"/>
        <family val="2"/>
      </rPr>
      <t xml:space="preserve"> </t>
    </r>
    <r>
      <rPr>
        <sz val="11"/>
        <rFont val="Calibri"/>
        <family val="2"/>
      </rPr>
      <t>příspěvkům od zřizovatele, dotacím, ostatním příjmům, ..., návrhy na změny v oblasti financování, odraz výše uvedených změn): Příjem peněžních prostředků klientů je ve většině tvořen dávkou důchodového pojištění a příspěvku na péči. Průměrný důchod pobíraný v roce 2013 klienty Domova ve Zboží je o 762,- Kč nižší, než je republikový průměr (porovnáno se statistikou ČSSZ). Pobíraný PnP klienty Domova ve Zboží dosahoval v měsíci květnu 2013 v průměru 7.387,- Kč. V souvislosti se změnou posuzování zdravotního stavu z důvodu přezkoumání PnP, existuje předpoklad snížení příspěvku u některých klie</t>
    </r>
    <r>
      <rPr>
        <sz val="11"/>
        <rFont val="Calibri"/>
        <family val="2"/>
      </rPr>
      <t>ntů.  Z uvedeného vyplývá, že výnosy v roce 2013 a letech následujících, budou v uvedené oblasti pravděpodobně nižší než v předchozích obdobích.</t>
    </r>
    <r>
      <rPr>
        <sz val="11"/>
        <color indexed="10"/>
        <rFont val="Calibri"/>
        <family val="2"/>
      </rPr>
      <t xml:space="preserve"> </t>
    </r>
    <r>
      <rPr>
        <sz val="11"/>
        <rFont val="Calibri"/>
        <family val="2"/>
      </rPr>
      <t>V rámci dotačního řízení na MPSV je přidělováno stále méně prostředků na provoz. Jestliže v roce 2010 byla přidělena zařízení dotace ve výši 6.950.000,- Kč, v roce 2013 byla dotace vůči roku 2013 krácena o 25 %. Do hospodaření minulých let jsme již zapojili podstatnou část rezervních prostředků.</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</si>
  <si>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Pro rok 2013 je kromě odvodu do rozpočtu zřizovatele plánován nákup průmyslové pračky ,elektrické pece třítroubové,osobního automobilu, oprava propustku v zámeckém parku, malování pokojů a pořízení dálkového  ovládání brány.  V roce 2014  máme v plánu čerpání investičního fondu v následujících položkách -odvod do rozpočtu zřizovatele, nákup záložního zdroje výtahu - který v současné době nesplňuje požadavky evakuačního výtahu, polohovatelné lůžko s el. ovladačem,malování  místností a oprava oplocení zámeckého parku. V roce 2015 odvod do rozpočtu zřizovatele, oprava oplocení zámeckého parku, malování a pořízení sušičky prádla. V roce 2016 odvod do rozpočtu zřizovatele, nákup nového osobního automobilu a malování .  </t>
    </r>
  </si>
  <si>
    <r>
      <rPr>
        <b/>
        <sz val="11"/>
        <color indexed="8"/>
        <rFont val="Calibri"/>
        <family val="2"/>
      </rPr>
      <t xml:space="preserve">Služby </t>
    </r>
    <r>
      <rPr>
        <sz val="10"/>
        <rFont val="Arial"/>
        <family val="2"/>
      </rPr>
      <t xml:space="preserve">- popis: Trvale využíváme pouze služeb, které nejsme schopni zajistit vlastními zdroji.  Od roku 2014 budeme řešit novou službou mytí špatně přístupných oken  v 1.podlaží v budově č.1 (zámek) a prosklené chodby na budově č.2 specializovanou firmou / okna nelze umývat z místnosti/. Další novou službu  bude zajišťovat firma  specializující se na prořezání stromů / nebezpečí úrazu při pádu suchých větví stromů v zámeckém parku/. </t>
    </r>
  </si>
  <si>
    <t>Domov pro seniory Havlíčkův Brod, příspěvková organizace</t>
  </si>
  <si>
    <r>
      <rPr>
        <b/>
        <sz val="11"/>
        <color indexed="8"/>
        <rFont val="Calibri"/>
        <family val="2"/>
      </rPr>
      <t>Doplňková činnost</t>
    </r>
    <r>
      <rPr>
        <sz val="10"/>
        <rFont val="Arial"/>
        <family val="2"/>
      </rPr>
      <t xml:space="preserve"> (popis a vyjádření k očekávaným, navrhovaným nebo plánovaným změnám): V tuto chvíli nemáme a ani neplánujeme poskytování doplňkové činnosti.</t>
    </r>
  </si>
  <si>
    <r>
      <rPr>
        <b/>
        <sz val="11"/>
        <color indexed="8"/>
        <rFont val="Calibri"/>
        <family val="2"/>
      </rPr>
      <t xml:space="preserve">Služby </t>
    </r>
    <r>
      <rPr>
        <sz val="10"/>
        <rFont val="Arial"/>
        <family val="2"/>
      </rPr>
      <t>- popis: Organizace zajišťuje prostřednictvím externích dodavatelů zejména praní ložního prádla, správu a údržbu počítačové sítě, odvoz odpadů, revize elektrických a plynových zařízení, právní služby, apod. Ceny služeb průběžně stoupají.</t>
    </r>
  </si>
  <si>
    <r>
      <rPr>
        <b/>
        <sz val="12"/>
        <color indexed="8"/>
        <rFont val="Calibri"/>
        <family val="2"/>
      </rPr>
      <t xml:space="preserve">Hlavní činnost </t>
    </r>
    <r>
      <rPr>
        <sz val="12"/>
        <color indexed="8"/>
        <rFont val="Calibri"/>
        <family val="2"/>
      </rPr>
      <t xml:space="preserve">(popis a vyjádření k očekávaným, navrhovaným nebo plánovaným změnám):         </t>
    </r>
    <r>
      <rPr>
        <sz val="10"/>
        <rFont val="Arial"/>
        <family val="2"/>
      </rPr>
      <t xml:space="preserve">                                                                                                                     </t>
    </r>
    <r>
      <rPr>
        <b/>
        <sz val="11"/>
        <color indexed="8"/>
        <rFont val="Calibri"/>
        <family val="2"/>
      </rPr>
      <t xml:space="preserve">                                                                                                                                                                                             </t>
    </r>
    <r>
      <rPr>
        <i/>
        <sz val="11"/>
        <color indexed="8"/>
        <rFont val="Calibri"/>
        <family val="2"/>
      </rPr>
      <t>Poskytování sociálních služeb dle zákona 106/2006 Sb, o sociálních službách, ve znění pozdějších předpisů:                                                                                                                                                                                                                                                                                                                                                                                                                                                                                                                                                                                                                                                                                                                                                                                                                                                            Domov pro seniory Mitrov (§ 49),                                                                                                                                                                     Domov se zvláštním režimem (§ 50).                                                                                                                                                                                                                                                                                                                                                                                                                                                                                                                                                                                     Udržení a maximální využití stávajícícho stavu kapacity obou služeb.                                                                                                                                                                                                            Zkvalitnění v oblastech - péče, stravování, ubytování, volný čas a kultura, partnerství.</t>
    </r>
  </si>
  <si>
    <r>
      <rPr>
        <b/>
        <sz val="12"/>
        <color indexed="8"/>
        <rFont val="Calibri"/>
        <family val="2"/>
      </rPr>
      <t>Doplňková činnost</t>
    </r>
    <r>
      <rPr>
        <sz val="12"/>
        <color indexed="8"/>
        <rFont val="Calibri"/>
        <family val="2"/>
      </rPr>
      <t xml:space="preserve"> (popis a vyjádření k očekávaným, navrhovaným nebo plánovaným změnám):         </t>
    </r>
    <r>
      <rPr>
        <sz val="10"/>
        <rFont val="Arial"/>
        <family val="2"/>
      </rPr>
      <t xml:space="preserve">                             </t>
    </r>
    <r>
      <rPr>
        <i/>
        <sz val="11"/>
        <color indexed="8"/>
        <rFont val="Calibri"/>
        <family val="2"/>
      </rPr>
      <t xml:space="preserve">neplánujeme </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</si>
  <si>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v současné době mají naše příjmy snižující se tendenci, dotace jsou rok od roku menší, příspěvek zřízovatele   je již několik roků stejný, pouze   příjmy od klientů  nepatrně stouply.  Doufáme, že se dotace do budoucna zvýší  a zřizovatel bude námi poskytované služby podporovat  větším příspěvkem.  Příjmy od uživatelů služeb budou mít do budoucna snižující se tendenci , neboť se v řádu 5-ti a více let projeví důchodová reforma a s ní i snižování důchodů populace . V roce 2013 plánujeme vyčerpání rezerního fondu ke krytí zhoršeného hospodářského výsledku.                                                                                                                                                                                                                                                                                                     </t>
    </r>
  </si>
  <si>
    <r>
      <rPr>
        <b/>
        <sz val="11"/>
        <color indexed="8"/>
        <rFont val="Calibri"/>
        <family val="2"/>
      </rPr>
      <t xml:space="preserve">Lidské zdroje </t>
    </r>
    <r>
      <rPr>
        <sz val="10"/>
        <rFont val="Arial"/>
        <family val="2"/>
      </rPr>
      <t>- popis očekávaných změn a potřeb (kvalifikační struktura, věková struktura, přirozená fluktuace, ... ):neočekáváme změny.</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</si>
  <si>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2013 : rozšíření ubytovacích prostor Slunečnice I, oprava zděného oplocení vedle příjezdové komunikace, sociální zázemí před novou rehabilitací, oprava povrchu u prádelny, skladové prostory na půdě, rozšíření ubytovacích prostor Zámek, oprava soc.zař. na paviloně. 2014:oprava chatky, dílen údžby, opěrné zdi, věžičky, oprava soc.zařízení. 2015 : oprava trafostanice, opěrné zdi, věžičky, půdy, věžních hodin, oprava dlažby v kuchyni.2016: oprava opěrné zdi, oplocení, cest, sklepu kuchyně, oprava kuchyňky na zámku, oprava vzduchotechniky kuchyně. Nákup a postupná výměna opotřebených strojů a přístrojů v kuchyní, prádelně.</t>
    </r>
  </si>
  <si>
    <r>
      <rPr>
        <b/>
        <sz val="11"/>
        <color indexed="8"/>
        <rFont val="Calibri"/>
        <family val="2"/>
      </rPr>
      <t xml:space="preserve">Služby </t>
    </r>
    <r>
      <rPr>
        <sz val="10"/>
        <rFont val="Arial"/>
        <family val="2"/>
      </rPr>
      <t>- popis: nákladově významnými  položkami jsou služby v oblasti odpadů, revizí, SW služeb. Rovněž nákladově velkou položkou jsou opravy na nemovitosti organizace.</t>
    </r>
  </si>
  <si>
    <t xml:space="preserve">711 84 520 </t>
  </si>
  <si>
    <t>sociální oblast</t>
  </si>
  <si>
    <r>
      <rPr>
        <b/>
        <sz val="11"/>
        <color indexed="8"/>
        <rFont val="Calibri"/>
        <family val="2"/>
      </rPr>
      <t xml:space="preserve">Hlavní činnost </t>
    </r>
    <r>
      <rPr>
        <sz val="10"/>
        <rFont val="Arial"/>
        <family val="2"/>
      </rPr>
      <t xml:space="preserve">(popis a vyjádření k očekávaným, navrhovaným nebo plánovaným změnám):                                                                         V následujících letech neplánujeme změny v předmětu činnosti.                                                                                                                                                                                                                                    Při analýze vývoje žádostí o umístění v domově vyplývá, že dojde k navyšování počtu uživatelů s vyšším stupněm závislosti na péči, což bude zvyšovat náročnost na práci personálu. V roce 2011 jsme měli 40 klientů ve 3. a 4. stupni PNP, v roce 2012 již 52 klientů, tj. o 30% více.   Z celkového počtu klientů (92 osob) je to nadpoloviční většina, která potřebuje stálou ošetřovatelskou péči. </t>
    </r>
  </si>
  <si>
    <r>
      <rPr>
        <b/>
        <sz val="11"/>
        <color indexed="8"/>
        <rFont val="Calibri"/>
        <family val="2"/>
      </rPr>
      <t>Doplňková činnost</t>
    </r>
    <r>
      <rPr>
        <sz val="10"/>
        <rFont val="Arial"/>
        <family val="2"/>
      </rPr>
      <t xml:space="preserve"> (popis a vyjádření k očekávaným, navrhovaným nebo plánovaným změnám):                                                                                                    V doplňkové činnosti nečekáme v následujících letech změny.</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</si>
  <si>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Návrh je sestaven za předpokladu, že dostanemem stejnou výši dotaci od státu i zřizovatele jako v roce 2013.               U příjmů z vlastní činnosti bude docházet k nepatrnému navýšení, protože se odvíjí především od výše důchodu seniorů a jejich zdravotních stavů (PNP).  Růst nákladů počítá s roční inflací. </t>
    </r>
  </si>
  <si>
    <r>
      <rPr>
        <b/>
        <sz val="11"/>
        <color indexed="8"/>
        <rFont val="Calibri"/>
        <family val="2"/>
      </rPr>
      <t xml:space="preserve">Lidské zdroje </t>
    </r>
    <r>
      <rPr>
        <sz val="10"/>
        <rFont val="Arial"/>
        <family val="2"/>
      </rPr>
      <t xml:space="preserve">- popis očekávaných změn a potřeb (kvalifikační struktura, věková struktura, přirozená fluktuace, ... ):      V rámci přirozené fluktuace počítáme se změnou kvalifikační struktury u pracovníků v sociálních službách, tzn. že na uvolněné pozice zaměstnáme více zdravotních asistentů, kteří budou mít zastupitelnost na pozici praktických sester.                Očekáváme, že vzhledem ke zhoršujícímu se zdravotnímu stavu klientů se bude zvyšovat náročnost práce personálu a tím je nutné jeho navýšení. </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</si>
  <si>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t>
    </r>
    <r>
      <rPr>
        <u val="single"/>
        <sz val="11"/>
        <color indexed="8"/>
        <rFont val="Calibri"/>
        <family val="2"/>
      </rPr>
      <t>Rok 2013- 2015</t>
    </r>
    <r>
      <rPr>
        <sz val="10"/>
        <rFont val="Arial"/>
        <family val="2"/>
      </rPr>
      <t xml:space="preserve"> (z vlastního investičního fondu)- nákup zařízení na dekontaminaci nebezpečného zdravotnického odpadu (použitých inkontinentních pomůcek), speciální postel s nakláněcí osou, zvedáky pro osoby nad 200 kg                                                                                         </t>
    </r>
    <r>
      <rPr>
        <u val="single"/>
        <sz val="11"/>
        <color indexed="8"/>
        <rFont val="Calibri"/>
        <family val="2"/>
      </rPr>
      <t xml:space="preserve">Pravidelná obnova </t>
    </r>
    <r>
      <rPr>
        <sz val="10"/>
        <rFont val="Arial"/>
        <family val="2"/>
      </rPr>
      <t xml:space="preserve"> zařízení podle technické zastaralosti a častých oprav - kopírka, myčka podlah, myčka nádobí, PC, vyvíječe páry, konvektomat                                                                                                                                                                                                                                                                                                                                                                                                                                                                                         </t>
    </r>
    <r>
      <rPr>
        <u val="single"/>
        <sz val="11"/>
        <color indexed="8"/>
        <rFont val="Calibri"/>
        <family val="2"/>
      </rPr>
      <t>Opravy v následujících letech  (z rozpočtu kraje)</t>
    </r>
    <r>
      <rPr>
        <sz val="10"/>
        <rFont val="Arial"/>
        <family val="2"/>
      </rPr>
      <t xml:space="preserve">- modernizace dorozumívacího zařízení, úprava sprchových boxů na bezbariérové, klimatizace společných prostor, úprava povrchu podlah ve společ.koupelnách na protiskluzové, osvětlení chodeb za pomoci čidel a tím snížení nákladů na energie                                                           </t>
    </r>
  </si>
  <si>
    <r>
      <rPr>
        <b/>
        <sz val="11"/>
        <color indexed="8"/>
        <rFont val="Calibri"/>
        <family val="2"/>
      </rPr>
      <t xml:space="preserve">Služby </t>
    </r>
    <r>
      <rPr>
        <sz val="10"/>
        <rFont val="Arial"/>
        <family val="2"/>
      </rPr>
      <t>- popis: Externím dodavatelem je zajišťována mzdová účetní agenda pro organizaci.</t>
    </r>
  </si>
  <si>
    <t>Domov pro seniory Třebíč - Manž. Curieových, p.o.</t>
  </si>
  <si>
    <r>
      <rPr>
        <b/>
        <sz val="11"/>
        <color indexed="8"/>
        <rFont val="Calibri"/>
        <family val="2"/>
      </rPr>
      <t xml:space="preserve">Hlavní činnost:  </t>
    </r>
    <r>
      <rPr>
        <sz val="11"/>
        <color indexed="8"/>
        <rFont val="Calibri"/>
        <family val="2"/>
      </rPr>
      <t>Organizace poskytuje sociální službu Domovy pro seniory s kapacitou 193 lůžek a Odlehčovací služby s kapacitou 2 lůžka. Hodláme zachovat tyto služby ve stávajícím rozsahu.</t>
    </r>
    <r>
      <rPr>
        <sz val="10"/>
        <rFont val="Arial"/>
        <family val="2"/>
      </rPr>
      <t xml:space="preserve"> </t>
    </r>
  </si>
  <si>
    <r>
      <rPr>
        <b/>
        <sz val="11"/>
        <color indexed="8"/>
        <rFont val="Calibri"/>
        <family val="2"/>
      </rPr>
      <t>Doplňková činnost</t>
    </r>
    <r>
      <rPr>
        <sz val="10"/>
        <rFont val="Arial"/>
        <family val="2"/>
      </rPr>
      <t>: Organizace nemá zřizovací listinou povolenu doplňkovou činnost a neplánuje změnu.</t>
    </r>
  </si>
  <si>
    <r>
      <rPr>
        <b/>
        <sz val="11"/>
        <color indexed="8"/>
        <rFont val="Calibri"/>
        <family val="2"/>
      </rPr>
      <t>Finanční plánování, tvorba a použití peněžních fondů</t>
    </r>
    <r>
      <rPr>
        <sz val="10"/>
        <rFont val="Arial"/>
        <family val="2"/>
      </rPr>
      <t xml:space="preserve">: Příjmy z vlastní činnosti předpokládáme ve stejném objemu jako v předchozím roce. Předpoklad příjmů od VZP lze vzhledem k nepodepsanému dodatku ke Smlouvě těžko předjímat, proto jsou tržby nastaveny dle roku 2012. Dotaci od zřizovatele předpokládáme ve stejné výši jako v letošním roce. V roce 2012 došlo ke snížení dotace MPSV o 50 tis. Kč v roce 2013 o 1,200 tis. Kč. V období 2014 - 2016 očekáváme další snížení dotačních prostředků MPSV.  Použití peněžních fondů: Fond odměn - zůstatek 0, FKSP - zaměstnavatel přispívá  finančními prostředky vzhledem ke snížení  tvorby fondu zejména na stravování zaměstnanců. Rezervní fond tvořený ze zlepšeného výsledku hospodaření - tento fond předpokládáme zapojit k dalšímu rozvoji své činnosti nebo k úhradě ztráty. Rezervní fond tvořený z darů - finanční prostředky používáme na zajištění kulturních vystoupení pro uživatele. </t>
    </r>
  </si>
  <si>
    <r>
      <rPr>
        <b/>
        <sz val="11"/>
        <color indexed="8"/>
        <rFont val="Calibri"/>
        <family val="2"/>
      </rPr>
      <t xml:space="preserve">Lidské zdroje </t>
    </r>
    <r>
      <rPr>
        <sz val="10"/>
        <rFont val="Arial"/>
        <family val="2"/>
      </rPr>
      <t>- organizace počítá s přirozenou fluktuací (z důvodu odchodů do důchodu, na mateřskou dovolenou), která by neměla způsobit větší výkyvy ve kvalifikační ani věkové struktuře.  V souvislosti se zkvalitňováním péče o uživatele plánujeme navýšit počet pracovníku o 3 pracovníky v sociálních službách.</t>
    </r>
  </si>
  <si>
    <r>
      <rPr>
        <b/>
        <sz val="11"/>
        <color indexed="8"/>
        <rFont val="Calibri"/>
        <family val="2"/>
      </rPr>
      <t>Majetek:</t>
    </r>
    <r>
      <rPr>
        <sz val="10"/>
        <rFont val="Arial"/>
        <family val="2"/>
      </rPr>
      <t xml:space="preserve"> </t>
    </r>
    <r>
      <rPr>
        <u val="single"/>
        <sz val="11"/>
        <color indexed="8"/>
        <rFont val="Calibri"/>
        <family val="2"/>
      </rPr>
      <t>Přehled plánovaných investičních akcí,</t>
    </r>
    <r>
      <rPr>
        <sz val="10"/>
        <rFont val="Arial"/>
        <family val="2"/>
      </rPr>
      <t xml:space="preserve"> TZ v letech 2014 - 2016 - protipožární dveře 500 tis. Kč, plynová pánev 250 tis. Kč, kuchyňský kotel 140 tis. Kč, prům. pračka 250 tis. Kč,  prům. sušička prádla 130 tis. Kč, elektroterap. přístroj BTL combi 110 tis. Kč, kráječ na chleba 60 tis. Kč, žací stroj - traktůrek 50 tis. Kč. Dlouhodobý majetek bude pořizován  z prostředků investičního fondu. </t>
    </r>
    <r>
      <rPr>
        <u val="single"/>
        <sz val="11"/>
        <color indexed="8"/>
        <rFont val="Calibri"/>
        <family val="2"/>
      </rPr>
      <t xml:space="preserve">Pořízení zásadního movitého majetku </t>
    </r>
    <r>
      <rPr>
        <sz val="10"/>
        <rFont val="Arial"/>
        <family val="2"/>
      </rPr>
      <t>- elektricky polohovatelná lůžka, TV stolky, myčky nádobí, kopírka, skříně do dokumentaci, vozíky na prádlo, vybavení klubovny a kuchyňky pro klienty. Nákup drobného dlouhodobého majetku bude financován z provozních prostředků.</t>
    </r>
  </si>
  <si>
    <r>
      <rPr>
        <u val="single"/>
        <sz val="11"/>
        <color indexed="8"/>
        <rFont val="Calibri"/>
        <family val="2"/>
      </rPr>
      <t>Služby v období 2014 - 2016</t>
    </r>
    <r>
      <rPr>
        <sz val="10"/>
        <rFont val="Arial"/>
        <family val="2"/>
      </rPr>
      <t xml:space="preserve"> budou zajišťovány stávajícím způsobem ve stejném rozsahu jako v předchozích letech. </t>
    </r>
    <r>
      <rPr>
        <sz val="11"/>
        <rFont val="Calibri"/>
        <family val="2"/>
      </rPr>
      <t xml:space="preserve">Jedná se o veškeré revize , svoz odpadu,  údržbu zahrady, deratizaci, telekomunikační služby, </t>
    </r>
    <r>
      <rPr>
        <b/>
        <sz val="11"/>
        <rFont val="Calibri"/>
        <family val="2"/>
      </rPr>
      <t xml:space="preserve"> </t>
    </r>
    <r>
      <rPr>
        <sz val="11"/>
        <rFont val="Calibri"/>
        <family val="2"/>
      </rPr>
      <t>energetický servis, napojení organizace na centrální pult ochrany, služby v oblasti PO a BOZP, audity, nákupy DDNM pod stanovenou hranici (účet  901)</t>
    </r>
    <r>
      <rPr>
        <b/>
        <sz val="11"/>
        <rFont val="Calibri"/>
        <family val="2"/>
      </rPr>
      <t xml:space="preserve">, </t>
    </r>
    <r>
      <rPr>
        <sz val="11"/>
        <rFont val="Calibri"/>
        <family val="2"/>
      </rPr>
      <t xml:space="preserve">aktualizace programového vybavení, asistence k programům,nájemné, služby spojené s propagací, TV a rozhlasové poplatky, bankovní poplatky, náklady na akce organizované pro uživatele, ostatní služby. </t>
    </r>
    <r>
      <rPr>
        <sz val="11"/>
        <rFont val="Calibri"/>
        <family val="2"/>
      </rPr>
      <t xml:space="preserve">  </t>
    </r>
    <r>
      <rPr>
        <sz val="10"/>
        <rFont val="Arial"/>
        <family val="2"/>
      </rPr>
      <t xml:space="preserve"> </t>
    </r>
    <r>
      <rPr>
        <u val="single"/>
        <sz val="11"/>
        <color indexed="8"/>
        <rFont val="Calibri"/>
        <family val="2"/>
      </rPr>
      <t>Plánované opravy nemovitého a movitého majetetku v letech 2014 - 2015:</t>
    </r>
    <r>
      <rPr>
        <sz val="10"/>
        <rFont val="Arial"/>
        <family val="2"/>
      </rPr>
      <t xml:space="preserve"> oprava elektroinstalace, EPS, výměna oken, výměna žaluzií a sítí proti hmyzu, výměna PVC na pokojích a podestách, oprava fasády severní části technické budovy, opravy obkladů a dlažeb v koupelnách, v kuchyni a výdejně, malování na pokojích uživatelů, malování kuchyně, výdejny, schodiště, chodeb a kanceláří, oprava omítek  a nátěrů v chladicích boxech, nátěr plotových polí a oprava podezdívek oplocení, nátěry zárubní, oprava asfaltového chodníku na zahradě, opravy movitého majetku, prádelenského a kuchyňského zařízení, oprava služebních vozidel a ICT.                                                                                                                                             Služby a opravy budou financovány z provozních prostředků organizace.</t>
    </r>
  </si>
  <si>
    <t>stravování, doprava, správa sítě, právní konzultace, daňové a účetní poradenství…)</t>
  </si>
  <si>
    <t>Název organizace:Domov pro seniory Třebíč, Koutkova - Kubešova</t>
  </si>
  <si>
    <t>Oblast působnosti:sociální</t>
  </si>
  <si>
    <r>
      <rPr>
        <b/>
        <sz val="11"/>
        <color indexed="8"/>
        <rFont val="Calibri"/>
        <family val="2"/>
      </rPr>
      <t xml:space="preserve">Hlavní činnost </t>
    </r>
    <r>
      <rPr>
        <sz val="10"/>
        <rFont val="Arial"/>
        <family val="2"/>
      </rPr>
      <t xml:space="preserve">(popis a vyjádření k očekávaným, navrhovaným nebo plánovaným změnám): Zařízení provozuje služby "domov pro seniory" a "domov se zvláštním režimem". Prozatím neuvažujeme o rozšíření poskytovaných služeb. Kapacita obou služeb zůstává stejná. </t>
    </r>
  </si>
  <si>
    <r>
      <rPr>
        <b/>
        <sz val="11"/>
        <color indexed="8"/>
        <rFont val="Calibri"/>
        <family val="2"/>
      </rPr>
      <t>Doplňková činnost</t>
    </r>
    <r>
      <rPr>
        <sz val="10"/>
        <rFont val="Arial"/>
        <family val="2"/>
      </rPr>
      <t xml:space="preserve"> (popis a vyjádření k očekávaným, navrhovaným nebo plánovaným změnám):Zařízení neprovozuje doplňkovou činnost a v neplánuje v tomto ohledu změny.</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</si>
  <si>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změn):Vzhledem k tomu, že neplánujeme změny v rozsahu poskytovaných sociálních služeb, neočekáváme tedy ani vyšší potřebu finančních prostředků potřebných k pokrytí poskytovaných služeb. Příjmy očekáváme v obdobné výši jako doposud. Příjmy za prodej poskytovaných služeb ve stejném, případně mírně navýšeném objemu. Příjmy získané za prodej poskytovaných služeb nejsou dostačující k ufinancování celého provozu, proto je organizace existenčně závislá na příspvěku od zřizovatele a dotace MPSV. Při finančním plánování tedy počítáme s provozními příspěvky prostředictvím zřizovatele. Objem získaných prostředků od zravotních pojišťoven plánujeme v obdobném rozsahu jako doposud. </t>
    </r>
  </si>
  <si>
    <r>
      <rPr>
        <b/>
        <sz val="11"/>
        <color indexed="8"/>
        <rFont val="Calibri"/>
        <family val="2"/>
      </rPr>
      <t xml:space="preserve">Lidské zdroje </t>
    </r>
    <r>
      <rPr>
        <sz val="10"/>
        <rFont val="Arial"/>
        <family val="2"/>
      </rPr>
      <t xml:space="preserve">- popis očekávaných změn a potřeb (kvalifikační struktura, věková struktura, přirozená fluktuace, ... ):Z hlediska lidských zdrojů plánujeme v organizaci vytvoření pracovní pozice vedoucí přímé péče - metodik SQ. Dále připravujeme reorganizaci vrátnic na obou pracovištích Koutkova i Kubešova. (Provoz bude zajištěn ostatními administrativními úseky - pracovníci se prostřídají). Pro oblast stravování plánujeme na 0,5 úvazek nutriční terapeutku. Reorganizací vrátnic plánujeme uspořit 3 pracovní místa. Z hlediska přirozené fluktuace počítáme s obměnou pracovníků v přímé obslužné péči a provozních zaměstnanců z důvodu odchodů do důchodu. </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</si>
  <si>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majetku,...):Mezi investiční akce, které plánujeme zrealizovat v následujících letech patří: rekonstrukce výtahu A na pracovišti Koutkova, oprava a modernizace vstupu na pracoviště Kubešova, dořešení a dokončení stropů chodeb na Kubešové (zakrytí elektroinstalace), úprava zahrady Kubešova, výměna telefonní ústředny Koutkova, likvidace bazénu a následná úprava prostor na konferenční místnost, stavební úprava hobby místnosti (rozšíření), výměna profi praček na obou zařízeních, výměna kuchyňských strojů. ICT - výměna Windows XP za Windows 7 + běžná modernizace počítačového vybavení. </t>
    </r>
  </si>
  <si>
    <r>
      <rPr>
        <b/>
        <sz val="11"/>
        <color indexed="8"/>
        <rFont val="Calibri"/>
        <family val="2"/>
      </rPr>
      <t xml:space="preserve">Služby </t>
    </r>
    <r>
      <rPr>
        <sz val="10"/>
        <rFont val="Arial"/>
        <family val="2"/>
      </rPr>
      <t xml:space="preserve">- popis: Organizace využívá služeb v oblasti telekomunikací (telefony, internet), likvidace odpadů, revizí, poradenství, ICT a další. V dalších letech očekáváme obdobný rozsah nakupovaných služeb, jako v předchozích letech. Outsorcing nevyužíváme, stravování, praní prádla a úklid probíhá v režii organizace. </t>
    </r>
  </si>
  <si>
    <t>Domov pro seniory Velké Meziříčí, p. o.</t>
  </si>
  <si>
    <r>
      <rPr>
        <b/>
        <sz val="11"/>
        <color indexed="8"/>
        <rFont val="Calibri"/>
        <family val="2"/>
      </rPr>
      <t xml:space="preserve">Hlavní činnost </t>
    </r>
    <r>
      <rPr>
        <sz val="10"/>
        <rFont val="Arial"/>
        <family val="2"/>
      </rPr>
      <t>(popis a vyjádření k očekávaným, navrhovaným nebo plánovaným změnám): Snažíme se stále zkvalitňovat poskytování sociálních služeb v našem domově - v letošním roce 2013 budeme po 2 letech obhajovat získaný certifikát "Standardizace nutriční péče", v roce 2014 budeme obhajovat získaný certifikát "Značka kvality" pro službu "Domov pro seniory". Od letošního roku zavádíme v našem domově evropský systém kvality E-QALIN. Přihlásili jsme se do pilotního programu akreditace zdravotní péče v sociálních službách, který by měl být zahájen na konci roku 2013 nebo na začátku roku 2014. Dále se připravujeme na certifikaci našeho domova jako pracoviště poskytující bazální stimulaci (2014) a připravujeme podmínky pro certifikaci domova se zvláštním režimem od ČALS - VÁŽKA (2013 nebo 2014 - podle možností ČALS). Současně v našem domově zavádíme prvky psychobiografického modelu péče podle prof. Böhma - práce s životním příběhem klienta.</t>
    </r>
  </si>
  <si>
    <r>
      <rPr>
        <b/>
        <sz val="11"/>
        <color indexed="8"/>
        <rFont val="Calibri"/>
        <family val="2"/>
      </rPr>
      <t>Doplňková činnost</t>
    </r>
    <r>
      <rPr>
        <sz val="10"/>
        <rFont val="Arial"/>
        <family val="2"/>
      </rPr>
      <t xml:space="preserve"> (popis a vyjádření k očekávaným, navrhovaným nebo plánovaným změnám): V doplňkové čínnosti žádné změny neplánujeme.</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</si>
  <si>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Nepředpokládáme zvýšení kapacity domova, z tohoto důvodu ani žádné změny v příjmech z vlastní činnosti zatím nepředpokládáme. Zapojení se do výše uvedených záměrů na zvyšování kvality péče - nepředpokládáme významné navýšení nákladů - bude se jednat o proškolení dalších zaměstnanců, které budeme řešit v rámci povinného vzdělávání.</t>
    </r>
  </si>
  <si>
    <r>
      <rPr>
        <b/>
        <sz val="11"/>
        <color indexed="8"/>
        <rFont val="Calibri"/>
        <family val="2"/>
      </rPr>
      <t xml:space="preserve">Lidské zdroje </t>
    </r>
    <r>
      <rPr>
        <sz val="10"/>
        <rFont val="Arial"/>
        <family val="2"/>
      </rPr>
      <t xml:space="preserve">- popis očekávaných změn a potřeb (kvalifikační struktura, věková struktura, přirozená fluktuace, ... ): Na konci roku 2012 proběhl v našem domově personální audit, na základě kterého jsme snížili počet zdravotních sester o 2 SZP, další kroky budeme projednávat se zřizovatelským odborem po ukončení personálních auditů v dalších zařízeních sociální péče zřizovaných Krajem Vysočina. Z výše uvedených důvodů - plánované certifikace v hlavní činnosti ke zvyšování kvality poskytované péče - bych další snižování zaměstnanců neplánovala, jen bych vyměnila kategorie zaměstnanců. Namísto 1 zdravotní sestry a 1 uklízečky bych přijala 2 pečovatelky, další ze sester bych zatím nepropouštěla, protože bychom nebyli schopni zajistit obsazení služeb v době dovolených a nemocí. Navýšený přepočtený počet zaměstnanců oproti plánu je způsobený přijatými zaměstnanci na zástupy za nemoci a zástupy v době dovolených. </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</si>
  <si>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Protože jsme se před 2,5 roky přestěhovali do nové budovy domova, žádné velké investiční akce v plánu nemáme. Ve spolupráci se zřizovatelem budeme v příštím roce budovat park pro seniory. Dále bychom potřebovali vybudovat 2 garáže a 1 sklad na uskladnění sněhové frézy, traktora, přívěsného vozíku, náhradních pneumatik a dalšího materiálu, dále přístřešek na kontejnery - zatím stojí na příjezdové veřejné komunikaci, do budoucna to nebude možné. Rádi bychom upravili trávník v blízkosti domova. Pro rok 2013 máme v plánu nákup nového serveru (cca 100 tis. Kč) a opravy majetku - cca 300 tis. Kč (pračky, zařízení kuchyně, vzduchotechnika apod.).</t>
    </r>
  </si>
  <si>
    <r>
      <rPr>
        <b/>
        <sz val="11"/>
        <color indexed="8"/>
        <rFont val="Calibri"/>
        <family val="2"/>
      </rPr>
      <t xml:space="preserve">Služby </t>
    </r>
    <r>
      <rPr>
        <sz val="10"/>
        <rFont val="Arial"/>
        <family val="2"/>
      </rPr>
      <t xml:space="preserve">- popis: Nejvyšší náklady - likvidace odpadu - nebezpečný odpad (pleny) - 480 tis. Kč, biologicky rozložitelný odpad - 36 tis. Kč, komunální odpad 56 tis. Kč. Dále revize zařízení - 230 tis. Kč, poplatky rozhlas a televize - 119 tis. Kč, SW a PC služby - 212 tis. Kč. </t>
    </r>
  </si>
  <si>
    <t>Ústav sociální péče Nové Syrovice, příspěvkové organizace</t>
  </si>
  <si>
    <t>sociální</t>
  </si>
  <si>
    <t>Psychocentrum-manželská a rodinná poradna Kraje Vysočina</t>
  </si>
  <si>
    <t xml:space="preserve">sociální oblast </t>
  </si>
  <si>
    <r>
      <t xml:space="preserve">Hlavní účel a předmět činnosti :  </t>
    </r>
    <r>
      <rPr>
        <sz val="11"/>
        <color indexed="8"/>
        <rFont val="Calibri"/>
        <family val="2"/>
      </rPr>
      <t xml:space="preserve">1. Poskytuje odborné sociální poradenství podle §37 odst. 1 písm. B) a odst. 3 zákona č. 108/2006 Sb., o sociálních službách , ve znění pozdějších  předpisů.        2. Poskytuje sociálně-právní ochranu dětí podle z. č. 359/1999 Sb., o sociálně-právní ochraně dětí, ve znění pozdějších předpisů , v souladu s rozhodnutím o pověření k výkonu sociálně-právní ochrany dětí a zadáním zřizovatele, včetně odborné činnosti na úseku náhradní rodinné péče   - očekávané rozšíření služeb.      3. Poskytuje v rámci intervenčního centra podle § 60a zákona č. 108/2006 Sb., o sociálních službách , ve znění pozdějších předpisů, pomoc osobám ohroženým násilným chováním jiné osoby obývající s nimi společné obydlí, a to na základě vykázání násilné osoby ze společného obydlí podle zvláštního předpisu, žádosti osoby ohrožené násilím anebo jiného podnětu  - možné rozšíření služeb.      </t>
    </r>
    <r>
      <rPr>
        <b/>
        <sz val="11"/>
        <color indexed="8"/>
        <rFont val="Calibri"/>
        <family val="2"/>
      </rPr>
      <t xml:space="preserve">                                                                                                                                                                                                                                                 </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</si>
  <si>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Organizace neprovozuje výdělečnou činnost, veškeré příjmy jsou tvořeny dotacemi od MPSV  ČR a zřizovatele, investiční fond je tvořen z odpisů a rezervní fond z případného zlepšeného výsledku, čerpání pouze se souhlasem zřizovatele.</t>
    </r>
  </si>
  <si>
    <r>
      <t xml:space="preserve">Změny - </t>
    </r>
    <r>
      <rPr>
        <sz val="11"/>
        <color indexed="8"/>
        <rFont val="Calibri"/>
        <family val="2"/>
      </rPr>
      <t xml:space="preserve">odchod mladých psycholožek na MD. Potřeby odráží očekávané změny v okruhu hlavní činnosti, zvláště v bodě 2: nárůst počtu pracovníků o 1,5 úvazku , na úseku NRP celkem 3,00 pracovního úvazku.  Nárůst počtu pracovníků v oblasti SPOD, pracoviště JI, TR, ŽĎ celkem o 1,5 úvazku.  Celková AKTUÁLNÍ STRUKTURA  personálního obsazení - viz schéma jako příloha . </t>
    </r>
    <r>
      <rPr>
        <b/>
        <sz val="11"/>
        <color indexed="8"/>
        <rFont val="Calibri"/>
        <family val="2"/>
      </rPr>
      <t xml:space="preserve">Činnosti :  </t>
    </r>
    <r>
      <rPr>
        <sz val="11"/>
        <color indexed="8"/>
        <rFont val="Calibri"/>
        <family val="2"/>
      </rPr>
      <t xml:space="preserve">1. Manželské a rodinné poradenství : a) zprostředkování kontaktu se společenským prostředím b) sociálně terapeutické činnosti c) pomoc při uplatňování práv, oprávněných zájmů a při obstarávání osobních záležitostí    2.  NRP - výběr žadatelů o náhradní rodinnou péči v celé šíři , následné provázení - očekávané změny , OSPOD - sociálně terapeutické činnosti a mediace - očekávané změny      3.  IC  a) sociálně terapeutické činnosti -možné změny , b) pomoc při uplatňování práv, oprávněných zájmů a při obstarávání osobních záležitostí. </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</si>
  <si>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Organizace neplánuje žádné investiční akce ani TZ, opravy pouze běžného charakteru. V roce 2014 obnova 3 ks počítačů (Třebíč, Žďár, IC), v roce 2015 obnova 4 ks počítačů (Třebíč, Žďár, Jihlava, IC), v roce 2016 obnova 1 ks počítače + 1 ks tiskárna - celkově za tři roky 270 tis. Kč. Výměna opotřebeného nábytku: rok 2014 v Jihlavě - 20 tis. Kč, 2016 - 20 tis. Kč, Žďár - rok 2014 - 20 tis. Kč, 2016 - 20 tis. Kč, Třebíč - 2014 - 20 tis. Kč, 2016 - 20 tis. Kč, IC - 2014 - 50 tis. Kč. Nábytek celkem 170 tis. Kč, dohromady s IT technikou 440 tis.</t>
    </r>
  </si>
  <si>
    <r>
      <rPr>
        <b/>
        <sz val="11"/>
        <color indexed="8"/>
        <rFont val="Calibri"/>
        <family val="2"/>
      </rPr>
      <t>Služby</t>
    </r>
    <r>
      <rPr>
        <sz val="10"/>
        <rFont val="Arial"/>
        <family val="2"/>
      </rPr>
      <t xml:space="preserve"> - popis :   Outsourcing - Audit - 40 tis. Kč, revize 22 tis. Kč, úklid - 113 tis. Kč, praní prádla - 5 tis. Kč, svoz odpadu - 6 tis. Kč. Opravy a udržování nemovitostí - 33 tis. Kč, movitého maj. + ICT - 40 tis. Kč. V dalších letech není plánována změna zajištění služeb, navýšení o inflaci a změny spojené s přestěhováním IC na detašované pracoviště. S tím souvisí nově nájemné u IC v roce 2013 - 84 tis. Kč, v letech 2014 až 2016 - 145 tis. Kč.</t>
    </r>
  </si>
  <si>
    <t>pobytové sociální služby</t>
  </si>
  <si>
    <r>
      <rPr>
        <b/>
        <sz val="11"/>
        <color indexed="8"/>
        <rFont val="Calibri"/>
        <family val="2"/>
      </rPr>
      <t xml:space="preserve">Hlavní činnost </t>
    </r>
    <r>
      <rPr>
        <sz val="10"/>
        <rFont val="Arial"/>
        <family val="2"/>
      </rPr>
      <t xml:space="preserve">(popis a vyjádření k očekávaným, navrhovaným nebo plánovaným změnám): Poskytování pobytových sociálních služeb domov pro osoby se zdravotním postižením  a chráněné bydlení. Poskytujeme služby dospělým lidem s mentálním postižením a přidruženými kombinovanými vadami, epilepsií, DMO ve všech formách. Kapacita poskytovaných služeb je celkem 142 klientů, z toho 134 klientů na DOZP a 8 klientů na CHB.                                                     Služba DOZP je poskytována v budově zámku a ve 2 pronajatých bytech v Křižanově, které slouží jako cvičné byty. Služba CHB je poskytována v pronajatém domě a a jednom bytu v Křižanově.                                                                                                                                                                                                                                                                                                                                                                                                                                                                                                              V rámci projektu transformace sociálních služeb plánujeme poskytovat služby domov pro osoby se zdravotním postižením, chráněné bydlení a nově i službu domov se zvláštním režimem. Tyto služby budeme poskytovat jak v původním zařízení - budově zámku pro 72 klientů, tak bude postaveno 9 domků v různých lokalitách žďárska pro 54 klientů a i nadále plánujeme pronajímájem bytů nebo domů pro 16 klientů.                                                                                                             Domky - Velké Meziříčí - služba chráněné bydlení pro 12 klientů se střední mírou podpory, Bystřice nad Pernštejnem - služby domov pro osoby se zdravotním postižením pro 12 klientů s vysokou mírou podpory, Žďár nad Sázavou - služby DOZP  pro 6 klientů s vysokou mírou podpory a CHB pro 6 klientů se střední mírou podpory, Křižanov - služby CHB pro 12 klientů s vysokou, střední a nízkou mírou podpory, Bobrová - služby domov pro osoby se zvláštním režimem pro 6 klientů se střední a vysokou mírou podpory .   Pronájem bytů a domů - služba chráněné bydlení pro 16 klientů s nízkou a střední mírou podpory.                                                                                                                    </t>
    </r>
  </si>
  <si>
    <r>
      <rPr>
        <b/>
        <sz val="11"/>
        <color indexed="8"/>
        <rFont val="Calibri"/>
        <family val="2"/>
      </rPr>
      <t>Doplňková činnost</t>
    </r>
    <r>
      <rPr>
        <sz val="10"/>
        <rFont val="Arial"/>
        <family val="2"/>
      </rPr>
      <t xml:space="preserve"> (popis a vyjádření k očekávaným, navrhovaným nebo plánovaným změnám):                          Hostinská činnost</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</si>
  <si>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Mezi hlavní příjmy naší organizace patří úhrady za pobyt od klientů (zde je zahrnuto ubytování a strava), příspěvek na péči od klientů, příjmy od zdravotních pojišťoven za zdravotní úkony, příjmy za námi poskytnuté stravování, příspěvek na provoz  od zřizovatele, dotace MPSV na mzdové náklady a jako menší poměrnou část krytí mzdových nákladů se každoročně snažíme vyjednávat i dotaci od Úřadu práce. Penežní fondy : Rezervní fond ze zlepšeného hospodářského výsledku, Rezervní fond tvořený z darů, Investiční fond, Fond odměn a FKSP.                                                                                                                                                                                                     
</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</si>
  <si>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pračka profi - do prádelny, stojany na kola včetně přístřešku, položení PVC, rozšíření systému generálního klíče, výstavba přírodního altánu, bezbariérový vstup v zadní části budovy do parku, přestavba místnosti skladu na umývárnu přepravních nádob, včetně jejich uskladnění, rekonstrukce sprch II a III.,  NP- nové bydlení,  v hlavní budově rozdělení velkých místností po I. etapě TRASS na menší pokoje, zakoupení praček a sušiček do nově vystavených domácností (TRASS), vodní lůžko do denní místnosti, zakoupení 3x automobil pickup k novým domácnostem (TRASS), </t>
    </r>
    <r>
      <rPr>
        <b/>
        <sz val="11"/>
        <color indexed="8"/>
        <rFont val="Calibri"/>
        <family val="2"/>
      </rPr>
      <t xml:space="preserve">výstavba 9 domů </t>
    </r>
    <r>
      <rPr>
        <sz val="10"/>
        <rFont val="Arial"/>
        <family val="2"/>
      </rPr>
      <t>v rámci TRASS</t>
    </r>
  </si>
  <si>
    <r>
      <rPr>
        <b/>
        <sz val="11"/>
        <color indexed="8"/>
        <rFont val="Calibri"/>
        <family val="2"/>
      </rPr>
      <t xml:space="preserve">Služby </t>
    </r>
    <r>
      <rPr>
        <sz val="10"/>
        <rFont val="Arial"/>
        <family val="2"/>
      </rPr>
      <t>- popis:</t>
    </r>
  </si>
  <si>
    <t>Ústav sociální péče Lidmaň, příspěvková organizace</t>
  </si>
  <si>
    <r>
      <rPr>
        <b/>
        <sz val="11"/>
        <color indexed="8"/>
        <rFont val="Calibri"/>
        <family val="2"/>
      </rPr>
      <t xml:space="preserve">Hlavní činnost </t>
    </r>
    <r>
      <rPr>
        <sz val="10"/>
        <rFont val="Arial"/>
        <family val="2"/>
      </rPr>
      <t xml:space="preserve">(popis a vyjádření k očekávaným, navrhovaným nebo plánovaným změnám):zařízení s celoročním pobytem pro osoby se zdravotním postižením - postižení mentální + kombinované vady, kapacita zařízení = 100 uživatelů. Nepočítáme se zvýšením kapacity. Poskytujeme 2 služby : Domov pro osoby se zdr. postižením a chráněné bydlení. Předpokládáme zvýšení počtu uživatelů ve službě chráněné bydlení, snížení počtu uživatelů ve službě Domov pro osoby se zdr. postižením.                                                                                                                                                                            Všichni uživatelé, kteří jsou schopni pracovního zařazení, mají práci ve firmách mimo obec. Do budoucna chceme vybudovat terapeutickou dílnu, kde by pracovali uživatelé, kteří v pokusu o zařazení do běžné práce nebyli úspěšní. Dílna bude zaměřena na jednoduchou a  smysluplnou práci se dřevem. Chceme se zaměřit na uživatele vyžadující  individuální přístup.                  </t>
    </r>
  </si>
  <si>
    <t>Doplňková činnost (popis a vyjádření k očekávaným, navrhovaným nebo plánovaným změnám): NENÍ</t>
  </si>
  <si>
    <r>
      <rPr>
        <b/>
        <sz val="11"/>
        <color indexed="8"/>
        <rFont val="Calibri"/>
        <family val="2"/>
      </rPr>
      <t>Doplňková činnost</t>
    </r>
    <r>
      <rPr>
        <sz val="10"/>
        <rFont val="Arial"/>
        <family val="2"/>
      </rPr>
      <t xml:space="preserve"> (popis a vyjádření k očekávaným, navrhovaným nebo plánovaným změnám): </t>
    </r>
    <r>
      <rPr>
        <b/>
        <sz val="11"/>
        <color indexed="8"/>
        <rFont val="Calibri"/>
        <family val="2"/>
      </rPr>
      <t>NENÍ</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</si>
  <si>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Neustále je snaha snižovat PnP,nebo nejsou vůbec přiznány, máme 70% uživatelů, kteří nemají na úhradu v plné výši, dotace od MPSV se neustále snižují a jsme stále více závislí na příspěvku na provoz od zřizovatele. Všechny fondy budou vyčerpány.</t>
    </r>
  </si>
  <si>
    <r>
      <rPr>
        <b/>
        <sz val="11"/>
        <color indexed="8"/>
        <rFont val="Calibri"/>
        <family val="2"/>
      </rPr>
      <t xml:space="preserve">Lidské zdroje </t>
    </r>
    <r>
      <rPr>
        <sz val="10"/>
        <rFont val="Arial"/>
        <family val="2"/>
      </rPr>
      <t>- popis očekávaných změn a potřeb (kvalifikační struktura, věková struktura, přirozená fluktuace, ... ):     v následujících letech by mělo odejít do starobního důchodu 5 pracovníků. Bude třeba tyto zkušené a dlouholeté pracovníky nahradit novými, kvalitními zaměstnanci.                                                                                                                                                            Do přímé péče chceme přijmout pracovníka - terapeuta, kteý by měl na starost terapeutickou dílnu - práce se dřevem.  Kvalifikační struktura odpovídá požadavkům a potřebám uživatelů.                                                                                                        Je možné, že se zvyšujícím se věkem uživatelů budeme potřebovat více zdravotního personálu - nyní máme přepočteno 1,5 SZP.</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</si>
  <si>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opravy izolací a podlah na 3 barevných domcích - havarijní stav, odpadává dlažba, po zdech zlíná voda, beton na podlahách se zvedá                                                                                                                                                                                                           odstanění posledního pavilonu typu OKAL (je 30 let  starý, technický stav špatný) a na jeho místě výstavba nových domků                                                                                                                                                                                                                     stavební úpravy zděného pavilonu (střešní krytina, okna, soc.zařízení)                                                                                                  ICT - stávající síť je 8 let stará, stejně tak i jednotlivá PC                                                                                                                                   pořízení jednoho devítimístného automobilu</t>
    </r>
  </si>
  <si>
    <r>
      <rPr>
        <b/>
        <sz val="11"/>
        <color indexed="8"/>
        <rFont val="Calibri"/>
        <family val="2"/>
      </rPr>
      <t xml:space="preserve">Služby </t>
    </r>
    <r>
      <rPr>
        <sz val="10"/>
        <rFont val="Arial"/>
        <family val="2"/>
      </rPr>
      <t>- popis:                                                                                                                                                                                                                   Mezi námi využívané služby patří: opravy technických zařízení - pračky, auta, zařízení kuchyně                                  instalatérské a topenářské práce, praní ložního prádla, dańové a účetní poradenství, revize technických zařízení,             školící akce, BOZP+PO, bezpečnostní poradenství ADR a RID, deratizace.</t>
    </r>
  </si>
  <si>
    <t>60 12 80 54</t>
  </si>
  <si>
    <t>Domov Háj, příspěvková organizace</t>
  </si>
  <si>
    <r>
      <rPr>
        <b/>
        <sz val="11"/>
        <color indexed="8"/>
        <rFont val="Calibri"/>
        <family val="2"/>
      </rPr>
      <t xml:space="preserve">Hlavní činnost </t>
    </r>
    <r>
      <rPr>
        <sz val="10"/>
        <rFont val="Arial"/>
        <family val="2"/>
      </rPr>
      <t>(popis a vyjádření k očekávaným, navrhovaným nebo plánovaným změnám): Domov Háj jakožto domov pro osoby se zdravotním postižením poskytuje pobytové služby osobám, které mají sníženou soběstačnost z důvodu mentálního nebo mentálního a kombinovaného postižení, jejichž situace vyžaduje pravidelnou pomoc jiné fyzické osoby. Kapacita služby je v současné době  limitována 80 místy (74 přímo v Domově Háj, 6 míst v Komunitním bydlení ve Světlé n./S.). Na příští rok je plánováno zřízení chráněného bydlení formou nájmu (navýšení nákladů až do 500 000,-  díky nájmu a potřebnému vybavení), které by umožnilo přemístění 6 klientů z Domova Háj. Chráněné bydlení by mělo sloužit klientům se střední nebo vyšší mírou podpory. Tímto by bylo dosaženo optimálnějšího rozvržení pracovních sil na počet klientů v Domově Háj a byl by umožněn individuálnější přístup ke klientům. Dále tím bude umožněno bydlení v jednolůžkových pokojích (celkem 6 míst), což současná kapacita neumožňuje. Díky plánovanému omezení nočních služeb v komunitním bydlení bude umožněno jednoho pracovníka přesunout na pracoviště chráněného bydlení, kde bude potřeba 6 pracovníků (celkové navýšení stavu pracovníků o 5 - navýšení mzdových nákladů viz. níže).</t>
    </r>
  </si>
  <si>
    <r>
      <rPr>
        <b/>
        <sz val="11"/>
        <color indexed="8"/>
        <rFont val="Calibri"/>
        <family val="2"/>
      </rPr>
      <t>Doplňková činnost</t>
    </r>
    <r>
      <rPr>
        <sz val="10"/>
        <rFont val="Arial"/>
        <family val="2"/>
      </rPr>
      <t xml:space="preserve"> (popis a vyjádření k očekávaným, navrhovaným nebo plánovaným změnám): není</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</si>
  <si>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Dosavadní způsob financování prozatím nebude měněn. Opět je počítáno, že příjmy organizace budou tvořeny z plateb od klientů za poskytované služby, příspěvků na pěči klientů, z příjmů od VZP  a z dalších dotačních titulů, které je snaha získat. Výnosy z prodeje výrobků klientů tvoří zanedbatelnou část příjmů organizace. </t>
    </r>
  </si>
  <si>
    <t>Pozn. Přepočtený stav zaměstnanců k 31.7.2013 - 51,5</t>
  </si>
  <si>
    <r>
      <rPr>
        <sz val="11"/>
        <color indexed="10"/>
        <rFont val="Calibri"/>
        <family val="2"/>
      </rPr>
      <t xml:space="preserve">*) </t>
    </r>
    <r>
      <rPr>
        <sz val="10"/>
        <rFont val="Arial"/>
        <family val="2"/>
      </rPr>
      <t xml:space="preserve">outsourcing - služby zajišťované externími dodavateli: významné položky v nákladech PO (úklid, praní prádla, </t>
    </r>
  </si>
  <si>
    <r>
      <rPr>
        <b/>
        <sz val="11"/>
        <color indexed="8"/>
        <rFont val="Calibri"/>
        <family val="2"/>
      </rPr>
      <t xml:space="preserve">Hlavní činnost </t>
    </r>
    <r>
      <rPr>
        <sz val="10"/>
        <rFont val="Arial"/>
        <family val="2"/>
      </rPr>
      <t>(popis a vyjádření k očekávaným, navrhovaným nebo plánovaným změnám): je poskytovat podporu a pomoc osobám závislým na alkoholu, které se kvůli závislosti na alkoholu ocitly v obtížné životní situaci a potřebují pevné zázemí a pomoc druhé osoby. Každého klienta individuálně podporovat v  činnostech, které vedou k  jeho soběstačnosti, nezávislosti a zachovávají jeho důstojnost. Pomáhat  klientům udržovat nebo vytvářet přirozené kontakty s rodinou, přáteli a společností.  Stále zvýšovat kvalitu poskytovaných služeb v rámci finančních možností.</t>
    </r>
  </si>
  <si>
    <r>
      <rPr>
        <b/>
        <sz val="11"/>
        <color indexed="8"/>
        <rFont val="Calibri"/>
        <family val="2"/>
      </rPr>
      <t>Doplňková činnost</t>
    </r>
    <r>
      <rPr>
        <sz val="10"/>
        <rFont val="Arial"/>
        <family val="2"/>
      </rPr>
      <t xml:space="preserve"> (popis a vyjádření k očekávaným, navrhovaným nebo plánovaným změnám): nemáme doplňkovou činnost</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</si>
  <si>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změn):příjmy z vlastní činnosti se snažíme každoročně navyšovat o 3 % a to zvyšováním úhrady a snahou o zvyšování PnP,  vzhledem ke snižujícím se  dotacím  MPSV a platbám VZP se však situace stává složitá a případné schodky v rozpočtu budeme řešit prostřednictvím zřizovatele.</t>
    </r>
  </si>
  <si>
    <r>
      <rPr>
        <b/>
        <sz val="11"/>
        <color indexed="8"/>
        <rFont val="Calibri"/>
        <family val="2"/>
      </rPr>
      <t xml:space="preserve">Lidské zdroje </t>
    </r>
    <r>
      <rPr>
        <sz val="10"/>
        <rFont val="Arial"/>
        <family val="2"/>
      </rPr>
      <t>- popis očekávaných změn a potřeb (kvalifikační struktura, věková struktura, přirozená fluktuace, ... ):neplánujeme  změny v personální oblasti,  přirozená fluktuace bude řešena vyběrovými řízeními a přijetím nových zaměstnanců. Zaměřujeme se na kvalifikovanost pracovníků, s čímž souvisí také náklady na jejich další vzdělávání. Očekáváme vývoj situace ohledně SZP.</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</si>
  <si>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t>
    </r>
    <r>
      <rPr>
        <b/>
        <sz val="11"/>
        <color indexed="8"/>
        <rFont val="Calibri"/>
        <family val="2"/>
      </rPr>
      <t xml:space="preserve">                                                                                                                                                                                                                                                                                                                                           r. 2014</t>
    </r>
    <r>
      <rPr>
        <sz val="10"/>
        <rFont val="Arial"/>
        <family val="2"/>
      </rPr>
      <t xml:space="preserve"> - dokončení kanalizace a rekonstrukce nádvoří (z rozpočtu kraje), výměna záložního zdroje (investiční fond)                                                                                                                                                               </t>
    </r>
    <r>
      <rPr>
        <b/>
        <sz val="11"/>
        <color indexed="8"/>
        <rFont val="Calibri"/>
        <family val="2"/>
      </rPr>
      <t>r. 2015</t>
    </r>
    <r>
      <rPr>
        <sz val="10"/>
        <rFont val="Arial"/>
        <family val="2"/>
      </rPr>
      <t xml:space="preserve"> - revitalizace parku a výměna podlahových krytin na 2 .patře, rekonstrukce výtahu,                                                                                                                                                                                     </t>
    </r>
    <r>
      <rPr>
        <b/>
        <sz val="11"/>
        <color indexed="8"/>
        <rFont val="Calibri"/>
        <family val="2"/>
      </rPr>
      <t>r. 2016</t>
    </r>
    <r>
      <rPr>
        <sz val="10"/>
        <rFont val="Arial"/>
        <family val="2"/>
      </rPr>
      <t xml:space="preserve"> - výměna podlahových krytin na 1.patře</t>
    </r>
  </si>
  <si>
    <r>
      <rPr>
        <b/>
        <sz val="11"/>
        <color indexed="8"/>
        <rFont val="Calibri"/>
        <family val="2"/>
      </rPr>
      <t xml:space="preserve">Služby </t>
    </r>
    <r>
      <rPr>
        <sz val="10"/>
        <rFont val="Arial"/>
        <family val="2"/>
      </rPr>
      <t>- popis:v oblasti služeb neplánujeme změny, záleží na situaci kolem zdravotního personálu</t>
    </r>
  </si>
  <si>
    <t>Výhled</t>
  </si>
  <si>
    <t>roku 2013</t>
  </si>
  <si>
    <r>
      <rPr>
        <b/>
        <sz val="11"/>
        <color indexed="8"/>
        <rFont val="Calibri"/>
        <family val="2"/>
      </rPr>
      <t xml:space="preserve">Lidské zdroje </t>
    </r>
    <r>
      <rPr>
        <sz val="10"/>
        <rFont val="Arial"/>
        <family val="2"/>
      </rPr>
      <t>- popis očekávaných změn a potřeb (kvalifikační struktura, věková struktura, přirozená fluktuace, ... ): Od roku 2010 se v naší příspěvkové organizaci nezměnil mzdový limit . Od r. 2012 jsme začali snižovat stav zdravotních sester a začali jsme navyšovat stav PSP - přímá péče.   K 31.12.2012 je průměrný platový stupěň zaměstnanců 8,6 a průměrná platová třída 6,4. Kvalifikační struktura odpovídá požadavkům a potřebám poskytování sociální služby uživatelům.</t>
    </r>
  </si>
  <si>
    <t xml:space="preserve">Lidské zdroje - popis očekávaných změn a potřeb (kvalifikační struktura, věková struktura, přirozená fluktuace, ... ): </t>
  </si>
  <si>
    <r>
      <rPr>
        <b/>
        <sz val="10"/>
        <color indexed="8"/>
        <rFont val="Arial"/>
        <family val="2"/>
      </rPr>
      <t>Hlavní činnost</t>
    </r>
    <r>
      <rPr>
        <sz val="10"/>
        <color indexed="8"/>
        <rFont val="Arial"/>
        <family val="2"/>
      </rPr>
      <t xml:space="preserve"> (popis a vyjádření k očekávaným, navrhovaným nebo plánovaným změnám):    Poskytujeme domov lidem s mentálním, případně kombinovaným postižením nad 18 let věku, kteří potřebují pomoc nebo podporu ostatních.    A to prostřednictvím pobytových sociálních služeb: Chráněné bydlení pro 48 uživatelů, Domov pro osoby se zdravotním postižením pro 22 uživatelů a Odlehčovací službu pro 2 uživatele. Dále poskytujeme ambulatní sociální služby: Denní stacionář pro 30 uživatelů a Sociálně terapeutickou dílnu pro 6 uživatelů. Pobytové sociální služby v roce 2013 poskytujeme v rodinných domcích, bytech,ubytovnách a to na 12 místech - v Náměšti nad Oslavou, Velké Bíteši a Rouchovanech.    Na základě usnesení Rady Kraje Vysočina z 20.2. 2007 jsme zařazeni do pilotního projektu MPSV Podpora transformace sociálních služeb. Transformace u nás probíhá dle schváleného Transformačního plánu Radou Kraje Vysočina. Na konci tohoto procesu změny budeme poskytovat pobytové sociální služby v těchto lokalitách - 3 domácnosti v Náměšti nad Oslavou, 2 domácnosti ve Velké Bíteši, 2 domácnosti v Hrotovicích, 2 domácnosti v Okříškách, 2 domácnosti v Pucově a 1 domácnosti v Jaroměřicích nad Rokytnou.                                                                                                                                           Vize Domova bez zámku: "Poskytováním našich služeb chceme dosáhnout začlenění a setrvání lidí s mentálním postižením v přirozém prostředí".                                                                                                                                                                                Mise Domova bez zámku: "Sociální služby respektující individualitu každého člověka".    Dlouhodobé cíle: Samostatné fungování jednotlivých transformovaných domácností v různých lokalitách. Zaměstnávání uživatelů. Kvalitní Public Relations organizace. Střednědobý cíl do roku 2015: Dokončení procesu Transformace ÚSP Jinošov do roku 2015.  Krátkodobé cíle pro rok 2013: Zdokonalování komunikačních schopností uživatelů. Public relations nových služeb. Monitorovat a analyzovat poskytované služby v nových podmínkách. Soutěž o nejlepšího pracovníka. Fungující ambulatní služby. Logistika III. Etapy transformace.                                                                                                                                                                                                                                                                                                                                                                                       </t>
    </r>
  </si>
  <si>
    <r>
      <rPr>
        <b/>
        <sz val="11"/>
        <rFont val="Calibri"/>
        <family val="2"/>
      </rPr>
      <t xml:space="preserve">Lidské zdroje </t>
    </r>
    <r>
      <rPr>
        <sz val="11"/>
        <rFont val="Calibri"/>
        <family val="2"/>
      </rPr>
      <t>- popis očekávaných změn a potřeb (kvalifikační struktura, věková struktura, přirozená fluktuace, ... ):V současné době zaměstnáváme 100 zaměstnanců. Po druhém kole transformace by se měl navýšit počet zaměstnanců přibližně ( prac. s vysokoškolským a vyšším odborným vzdělaním zabezpečovali řídící funkce ÚSP,chod domácností a  úseků: ekonomického , sociálně zdravotního, úseku přímé péče, úseku komunitníh služeb a provozního). ZaměstnancI ze středním vzděláním budou poskytovat podporu a péči klientům ve službách DOZP a CHB. Další  pracovníci se středním a základním vděláním budou zajišťovat provoz pomocných  tj. úklid, údržba, prádelna, kuchyně.</t>
    </r>
  </si>
  <si>
    <t>počet stran: 40</t>
  </si>
  <si>
    <r>
      <rPr>
        <b/>
        <sz val="11"/>
        <color indexed="8"/>
        <rFont val="Calibri"/>
        <family val="2"/>
      </rPr>
      <t xml:space="preserve">Lidské zdroje </t>
    </r>
    <r>
      <rPr>
        <sz val="10"/>
        <rFont val="Arial"/>
        <family val="2"/>
      </rPr>
      <t>- popis očekávaných změn a potřeb (kvalifikační struktura, věková struktura, přirozená fluktuace, ... ):                                                                         V červenci 2013 jsme navýšili počet  pracovníků o 4 (mzdová účetní, 3x PSS - POP), od září přijmeme další 2 pracovníky (sociální pracovník - ZVNČ, PSS - POP). V rámci kvalifikační struktury zřizujeme již od září 2013  pozici sociální pracovnice v kombinaci se ZVNČ v rámci náplně práce. V rámci pokračování transformační kroků u Domova Háj bude celková struktura zaměstnanců řešena se zřizovatelem organizace.</t>
    </r>
  </si>
  <si>
    <r>
      <rPr>
        <b/>
        <sz val="11"/>
        <color indexed="8"/>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V rámci postupných kroků, které jsou vedeny v oblasti budování či pronájmu domků a bytů pro bydlení klientů, budou náklady každoročně projednány se zřizovatelem organizace. V roce 2014 - 2015 je plánováno dokončení venkovních úprav a omítek na domu ve Světlé nad Sázavou - odhadované náklady 500 000,. Kč.</t>
    </r>
  </si>
  <si>
    <r>
      <rPr>
        <b/>
        <sz val="11"/>
        <color indexed="8"/>
        <rFont val="Calibri"/>
        <family val="2"/>
      </rPr>
      <t xml:space="preserve">Služby </t>
    </r>
    <r>
      <rPr>
        <sz val="10"/>
        <rFont val="Arial"/>
        <family val="2"/>
      </rPr>
      <t>- popis: V rámci externích služeb využíváme zejména dodavatalů v oblasti stravování, správy sítě, daňového a účetního poradenství, BOZP, dle aktuální potřeby právního poradenství a jiných služeb. Prádelna, úklid a údržba je zajištěna v rámci interních služeb. Vzhledem k tomu, že není plánováno rozšíření těchto služeb ve větším rozsahu, plánujeme běžné navýšení nákladů o 5 %.</t>
    </r>
  </si>
  <si>
    <t>V rámci plánovaných rekonstrukcí jednotlivých budov Domova důchodců Humpolec je v současné době zpracována studie rozvoje Domova důchodců Humpolec, která počítá s komplexní přestavbou, a to v rámci standardů sociální péče v rámci České republiky. Studie řeší i vzájmenou spoluprací na PPP projektu, kdy jedna z budov bude využita na péči o seniory a o seniory s demencemi a druhá z budov by mohla sloužit v budoucnu pro seniorské bydlení.</t>
  </si>
  <si>
    <r>
      <rPr>
        <b/>
        <sz val="11"/>
        <color indexed="8"/>
        <rFont val="Calibri"/>
        <family val="2"/>
      </rPr>
      <t xml:space="preserve">Služby </t>
    </r>
    <r>
      <rPr>
        <sz val="10"/>
        <rFont val="Arial"/>
        <family val="2"/>
      </rPr>
      <t>- popis: Jednotlivé typy sociálních služeb budou řešeny postupně v souladu s plánovanými opravami a rekonstrukcemi jednotlivých budov.</t>
    </r>
  </si>
  <si>
    <r>
      <rPr>
        <b/>
        <sz val="11"/>
        <color indexed="8"/>
        <rFont val="Calibri"/>
        <family val="2"/>
      </rPr>
      <t xml:space="preserve">Hlavní činnost </t>
    </r>
    <r>
      <rPr>
        <sz val="10"/>
        <rFont val="Arial"/>
        <family val="2"/>
      </rPr>
      <t xml:space="preserve">(popis a vyjádření k očekávaným, navrhovaným nebo plánovaným změnám): Domov v rámci hlavní činnosti poskytuje sociální služby uživatelům, kteří z důvodu svého zdravotního stavu nebo sociální situace žijí v tomto zařízení. Domov usiluje o jejich důstojný a spokojený život, podporuje jejich soběstačnost a udržení kontaktu s okolím a snaží se o vytvoření co nejpřirozenějšího prostředí.
</t>
    </r>
  </si>
  <si>
    <r>
      <rPr>
        <b/>
        <sz val="11"/>
        <color indexed="8"/>
        <rFont val="Calibri"/>
        <family val="2"/>
      </rPr>
      <t xml:space="preserve">Hlavní činnost </t>
    </r>
    <r>
      <rPr>
        <sz val="10"/>
        <rFont val="Arial"/>
        <family val="2"/>
      </rPr>
      <t>(popis a vyjádření k očekávaným, navrhovaným nebo plánovaným změnám): Domov v rámci hlavní činnosti poskytuje sociální služby uživatelům, kteří z důvodu svého zdravotního stavu nebo sociální situace žijí v tomto zařízení. Domov usiluje o jejich důstojný a spokojený život, podporuje jejich soběstačnost a udržení kontaktu s okolím a snaží se o vytvoření co nejpřirozenějšího prostředí. V dalších letech je možno přihlednout k možnosti využití jednoho z objektů areálu nemocnice v Havlíčkově Brodě, která by příslušela nejlépe k současnému domovu pro seniory, který je umístěn v tomto areálu. Ve spolupráci se zřizovatelem budeme řešit využití maximálně 4 hospicových pokojů. Tyto aktivity budou rozvíjeny v souladu s Krajskou koncepcí hospicové péče a péče o hospicové pacienty, a také ve spolupráci s vedením Nemocnice Havlíčkův Brod.</t>
    </r>
  </si>
  <si>
    <r>
      <rPr>
        <b/>
        <sz val="11"/>
        <color indexed="8"/>
        <rFont val="Calibri"/>
        <family val="2"/>
      </rPr>
      <t>Finanční plánování, tvorba a použití peněžních fondů</t>
    </r>
    <r>
      <rPr>
        <sz val="10"/>
        <rFont val="Arial"/>
        <family val="2"/>
      </rPr>
      <t xml:space="preserve"> (komentář k očekávaným příjmům z vlastní činnosti, příspěvkům od zřizovatele, dotacím, ostatním příjmům, ..., návrhy na změny v oblasti financování, odraz výše uvedených změn): Vývoj příjmů pro naši organizaci je v nejbližších letech těžce odhadnutelný vzhledem k plánovanému převzetí dalšího provozu. Co se týče vlastních příjmů jsme v tuto chvíli na maximu možného - máme nastaveny vysoké úhrady, snažíme se o dohody na doplatcích s rodinami tam, kde na úhradu nepostačuje vlastní příjem klienta, pravidelně přehodnocujeme PnP našich klientů, snažíme se účtovat veškeré indikované zdravotní úkony.</t>
    </r>
  </si>
  <si>
    <r>
      <rPr>
        <b/>
        <sz val="11"/>
        <color indexed="8"/>
        <rFont val="Calibri"/>
        <family val="2"/>
      </rPr>
      <t xml:space="preserve">Lidské zdroje </t>
    </r>
    <r>
      <rPr>
        <sz val="10"/>
        <rFont val="Arial"/>
        <family val="2"/>
      </rPr>
      <t>- popis očekávaných změn a potřeb (kvalifikační struktura, věková struktura, přirozená fluktuace, ... ):  Fluktuace v tuto chvíli není téměř žádná, všichni se snaží si svá pracovní místa udržet. V plánovaném období předpokládáme jen odchody zaměstnanců do starobních důchodů, ukončení pracovních poměrů v případě onemocnění či stěhování zaměstnanců. Co se týče kvalifikace pracovníků, nemáme v tuto chvíli problém se získáváním nových zaměstnanců splňujících kvalifikační požadavky. V případě rozšíření dalšího provozu v areálu nemocnice Havlíčkův Brod budeme ve spolupráci se zřizovatelem řešit i rozšíření jednotlivých profesních zaměstnanců.</t>
    </r>
  </si>
  <si>
    <r>
      <rPr>
        <b/>
        <sz val="11"/>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V rámci převzetí nové budovy A budeme ve spolupráci se zřizovatelem řešit možnost rozšíření výtahu do poslední - 4. patra a společně řešit možnost využití podkrovních místností pro rozšíření terapeutických a rehabilitačních činností s klienty. V rámci zeefektivnění provozu jednotlivých typů sociálních služeb je třeba do budoucna řešit využití budov v areálu nemocnice Havlíčkův Brod pro sociální služby a zároveň s tím zahájit jednání o využití současného domova se zvláštním režimem v Břevnici a domova pro senioru v objektu U Panských. Komplexní řešení by mělo respektovat také návaznost na vyyužití jednotlivých personálních pozic domova a současné potřebyv rámci stárnutí populace na okrese Havlíčkův Brod. Další kroky budou vzájemně konzultovány se zástupci zřizovatele.</t>
    </r>
  </si>
  <si>
    <r>
      <rPr>
        <b/>
        <sz val="11"/>
        <rFont val="Calibri"/>
        <family val="2"/>
      </rPr>
      <t>Majetek</t>
    </r>
    <r>
      <rPr>
        <sz val="10"/>
        <rFont val="Arial"/>
        <family val="2"/>
      </rPr>
      <t xml:space="preserve"> - stručný komentář (přehled plánovaných investičních akcí, TZ a vyjmenované opravy, pořízení zásadního movitého majetku, ICT, využitelnost nemovitého i movitého majetku,...):   </t>
    </r>
    <r>
      <rPr>
        <sz val="10"/>
        <color indexed="10"/>
        <rFont val="Arial"/>
        <family val="2"/>
      </rPr>
      <t xml:space="preserve">                                                                                              </t>
    </r>
    <r>
      <rPr>
        <sz val="10"/>
        <rFont val="Arial"/>
        <family val="2"/>
      </rPr>
      <t>V budově domova pro seniory v současné době probíhají komplexní opravy rozvodů vody a elektřiny. Ty se týkají nejen ubytovací části pro klienty, ale i stravovacího provozu. V dalších letech se dá očekávat pokračování stavebních prací spojených s rekonstrukcí zbytků rozvodů. V plánu je i provedení diagnostiky střechy a střešní konstrukce nad částí hospodářské a administrativní budovy. V dalším období je nutno naplánovat opravu plotu, který vedeokolo zámeckého parku.</t>
    </r>
  </si>
  <si>
    <t>RK-35-2013-59, př. 1</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</si>
</sst>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 &quot;Kč&quot;"/>
    <numFmt numFmtId="167" formatCode="[$-405]d\.\ mmmm\ yyyy"/>
  </numFmts>
  <fonts count="60">
    <font>
      <sz val="10"/>
      <name val="Arial"/>
      <family val="2"/>
    </font>
    <font>
      <sz val="10"/>
      <name val="Arial CE"/>
      <family val="2"/>
    </font>
    <font>
      <sz val="11"/>
      <color indexed="8"/>
      <name val="Calibri"/>
      <family val="2"/>
    </font>
    <font>
      <b/>
      <sz val="11"/>
      <color indexed="8"/>
      <name val="Calibri"/>
      <family val="2"/>
    </font>
    <font>
      <sz val="11"/>
      <color indexed="10"/>
      <name val="Calibri"/>
      <family val="2"/>
    </font>
    <font>
      <i/>
      <sz val="11"/>
      <color indexed="10"/>
      <name val="Calibri"/>
      <family val="2"/>
    </font>
    <font>
      <b/>
      <i/>
      <sz val="11"/>
      <color indexed="8"/>
      <name val="Calibri"/>
      <family val="2"/>
    </font>
    <font>
      <sz val="11"/>
      <name val="Calibri"/>
      <family val="2"/>
    </font>
    <font>
      <sz val="11"/>
      <color indexed="18"/>
      <name val="Arial"/>
      <family val="2"/>
    </font>
    <font>
      <b/>
      <sz val="16"/>
      <color indexed="8"/>
      <name val="Calibri"/>
      <family val="2"/>
    </font>
    <font>
      <i/>
      <sz val="11"/>
      <color indexed="8"/>
      <name val="Calibri"/>
      <family val="2"/>
    </font>
    <font>
      <b/>
      <sz val="12"/>
      <color indexed="8"/>
      <name val="Calibri"/>
      <family val="2"/>
    </font>
    <font>
      <sz val="12"/>
      <color indexed="8"/>
      <name val="Calibri"/>
      <family val="2"/>
    </font>
    <font>
      <u val="single"/>
      <sz val="11"/>
      <color indexed="8"/>
      <name val="Calibri"/>
      <family val="2"/>
    </font>
    <font>
      <b/>
      <sz val="11"/>
      <name val="Calibri"/>
      <family val="2"/>
    </font>
    <font>
      <sz val="10"/>
      <color indexed="8"/>
      <name val="Arial"/>
      <family val="2"/>
    </font>
    <font>
      <b/>
      <sz val="10"/>
      <color indexed="8"/>
      <name val="Arial"/>
      <family val="2"/>
    </font>
    <font>
      <sz val="10"/>
      <color indexed="10"/>
      <name val="Arial"/>
      <family val="2"/>
    </font>
    <font>
      <b/>
      <sz val="11"/>
      <color indexed="10"/>
      <name val="Calibri"/>
      <family val="2"/>
    </font>
    <font>
      <sz val="10"/>
      <color indexed="9"/>
      <name val="Arial"/>
      <family val="2"/>
    </font>
    <font>
      <u val="single"/>
      <sz val="10"/>
      <color indexed="12"/>
      <name val="Arial"/>
      <family val="2"/>
    </font>
    <font>
      <sz val="10"/>
      <color indexed="20"/>
      <name val="Arial"/>
      <family val="2"/>
    </font>
    <font>
      <b/>
      <sz val="10"/>
      <color indexed="9"/>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b/>
      <sz val="11"/>
      <name val="Arial"/>
      <family val="2"/>
    </font>
    <font>
      <sz val="10"/>
      <color theme="1"/>
      <name val="Arial"/>
      <family val="2"/>
    </font>
    <font>
      <sz val="10"/>
      <color theme="0"/>
      <name val="Arial"/>
      <family val="2"/>
    </font>
    <font>
      <b/>
      <sz val="10"/>
      <color theme="1"/>
      <name val="Arial"/>
      <family val="2"/>
    </font>
    <font>
      <u val="single"/>
      <sz val="10"/>
      <color theme="10"/>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u val="single"/>
      <sz val="10"/>
      <color theme="11"/>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1"/>
      <color rgb="FFFF0000"/>
      <name val="Calibri"/>
      <family val="2"/>
    </font>
    <font>
      <b/>
      <sz val="11"/>
      <color theme="1"/>
      <name val="Calibri"/>
      <family val="2"/>
    </font>
    <font>
      <b/>
      <sz val="16"/>
      <color theme="1"/>
      <name val="Calibri"/>
      <family val="2"/>
    </font>
    <font>
      <i/>
      <sz val="11"/>
      <color theme="1"/>
      <name val="Calibri"/>
      <family val="2"/>
    </font>
    <font>
      <sz val="11"/>
      <color rgb="FF00008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s>
  <borders count="6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medium"/>
      <top>
        <color indexed="63"/>
      </top>
      <bottom style="medium"/>
    </border>
    <border>
      <left style="thin"/>
      <right style="thin"/>
      <top style="thin"/>
      <bottom>
        <color indexed="63"/>
      </bottom>
    </border>
    <border>
      <left>
        <color indexed="63"/>
      </left>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color indexed="63"/>
      </top>
      <bottom style="thin"/>
    </border>
    <border>
      <left style="medium"/>
      <right>
        <color indexed="63"/>
      </right>
      <top style="medium"/>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9" fillId="0" borderId="0" applyNumberForma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1" fillId="0" borderId="0">
      <alignment/>
      <protection/>
    </xf>
    <xf numFmtId="0" fontId="2" fillId="0" borderId="0">
      <alignment/>
      <protection/>
    </xf>
    <xf numFmtId="0" fontId="47" fillId="0" borderId="0" applyNumberFormat="0" applyFill="0" applyBorder="0" applyAlignment="0" applyProtection="0"/>
    <xf numFmtId="0" fontId="0" fillId="23" borderId="6" applyNumberFormat="0" applyFont="0" applyAlignment="0" applyProtection="0"/>
    <xf numFmtId="9" fontId="0" fillId="0" borderId="0" applyFill="0" applyBorder="0" applyAlignment="0" applyProtection="0"/>
    <xf numFmtId="9" fontId="1" fillId="0" borderId="0">
      <alignment/>
      <protection/>
    </xf>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279">
    <xf numFmtId="0" fontId="0" fillId="0" borderId="0" xfId="0" applyAlignment="1">
      <alignment/>
    </xf>
    <xf numFmtId="0" fontId="0" fillId="0" borderId="0" xfId="0" applyBorder="1" applyAlignment="1">
      <alignment vertical="top"/>
    </xf>
    <xf numFmtId="0" fontId="0" fillId="0" borderId="0" xfId="0" applyBorder="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xf>
    <xf numFmtId="0" fontId="0" fillId="0" borderId="15" xfId="0" applyBorder="1" applyAlignment="1">
      <alignment vertical="top" wrapText="1"/>
    </xf>
    <xf numFmtId="0" fontId="0" fillId="0" borderId="0" xfId="0" applyBorder="1" applyAlignment="1">
      <alignment vertical="top" wrapText="1"/>
    </xf>
    <xf numFmtId="0" fontId="55" fillId="0" borderId="0" xfId="0" applyFont="1" applyAlignment="1">
      <alignment/>
    </xf>
    <xf numFmtId="0" fontId="0" fillId="0" borderId="16" xfId="0" applyBorder="1" applyAlignment="1">
      <alignment/>
    </xf>
    <xf numFmtId="0" fontId="0" fillId="0" borderId="0" xfId="0" applyBorder="1" applyAlignment="1">
      <alignment/>
    </xf>
    <xf numFmtId="0" fontId="56" fillId="0" borderId="17" xfId="0" applyFont="1" applyBorder="1" applyAlignment="1">
      <alignment horizontal="center"/>
    </xf>
    <xf numFmtId="0" fontId="56" fillId="0" borderId="18" xfId="0" applyFont="1" applyBorder="1" applyAlignment="1">
      <alignment horizontal="center"/>
    </xf>
    <xf numFmtId="0" fontId="56" fillId="0" borderId="19" xfId="0" applyFont="1" applyBorder="1" applyAlignment="1">
      <alignment horizontal="center"/>
    </xf>
    <xf numFmtId="0" fontId="56" fillId="0" borderId="20" xfId="0" applyFont="1" applyBorder="1" applyAlignment="1">
      <alignment horizontal="center"/>
    </xf>
    <xf numFmtId="0" fontId="0" fillId="23" borderId="21" xfId="0" applyFill="1" applyBorder="1" applyAlignment="1">
      <alignment/>
    </xf>
    <xf numFmtId="0" fontId="0" fillId="23" borderId="22" xfId="0" applyFill="1" applyBorder="1" applyAlignment="1">
      <alignment/>
    </xf>
    <xf numFmtId="0" fontId="0" fillId="23" borderId="23" xfId="0" applyFill="1" applyBorder="1" applyAlignment="1">
      <alignment/>
    </xf>
    <xf numFmtId="0" fontId="0" fillId="23" borderId="24" xfId="0" applyFill="1" applyBorder="1" applyAlignment="1">
      <alignment/>
    </xf>
    <xf numFmtId="0" fontId="0" fillId="23" borderId="19" xfId="0" applyFill="1" applyBorder="1" applyAlignment="1">
      <alignment/>
    </xf>
    <xf numFmtId="0" fontId="0" fillId="23"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23" xfId="0" applyFill="1" applyBorder="1" applyAlignment="1">
      <alignment/>
    </xf>
    <xf numFmtId="0" fontId="0" fillId="4" borderId="24"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18" xfId="0" applyFill="1" applyBorder="1" applyAlignment="1">
      <alignment/>
    </xf>
    <xf numFmtId="0" fontId="0" fillId="33" borderId="25" xfId="0" applyFill="1" applyBorder="1" applyAlignment="1">
      <alignment/>
    </xf>
    <xf numFmtId="0" fontId="0" fillId="0" borderId="23" xfId="0" applyBorder="1" applyAlignment="1">
      <alignment/>
    </xf>
    <xf numFmtId="1" fontId="0" fillId="0" borderId="23" xfId="0" applyNumberFormat="1" applyBorder="1" applyAlignment="1">
      <alignment/>
    </xf>
    <xf numFmtId="3" fontId="0" fillId="23" borderId="21" xfId="0" applyNumberFormat="1" applyFill="1" applyBorder="1" applyAlignment="1">
      <alignment/>
    </xf>
    <xf numFmtId="0" fontId="56" fillId="0" borderId="26" xfId="0" applyFont="1" applyBorder="1" applyAlignment="1">
      <alignment horizontal="center"/>
    </xf>
    <xf numFmtId="0" fontId="56" fillId="0" borderId="21" xfId="0" applyFont="1" applyBorder="1" applyAlignment="1">
      <alignment horizontal="center"/>
    </xf>
    <xf numFmtId="0" fontId="56" fillId="0" borderId="23" xfId="0" applyFont="1" applyBorder="1" applyAlignment="1">
      <alignment horizontal="center"/>
    </xf>
    <xf numFmtId="0" fontId="0" fillId="34" borderId="27" xfId="0" applyFill="1" applyBorder="1" applyAlignment="1">
      <alignment/>
    </xf>
    <xf numFmtId="0" fontId="0" fillId="0" borderId="0" xfId="0" applyFont="1" applyAlignment="1">
      <alignment/>
    </xf>
    <xf numFmtId="0" fontId="0" fillId="0" borderId="28" xfId="0" applyFont="1" applyBorder="1" applyAlignment="1">
      <alignment/>
    </xf>
    <xf numFmtId="0" fontId="0" fillId="0" borderId="29" xfId="0" applyBorder="1" applyAlignment="1">
      <alignment/>
    </xf>
    <xf numFmtId="0" fontId="0" fillId="0" borderId="3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xf>
    <xf numFmtId="14" fontId="0" fillId="35" borderId="33" xfId="0" applyNumberFormat="1" applyFill="1" applyBorder="1" applyAlignment="1">
      <alignment/>
    </xf>
    <xf numFmtId="0" fontId="0" fillId="0" borderId="0" xfId="0" applyFont="1" applyBorder="1" applyAlignment="1">
      <alignment/>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0" fillId="0" borderId="37" xfId="0" applyBorder="1" applyAlignment="1">
      <alignment/>
    </xf>
    <xf numFmtId="0" fontId="4" fillId="0" borderId="0" xfId="0" applyFont="1" applyAlignment="1">
      <alignment/>
    </xf>
    <xf numFmtId="0" fontId="57" fillId="0" borderId="0" xfId="0" applyFont="1" applyAlignment="1">
      <alignment/>
    </xf>
    <xf numFmtId="0" fontId="0" fillId="36" borderId="27" xfId="0" applyFill="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0" fillId="37" borderId="23" xfId="0" applyFill="1" applyBorder="1" applyAlignment="1">
      <alignment/>
    </xf>
    <xf numFmtId="0" fontId="0" fillId="37" borderId="24"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6" borderId="25" xfId="0" applyFill="1" applyBorder="1" applyAlignment="1">
      <alignment/>
    </xf>
    <xf numFmtId="0" fontId="3" fillId="0" borderId="26" xfId="0" applyFont="1" applyBorder="1" applyAlignment="1">
      <alignment horizontal="center"/>
    </xf>
    <xf numFmtId="0" fontId="3" fillId="0" borderId="21" xfId="0" applyFont="1" applyBorder="1" applyAlignment="1">
      <alignment horizontal="center"/>
    </xf>
    <xf numFmtId="0" fontId="3" fillId="0" borderId="23" xfId="0" applyFont="1" applyBorder="1" applyAlignment="1">
      <alignment horizontal="center"/>
    </xf>
    <xf numFmtId="3" fontId="0" fillId="0" borderId="23" xfId="0" applyNumberFormat="1" applyBorder="1" applyAlignment="1">
      <alignment/>
    </xf>
    <xf numFmtId="0" fontId="56" fillId="0" borderId="10" xfId="0" applyFont="1" applyBorder="1" applyAlignment="1">
      <alignment/>
    </xf>
    <xf numFmtId="0" fontId="56" fillId="0" borderId="11" xfId="0" applyFont="1" applyBorder="1" applyAlignment="1">
      <alignment/>
    </xf>
    <xf numFmtId="0" fontId="56" fillId="0" borderId="12" xfId="0" applyFont="1" applyBorder="1" applyAlignment="1">
      <alignment/>
    </xf>
    <xf numFmtId="0" fontId="56" fillId="0" borderId="12" xfId="0" applyFont="1" applyBorder="1" applyAlignment="1">
      <alignment/>
    </xf>
    <xf numFmtId="1" fontId="0" fillId="23" borderId="21" xfId="0" applyNumberFormat="1" applyFill="1" applyBorder="1" applyAlignment="1">
      <alignment/>
    </xf>
    <xf numFmtId="1" fontId="0" fillId="23" borderId="23" xfId="0" applyNumberFormat="1" applyFill="1" applyBorder="1" applyAlignment="1">
      <alignment/>
    </xf>
    <xf numFmtId="1" fontId="0" fillId="23" borderId="19" xfId="0" applyNumberFormat="1" applyFill="1" applyBorder="1" applyAlignment="1">
      <alignment/>
    </xf>
    <xf numFmtId="1" fontId="0" fillId="4" borderId="21" xfId="0" applyNumberFormat="1" applyFill="1" applyBorder="1" applyAlignment="1">
      <alignment/>
    </xf>
    <xf numFmtId="1" fontId="0" fillId="4" borderId="23" xfId="0" applyNumberFormat="1" applyFill="1" applyBorder="1" applyAlignment="1">
      <alignment/>
    </xf>
    <xf numFmtId="1" fontId="0" fillId="4" borderId="19" xfId="0" applyNumberFormat="1" applyFill="1" applyBorder="1" applyAlignment="1">
      <alignment/>
    </xf>
    <xf numFmtId="1" fontId="0" fillId="33" borderId="21" xfId="0" applyNumberFormat="1" applyFill="1" applyBorder="1" applyAlignment="1">
      <alignment/>
    </xf>
    <xf numFmtId="1" fontId="0" fillId="33" borderId="18" xfId="0" applyNumberFormat="1" applyFill="1" applyBorder="1" applyAlignment="1">
      <alignment/>
    </xf>
    <xf numFmtId="0" fontId="0" fillId="0" borderId="39" xfId="0" applyBorder="1" applyAlignment="1">
      <alignment/>
    </xf>
    <xf numFmtId="0" fontId="0" fillId="0" borderId="40" xfId="0" applyBorder="1" applyAlignment="1">
      <alignment/>
    </xf>
    <xf numFmtId="0" fontId="0" fillId="0" borderId="16" xfId="0" applyBorder="1" applyAlignment="1">
      <alignment/>
    </xf>
    <xf numFmtId="0" fontId="0" fillId="0" borderId="15" xfId="0" applyBorder="1" applyAlignment="1">
      <alignment vertical="top"/>
    </xf>
    <xf numFmtId="0" fontId="0" fillId="0" borderId="15" xfId="0" applyBorder="1" applyAlignment="1">
      <alignment/>
    </xf>
    <xf numFmtId="0" fontId="0" fillId="0" borderId="15"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34" borderId="44" xfId="0" applyFill="1" applyBorder="1" applyAlignment="1">
      <alignment/>
    </xf>
    <xf numFmtId="3" fontId="0" fillId="23" borderId="22" xfId="0" applyNumberFormat="1" applyFill="1" applyBorder="1" applyAlignment="1">
      <alignment/>
    </xf>
    <xf numFmtId="3" fontId="0" fillId="23" borderId="23" xfId="0" applyNumberFormat="1" applyFill="1" applyBorder="1" applyAlignment="1">
      <alignment/>
    </xf>
    <xf numFmtId="3" fontId="0" fillId="23" borderId="24" xfId="0" applyNumberFormat="1" applyFill="1" applyBorder="1" applyAlignment="1">
      <alignment/>
    </xf>
    <xf numFmtId="3" fontId="0" fillId="23" borderId="19" xfId="0" applyNumberFormat="1" applyFill="1" applyBorder="1" applyAlignment="1">
      <alignment/>
    </xf>
    <xf numFmtId="3" fontId="0" fillId="2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33" borderId="18" xfId="0" applyNumberFormat="1" applyFill="1" applyBorder="1" applyAlignment="1">
      <alignment/>
    </xf>
    <xf numFmtId="3" fontId="0" fillId="33" borderId="25" xfId="0" applyNumberFormat="1" applyFill="1" applyBorder="1" applyAlignment="1">
      <alignment/>
    </xf>
    <xf numFmtId="0" fontId="56" fillId="0" borderId="24" xfId="0" applyFont="1" applyBorder="1" applyAlignment="1">
      <alignment horizontal="center"/>
    </xf>
    <xf numFmtId="3" fontId="0" fillId="0" borderId="24" xfId="0" applyNumberFormat="1" applyBorder="1" applyAlignment="1">
      <alignment/>
    </xf>
    <xf numFmtId="0" fontId="0" fillId="0" borderId="2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56" fillId="0" borderId="0" xfId="0" applyFont="1" applyFill="1" applyBorder="1" applyAlignment="1">
      <alignment horizontal="center"/>
    </xf>
    <xf numFmtId="49" fontId="0" fillId="34" borderId="27" xfId="0" applyNumberFormat="1" applyFill="1" applyBorder="1" applyAlignment="1">
      <alignment/>
    </xf>
    <xf numFmtId="0" fontId="0" fillId="4" borderId="48" xfId="0" applyFill="1" applyBorder="1" applyAlignment="1">
      <alignment/>
    </xf>
    <xf numFmtId="0" fontId="0" fillId="4" borderId="19" xfId="0" applyFill="1" applyBorder="1" applyAlignment="1">
      <alignment/>
    </xf>
    <xf numFmtId="0" fontId="56" fillId="0" borderId="49" xfId="0" applyFont="1" applyBorder="1" applyAlignment="1">
      <alignment horizontal="center" vertical="center"/>
    </xf>
    <xf numFmtId="0" fontId="56" fillId="0" borderId="50" xfId="0" applyFont="1" applyBorder="1" applyAlignment="1">
      <alignment horizontal="center" vertical="center"/>
    </xf>
    <xf numFmtId="0" fontId="56" fillId="0" borderId="48" xfId="0" applyFont="1" applyBorder="1" applyAlignment="1">
      <alignment horizontal="center" vertical="center"/>
    </xf>
    <xf numFmtId="0" fontId="56" fillId="0" borderId="19" xfId="0" applyFont="1" applyBorder="1" applyAlignment="1">
      <alignment horizontal="center" vertical="center"/>
    </xf>
    <xf numFmtId="0" fontId="56" fillId="0" borderId="50"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51" xfId="0" applyFont="1" applyBorder="1" applyAlignment="1">
      <alignment horizontal="center"/>
    </xf>
    <xf numFmtId="0" fontId="0" fillId="0" borderId="51" xfId="0" applyBorder="1" applyAlignment="1">
      <alignment/>
    </xf>
    <xf numFmtId="0" fontId="0" fillId="0" borderId="52" xfId="0" applyBorder="1" applyAlignment="1">
      <alignment/>
    </xf>
    <xf numFmtId="0" fontId="0" fillId="4" borderId="53" xfId="0" applyFill="1" applyBorder="1" applyAlignment="1">
      <alignment/>
    </xf>
    <xf numFmtId="0" fontId="0" fillId="4" borderId="23" xfId="0" applyFill="1" applyBorder="1" applyAlignment="1">
      <alignment/>
    </xf>
    <xf numFmtId="0" fontId="0" fillId="0" borderId="23" xfId="0" applyBorder="1" applyAlignment="1">
      <alignment/>
    </xf>
    <xf numFmtId="0" fontId="0" fillId="33" borderId="54" xfId="0" applyFill="1" applyBorder="1" applyAlignment="1">
      <alignment/>
    </xf>
    <xf numFmtId="0" fontId="0" fillId="33" borderId="21" xfId="0" applyFill="1" applyBorder="1" applyAlignment="1">
      <alignment/>
    </xf>
    <xf numFmtId="0" fontId="0" fillId="0" borderId="55" xfId="0" applyBorder="1" applyAlignment="1">
      <alignment vertical="top" wrapText="1"/>
    </xf>
    <xf numFmtId="0" fontId="0" fillId="0" borderId="39" xfId="0" applyBorder="1" applyAlignment="1">
      <alignment vertical="top" wrapText="1"/>
    </xf>
    <xf numFmtId="0" fontId="0" fillId="0" borderId="40" xfId="0" applyBorder="1" applyAlignment="1">
      <alignment/>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xf>
    <xf numFmtId="0" fontId="0" fillId="0" borderId="40" xfId="0" applyBorder="1" applyAlignment="1">
      <alignment vertical="top" wrapText="1"/>
    </xf>
    <xf numFmtId="0" fontId="0" fillId="0" borderId="16" xfId="0" applyBorder="1" applyAlignment="1">
      <alignment vertical="top" wrapText="1"/>
    </xf>
    <xf numFmtId="0" fontId="0" fillId="0" borderId="47" xfId="0" applyBorder="1" applyAlignment="1">
      <alignment vertical="top" wrapText="1"/>
    </xf>
    <xf numFmtId="0" fontId="58" fillId="0" borderId="26" xfId="0" applyFont="1" applyBorder="1" applyAlignment="1">
      <alignment horizontal="center" vertical="center"/>
    </xf>
    <xf numFmtId="0" fontId="58" fillId="0" borderId="56" xfId="0" applyFont="1" applyBorder="1" applyAlignment="1">
      <alignment horizontal="center" vertical="center"/>
    </xf>
    <xf numFmtId="0" fontId="58" fillId="0" borderId="21" xfId="0" applyFont="1" applyBorder="1" applyAlignment="1">
      <alignment horizontal="center" vertical="center"/>
    </xf>
    <xf numFmtId="0" fontId="56" fillId="0" borderId="23" xfId="0" applyFont="1" applyBorder="1" applyAlignment="1">
      <alignment horizontal="center" vertical="center"/>
    </xf>
    <xf numFmtId="0" fontId="0" fillId="23" borderId="54" xfId="0" applyFill="1" applyBorder="1" applyAlignment="1">
      <alignment/>
    </xf>
    <xf numFmtId="0" fontId="0" fillId="23" borderId="21" xfId="0" applyFill="1" applyBorder="1" applyAlignment="1">
      <alignment/>
    </xf>
    <xf numFmtId="0" fontId="0" fillId="23" borderId="53" xfId="0" applyFill="1" applyBorder="1" applyAlignment="1">
      <alignment/>
    </xf>
    <xf numFmtId="0" fontId="0" fillId="23" borderId="23" xfId="0" applyFill="1" applyBorder="1" applyAlignment="1">
      <alignment/>
    </xf>
    <xf numFmtId="0" fontId="0" fillId="23" borderId="48" xfId="0" applyFill="1" applyBorder="1" applyAlignment="1">
      <alignment/>
    </xf>
    <xf numFmtId="0" fontId="0" fillId="23" borderId="19" xfId="0" applyFill="1" applyBorder="1" applyAlignment="1">
      <alignment/>
    </xf>
    <xf numFmtId="0" fontId="0" fillId="4" borderId="54" xfId="0" applyFill="1" applyBorder="1" applyAlignment="1">
      <alignment/>
    </xf>
    <xf numFmtId="0" fontId="0" fillId="4" borderId="21" xfId="0" applyFill="1" applyBorder="1" applyAlignment="1">
      <alignment/>
    </xf>
    <xf numFmtId="0" fontId="59" fillId="0" borderId="0" xfId="0" applyFont="1" applyAlignment="1">
      <alignment horizontal="center" vertical="center"/>
    </xf>
    <xf numFmtId="0" fontId="57" fillId="0" borderId="0" xfId="0" applyFont="1" applyAlignment="1">
      <alignment/>
    </xf>
    <xf numFmtId="0" fontId="56" fillId="0" borderId="0" xfId="0" applyFont="1" applyAlignment="1">
      <alignment/>
    </xf>
    <xf numFmtId="0" fontId="0" fillId="34" borderId="57" xfId="0" applyFill="1" applyBorder="1" applyAlignment="1">
      <alignment/>
    </xf>
    <xf numFmtId="0" fontId="0" fillId="34" borderId="58" xfId="0" applyFill="1" applyBorder="1" applyAlignment="1">
      <alignment/>
    </xf>
    <xf numFmtId="0" fontId="0" fillId="34" borderId="59" xfId="0" applyFill="1" applyBorder="1" applyAlignment="1">
      <alignment/>
    </xf>
    <xf numFmtId="0" fontId="0" fillId="0" borderId="14" xfId="0" applyBorder="1" applyAlignment="1">
      <alignment/>
    </xf>
    <xf numFmtId="0" fontId="58" fillId="0" borderId="13" xfId="0" applyFont="1" applyBorder="1" applyAlignment="1">
      <alignment/>
    </xf>
    <xf numFmtId="0" fontId="58" fillId="0" borderId="14" xfId="0" applyFont="1" applyBorder="1" applyAlignment="1">
      <alignment/>
    </xf>
    <xf numFmtId="0" fontId="58" fillId="0" borderId="27" xfId="0" applyFont="1" applyBorder="1" applyAlignment="1">
      <alignment/>
    </xf>
    <xf numFmtId="0" fontId="58" fillId="0" borderId="13" xfId="0" applyFont="1" applyBorder="1" applyAlignment="1">
      <alignment wrapText="1"/>
    </xf>
    <xf numFmtId="0" fontId="58" fillId="0" borderId="14" xfId="0" applyFont="1" applyBorder="1" applyAlignment="1">
      <alignment wrapText="1"/>
    </xf>
    <xf numFmtId="0" fontId="58" fillId="0" borderId="27" xfId="0" applyFont="1" applyBorder="1" applyAlignment="1">
      <alignment wrapText="1"/>
    </xf>
    <xf numFmtId="0" fontId="56" fillId="0" borderId="23" xfId="0" applyFont="1" applyBorder="1" applyAlignment="1">
      <alignment horizontal="center" vertical="center" wrapText="1"/>
    </xf>
    <xf numFmtId="0" fontId="56" fillId="0" borderId="13" xfId="0" applyFont="1" applyBorder="1" applyAlignment="1">
      <alignment horizontal="center"/>
    </xf>
    <xf numFmtId="0" fontId="0" fillId="0" borderId="27" xfId="0" applyBorder="1" applyAlignment="1">
      <alignment/>
    </xf>
    <xf numFmtId="0" fontId="0" fillId="33" borderId="53" xfId="0" applyFill="1" applyBorder="1" applyAlignment="1">
      <alignment/>
    </xf>
    <xf numFmtId="0" fontId="0" fillId="33" borderId="23" xfId="0" applyFill="1" applyBorder="1" applyAlignment="1">
      <alignment/>
    </xf>
    <xf numFmtId="0" fontId="0" fillId="33" borderId="48" xfId="0" applyFill="1" applyBorder="1" applyAlignment="1">
      <alignment/>
    </xf>
    <xf numFmtId="0" fontId="0" fillId="33" borderId="19" xfId="0" applyFill="1" applyBorder="1" applyAlignment="1">
      <alignment/>
    </xf>
    <xf numFmtId="0" fontId="0" fillId="0" borderId="13" xfId="0" applyBorder="1" applyAlignment="1">
      <alignment/>
    </xf>
    <xf numFmtId="0" fontId="0" fillId="0" borderId="45" xfId="0" applyBorder="1" applyAlignment="1">
      <alignment/>
    </xf>
    <xf numFmtId="0" fontId="0" fillId="0" borderId="46" xfId="0" applyBorder="1" applyAlignment="1">
      <alignment/>
    </xf>
    <xf numFmtId="0" fontId="56" fillId="0" borderId="53" xfId="0" applyFont="1" applyBorder="1" applyAlignment="1">
      <alignment horizontal="center" vertical="center"/>
    </xf>
    <xf numFmtId="0" fontId="0" fillId="0" borderId="44" xfId="0" applyBorder="1" applyAlignment="1">
      <alignment/>
    </xf>
    <xf numFmtId="0" fontId="0" fillId="0" borderId="53" xfId="0" applyBorder="1" applyAlignment="1">
      <alignment/>
    </xf>
    <xf numFmtId="0" fontId="0" fillId="34" borderId="60" xfId="0" applyFill="1" applyBorder="1" applyAlignment="1">
      <alignment/>
    </xf>
    <xf numFmtId="0" fontId="59" fillId="0" borderId="55" xfId="0" applyFont="1" applyBorder="1" applyAlignment="1">
      <alignment horizontal="center" vertical="center"/>
    </xf>
    <xf numFmtId="0" fontId="59" fillId="0" borderId="15" xfId="0" applyFont="1" applyBorder="1" applyAlignment="1">
      <alignment horizontal="center" vertical="center"/>
    </xf>
    <xf numFmtId="0" fontId="57" fillId="0" borderId="0" xfId="0" applyFont="1" applyBorder="1" applyAlignment="1">
      <alignment/>
    </xf>
    <xf numFmtId="0" fontId="56" fillId="0" borderId="0" xfId="0" applyFont="1" applyBorder="1" applyAlignment="1">
      <alignment/>
    </xf>
    <xf numFmtId="0" fontId="0" fillId="34" borderId="61" xfId="0" applyFill="1" applyBorder="1" applyAlignment="1">
      <alignment/>
    </xf>
    <xf numFmtId="0" fontId="0" fillId="0" borderId="43" xfId="0" applyBorder="1" applyAlignment="1">
      <alignment/>
    </xf>
    <xf numFmtId="0" fontId="58" fillId="0" borderId="62" xfId="0" applyFont="1" applyBorder="1" applyAlignment="1">
      <alignment horizontal="center" vertical="center"/>
    </xf>
    <xf numFmtId="0" fontId="58" fillId="0" borderId="63" xfId="0" applyFont="1" applyBorder="1" applyAlignment="1">
      <alignment horizontal="center" vertical="center"/>
    </xf>
    <xf numFmtId="0" fontId="58" fillId="0" borderId="54" xfId="0" applyFont="1" applyBorder="1" applyAlignment="1">
      <alignment horizontal="center" vertical="center"/>
    </xf>
    <xf numFmtId="0" fontId="0" fillId="0" borderId="0" xfId="0" applyAlignment="1">
      <alignment vertical="top" wrapText="1"/>
    </xf>
    <xf numFmtId="0" fontId="0" fillId="0" borderId="55"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3" fillId="0" borderId="55" xfId="0" applyFont="1" applyBorder="1" applyAlignment="1">
      <alignment vertical="top" wrapText="1"/>
    </xf>
    <xf numFmtId="0" fontId="2" fillId="0" borderId="39" xfId="0" applyFont="1" applyBorder="1" applyAlignment="1">
      <alignment vertical="top" wrapText="1"/>
    </xf>
    <xf numFmtId="0" fontId="0" fillId="0" borderId="39" xfId="0" applyFont="1" applyBorder="1" applyAlignment="1">
      <alignment vertical="top" wrapText="1"/>
    </xf>
    <xf numFmtId="0" fontId="0" fillId="0" borderId="0" xfId="0" applyFont="1" applyBorder="1" applyAlignment="1">
      <alignment vertical="top" wrapText="1"/>
    </xf>
    <xf numFmtId="0" fontId="15" fillId="0" borderId="55" xfId="0" applyFont="1" applyBorder="1" applyAlignment="1">
      <alignment vertical="top" wrapText="1"/>
    </xf>
    <xf numFmtId="0" fontId="36" fillId="0" borderId="39" xfId="0" applyFont="1" applyBorder="1" applyAlignment="1">
      <alignment vertical="top" wrapText="1"/>
    </xf>
    <xf numFmtId="0" fontId="36" fillId="0" borderId="40" xfId="0" applyFont="1" applyBorder="1" applyAlignment="1">
      <alignment vertical="top" wrapText="1"/>
    </xf>
    <xf numFmtId="0" fontId="36" fillId="0" borderId="15" xfId="0" applyFont="1" applyBorder="1" applyAlignment="1">
      <alignment vertical="top" wrapText="1"/>
    </xf>
    <xf numFmtId="0" fontId="36" fillId="0" borderId="0" xfId="0" applyFont="1" applyBorder="1" applyAlignment="1">
      <alignment vertical="top" wrapText="1"/>
    </xf>
    <xf numFmtId="0" fontId="36" fillId="0" borderId="16"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45" xfId="0" applyFont="1" applyBorder="1" applyAlignment="1">
      <alignment vertical="top" wrapText="1"/>
    </xf>
    <xf numFmtId="0" fontId="0" fillId="0" borderId="46" xfId="0" applyFont="1" applyBorder="1" applyAlignment="1">
      <alignment vertical="top" wrapText="1"/>
    </xf>
    <xf numFmtId="0" fontId="0" fillId="0" borderId="47" xfId="0" applyFont="1" applyBorder="1" applyAlignment="1">
      <alignment vertical="top" wrapText="1"/>
    </xf>
    <xf numFmtId="0" fontId="8" fillId="0" borderId="0" xfId="0" applyFont="1" applyAlignment="1">
      <alignment horizontal="center" vertical="center"/>
    </xf>
    <xf numFmtId="0" fontId="9" fillId="0" borderId="0" xfId="0" applyFont="1" applyAlignment="1">
      <alignment/>
    </xf>
    <xf numFmtId="0" fontId="3" fillId="0" borderId="0" xfId="0" applyFont="1" applyAlignment="1">
      <alignment/>
    </xf>
    <xf numFmtId="0" fontId="0" fillId="33" borderId="62" xfId="0" applyFill="1" applyBorder="1" applyAlignment="1">
      <alignment/>
    </xf>
    <xf numFmtId="0" fontId="0" fillId="33" borderId="26" xfId="0" applyFill="1" applyBorder="1" applyAlignment="1">
      <alignment/>
    </xf>
    <xf numFmtId="0" fontId="0" fillId="36" borderId="57" xfId="0" applyFill="1" applyBorder="1" applyAlignment="1">
      <alignment/>
    </xf>
    <xf numFmtId="0" fontId="0" fillId="36" borderId="58" xfId="0" applyFill="1" applyBorder="1" applyAlignment="1">
      <alignment/>
    </xf>
    <xf numFmtId="0" fontId="0" fillId="36" borderId="59" xfId="0" applyFill="1" applyBorder="1" applyAlignment="1">
      <alignment/>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8" xfId="0" applyFont="1" applyBorder="1" applyAlignment="1">
      <alignment horizontal="center" vertical="center"/>
    </xf>
    <xf numFmtId="0" fontId="3" fillId="0" borderId="19" xfId="0" applyFont="1" applyBorder="1" applyAlignment="1">
      <alignment horizontal="center" vertical="center"/>
    </xf>
    <xf numFmtId="0" fontId="3" fillId="0" borderId="5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1" xfId="0" applyFont="1" applyBorder="1" applyAlignment="1">
      <alignment horizontal="center"/>
    </xf>
    <xf numFmtId="0" fontId="0" fillId="36" borderId="54" xfId="0" applyFill="1" applyBorder="1" applyAlignment="1">
      <alignment/>
    </xf>
    <xf numFmtId="0" fontId="0" fillId="36" borderId="21" xfId="0" applyFill="1" applyBorder="1" applyAlignment="1">
      <alignment/>
    </xf>
    <xf numFmtId="0" fontId="0" fillId="36" borderId="53" xfId="0" applyFill="1" applyBorder="1" applyAlignment="1">
      <alignment/>
    </xf>
    <xf numFmtId="0" fontId="0" fillId="36" borderId="23" xfId="0" applyFill="1" applyBorder="1" applyAlignment="1">
      <alignment/>
    </xf>
    <xf numFmtId="0" fontId="0" fillId="36" borderId="48" xfId="0" applyFill="1" applyBorder="1" applyAlignment="1">
      <alignment/>
    </xf>
    <xf numFmtId="0" fontId="0" fillId="36" borderId="19" xfId="0" applyFill="1" applyBorder="1" applyAlignment="1">
      <alignment/>
    </xf>
    <xf numFmtId="0" fontId="7" fillId="0" borderId="55" xfId="0" applyFont="1" applyBorder="1" applyAlignment="1">
      <alignment vertical="top" wrapText="1"/>
    </xf>
    <xf numFmtId="0" fontId="3" fillId="0" borderId="23" xfId="0" applyFont="1" applyBorder="1" applyAlignment="1">
      <alignment horizontal="center" vertical="center" wrapText="1"/>
    </xf>
    <xf numFmtId="0" fontId="3" fillId="0" borderId="13" xfId="0" applyFont="1" applyBorder="1" applyAlignment="1">
      <alignment horizontal="center"/>
    </xf>
    <xf numFmtId="0" fontId="3" fillId="0" borderId="23" xfId="0" applyFont="1" applyBorder="1" applyAlignment="1">
      <alignment horizontal="center" vertical="center"/>
    </xf>
    <xf numFmtId="0" fontId="10" fillId="0" borderId="26" xfId="0" applyFont="1" applyBorder="1" applyAlignment="1">
      <alignment horizontal="center" vertical="center"/>
    </xf>
    <xf numFmtId="0" fontId="10" fillId="0" borderId="56"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xf>
    <xf numFmtId="0" fontId="10" fillId="0" borderId="14" xfId="0" applyFont="1" applyBorder="1" applyAlignment="1">
      <alignment/>
    </xf>
    <xf numFmtId="0" fontId="10" fillId="0" borderId="27" xfId="0" applyFont="1" applyBorder="1" applyAlignment="1">
      <alignment/>
    </xf>
    <xf numFmtId="0" fontId="10" fillId="0" borderId="13" xfId="0" applyFont="1" applyBorder="1" applyAlignment="1">
      <alignment wrapText="1"/>
    </xf>
    <xf numFmtId="0" fontId="10" fillId="0" borderId="14" xfId="0" applyFont="1" applyBorder="1" applyAlignment="1">
      <alignment wrapText="1"/>
    </xf>
    <xf numFmtId="0" fontId="10" fillId="0" borderId="27" xfId="0" applyFont="1" applyBorder="1" applyAlignment="1">
      <alignment wrapText="1"/>
    </xf>
    <xf numFmtId="0" fontId="0" fillId="34" borderId="57" xfId="0" applyFill="1" applyBorder="1" applyAlignment="1">
      <alignment horizontal="left"/>
    </xf>
    <xf numFmtId="0" fontId="0" fillId="34" borderId="58" xfId="0" applyFill="1" applyBorder="1" applyAlignment="1">
      <alignment horizontal="left"/>
    </xf>
    <xf numFmtId="0" fontId="2" fillId="0" borderId="55" xfId="0" applyFont="1" applyBorder="1" applyAlignment="1">
      <alignment vertical="top" wrapText="1"/>
    </xf>
    <xf numFmtId="0" fontId="56" fillId="34" borderId="57" xfId="0" applyFont="1" applyFill="1" applyBorder="1" applyAlignment="1">
      <alignment/>
    </xf>
    <xf numFmtId="0" fontId="56" fillId="34" borderId="58" xfId="0" applyFont="1" applyFill="1" applyBorder="1" applyAlignment="1">
      <alignment/>
    </xf>
    <xf numFmtId="0" fontId="56" fillId="34" borderId="59" xfId="0" applyFont="1" applyFill="1" applyBorder="1" applyAlignment="1">
      <alignment/>
    </xf>
    <xf numFmtId="0" fontId="0" fillId="0" borderId="55" xfId="0" applyFont="1" applyBorder="1" applyAlignment="1">
      <alignment vertical="top" wrapText="1"/>
    </xf>
    <xf numFmtId="0" fontId="0" fillId="0" borderId="40" xfId="0" applyFont="1" applyBorder="1" applyAlignment="1">
      <alignment/>
    </xf>
    <xf numFmtId="0" fontId="0" fillId="0" borderId="16" xfId="0" applyFont="1" applyBorder="1" applyAlignment="1">
      <alignment/>
    </xf>
    <xf numFmtId="0" fontId="0" fillId="0" borderId="47" xfId="0" applyFont="1" applyBorder="1" applyAlignment="1">
      <alignment/>
    </xf>
    <xf numFmtId="0" fontId="8" fillId="0" borderId="0" xfId="0" applyFont="1" applyBorder="1" applyAlignment="1">
      <alignment horizontal="center" vertical="center"/>
    </xf>
    <xf numFmtId="0" fontId="9" fillId="0" borderId="0" xfId="0" applyFont="1" applyBorder="1" applyAlignment="1">
      <alignment/>
    </xf>
    <xf numFmtId="49" fontId="0" fillId="35" borderId="38" xfId="0" applyNumberFormat="1" applyFont="1" applyFill="1" applyBorder="1" applyAlignment="1">
      <alignment/>
    </xf>
    <xf numFmtId="0" fontId="0" fillId="35" borderId="38" xfId="0" applyFont="1" applyFill="1" applyBorder="1" applyAlignment="1">
      <alignment/>
    </xf>
    <xf numFmtId="0" fontId="0" fillId="0" borderId="37" xfId="0" applyFont="1" applyBorder="1" applyAlignment="1">
      <alignment/>
    </xf>
    <xf numFmtId="0" fontId="3" fillId="0" borderId="64" xfId="0" applyFont="1" applyBorder="1" applyAlignment="1">
      <alignment vertical="top" wrapText="1"/>
    </xf>
    <xf numFmtId="0" fontId="3" fillId="0" borderId="37" xfId="0" applyFont="1" applyBorder="1" applyAlignment="1">
      <alignment horizontal="center" vertical="center"/>
    </xf>
    <xf numFmtId="0" fontId="0" fillId="0" borderId="32" xfId="0" applyBorder="1" applyAlignment="1">
      <alignment/>
    </xf>
    <xf numFmtId="0" fontId="3" fillId="0" borderId="65" xfId="0" applyFont="1" applyBorder="1" applyAlignment="1">
      <alignment horizontal="center" vertical="center"/>
    </xf>
    <xf numFmtId="0" fontId="3" fillId="0" borderId="66" xfId="0" applyFont="1" applyBorder="1" applyAlignment="1">
      <alignment horizontal="center" vertical="center" wrapText="1"/>
    </xf>
    <xf numFmtId="0" fontId="3" fillId="0" borderId="67" xfId="0" applyFont="1" applyBorder="1" applyAlignment="1">
      <alignment horizontal="center"/>
    </xf>
    <xf numFmtId="0" fontId="3" fillId="0" borderId="37" xfId="0" applyFont="1" applyBorder="1" applyAlignment="1">
      <alignment horizontal="center" vertical="center" wrapText="1"/>
    </xf>
    <xf numFmtId="0" fontId="3" fillId="0" borderId="37" xfId="0" applyFont="1" applyBorder="1" applyAlignment="1">
      <alignment horizontal="center"/>
    </xf>
    <xf numFmtId="0" fontId="10" fillId="0" borderId="37" xfId="0" applyFont="1" applyBorder="1" applyAlignment="1">
      <alignment horizontal="center" vertical="center"/>
    </xf>
    <xf numFmtId="0" fontId="10" fillId="0" borderId="37" xfId="0" applyFont="1" applyBorder="1" applyAlignment="1">
      <alignment/>
    </xf>
    <xf numFmtId="0" fontId="10" fillId="0" borderId="37" xfId="0" applyFont="1" applyBorder="1" applyAlignment="1">
      <alignment wrapText="1"/>
    </xf>
    <xf numFmtId="0" fontId="3" fillId="0" borderId="39" xfId="0" applyFont="1" applyBorder="1" applyAlignment="1">
      <alignment vertical="top" wrapText="1"/>
    </xf>
    <xf numFmtId="0" fontId="3" fillId="0" borderId="40" xfId="0" applyFont="1" applyBorder="1" applyAlignment="1">
      <alignment vertical="top" wrapText="1"/>
    </xf>
    <xf numFmtId="0" fontId="3" fillId="0" borderId="15" xfId="0" applyFont="1" applyBorder="1" applyAlignment="1">
      <alignment vertical="top" wrapText="1"/>
    </xf>
    <xf numFmtId="0" fontId="3" fillId="0" borderId="0" xfId="0" applyFont="1" applyBorder="1" applyAlignment="1">
      <alignment vertical="top" wrapText="1"/>
    </xf>
    <xf numFmtId="0" fontId="3" fillId="0" borderId="16" xfId="0" applyFont="1" applyBorder="1" applyAlignment="1">
      <alignment vertical="top" wrapText="1"/>
    </xf>
    <xf numFmtId="0" fontId="35" fillId="0" borderId="0" xfId="0" applyFont="1" applyAlignment="1">
      <alignment horizontal="left"/>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Followed Hyperlink" xfId="50"/>
    <cellStyle name="Poznámka" xfId="51"/>
    <cellStyle name="Percent" xfId="52"/>
    <cellStyle name="Procenta 2"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1F1F2"/>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kr-vysocina.c/" TargetMode="External" /><Relationship Id="rId3" Type="http://schemas.openxmlformats.org/officeDocument/2006/relationships/hyperlink" Target="http://www.kr-vysocina.c/"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180975</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90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2"/>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200025</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52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95250</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52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1"/>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200025</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525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352425</xdr:colOff>
      <xdr:row>4</xdr:row>
      <xdr:rowOff>123825</xdr:rowOff>
    </xdr:to>
    <xdr:pic>
      <xdr:nvPicPr>
        <xdr:cNvPr id="1" name="Obrázek 3"/>
        <xdr:cNvPicPr preferRelativeResize="1">
          <a:picLocks noChangeAspect="1"/>
        </xdr:cNvPicPr>
      </xdr:nvPicPr>
      <xdr:blipFill>
        <a:blip r:embed="rId1"/>
        <a:stretch>
          <a:fillRect/>
        </a:stretch>
      </xdr:blipFill>
      <xdr:spPr>
        <a:xfrm>
          <a:off x="0" y="0"/>
          <a:ext cx="962025" cy="962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200025</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200025</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2"/>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381000</xdr:colOff>
      <xdr:row>4</xdr:row>
      <xdr:rowOff>171450</xdr:rowOff>
    </xdr:to>
    <xdr:pic>
      <xdr:nvPicPr>
        <xdr:cNvPr id="1" name="Obrázek 3" descr="Krajský úřad Kraje Vysočina">
          <a:hlinkClick r:id="rId3"/>
        </xdr:cNvPr>
        <xdr:cNvPicPr preferRelativeResize="1">
          <a:picLocks noChangeAspect="1"/>
        </xdr:cNvPicPr>
      </xdr:nvPicPr>
      <xdr:blipFill>
        <a:blip r:embed="rId1"/>
        <a:stretch>
          <a:fillRect/>
        </a:stretch>
      </xdr:blipFill>
      <xdr:spPr>
        <a:xfrm>
          <a:off x="0" y="0"/>
          <a:ext cx="990600"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209550</xdr:rowOff>
    </xdr:to>
    <xdr:pic>
      <xdr:nvPicPr>
        <xdr:cNvPr id="1" name="Obrázek 3" descr="Krajský úřad Kraje Vysočina"/>
        <xdr:cNvPicPr preferRelativeResize="1">
          <a:picLocks noChangeAspect="1"/>
        </xdr:cNvPicPr>
      </xdr:nvPicPr>
      <xdr:blipFill>
        <a:blip r:embed="rId1"/>
        <a:stretch>
          <a:fillRect/>
        </a:stretch>
      </xdr:blipFill>
      <xdr:spPr>
        <a:xfrm>
          <a:off x="0" y="0"/>
          <a:ext cx="96202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07"/>
  <sheetViews>
    <sheetView tabSelected="1" view="pageBreakPreview" zoomScaleSheetLayoutView="100" zoomScalePageLayoutView="0" workbookViewId="0" topLeftCell="A1">
      <selection activeCell="F8" sqref="F8"/>
    </sheetView>
  </sheetViews>
  <sheetFormatPr defaultColWidth="9.140625" defaultRowHeight="12.75"/>
  <cols>
    <col min="4" max="4" width="20.421875" style="0" customWidth="1"/>
    <col min="5" max="8" width="11.140625" style="0" customWidth="1"/>
    <col min="9" max="9" width="10.57421875" style="0" customWidth="1"/>
  </cols>
  <sheetData>
    <row r="1" spans="1:9" ht="15">
      <c r="A1" s="155"/>
      <c r="H1" s="278" t="s">
        <v>204</v>
      </c>
      <c r="I1" s="278"/>
    </row>
    <row r="2" spans="1:9" ht="15">
      <c r="A2" s="155"/>
      <c r="H2" s="278" t="s">
        <v>192</v>
      </c>
      <c r="I2" s="278"/>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60128097</v>
      </c>
      <c r="B10" s="159"/>
      <c r="C10" s="158" t="s">
        <v>103</v>
      </c>
      <c r="D10" s="160"/>
      <c r="E10" s="160"/>
      <c r="F10" s="159"/>
      <c r="G10" s="158" t="s">
        <v>104</v>
      </c>
      <c r="H10" s="160"/>
      <c r="I10" s="159"/>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12.75">
      <c r="A13" s="131" t="s">
        <v>105</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2.75">
      <c r="A20" s="134"/>
      <c r="B20" s="135"/>
      <c r="C20" s="135"/>
      <c r="D20" s="135"/>
      <c r="E20" s="135"/>
      <c r="F20" s="135"/>
      <c r="G20" s="135"/>
      <c r="H20" s="135"/>
      <c r="I20" s="141"/>
    </row>
    <row r="21" spans="1:9" ht="12.75">
      <c r="A21" s="134"/>
      <c r="B21" s="135"/>
      <c r="C21" s="135"/>
      <c r="D21" s="135"/>
      <c r="E21" s="135"/>
      <c r="F21" s="135"/>
      <c r="G21" s="135"/>
      <c r="H21" s="135"/>
      <c r="I21" s="141"/>
    </row>
    <row r="22" spans="1:9" ht="12.75">
      <c r="A22" s="134"/>
      <c r="B22" s="135"/>
      <c r="C22" s="135"/>
      <c r="D22" s="135"/>
      <c r="E22" s="135"/>
      <c r="F22" s="135"/>
      <c r="G22" s="135"/>
      <c r="H22" s="135"/>
      <c r="I22" s="141"/>
    </row>
    <row r="23" spans="1:9" ht="12.75">
      <c r="A23" s="134"/>
      <c r="B23" s="135"/>
      <c r="C23" s="135"/>
      <c r="D23" s="135"/>
      <c r="E23" s="135"/>
      <c r="F23" s="135"/>
      <c r="G23" s="135"/>
      <c r="H23" s="135"/>
      <c r="I23" s="141"/>
    </row>
    <row r="24" spans="1:9" ht="13.5" thickBot="1">
      <c r="A24" s="137"/>
      <c r="B24" s="138"/>
      <c r="C24" s="138"/>
      <c r="D24" s="138"/>
      <c r="E24" s="138"/>
      <c r="F24" s="138"/>
      <c r="G24" s="138"/>
      <c r="H24" s="138"/>
      <c r="I24" s="142"/>
    </row>
    <row r="25" ht="13.5" thickBot="1"/>
    <row r="26" spans="1:9" ht="12.75">
      <c r="A26" s="131" t="s">
        <v>106</v>
      </c>
      <c r="B26" s="132"/>
      <c r="C26" s="132"/>
      <c r="D26" s="132"/>
      <c r="E26" s="132"/>
      <c r="F26" s="132"/>
      <c r="G26" s="132"/>
      <c r="H26" s="132"/>
      <c r="I26" s="133"/>
    </row>
    <row r="27" spans="1:9" ht="12.75">
      <c r="A27" s="134"/>
      <c r="B27" s="135"/>
      <c r="C27" s="135"/>
      <c r="D27" s="135"/>
      <c r="E27" s="135"/>
      <c r="F27" s="135"/>
      <c r="G27" s="135"/>
      <c r="H27" s="135"/>
      <c r="I27" s="136"/>
    </row>
    <row r="28" spans="1:9" ht="12.75">
      <c r="A28" s="134"/>
      <c r="B28" s="135"/>
      <c r="C28" s="135"/>
      <c r="D28" s="135"/>
      <c r="E28" s="135"/>
      <c r="F28" s="135"/>
      <c r="G28" s="135"/>
      <c r="H28" s="135"/>
      <c r="I28" s="136"/>
    </row>
    <row r="29" spans="1:9" ht="12.75">
      <c r="A29" s="134"/>
      <c r="B29" s="135"/>
      <c r="C29" s="135"/>
      <c r="D29" s="135"/>
      <c r="E29" s="135"/>
      <c r="F29" s="135"/>
      <c r="G29" s="135"/>
      <c r="H29" s="135"/>
      <c r="I29" s="136"/>
    </row>
    <row r="30" spans="1:9" ht="12.75">
      <c r="A30" s="134"/>
      <c r="B30" s="135"/>
      <c r="C30" s="135"/>
      <c r="D30" s="135"/>
      <c r="E30" s="135"/>
      <c r="F30" s="135"/>
      <c r="G30" s="135"/>
      <c r="H30" s="135"/>
      <c r="I30" s="136"/>
    </row>
    <row r="31" spans="1:9" ht="13.5" thickBot="1">
      <c r="A31" s="137"/>
      <c r="B31" s="138"/>
      <c r="C31" s="138"/>
      <c r="D31" s="138"/>
      <c r="E31" s="138"/>
      <c r="F31" s="138"/>
      <c r="G31" s="138"/>
      <c r="H31" s="138"/>
      <c r="I31" s="139"/>
    </row>
    <row r="32" spans="1:9" ht="13.5" thickBot="1">
      <c r="A32" s="12"/>
      <c r="B32" s="12"/>
      <c r="C32" s="12"/>
      <c r="D32" s="12"/>
      <c r="E32" s="12"/>
      <c r="F32" s="12"/>
      <c r="G32" s="12"/>
      <c r="H32" s="12"/>
      <c r="I32" s="2"/>
    </row>
    <row r="33" spans="1:9" ht="12.75">
      <c r="A33" s="131" t="s">
        <v>107</v>
      </c>
      <c r="B33" s="132"/>
      <c r="C33" s="132"/>
      <c r="D33" s="132"/>
      <c r="E33" s="132"/>
      <c r="F33" s="132"/>
      <c r="G33" s="132"/>
      <c r="H33" s="132"/>
      <c r="I33" s="140"/>
    </row>
    <row r="34" spans="1:9" ht="12.75">
      <c r="A34" s="134"/>
      <c r="B34" s="135"/>
      <c r="C34" s="135"/>
      <c r="D34" s="135"/>
      <c r="E34" s="135"/>
      <c r="F34" s="135"/>
      <c r="G34" s="135"/>
      <c r="H34" s="135"/>
      <c r="I34" s="141"/>
    </row>
    <row r="35" spans="1:9" ht="12.75">
      <c r="A35" s="134"/>
      <c r="B35" s="135"/>
      <c r="C35" s="135"/>
      <c r="D35" s="135"/>
      <c r="E35" s="135"/>
      <c r="F35" s="135"/>
      <c r="G35" s="135"/>
      <c r="H35" s="135"/>
      <c r="I35" s="141"/>
    </row>
    <row r="36" spans="1:9" ht="12.75">
      <c r="A36" s="134"/>
      <c r="B36" s="135"/>
      <c r="C36" s="135"/>
      <c r="D36" s="135"/>
      <c r="E36" s="135"/>
      <c r="F36" s="135"/>
      <c r="G36" s="135"/>
      <c r="H36" s="135"/>
      <c r="I36" s="141"/>
    </row>
    <row r="37" spans="1:9" ht="12.75">
      <c r="A37" s="134"/>
      <c r="B37" s="135"/>
      <c r="C37" s="135"/>
      <c r="D37" s="135"/>
      <c r="E37" s="135"/>
      <c r="F37" s="135"/>
      <c r="G37" s="135"/>
      <c r="H37" s="135"/>
      <c r="I37" s="141"/>
    </row>
    <row r="38" spans="1:9" ht="12.75">
      <c r="A38" s="134"/>
      <c r="B38" s="135"/>
      <c r="C38" s="135"/>
      <c r="D38" s="135"/>
      <c r="E38" s="135"/>
      <c r="F38" s="135"/>
      <c r="G38" s="135"/>
      <c r="H38" s="135"/>
      <c r="I38" s="141"/>
    </row>
    <row r="39" spans="1:9" ht="12.75">
      <c r="A39" s="134"/>
      <c r="B39" s="135"/>
      <c r="C39" s="135"/>
      <c r="D39" s="135"/>
      <c r="E39" s="135"/>
      <c r="F39" s="135"/>
      <c r="G39" s="135"/>
      <c r="H39" s="135"/>
      <c r="I39" s="141"/>
    </row>
    <row r="40" spans="1:9" ht="12.75">
      <c r="A40" s="134"/>
      <c r="B40" s="135"/>
      <c r="C40" s="135"/>
      <c r="D40" s="135"/>
      <c r="E40" s="135"/>
      <c r="F40" s="135"/>
      <c r="G40" s="135"/>
      <c r="H40" s="135"/>
      <c r="I40" s="141"/>
    </row>
    <row r="41" spans="1:9" ht="12.75">
      <c r="A41" s="134"/>
      <c r="B41" s="135"/>
      <c r="C41" s="135"/>
      <c r="D41" s="135"/>
      <c r="E41" s="135"/>
      <c r="F41" s="135"/>
      <c r="G41" s="135"/>
      <c r="H41" s="135"/>
      <c r="I41" s="141"/>
    </row>
    <row r="42" spans="1:9" ht="12.75">
      <c r="A42" s="134"/>
      <c r="B42" s="135"/>
      <c r="C42" s="135"/>
      <c r="D42" s="135"/>
      <c r="E42" s="135"/>
      <c r="F42" s="135"/>
      <c r="G42" s="135"/>
      <c r="H42" s="135"/>
      <c r="I42" s="141"/>
    </row>
    <row r="43" spans="1:9" ht="12.75">
      <c r="A43" s="134"/>
      <c r="B43" s="135"/>
      <c r="C43" s="135"/>
      <c r="D43" s="135"/>
      <c r="E43" s="135"/>
      <c r="F43" s="135"/>
      <c r="G43" s="135"/>
      <c r="H43" s="135"/>
      <c r="I43" s="141"/>
    </row>
    <row r="44" spans="1:9" ht="12.75">
      <c r="A44" s="134"/>
      <c r="B44" s="135"/>
      <c r="C44" s="135"/>
      <c r="D44" s="135"/>
      <c r="E44" s="135"/>
      <c r="F44" s="135"/>
      <c r="G44" s="135"/>
      <c r="H44" s="135"/>
      <c r="I44" s="141"/>
    </row>
    <row r="45" spans="1:9" ht="13.5" thickBot="1">
      <c r="A45" s="137"/>
      <c r="B45" s="138"/>
      <c r="C45" s="138"/>
      <c r="D45" s="138"/>
      <c r="E45" s="138"/>
      <c r="F45" s="138"/>
      <c r="G45" s="138"/>
      <c r="H45" s="138"/>
      <c r="I45" s="142"/>
    </row>
    <row r="46" spans="1:8" ht="15" customHeight="1" thickBot="1">
      <c r="A46" s="15" t="s">
        <v>17</v>
      </c>
      <c r="B46" s="15"/>
      <c r="C46" s="15"/>
      <c r="D46" s="15"/>
      <c r="E46" s="15"/>
      <c r="F46" s="15"/>
      <c r="G46" s="15"/>
      <c r="H46" s="15"/>
    </row>
    <row r="47" spans="1:9" ht="14.25">
      <c r="A47" s="117" t="s">
        <v>18</v>
      </c>
      <c r="B47" s="118"/>
      <c r="C47" s="118"/>
      <c r="D47" s="118"/>
      <c r="E47" s="121" t="s">
        <v>56</v>
      </c>
      <c r="F47" s="16" t="s">
        <v>186</v>
      </c>
      <c r="G47" s="123" t="s">
        <v>21</v>
      </c>
      <c r="H47" s="124"/>
      <c r="I47" s="125"/>
    </row>
    <row r="48" spans="1:9" ht="15" thickBot="1">
      <c r="A48" s="119"/>
      <c r="B48" s="120"/>
      <c r="C48" s="120"/>
      <c r="D48" s="120"/>
      <c r="E48" s="122"/>
      <c r="F48" s="17" t="s">
        <v>187</v>
      </c>
      <c r="G48" s="18" t="s">
        <v>23</v>
      </c>
      <c r="H48" s="18" t="s">
        <v>24</v>
      </c>
      <c r="I48" s="19" t="s">
        <v>25</v>
      </c>
    </row>
    <row r="49" spans="1:9" ht="12.75">
      <c r="A49" s="147" t="s">
        <v>26</v>
      </c>
      <c r="B49" s="148"/>
      <c r="C49" s="148"/>
      <c r="D49" s="148"/>
      <c r="E49" s="20">
        <v>22355</v>
      </c>
      <c r="F49" s="20">
        <v>23022</v>
      </c>
      <c r="G49" s="20">
        <v>23450</v>
      </c>
      <c r="H49" s="20">
        <v>23450</v>
      </c>
      <c r="I49" s="21">
        <v>23500</v>
      </c>
    </row>
    <row r="50" spans="1:9" ht="12.75">
      <c r="A50" s="149" t="s">
        <v>27</v>
      </c>
      <c r="B50" s="150"/>
      <c r="C50" s="150"/>
      <c r="D50" s="150"/>
      <c r="E50" s="22">
        <v>22355</v>
      </c>
      <c r="F50" s="22">
        <v>23022</v>
      </c>
      <c r="G50" s="22">
        <v>23450</v>
      </c>
      <c r="H50" s="22">
        <v>23450</v>
      </c>
      <c r="I50" s="23">
        <v>23500</v>
      </c>
    </row>
    <row r="51" spans="1:9" ht="13.5" thickBot="1">
      <c r="A51" s="151" t="s">
        <v>28</v>
      </c>
      <c r="B51" s="152"/>
      <c r="C51" s="152"/>
      <c r="D51" s="152"/>
      <c r="E51" s="24">
        <f>E49-E50</f>
        <v>0</v>
      </c>
      <c r="F51" s="24">
        <f>F49-F50</f>
        <v>0</v>
      </c>
      <c r="G51" s="24">
        <f>G49-G50</f>
        <v>0</v>
      </c>
      <c r="H51" s="24">
        <f>H49-H50</f>
        <v>0</v>
      </c>
      <c r="I51" s="25">
        <f>I49-I50</f>
        <v>0</v>
      </c>
    </row>
    <row r="52" spans="1:9" ht="12.75">
      <c r="A52" s="153" t="s">
        <v>29</v>
      </c>
      <c r="B52" s="154"/>
      <c r="C52" s="154"/>
      <c r="D52" s="154"/>
      <c r="E52" s="26">
        <v>0</v>
      </c>
      <c r="F52" s="26">
        <v>0</v>
      </c>
      <c r="G52" s="26">
        <v>0</v>
      </c>
      <c r="H52" s="26">
        <v>0</v>
      </c>
      <c r="I52" s="27">
        <v>0</v>
      </c>
    </row>
    <row r="53" spans="1:9" ht="12.75">
      <c r="A53" s="126" t="s">
        <v>30</v>
      </c>
      <c r="B53" s="127"/>
      <c r="C53" s="127"/>
      <c r="D53" s="127"/>
      <c r="E53" s="28">
        <v>0</v>
      </c>
      <c r="F53" s="28">
        <v>0</v>
      </c>
      <c r="G53" s="28">
        <v>0</v>
      </c>
      <c r="H53" s="28">
        <v>0</v>
      </c>
      <c r="I53" s="29">
        <v>0</v>
      </c>
    </row>
    <row r="54" spans="1:9" ht="13.5" thickBot="1">
      <c r="A54" s="115" t="s">
        <v>31</v>
      </c>
      <c r="B54" s="116"/>
      <c r="C54" s="116"/>
      <c r="D54" s="116"/>
      <c r="E54" s="30">
        <f>E52-E53</f>
        <v>0</v>
      </c>
      <c r="F54" s="30">
        <f>F52-F53</f>
        <v>0</v>
      </c>
      <c r="G54" s="30">
        <f>G52-G53</f>
        <v>0</v>
      </c>
      <c r="H54" s="30">
        <f>H52-H53</f>
        <v>0</v>
      </c>
      <c r="I54" s="31">
        <f>I52-I53</f>
        <v>0</v>
      </c>
    </row>
    <row r="55" spans="1:9" ht="12.75">
      <c r="A55" s="129" t="s">
        <v>32</v>
      </c>
      <c r="B55" s="130"/>
      <c r="C55" s="130"/>
      <c r="D55" s="130"/>
      <c r="E55" s="32">
        <f>E49+E52</f>
        <v>22355</v>
      </c>
      <c r="F55" s="32">
        <f>F49+F52</f>
        <v>23022</v>
      </c>
      <c r="G55" s="32">
        <f>G49+G52</f>
        <v>23450</v>
      </c>
      <c r="H55" s="32">
        <f>H49+H52</f>
        <v>23450</v>
      </c>
      <c r="I55" s="33">
        <f>I49+I52</f>
        <v>23500</v>
      </c>
    </row>
    <row r="56" spans="1:9" ht="12.75">
      <c r="A56" s="171" t="s">
        <v>33</v>
      </c>
      <c r="B56" s="172"/>
      <c r="C56" s="172"/>
      <c r="D56" s="172"/>
      <c r="E56" s="32">
        <f aca="true" t="shared" si="0" ref="E56:I57">E50+E53</f>
        <v>22355</v>
      </c>
      <c r="F56" s="32">
        <f t="shared" si="0"/>
        <v>23022</v>
      </c>
      <c r="G56" s="32">
        <f t="shared" si="0"/>
        <v>23450</v>
      </c>
      <c r="H56" s="32">
        <f t="shared" si="0"/>
        <v>23450</v>
      </c>
      <c r="I56" s="33">
        <f t="shared" si="0"/>
        <v>23500</v>
      </c>
    </row>
    <row r="57" spans="1:9" ht="13.5" thickBot="1">
      <c r="A57" s="173" t="s">
        <v>34</v>
      </c>
      <c r="B57" s="174"/>
      <c r="C57" s="174"/>
      <c r="D57" s="174"/>
      <c r="E57" s="34">
        <f t="shared" si="0"/>
        <v>0</v>
      </c>
      <c r="F57" s="34">
        <f t="shared" si="0"/>
        <v>0</v>
      </c>
      <c r="G57" s="34">
        <f t="shared" si="0"/>
        <v>0</v>
      </c>
      <c r="H57" s="34">
        <f t="shared" si="0"/>
        <v>0</v>
      </c>
      <c r="I57" s="35">
        <f t="shared" si="0"/>
        <v>0</v>
      </c>
    </row>
    <row r="60" spans="1:9" ht="12.75">
      <c r="A60" s="15" t="s">
        <v>35</v>
      </c>
      <c r="B60" s="15"/>
      <c r="C60" s="15"/>
      <c r="D60" s="15"/>
      <c r="E60" s="15"/>
      <c r="F60" s="15"/>
      <c r="G60" s="15"/>
      <c r="H60" s="15"/>
      <c r="I60" s="15"/>
    </row>
    <row r="61" spans="1:9" ht="13.5" thickBot="1">
      <c r="A61" s="15"/>
      <c r="B61" s="15"/>
      <c r="C61" s="15"/>
      <c r="D61" s="15"/>
      <c r="E61" s="15"/>
      <c r="F61" s="15"/>
      <c r="G61" s="15"/>
      <c r="H61" s="15"/>
      <c r="I61" s="15"/>
    </row>
    <row r="62" spans="1:9" ht="12.75">
      <c r="A62" s="131" t="s">
        <v>188</v>
      </c>
      <c r="B62" s="132"/>
      <c r="C62" s="132"/>
      <c r="D62" s="132"/>
      <c r="E62" s="132"/>
      <c r="F62" s="132"/>
      <c r="G62" s="132"/>
      <c r="H62" s="132"/>
      <c r="I62" s="133"/>
    </row>
    <row r="63" spans="1:9" ht="12.75">
      <c r="A63" s="134"/>
      <c r="B63" s="135"/>
      <c r="C63" s="135"/>
      <c r="D63" s="135"/>
      <c r="E63" s="135"/>
      <c r="F63" s="135"/>
      <c r="G63" s="135"/>
      <c r="H63" s="135"/>
      <c r="I63" s="136"/>
    </row>
    <row r="64" spans="1:9" ht="12.75">
      <c r="A64" s="134"/>
      <c r="B64" s="135"/>
      <c r="C64" s="135"/>
      <c r="D64" s="135"/>
      <c r="E64" s="135"/>
      <c r="F64" s="135"/>
      <c r="G64" s="135"/>
      <c r="H64" s="135"/>
      <c r="I64" s="136"/>
    </row>
    <row r="65" spans="1:9" ht="12.75">
      <c r="A65" s="134"/>
      <c r="B65" s="135"/>
      <c r="C65" s="135"/>
      <c r="D65" s="135"/>
      <c r="E65" s="135"/>
      <c r="F65" s="135"/>
      <c r="G65" s="135"/>
      <c r="H65" s="135"/>
      <c r="I65" s="136"/>
    </row>
    <row r="66" spans="1:9" ht="12.75">
      <c r="A66" s="134"/>
      <c r="B66" s="135"/>
      <c r="C66" s="135"/>
      <c r="D66" s="135"/>
      <c r="E66" s="135"/>
      <c r="F66" s="135"/>
      <c r="G66" s="135"/>
      <c r="H66" s="135"/>
      <c r="I66" s="136"/>
    </row>
    <row r="67" spans="1:9" ht="44.25" customHeight="1" thickBot="1">
      <c r="A67" s="137"/>
      <c r="B67" s="138"/>
      <c r="C67" s="138"/>
      <c r="D67" s="138"/>
      <c r="E67" s="138"/>
      <c r="F67" s="138"/>
      <c r="G67" s="138"/>
      <c r="H67" s="138"/>
      <c r="I67" s="139"/>
    </row>
    <row r="69" spans="1:9" ht="14.25">
      <c r="A69" s="146" t="s">
        <v>37</v>
      </c>
      <c r="B69" s="146"/>
      <c r="C69" s="146"/>
      <c r="D69" s="146"/>
      <c r="E69" s="168" t="s">
        <v>56</v>
      </c>
      <c r="F69" s="39" t="s">
        <v>20</v>
      </c>
      <c r="G69" s="169" t="s">
        <v>21</v>
      </c>
      <c r="H69" s="161"/>
      <c r="I69" s="170"/>
    </row>
    <row r="70" spans="1:9" ht="14.25">
      <c r="A70" s="146"/>
      <c r="B70" s="146"/>
      <c r="C70" s="146"/>
      <c r="D70" s="146"/>
      <c r="E70" s="168"/>
      <c r="F70" s="40" t="s">
        <v>5</v>
      </c>
      <c r="G70" s="41" t="s">
        <v>23</v>
      </c>
      <c r="H70" s="41" t="s">
        <v>24</v>
      </c>
      <c r="I70" s="41" t="s">
        <v>25</v>
      </c>
    </row>
    <row r="71" spans="1:9" ht="12.75">
      <c r="A71" s="128" t="s">
        <v>38</v>
      </c>
      <c r="B71" s="128"/>
      <c r="C71" s="128"/>
      <c r="D71" s="128"/>
      <c r="E71" s="36">
        <v>10056</v>
      </c>
      <c r="F71" s="36">
        <v>10056</v>
      </c>
      <c r="G71" s="36">
        <v>10056</v>
      </c>
      <c r="H71" s="36">
        <v>10056</v>
      </c>
      <c r="I71" s="36">
        <v>10056</v>
      </c>
    </row>
    <row r="72" spans="1:9" ht="12.75">
      <c r="A72" s="175" t="s">
        <v>39</v>
      </c>
      <c r="B72" s="161"/>
      <c r="C72" s="161"/>
      <c r="D72" s="170"/>
      <c r="E72" s="36">
        <v>43</v>
      </c>
      <c r="F72" s="36">
        <v>80</v>
      </c>
      <c r="G72" s="36">
        <v>80</v>
      </c>
      <c r="H72" s="36">
        <v>80</v>
      </c>
      <c r="I72" s="36">
        <v>85</v>
      </c>
    </row>
    <row r="73" spans="1:9" ht="12.75">
      <c r="A73" s="175" t="s">
        <v>40</v>
      </c>
      <c r="B73" s="161"/>
      <c r="C73" s="161"/>
      <c r="D73" s="170"/>
      <c r="E73" s="36">
        <v>41.6</v>
      </c>
      <c r="F73" s="36">
        <v>43</v>
      </c>
      <c r="G73" s="36">
        <v>43</v>
      </c>
      <c r="H73" s="36">
        <v>43</v>
      </c>
      <c r="I73" s="36">
        <v>43</v>
      </c>
    </row>
    <row r="74" spans="1:9" ht="12.75">
      <c r="A74" s="2"/>
      <c r="B74" s="2"/>
      <c r="C74" s="2"/>
      <c r="D74" s="2"/>
      <c r="E74" s="15"/>
      <c r="F74" s="15"/>
      <c r="G74" s="15"/>
      <c r="H74" s="15"/>
      <c r="I74" s="15"/>
    </row>
    <row r="75" ht="12" customHeight="1" thickBot="1"/>
    <row r="76" spans="1:9" ht="15" customHeight="1">
      <c r="A76" s="131" t="s">
        <v>108</v>
      </c>
      <c r="B76" s="132"/>
      <c r="C76" s="132"/>
      <c r="D76" s="132"/>
      <c r="E76" s="132"/>
      <c r="F76" s="132"/>
      <c r="G76" s="132"/>
      <c r="H76" s="132"/>
      <c r="I76" s="133"/>
    </row>
    <row r="77" spans="1:9" ht="12.75">
      <c r="A77" s="134"/>
      <c r="B77" s="135"/>
      <c r="C77" s="135"/>
      <c r="D77" s="135"/>
      <c r="E77" s="135"/>
      <c r="F77" s="135"/>
      <c r="G77" s="135"/>
      <c r="H77" s="135"/>
      <c r="I77" s="136"/>
    </row>
    <row r="78" spans="1:9" ht="12.75">
      <c r="A78" s="134"/>
      <c r="B78" s="135"/>
      <c r="C78" s="135"/>
      <c r="D78" s="135"/>
      <c r="E78" s="135"/>
      <c r="F78" s="135"/>
      <c r="G78" s="135"/>
      <c r="H78" s="135"/>
      <c r="I78" s="136"/>
    </row>
    <row r="79" spans="1:9" ht="12.75">
      <c r="A79" s="134"/>
      <c r="B79" s="135"/>
      <c r="C79" s="135"/>
      <c r="D79" s="135"/>
      <c r="E79" s="135"/>
      <c r="F79" s="135"/>
      <c r="G79" s="135"/>
      <c r="H79" s="135"/>
      <c r="I79" s="136"/>
    </row>
    <row r="80" spans="1:9" ht="12.75">
      <c r="A80" s="134"/>
      <c r="B80" s="135"/>
      <c r="C80" s="135"/>
      <c r="D80" s="135"/>
      <c r="E80" s="135"/>
      <c r="F80" s="135"/>
      <c r="G80" s="135"/>
      <c r="H80" s="135"/>
      <c r="I80" s="136"/>
    </row>
    <row r="81" spans="1:9" ht="45.75" customHeight="1">
      <c r="A81" s="134"/>
      <c r="B81" s="135"/>
      <c r="C81" s="135"/>
      <c r="D81" s="135"/>
      <c r="E81" s="135"/>
      <c r="F81" s="135"/>
      <c r="G81" s="135"/>
      <c r="H81" s="135"/>
      <c r="I81" s="136"/>
    </row>
    <row r="82" spans="1:9" ht="45.75" customHeight="1" thickBot="1">
      <c r="A82" s="176"/>
      <c r="B82" s="177"/>
      <c r="C82" s="177"/>
      <c r="D82" s="177"/>
      <c r="E82" s="177"/>
      <c r="F82" s="177"/>
      <c r="G82" s="177"/>
      <c r="H82" s="177"/>
      <c r="I82" s="139"/>
    </row>
    <row r="83" ht="12" customHeight="1"/>
    <row r="84" spans="1:9" ht="14.25">
      <c r="A84" s="146" t="s">
        <v>37</v>
      </c>
      <c r="B84" s="146"/>
      <c r="C84" s="146"/>
      <c r="D84" s="146"/>
      <c r="E84" s="168" t="s">
        <v>56</v>
      </c>
      <c r="F84" s="39" t="s">
        <v>20</v>
      </c>
      <c r="G84" s="169" t="s">
        <v>21</v>
      </c>
      <c r="H84" s="161"/>
      <c r="I84" s="170"/>
    </row>
    <row r="85" spans="1:9" ht="14.25">
      <c r="A85" s="146"/>
      <c r="B85" s="146"/>
      <c r="C85" s="146"/>
      <c r="D85" s="146"/>
      <c r="E85" s="168"/>
      <c r="F85" s="40" t="s">
        <v>5</v>
      </c>
      <c r="G85" s="41" t="s">
        <v>23</v>
      </c>
      <c r="H85" s="41" t="s">
        <v>24</v>
      </c>
      <c r="I85" s="41" t="s">
        <v>25</v>
      </c>
    </row>
    <row r="86" spans="1:9" ht="12.75">
      <c r="A86" s="128" t="s">
        <v>42</v>
      </c>
      <c r="B86" s="128"/>
      <c r="C86" s="128"/>
      <c r="D86" s="128"/>
      <c r="E86" s="36">
        <v>3027</v>
      </c>
      <c r="F86" s="36">
        <v>3348</v>
      </c>
      <c r="G86" s="36">
        <v>3045</v>
      </c>
      <c r="H86" s="36">
        <v>3045</v>
      </c>
      <c r="I86" s="36">
        <v>2255</v>
      </c>
    </row>
    <row r="87" ht="12" customHeight="1"/>
    <row r="88" ht="12" customHeight="1" thickBot="1"/>
    <row r="89" spans="1:9" ht="12.75">
      <c r="A89" s="131" t="s">
        <v>109</v>
      </c>
      <c r="B89" s="132"/>
      <c r="C89" s="132"/>
      <c r="D89" s="132"/>
      <c r="E89" s="132"/>
      <c r="F89" s="132"/>
      <c r="G89" s="132"/>
      <c r="H89" s="132"/>
      <c r="I89" s="133"/>
    </row>
    <row r="90" spans="1:9" ht="12.75">
      <c r="A90" s="134"/>
      <c r="B90" s="135"/>
      <c r="C90" s="135"/>
      <c r="D90" s="135"/>
      <c r="E90" s="135"/>
      <c r="F90" s="135"/>
      <c r="G90" s="135"/>
      <c r="H90" s="135"/>
      <c r="I90" s="136"/>
    </row>
    <row r="91" spans="1:9" ht="12.75">
      <c r="A91" s="134"/>
      <c r="B91" s="135"/>
      <c r="C91" s="135"/>
      <c r="D91" s="135"/>
      <c r="E91" s="135"/>
      <c r="F91" s="135"/>
      <c r="G91" s="135"/>
      <c r="H91" s="135"/>
      <c r="I91" s="136"/>
    </row>
    <row r="92" spans="1:9" ht="12.75">
      <c r="A92" s="134"/>
      <c r="B92" s="135"/>
      <c r="C92" s="135"/>
      <c r="D92" s="135"/>
      <c r="E92" s="135"/>
      <c r="F92" s="135"/>
      <c r="G92" s="135"/>
      <c r="H92" s="135"/>
      <c r="I92" s="136"/>
    </row>
    <row r="93" spans="1:9" ht="12.75">
      <c r="A93" s="134"/>
      <c r="B93" s="135"/>
      <c r="C93" s="135"/>
      <c r="D93" s="135"/>
      <c r="E93" s="135"/>
      <c r="F93" s="135"/>
      <c r="G93" s="135"/>
      <c r="H93" s="135"/>
      <c r="I93" s="136"/>
    </row>
    <row r="94" spans="1:9" ht="52.5" customHeight="1" thickBot="1">
      <c r="A94" s="137"/>
      <c r="B94" s="138"/>
      <c r="C94" s="138"/>
      <c r="D94" s="138"/>
      <c r="E94" s="138"/>
      <c r="F94" s="138"/>
      <c r="G94" s="138"/>
      <c r="H94" s="138"/>
      <c r="I94" s="139"/>
    </row>
    <row r="95" ht="12" customHeight="1"/>
    <row r="96" spans="1:9" ht="14.25">
      <c r="A96" s="146" t="s">
        <v>37</v>
      </c>
      <c r="B96" s="146"/>
      <c r="C96" s="146"/>
      <c r="D96" s="146"/>
      <c r="E96" s="168" t="s">
        <v>56</v>
      </c>
      <c r="F96" s="39" t="s">
        <v>20</v>
      </c>
      <c r="G96" s="169" t="s">
        <v>21</v>
      </c>
      <c r="H96" s="161"/>
      <c r="I96" s="170"/>
    </row>
    <row r="97" spans="1:9" ht="14.25">
      <c r="A97" s="146"/>
      <c r="B97" s="146"/>
      <c r="C97" s="146"/>
      <c r="D97" s="146"/>
      <c r="E97" s="168"/>
      <c r="F97" s="40" t="s">
        <v>5</v>
      </c>
      <c r="G97" s="41" t="s">
        <v>23</v>
      </c>
      <c r="H97" s="41" t="s">
        <v>24</v>
      </c>
      <c r="I97" s="41" t="s">
        <v>25</v>
      </c>
    </row>
    <row r="98" spans="1:9" ht="12.75">
      <c r="A98" s="128" t="s">
        <v>44</v>
      </c>
      <c r="B98" s="128"/>
      <c r="C98" s="128"/>
      <c r="D98" s="128"/>
      <c r="E98" s="36"/>
      <c r="F98" s="36"/>
      <c r="G98" s="36"/>
      <c r="H98" s="36"/>
      <c r="I98" s="36"/>
    </row>
    <row r="99" spans="1:9" ht="14.25">
      <c r="A99" s="143" t="s">
        <v>45</v>
      </c>
      <c r="B99" s="162" t="s">
        <v>46</v>
      </c>
      <c r="C99" s="163"/>
      <c r="D99" s="164"/>
      <c r="E99" s="36">
        <v>208</v>
      </c>
      <c r="F99" s="36">
        <v>215</v>
      </c>
      <c r="G99" s="36">
        <v>215</v>
      </c>
      <c r="H99" s="36">
        <v>215</v>
      </c>
      <c r="I99" s="36">
        <v>215</v>
      </c>
    </row>
    <row r="100" spans="1:9" ht="14.25">
      <c r="A100" s="144"/>
      <c r="B100" s="162" t="s">
        <v>47</v>
      </c>
      <c r="C100" s="163"/>
      <c r="D100" s="164"/>
      <c r="E100" s="36">
        <v>394</v>
      </c>
      <c r="F100" s="36">
        <v>410</v>
      </c>
      <c r="G100" s="36">
        <v>420</v>
      </c>
      <c r="H100" s="36">
        <v>440</v>
      </c>
      <c r="I100" s="36">
        <v>430</v>
      </c>
    </row>
    <row r="101" spans="1:9" ht="14.25">
      <c r="A101" s="144"/>
      <c r="B101" s="162" t="s">
        <v>48</v>
      </c>
      <c r="C101" s="163"/>
      <c r="D101" s="164"/>
      <c r="E101" s="36">
        <v>103</v>
      </c>
      <c r="F101" s="36">
        <v>165</v>
      </c>
      <c r="G101" s="36">
        <v>180</v>
      </c>
      <c r="H101" s="36">
        <v>200</v>
      </c>
      <c r="I101" s="36">
        <v>220</v>
      </c>
    </row>
    <row r="102" spans="1:9" ht="27.75" customHeight="1">
      <c r="A102" s="145"/>
      <c r="B102" s="165" t="s">
        <v>49</v>
      </c>
      <c r="C102" s="166"/>
      <c r="D102" s="167"/>
      <c r="E102" s="36">
        <v>437</v>
      </c>
      <c r="F102" s="36">
        <v>453</v>
      </c>
      <c r="G102" s="36">
        <v>550</v>
      </c>
      <c r="H102" s="36">
        <v>500</v>
      </c>
      <c r="I102" s="36">
        <v>550</v>
      </c>
    </row>
    <row r="103" ht="12" customHeight="1"/>
    <row r="104" ht="12" customHeight="1"/>
    <row r="106" ht="14.25">
      <c r="A106" t="s">
        <v>50</v>
      </c>
    </row>
    <row r="107" ht="12.75">
      <c r="A107" t="s">
        <v>51</v>
      </c>
    </row>
  </sheetData>
  <sheetProtection selectLockedCells="1" selectUnlockedCells="1"/>
  <mergeCells count="45">
    <mergeCell ref="E69:E70"/>
    <mergeCell ref="G69:I69"/>
    <mergeCell ref="B100:D100"/>
    <mergeCell ref="A72:D72"/>
    <mergeCell ref="A73:D73"/>
    <mergeCell ref="A76:I82"/>
    <mergeCell ref="B101:D101"/>
    <mergeCell ref="B102:D102"/>
    <mergeCell ref="E84:E85"/>
    <mergeCell ref="G84:I84"/>
    <mergeCell ref="A86:D86"/>
    <mergeCell ref="A89:I94"/>
    <mergeCell ref="A96:D97"/>
    <mergeCell ref="G96:I96"/>
    <mergeCell ref="E96:E97"/>
    <mergeCell ref="B99:D99"/>
    <mergeCell ref="A1:A5"/>
    <mergeCell ref="D3:F3"/>
    <mergeCell ref="A10:B10"/>
    <mergeCell ref="C10:F10"/>
    <mergeCell ref="C11:D11"/>
    <mergeCell ref="A13:I24"/>
    <mergeCell ref="H1:I1"/>
    <mergeCell ref="H2:I2"/>
    <mergeCell ref="G10:I10"/>
    <mergeCell ref="A26:I31"/>
    <mergeCell ref="A33:I45"/>
    <mergeCell ref="A98:D98"/>
    <mergeCell ref="A99:A102"/>
    <mergeCell ref="A84:D85"/>
    <mergeCell ref="A69:D70"/>
    <mergeCell ref="A49:D49"/>
    <mergeCell ref="A50:D50"/>
    <mergeCell ref="A51:D51"/>
    <mergeCell ref="A52:D52"/>
    <mergeCell ref="A54:D54"/>
    <mergeCell ref="A47:D48"/>
    <mergeCell ref="E47:E48"/>
    <mergeCell ref="G47:I47"/>
    <mergeCell ref="A53:D53"/>
    <mergeCell ref="A71:D71"/>
    <mergeCell ref="A55:D55"/>
    <mergeCell ref="A56:D56"/>
    <mergeCell ref="A57:D57"/>
    <mergeCell ref="A62:I67"/>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59" max="8" man="1"/>
  </rowBreaks>
  <drawing r:id="rId1"/>
</worksheet>
</file>

<file path=xl/worksheets/sheet10.xml><?xml version="1.0" encoding="utf-8"?>
<worksheet xmlns="http://schemas.openxmlformats.org/spreadsheetml/2006/main" xmlns:r="http://schemas.openxmlformats.org/officeDocument/2006/relationships">
  <dimension ref="A1:I99"/>
  <sheetViews>
    <sheetView view="pageBreakPreview" zoomScale="70" zoomScaleNormal="90" zoomScaleSheetLayoutView="70" zoomScalePageLayoutView="0" workbookViewId="0" topLeftCell="A1">
      <selection activeCell="G5" sqref="G5"/>
    </sheetView>
  </sheetViews>
  <sheetFormatPr defaultColWidth="9.140625" defaultRowHeight="12.75"/>
  <cols>
    <col min="4" max="4" width="20.421875" style="0" customWidth="1"/>
    <col min="5" max="8" width="11.140625" style="0" customWidth="1"/>
    <col min="9" max="9" width="10.7109375" style="0" customWidth="1"/>
  </cols>
  <sheetData>
    <row r="1" ht="12.75">
      <c r="A1" s="213"/>
    </row>
    <row r="2" ht="12.75">
      <c r="A2" s="213"/>
    </row>
    <row r="3" spans="1:6" ht="21">
      <c r="A3" s="213"/>
      <c r="D3" s="214" t="s">
        <v>6</v>
      </c>
      <c r="E3" s="215"/>
      <c r="F3" s="215"/>
    </row>
    <row r="4" ht="12.75">
      <c r="A4" s="213"/>
    </row>
    <row r="5" spans="1:9" ht="23.25" customHeight="1">
      <c r="A5" s="213"/>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v>71184538</v>
      </c>
      <c r="C9" s="6" t="s">
        <v>135</v>
      </c>
      <c r="D9" s="6"/>
      <c r="E9" s="7"/>
      <c r="F9" s="6"/>
      <c r="G9" s="4" t="s">
        <v>136</v>
      </c>
      <c r="H9" s="6"/>
      <c r="I9" s="5"/>
    </row>
    <row r="10" spans="1:9" ht="12.75">
      <c r="A10" s="218"/>
      <c r="B10" s="219"/>
      <c r="C10" s="218"/>
      <c r="D10" s="220"/>
      <c r="E10" s="220"/>
      <c r="F10" s="219"/>
      <c r="G10" s="218"/>
      <c r="H10" s="220"/>
      <c r="I10" s="219"/>
    </row>
    <row r="11" spans="1:9" ht="21" customHeight="1">
      <c r="A11" s="8"/>
      <c r="B11" s="9"/>
      <c r="C11" s="161"/>
      <c r="D11" s="161"/>
      <c r="E11" s="9"/>
      <c r="F11" s="9"/>
      <c r="G11" s="9" t="s">
        <v>13</v>
      </c>
      <c r="H11" s="10"/>
      <c r="I11" s="61">
        <v>2013</v>
      </c>
    </row>
    <row r="12" spans="1:9" ht="21" customHeight="1" thickBot="1">
      <c r="A12" s="4"/>
      <c r="B12" s="6"/>
      <c r="C12" s="7"/>
      <c r="D12" s="7"/>
      <c r="E12" s="6"/>
      <c r="F12" s="6"/>
      <c r="G12" s="6"/>
      <c r="H12" s="7"/>
      <c r="I12" s="7"/>
    </row>
    <row r="13" spans="1:9" ht="12.75">
      <c r="A13" s="131" t="s">
        <v>137</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3.5" thickBot="1">
      <c r="A20" s="137"/>
      <c r="B20" s="138"/>
      <c r="C20" s="138"/>
      <c r="D20" s="138"/>
      <c r="E20" s="138"/>
      <c r="F20" s="138"/>
      <c r="G20" s="138"/>
      <c r="H20" s="138"/>
      <c r="I20" s="142"/>
    </row>
    <row r="21" ht="13.5" thickBot="1"/>
    <row r="22" spans="1:9" ht="12.75">
      <c r="A22" s="131" t="s">
        <v>138</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139</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2.75">
      <c r="A35" s="134"/>
      <c r="B35" s="135"/>
      <c r="C35" s="135"/>
      <c r="D35" s="135"/>
      <c r="E35" s="135"/>
      <c r="F35" s="135"/>
      <c r="G35" s="135"/>
      <c r="H35" s="135"/>
      <c r="I35" s="141"/>
    </row>
    <row r="36" spans="1:9" ht="12.75">
      <c r="A36" s="134"/>
      <c r="B36" s="135"/>
      <c r="C36" s="135"/>
      <c r="D36" s="135"/>
      <c r="E36" s="135"/>
      <c r="F36" s="135"/>
      <c r="G36" s="135"/>
      <c r="H36" s="135"/>
      <c r="I36" s="141"/>
    </row>
    <row r="37" spans="1:9" ht="12.75">
      <c r="A37" s="134"/>
      <c r="B37" s="135"/>
      <c r="C37" s="135"/>
      <c r="D37" s="135"/>
      <c r="E37" s="135"/>
      <c r="F37" s="135"/>
      <c r="G37" s="135"/>
      <c r="H37" s="135"/>
      <c r="I37" s="141"/>
    </row>
    <row r="38" spans="1:9" ht="13.5" thickBot="1">
      <c r="A38" s="137"/>
      <c r="B38" s="138"/>
      <c r="C38" s="138"/>
      <c r="D38" s="138"/>
      <c r="E38" s="138"/>
      <c r="F38" s="138"/>
      <c r="G38" s="138"/>
      <c r="H38" s="138"/>
      <c r="I38" s="142"/>
    </row>
    <row r="39" spans="1:8" ht="15" customHeight="1" thickBot="1">
      <c r="A39" s="15" t="s">
        <v>17</v>
      </c>
      <c r="B39" s="15"/>
      <c r="C39" s="15"/>
      <c r="D39" s="15"/>
      <c r="E39" s="15"/>
      <c r="F39" s="15"/>
      <c r="G39" s="15"/>
      <c r="H39" s="15"/>
    </row>
    <row r="40" spans="1:9" ht="14.25">
      <c r="A40" s="221" t="s">
        <v>18</v>
      </c>
      <c r="B40" s="222"/>
      <c r="C40" s="222"/>
      <c r="D40" s="222"/>
      <c r="E40" s="225" t="s">
        <v>56</v>
      </c>
      <c r="F40" s="16" t="s">
        <v>186</v>
      </c>
      <c r="G40" s="227" t="s">
        <v>21</v>
      </c>
      <c r="H40" s="124"/>
      <c r="I40" s="125"/>
    </row>
    <row r="41" spans="1:9" ht="15" thickBot="1">
      <c r="A41" s="223"/>
      <c r="B41" s="224"/>
      <c r="C41" s="224"/>
      <c r="D41" s="224"/>
      <c r="E41" s="226"/>
      <c r="F41" s="17" t="s">
        <v>187</v>
      </c>
      <c r="G41" s="62" t="s">
        <v>23</v>
      </c>
      <c r="H41" s="62" t="s">
        <v>24</v>
      </c>
      <c r="I41" s="63" t="s">
        <v>25</v>
      </c>
    </row>
    <row r="42" spans="1:9" ht="12.75">
      <c r="A42" s="129" t="s">
        <v>26</v>
      </c>
      <c r="B42" s="130"/>
      <c r="C42" s="130"/>
      <c r="D42" s="130"/>
      <c r="E42" s="32">
        <v>43948</v>
      </c>
      <c r="F42" s="32">
        <v>43608</v>
      </c>
      <c r="G42" s="32">
        <v>43500</v>
      </c>
      <c r="H42" s="32">
        <v>43550</v>
      </c>
      <c r="I42" s="33">
        <v>43650</v>
      </c>
    </row>
    <row r="43" spans="1:9" ht="12.75">
      <c r="A43" s="171" t="s">
        <v>27</v>
      </c>
      <c r="B43" s="172"/>
      <c r="C43" s="172"/>
      <c r="D43" s="172"/>
      <c r="E43" s="64">
        <v>43948</v>
      </c>
      <c r="F43" s="64">
        <v>43608</v>
      </c>
      <c r="G43" s="64">
        <v>43500</v>
      </c>
      <c r="H43" s="64">
        <v>43550</v>
      </c>
      <c r="I43" s="65">
        <v>43650</v>
      </c>
    </row>
    <row r="44" spans="1:9" ht="13.5" thickBot="1">
      <c r="A44" s="173" t="s">
        <v>28</v>
      </c>
      <c r="B44" s="174"/>
      <c r="C44" s="174"/>
      <c r="D44" s="174"/>
      <c r="E44" s="66">
        <f>E42-E43</f>
        <v>0</v>
      </c>
      <c r="F44" s="66">
        <f>F42-F43</f>
        <v>0</v>
      </c>
      <c r="G44" s="66">
        <f>G42-G43</f>
        <v>0</v>
      </c>
      <c r="H44" s="66">
        <f>H42-H43</f>
        <v>0</v>
      </c>
      <c r="I44" s="67">
        <f>I42-I43</f>
        <v>0</v>
      </c>
    </row>
    <row r="45" spans="1:9" ht="12.75">
      <c r="A45" s="153" t="s">
        <v>29</v>
      </c>
      <c r="B45" s="154"/>
      <c r="C45" s="154"/>
      <c r="D45" s="154"/>
      <c r="E45" s="26"/>
      <c r="F45" s="26"/>
      <c r="G45" s="26"/>
      <c r="H45" s="26"/>
      <c r="I45" s="27"/>
    </row>
    <row r="46" spans="1:9" ht="12.75">
      <c r="A46" s="126" t="s">
        <v>30</v>
      </c>
      <c r="B46" s="127"/>
      <c r="C46" s="127"/>
      <c r="D46" s="127"/>
      <c r="E46" s="28"/>
      <c r="F46" s="28"/>
      <c r="G46" s="28"/>
      <c r="H46" s="28"/>
      <c r="I46" s="29"/>
    </row>
    <row r="47" spans="1:9" ht="13.5" thickBot="1">
      <c r="A47" s="115" t="s">
        <v>31</v>
      </c>
      <c r="B47" s="116"/>
      <c r="C47" s="116"/>
      <c r="D47" s="116"/>
      <c r="E47" s="30">
        <f>E45-E46</f>
        <v>0</v>
      </c>
      <c r="F47" s="30">
        <f>F45-F46</f>
        <v>0</v>
      </c>
      <c r="G47" s="30">
        <f>G45-G46</f>
        <v>0</v>
      </c>
      <c r="H47" s="30">
        <f>H45-H46</f>
        <v>0</v>
      </c>
      <c r="I47" s="31">
        <f>I45-I46</f>
        <v>0</v>
      </c>
    </row>
    <row r="48" spans="1:9" ht="12.75">
      <c r="A48" s="228" t="s">
        <v>32</v>
      </c>
      <c r="B48" s="229"/>
      <c r="C48" s="229"/>
      <c r="D48" s="229"/>
      <c r="E48" s="68">
        <f>E42+E45</f>
        <v>43948</v>
      </c>
      <c r="F48" s="68">
        <f>F42+F45</f>
        <v>43608</v>
      </c>
      <c r="G48" s="68">
        <f>G42+G45</f>
        <v>43500</v>
      </c>
      <c r="H48" s="68">
        <f>H42+H45</f>
        <v>43550</v>
      </c>
      <c r="I48" s="69">
        <f>I42+I45</f>
        <v>43650</v>
      </c>
    </row>
    <row r="49" spans="1:9" ht="12.75">
      <c r="A49" s="230" t="s">
        <v>33</v>
      </c>
      <c r="B49" s="231"/>
      <c r="C49" s="231"/>
      <c r="D49" s="231"/>
      <c r="E49" s="68">
        <f aca="true" t="shared" si="0" ref="E49:I50">E43+E46</f>
        <v>43948</v>
      </c>
      <c r="F49" s="68">
        <f t="shared" si="0"/>
        <v>43608</v>
      </c>
      <c r="G49" s="68">
        <f t="shared" si="0"/>
        <v>43500</v>
      </c>
      <c r="H49" s="68">
        <f t="shared" si="0"/>
        <v>43550</v>
      </c>
      <c r="I49" s="69">
        <f t="shared" si="0"/>
        <v>43650</v>
      </c>
    </row>
    <row r="50" spans="1:9" ht="13.5" thickBot="1">
      <c r="A50" s="232" t="s">
        <v>34</v>
      </c>
      <c r="B50" s="233"/>
      <c r="C50" s="233"/>
      <c r="D50" s="233"/>
      <c r="E50" s="70">
        <f t="shared" si="0"/>
        <v>0</v>
      </c>
      <c r="F50" s="70">
        <f t="shared" si="0"/>
        <v>0</v>
      </c>
      <c r="G50" s="70">
        <f t="shared" si="0"/>
        <v>0</v>
      </c>
      <c r="H50" s="70">
        <f t="shared" si="0"/>
        <v>0</v>
      </c>
      <c r="I50" s="71">
        <f t="shared" si="0"/>
        <v>0</v>
      </c>
    </row>
    <row r="53" spans="1:9" ht="12.75">
      <c r="A53" s="15" t="s">
        <v>35</v>
      </c>
      <c r="B53" s="15"/>
      <c r="C53" s="15"/>
      <c r="D53" s="15"/>
      <c r="E53" s="15"/>
      <c r="F53" s="15"/>
      <c r="G53" s="15"/>
      <c r="H53" s="15"/>
      <c r="I53" s="15"/>
    </row>
    <row r="54" spans="1:9" ht="13.5" thickBot="1">
      <c r="A54" s="15"/>
      <c r="B54" s="15"/>
      <c r="C54" s="15"/>
      <c r="D54" s="15"/>
      <c r="E54" s="15"/>
      <c r="F54" s="15"/>
      <c r="G54" s="15"/>
      <c r="H54" s="15"/>
      <c r="I54" s="15"/>
    </row>
    <row r="55" spans="1:9" ht="12.75">
      <c r="A55" s="131" t="s">
        <v>140</v>
      </c>
      <c r="B55" s="132"/>
      <c r="C55" s="132"/>
      <c r="D55" s="132"/>
      <c r="E55" s="132"/>
      <c r="F55" s="132"/>
      <c r="G55" s="132"/>
      <c r="H55" s="132"/>
      <c r="I55" s="133"/>
    </row>
    <row r="56" spans="1:9" ht="12.75">
      <c r="A56" s="134"/>
      <c r="B56" s="135"/>
      <c r="C56" s="135"/>
      <c r="D56" s="135"/>
      <c r="E56" s="135"/>
      <c r="F56" s="135"/>
      <c r="G56" s="135"/>
      <c r="H56" s="135"/>
      <c r="I56" s="136"/>
    </row>
    <row r="57" spans="1:9" ht="12.75">
      <c r="A57" s="134"/>
      <c r="B57" s="135"/>
      <c r="C57" s="135"/>
      <c r="D57" s="135"/>
      <c r="E57" s="135"/>
      <c r="F57" s="135"/>
      <c r="G57" s="135"/>
      <c r="H57" s="135"/>
      <c r="I57" s="136"/>
    </row>
    <row r="58" spans="1:9" ht="12.75">
      <c r="A58" s="134"/>
      <c r="B58" s="135"/>
      <c r="C58" s="135"/>
      <c r="D58" s="135"/>
      <c r="E58" s="135"/>
      <c r="F58" s="135"/>
      <c r="G58" s="135"/>
      <c r="H58" s="135"/>
      <c r="I58" s="136"/>
    </row>
    <row r="59" spans="1:9" ht="12.75">
      <c r="A59" s="134"/>
      <c r="B59" s="135"/>
      <c r="C59" s="135"/>
      <c r="D59" s="135"/>
      <c r="E59" s="135"/>
      <c r="F59" s="135"/>
      <c r="G59" s="135"/>
      <c r="H59" s="135"/>
      <c r="I59" s="136"/>
    </row>
    <row r="60" spans="1:9" ht="44.25" customHeight="1" thickBot="1">
      <c r="A60" s="137"/>
      <c r="B60" s="138"/>
      <c r="C60" s="138"/>
      <c r="D60" s="138"/>
      <c r="E60" s="138"/>
      <c r="F60" s="138"/>
      <c r="G60" s="138"/>
      <c r="H60" s="138"/>
      <c r="I60" s="139"/>
    </row>
    <row r="62" spans="1:9" ht="14.25">
      <c r="A62" s="237" t="s">
        <v>37</v>
      </c>
      <c r="B62" s="237"/>
      <c r="C62" s="237"/>
      <c r="D62" s="237"/>
      <c r="E62" s="235" t="s">
        <v>56</v>
      </c>
      <c r="F62" s="72" t="s">
        <v>20</v>
      </c>
      <c r="G62" s="236" t="s">
        <v>21</v>
      </c>
      <c r="H62" s="161"/>
      <c r="I62" s="170"/>
    </row>
    <row r="63" spans="1:9" ht="14.25">
      <c r="A63" s="237"/>
      <c r="B63" s="237"/>
      <c r="C63" s="237"/>
      <c r="D63" s="237"/>
      <c r="E63" s="235"/>
      <c r="F63" s="73" t="s">
        <v>5</v>
      </c>
      <c r="G63" s="74" t="s">
        <v>23</v>
      </c>
      <c r="H63" s="74" t="s">
        <v>24</v>
      </c>
      <c r="I63" s="74" t="s">
        <v>25</v>
      </c>
    </row>
    <row r="64" spans="1:9" ht="12.75">
      <c r="A64" s="128" t="s">
        <v>38</v>
      </c>
      <c r="B64" s="128"/>
      <c r="C64" s="128"/>
      <c r="D64" s="128"/>
      <c r="E64" s="36">
        <v>21061</v>
      </c>
      <c r="F64" s="36">
        <v>21061</v>
      </c>
      <c r="G64" s="36">
        <v>21061</v>
      </c>
      <c r="H64" s="36">
        <v>21061</v>
      </c>
      <c r="I64" s="36">
        <v>21061</v>
      </c>
    </row>
    <row r="65" spans="1:9" ht="12.75">
      <c r="A65" s="175" t="s">
        <v>39</v>
      </c>
      <c r="B65" s="161"/>
      <c r="C65" s="161"/>
      <c r="D65" s="170"/>
      <c r="E65" s="36">
        <v>88</v>
      </c>
      <c r="F65" s="36">
        <v>85</v>
      </c>
      <c r="G65" s="36">
        <v>80</v>
      </c>
      <c r="H65" s="36">
        <v>80</v>
      </c>
      <c r="I65" s="36">
        <v>80</v>
      </c>
    </row>
    <row r="66" spans="1:9" ht="12.75">
      <c r="A66" s="175" t="s">
        <v>40</v>
      </c>
      <c r="B66" s="161"/>
      <c r="C66" s="161"/>
      <c r="D66" s="170"/>
      <c r="E66" s="36">
        <v>97</v>
      </c>
      <c r="F66" s="36">
        <v>100</v>
      </c>
      <c r="G66" s="36">
        <v>95</v>
      </c>
      <c r="H66" s="36">
        <v>95</v>
      </c>
      <c r="I66" s="36">
        <v>95</v>
      </c>
    </row>
    <row r="67" spans="1:9" ht="12.75">
      <c r="A67" s="2"/>
      <c r="B67" s="2"/>
      <c r="C67" s="2"/>
      <c r="D67" s="2"/>
      <c r="E67" s="15"/>
      <c r="F67" s="15"/>
      <c r="G67" s="15"/>
      <c r="H67" s="15"/>
      <c r="I67" s="15"/>
    </row>
    <row r="68" ht="12" customHeight="1" thickBot="1"/>
    <row r="69" spans="1:9" ht="15" customHeight="1">
      <c r="A69" s="131" t="s">
        <v>141</v>
      </c>
      <c r="B69" s="132"/>
      <c r="C69" s="132"/>
      <c r="D69" s="132"/>
      <c r="E69" s="132"/>
      <c r="F69" s="132"/>
      <c r="G69" s="132"/>
      <c r="H69" s="132"/>
      <c r="I69" s="133"/>
    </row>
    <row r="70" spans="1:9" ht="12.75">
      <c r="A70" s="134"/>
      <c r="B70" s="135"/>
      <c r="C70" s="135"/>
      <c r="D70" s="135"/>
      <c r="E70" s="135"/>
      <c r="F70" s="135"/>
      <c r="G70" s="135"/>
      <c r="H70" s="135"/>
      <c r="I70" s="136"/>
    </row>
    <row r="71" spans="1:9" ht="12.75">
      <c r="A71" s="134"/>
      <c r="B71" s="135"/>
      <c r="C71" s="135"/>
      <c r="D71" s="135"/>
      <c r="E71" s="135"/>
      <c r="F71" s="135"/>
      <c r="G71" s="135"/>
      <c r="H71" s="135"/>
      <c r="I71" s="136"/>
    </row>
    <row r="72" spans="1:9" ht="12.75">
      <c r="A72" s="134"/>
      <c r="B72" s="135"/>
      <c r="C72" s="135"/>
      <c r="D72" s="135"/>
      <c r="E72" s="135"/>
      <c r="F72" s="135"/>
      <c r="G72" s="135"/>
      <c r="H72" s="135"/>
      <c r="I72" s="136"/>
    </row>
    <row r="73" spans="1:9" ht="12.75">
      <c r="A73" s="134"/>
      <c r="B73" s="135"/>
      <c r="C73" s="135"/>
      <c r="D73" s="135"/>
      <c r="E73" s="135"/>
      <c r="F73" s="135"/>
      <c r="G73" s="135"/>
      <c r="H73" s="135"/>
      <c r="I73" s="136"/>
    </row>
    <row r="74" spans="1:9" ht="45.75" customHeight="1" thickBot="1">
      <c r="A74" s="137"/>
      <c r="B74" s="138"/>
      <c r="C74" s="138"/>
      <c r="D74" s="138"/>
      <c r="E74" s="138"/>
      <c r="F74" s="138"/>
      <c r="G74" s="138"/>
      <c r="H74" s="138"/>
      <c r="I74" s="139"/>
    </row>
    <row r="75" ht="12" customHeight="1"/>
    <row r="76" spans="1:9" ht="14.25">
      <c r="A76" s="237" t="s">
        <v>37</v>
      </c>
      <c r="B76" s="237"/>
      <c r="C76" s="237"/>
      <c r="D76" s="237"/>
      <c r="E76" s="235" t="s">
        <v>56</v>
      </c>
      <c r="F76" s="72" t="s">
        <v>20</v>
      </c>
      <c r="G76" s="236" t="s">
        <v>21</v>
      </c>
      <c r="H76" s="161"/>
      <c r="I76" s="170"/>
    </row>
    <row r="77" spans="1:9" ht="14.25">
      <c r="A77" s="237"/>
      <c r="B77" s="237"/>
      <c r="C77" s="237"/>
      <c r="D77" s="237"/>
      <c r="E77" s="235"/>
      <c r="F77" s="73" t="s">
        <v>5</v>
      </c>
      <c r="G77" s="74" t="s">
        <v>23</v>
      </c>
      <c r="H77" s="74" t="s">
        <v>24</v>
      </c>
      <c r="I77" s="74" t="s">
        <v>25</v>
      </c>
    </row>
    <row r="78" spans="1:9" ht="12.75">
      <c r="A78" s="128" t="s">
        <v>42</v>
      </c>
      <c r="B78" s="128"/>
      <c r="C78" s="128"/>
      <c r="D78" s="128"/>
      <c r="E78" s="36">
        <v>2489</v>
      </c>
      <c r="F78" s="36">
        <v>2320</v>
      </c>
      <c r="G78" s="36">
        <v>1000</v>
      </c>
      <c r="H78" s="36">
        <v>2500</v>
      </c>
      <c r="I78" s="36">
        <v>1000</v>
      </c>
    </row>
    <row r="79" ht="12" customHeight="1"/>
    <row r="80" ht="12" customHeight="1" thickBot="1"/>
    <row r="81" spans="1:9" ht="12.75">
      <c r="A81" s="131" t="s">
        <v>142</v>
      </c>
      <c r="B81" s="132"/>
      <c r="C81" s="132"/>
      <c r="D81" s="132"/>
      <c r="E81" s="132"/>
      <c r="F81" s="132"/>
      <c r="G81" s="132"/>
      <c r="H81" s="132"/>
      <c r="I81" s="133"/>
    </row>
    <row r="82" spans="1:9" ht="12.75">
      <c r="A82" s="134"/>
      <c r="B82" s="135"/>
      <c r="C82" s="135"/>
      <c r="D82" s="135"/>
      <c r="E82" s="135"/>
      <c r="F82" s="135"/>
      <c r="G82" s="135"/>
      <c r="H82" s="135"/>
      <c r="I82" s="136"/>
    </row>
    <row r="83" spans="1:9" ht="12.75">
      <c r="A83" s="134"/>
      <c r="B83" s="135"/>
      <c r="C83" s="135"/>
      <c r="D83" s="135"/>
      <c r="E83" s="135"/>
      <c r="F83" s="135"/>
      <c r="G83" s="135"/>
      <c r="H83" s="135"/>
      <c r="I83" s="136"/>
    </row>
    <row r="84" spans="1:9" ht="12.75">
      <c r="A84" s="134"/>
      <c r="B84" s="135"/>
      <c r="C84" s="135"/>
      <c r="D84" s="135"/>
      <c r="E84" s="135"/>
      <c r="F84" s="135"/>
      <c r="G84" s="135"/>
      <c r="H84" s="135"/>
      <c r="I84" s="136"/>
    </row>
    <row r="85" spans="1:9" ht="12.75">
      <c r="A85" s="134"/>
      <c r="B85" s="135"/>
      <c r="C85" s="135"/>
      <c r="D85" s="135"/>
      <c r="E85" s="135"/>
      <c r="F85" s="135"/>
      <c r="G85" s="135"/>
      <c r="H85" s="135"/>
      <c r="I85" s="136"/>
    </row>
    <row r="86" spans="1:9" ht="52.5" customHeight="1" thickBot="1">
      <c r="A86" s="137"/>
      <c r="B86" s="138"/>
      <c r="C86" s="138"/>
      <c r="D86" s="138"/>
      <c r="E86" s="138"/>
      <c r="F86" s="138"/>
      <c r="G86" s="138"/>
      <c r="H86" s="138"/>
      <c r="I86" s="139"/>
    </row>
    <row r="87" ht="12" customHeight="1"/>
    <row r="88" spans="1:9" ht="14.25">
      <c r="A88" s="237" t="s">
        <v>37</v>
      </c>
      <c r="B88" s="237"/>
      <c r="C88" s="237"/>
      <c r="D88" s="237"/>
      <c r="E88" s="235" t="s">
        <v>56</v>
      </c>
      <c r="F88" s="72" t="s">
        <v>20</v>
      </c>
      <c r="G88" s="236" t="s">
        <v>21</v>
      </c>
      <c r="H88" s="161"/>
      <c r="I88" s="170"/>
    </row>
    <row r="89" spans="1:9" ht="14.25">
      <c r="A89" s="237"/>
      <c r="B89" s="237"/>
      <c r="C89" s="237"/>
      <c r="D89" s="237"/>
      <c r="E89" s="235"/>
      <c r="F89" s="73" t="s">
        <v>5</v>
      </c>
      <c r="G89" s="74" t="s">
        <v>23</v>
      </c>
      <c r="H89" s="74" t="s">
        <v>24</v>
      </c>
      <c r="I89" s="74" t="s">
        <v>25</v>
      </c>
    </row>
    <row r="90" spans="1:9" ht="12.75">
      <c r="A90" s="128" t="s">
        <v>44</v>
      </c>
      <c r="B90" s="128"/>
      <c r="C90" s="128"/>
      <c r="D90" s="128"/>
      <c r="E90" s="36">
        <v>1727</v>
      </c>
      <c r="F90" s="36">
        <v>1700</v>
      </c>
      <c r="G90" s="36">
        <v>1700</v>
      </c>
      <c r="H90" s="36">
        <v>1700</v>
      </c>
      <c r="I90" s="36">
        <v>1700</v>
      </c>
    </row>
    <row r="91" spans="1:9" ht="14.25">
      <c r="A91" s="238" t="s">
        <v>45</v>
      </c>
      <c r="B91" s="241" t="s">
        <v>46</v>
      </c>
      <c r="C91" s="242"/>
      <c r="D91" s="243"/>
      <c r="E91" s="36">
        <v>98</v>
      </c>
      <c r="F91" s="36">
        <v>100</v>
      </c>
      <c r="G91" s="36">
        <v>100</v>
      </c>
      <c r="H91" s="36">
        <v>100</v>
      </c>
      <c r="I91" s="36">
        <v>100</v>
      </c>
    </row>
    <row r="92" spans="1:9" ht="14.25">
      <c r="A92" s="239"/>
      <c r="B92" s="241" t="s">
        <v>47</v>
      </c>
      <c r="C92" s="242"/>
      <c r="D92" s="243"/>
      <c r="E92" s="36">
        <v>88</v>
      </c>
      <c r="F92" s="36">
        <v>100</v>
      </c>
      <c r="G92" s="36">
        <v>100</v>
      </c>
      <c r="H92" s="36">
        <v>100</v>
      </c>
      <c r="I92" s="36">
        <v>100</v>
      </c>
    </row>
    <row r="93" spans="1:9" ht="14.25">
      <c r="A93" s="239"/>
      <c r="B93" s="241" t="s">
        <v>48</v>
      </c>
      <c r="C93" s="242"/>
      <c r="D93" s="243"/>
      <c r="E93" s="36">
        <v>400</v>
      </c>
      <c r="F93" s="36">
        <v>500</v>
      </c>
      <c r="G93" s="36">
        <v>500</v>
      </c>
      <c r="H93" s="36">
        <v>500</v>
      </c>
      <c r="I93" s="36">
        <v>500</v>
      </c>
    </row>
    <row r="94" spans="1:9" ht="27.75" customHeight="1">
      <c r="A94" s="240"/>
      <c r="B94" s="244" t="s">
        <v>49</v>
      </c>
      <c r="C94" s="245"/>
      <c r="D94" s="246"/>
      <c r="E94" s="36"/>
      <c r="F94" s="36"/>
      <c r="G94" s="36"/>
      <c r="H94" s="36"/>
      <c r="I94" s="36"/>
    </row>
    <row r="95" ht="12" customHeight="1"/>
    <row r="96" ht="12" customHeight="1"/>
    <row r="98" ht="14.25">
      <c r="A98" t="s">
        <v>50</v>
      </c>
    </row>
    <row r="99" ht="12.75">
      <c r="A99" t="s">
        <v>51</v>
      </c>
    </row>
  </sheetData>
  <sheetProtection selectLockedCells="1" selectUnlockedCells="1"/>
  <mergeCells count="43">
    <mergeCell ref="A91:A94"/>
    <mergeCell ref="B91:D91"/>
    <mergeCell ref="B92:D92"/>
    <mergeCell ref="B93:D93"/>
    <mergeCell ref="B94:D94"/>
    <mergeCell ref="A29:I38"/>
    <mergeCell ref="A81:I86"/>
    <mergeCell ref="A88:D89"/>
    <mergeCell ref="E88:E89"/>
    <mergeCell ref="G88:I88"/>
    <mergeCell ref="A76:D77"/>
    <mergeCell ref="A90:D90"/>
    <mergeCell ref="E62:E63"/>
    <mergeCell ref="G62:I62"/>
    <mergeCell ref="A64:D64"/>
    <mergeCell ref="E76:E77"/>
    <mergeCell ref="G76:I76"/>
    <mergeCell ref="A78:D78"/>
    <mergeCell ref="A69:I74"/>
    <mergeCell ref="A65:D65"/>
    <mergeCell ref="G10:I10"/>
    <mergeCell ref="C11:D11"/>
    <mergeCell ref="A13:I20"/>
    <mergeCell ref="A22:I27"/>
    <mergeCell ref="A40:D41"/>
    <mergeCell ref="E40:E41"/>
    <mergeCell ref="G40:I40"/>
    <mergeCell ref="A66:D66"/>
    <mergeCell ref="A46:D46"/>
    <mergeCell ref="A47:D47"/>
    <mergeCell ref="A48:D48"/>
    <mergeCell ref="A49:D49"/>
    <mergeCell ref="A50:D50"/>
    <mergeCell ref="A55:I60"/>
    <mergeCell ref="A62:D63"/>
    <mergeCell ref="A1:A5"/>
    <mergeCell ref="D3:F3"/>
    <mergeCell ref="A42:D42"/>
    <mergeCell ref="A43:D43"/>
    <mergeCell ref="A44:D44"/>
    <mergeCell ref="A45:D45"/>
    <mergeCell ref="A10:B10"/>
    <mergeCell ref="C10:F10"/>
  </mergeCells>
  <printOptions/>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52" max="8" man="1"/>
  </rowBreaks>
  <drawing r:id="rId1"/>
</worksheet>
</file>

<file path=xl/worksheets/sheet11.xml><?xml version="1.0" encoding="utf-8"?>
<worksheet xmlns="http://schemas.openxmlformats.org/spreadsheetml/2006/main" xmlns:r="http://schemas.openxmlformats.org/officeDocument/2006/relationships">
  <dimension ref="A1:I96"/>
  <sheetViews>
    <sheetView view="pageBreakPreview" zoomScale="70" zoomScaleSheetLayoutView="70" zoomScalePageLayoutView="0" workbookViewId="0" topLeftCell="A1">
      <selection activeCell="E48" sqref="E48"/>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t="s">
        <v>119</v>
      </c>
      <c r="B10" s="159"/>
      <c r="C10" s="158" t="s">
        <v>2</v>
      </c>
      <c r="D10" s="160"/>
      <c r="E10" s="160"/>
      <c r="F10" s="159"/>
      <c r="G10" s="158" t="s">
        <v>120</v>
      </c>
      <c r="H10" s="160"/>
      <c r="I10" s="159"/>
    </row>
    <row r="11" spans="1:9" ht="21" customHeight="1">
      <c r="A11" s="8"/>
      <c r="B11" s="9"/>
      <c r="C11" s="161"/>
      <c r="D11" s="161"/>
      <c r="E11" s="9"/>
      <c r="F11" s="9"/>
      <c r="G11" s="9" t="s">
        <v>13</v>
      </c>
      <c r="H11" s="10"/>
      <c r="I11" s="42"/>
    </row>
    <row r="12" spans="1:9" ht="21" customHeight="1" thickBot="1">
      <c r="A12" s="4"/>
      <c r="B12" s="6"/>
      <c r="C12" s="7"/>
      <c r="D12" s="7"/>
      <c r="E12" s="6"/>
      <c r="F12" s="6"/>
      <c r="G12" s="6"/>
      <c r="H12" s="7"/>
      <c r="I12" s="7"/>
    </row>
    <row r="13" spans="1:9" ht="12.75">
      <c r="A13" s="131" t="s">
        <v>121</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3.5" thickBot="1">
      <c r="A20" s="137"/>
      <c r="B20" s="138"/>
      <c r="C20" s="138"/>
      <c r="D20" s="138"/>
      <c r="E20" s="138"/>
      <c r="F20" s="138"/>
      <c r="G20" s="138"/>
      <c r="H20" s="138"/>
      <c r="I20" s="142"/>
    </row>
    <row r="21" ht="13.5" thickBot="1"/>
    <row r="22" spans="1:9" ht="12.75">
      <c r="A22" s="131" t="s">
        <v>122</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123</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3.5" thickBot="1">
      <c r="A35" s="137"/>
      <c r="B35" s="138"/>
      <c r="C35" s="138"/>
      <c r="D35" s="138"/>
      <c r="E35" s="138"/>
      <c r="F35" s="138"/>
      <c r="G35" s="138"/>
      <c r="H35" s="138"/>
      <c r="I35" s="142"/>
    </row>
    <row r="36" spans="1:8" ht="15" customHeight="1" thickBot="1">
      <c r="A36" s="15" t="s">
        <v>17</v>
      </c>
      <c r="B36" s="15"/>
      <c r="C36" s="15"/>
      <c r="D36" s="15"/>
      <c r="E36" s="15"/>
      <c r="F36" s="15"/>
      <c r="G36" s="15"/>
      <c r="H36" s="15"/>
    </row>
    <row r="37" spans="1:9" ht="14.25">
      <c r="A37" s="117" t="s">
        <v>18</v>
      </c>
      <c r="B37" s="118"/>
      <c r="C37" s="118"/>
      <c r="D37" s="118"/>
      <c r="E37" s="121" t="s">
        <v>56</v>
      </c>
      <c r="F37" s="16" t="s">
        <v>186</v>
      </c>
      <c r="G37" s="123" t="s">
        <v>21</v>
      </c>
      <c r="H37" s="124"/>
      <c r="I37" s="125"/>
    </row>
    <row r="38" spans="1:9" ht="15" thickBot="1">
      <c r="A38" s="119"/>
      <c r="B38" s="120"/>
      <c r="C38" s="120"/>
      <c r="D38" s="120"/>
      <c r="E38" s="122"/>
      <c r="F38" s="17" t="s">
        <v>187</v>
      </c>
      <c r="G38" s="18" t="s">
        <v>23</v>
      </c>
      <c r="H38" s="18" t="s">
        <v>24</v>
      </c>
      <c r="I38" s="19" t="s">
        <v>25</v>
      </c>
    </row>
    <row r="39" spans="1:9" ht="12.75">
      <c r="A39" s="147" t="s">
        <v>26</v>
      </c>
      <c r="B39" s="148"/>
      <c r="C39" s="148"/>
      <c r="D39" s="148"/>
      <c r="E39" s="20">
        <v>28166</v>
      </c>
      <c r="F39" s="20">
        <v>26620</v>
      </c>
      <c r="G39" s="20">
        <f>25600+700</f>
        <v>26300</v>
      </c>
      <c r="H39" s="20">
        <f>25800+700</f>
        <v>26500</v>
      </c>
      <c r="I39" s="21">
        <f>26000+500</f>
        <v>26500</v>
      </c>
    </row>
    <row r="40" spans="1:9" ht="12.75">
      <c r="A40" s="149" t="s">
        <v>27</v>
      </c>
      <c r="B40" s="150"/>
      <c r="C40" s="150"/>
      <c r="D40" s="150"/>
      <c r="E40" s="22">
        <v>28249</v>
      </c>
      <c r="F40" s="22">
        <v>26770</v>
      </c>
      <c r="G40" s="22">
        <v>26450</v>
      </c>
      <c r="H40" s="22">
        <v>26650</v>
      </c>
      <c r="I40" s="23">
        <v>26650</v>
      </c>
    </row>
    <row r="41" spans="1:9" ht="13.5" thickBot="1">
      <c r="A41" s="151" t="s">
        <v>28</v>
      </c>
      <c r="B41" s="152"/>
      <c r="C41" s="152"/>
      <c r="D41" s="152"/>
      <c r="E41" s="24">
        <f>E39-E40</f>
        <v>-83</v>
      </c>
      <c r="F41" s="24">
        <f>F39-F40</f>
        <v>-150</v>
      </c>
      <c r="G41" s="24">
        <f>G39-G40</f>
        <v>-150</v>
      </c>
      <c r="H41" s="24">
        <f>H39-H40</f>
        <v>-150</v>
      </c>
      <c r="I41" s="25">
        <f>I39-I40</f>
        <v>-150</v>
      </c>
    </row>
    <row r="42" spans="1:9" ht="12.75">
      <c r="A42" s="153" t="s">
        <v>29</v>
      </c>
      <c r="B42" s="154"/>
      <c r="C42" s="154"/>
      <c r="D42" s="154"/>
      <c r="E42" s="26">
        <v>633</v>
      </c>
      <c r="F42" s="26">
        <v>650</v>
      </c>
      <c r="G42" s="26">
        <v>700</v>
      </c>
      <c r="H42" s="26">
        <v>750</v>
      </c>
      <c r="I42" s="27">
        <v>750</v>
      </c>
    </row>
    <row r="43" spans="1:9" ht="12.75">
      <c r="A43" s="126" t="s">
        <v>30</v>
      </c>
      <c r="B43" s="127"/>
      <c r="C43" s="127"/>
      <c r="D43" s="127"/>
      <c r="E43" s="28">
        <v>477</v>
      </c>
      <c r="F43" s="28">
        <v>500</v>
      </c>
      <c r="G43" s="28">
        <v>550</v>
      </c>
      <c r="H43" s="28">
        <v>600</v>
      </c>
      <c r="I43" s="29">
        <v>600</v>
      </c>
    </row>
    <row r="44" spans="1:9" ht="13.5" thickBot="1">
      <c r="A44" s="115" t="s">
        <v>31</v>
      </c>
      <c r="B44" s="116"/>
      <c r="C44" s="116"/>
      <c r="D44" s="116"/>
      <c r="E44" s="30">
        <f>E42-E43</f>
        <v>156</v>
      </c>
      <c r="F44" s="30">
        <f>F42-F43</f>
        <v>150</v>
      </c>
      <c r="G44" s="30">
        <f>G42-G43</f>
        <v>150</v>
      </c>
      <c r="H44" s="30">
        <f>H42-H43</f>
        <v>150</v>
      </c>
      <c r="I44" s="31">
        <f>I42-I43</f>
        <v>150</v>
      </c>
    </row>
    <row r="45" spans="1:9" ht="12.75">
      <c r="A45" s="129" t="s">
        <v>32</v>
      </c>
      <c r="B45" s="130"/>
      <c r="C45" s="130"/>
      <c r="D45" s="130"/>
      <c r="E45" s="32">
        <f>E39+E42</f>
        <v>28799</v>
      </c>
      <c r="F45" s="32">
        <f>F39+F42</f>
        <v>27270</v>
      </c>
      <c r="G45" s="32">
        <f>G39+G42</f>
        <v>27000</v>
      </c>
      <c r="H45" s="32">
        <f>H39+H42</f>
        <v>27250</v>
      </c>
      <c r="I45" s="33">
        <f>I39+I42</f>
        <v>27250</v>
      </c>
    </row>
    <row r="46" spans="1:9" ht="12.75">
      <c r="A46" s="171" t="s">
        <v>33</v>
      </c>
      <c r="B46" s="172"/>
      <c r="C46" s="172"/>
      <c r="D46" s="172"/>
      <c r="E46" s="32">
        <f aca="true" t="shared" si="0" ref="E46:I47">E40+E43</f>
        <v>28726</v>
      </c>
      <c r="F46" s="32">
        <f t="shared" si="0"/>
        <v>27270</v>
      </c>
      <c r="G46" s="32">
        <f t="shared" si="0"/>
        <v>27000</v>
      </c>
      <c r="H46" s="32">
        <f t="shared" si="0"/>
        <v>27250</v>
      </c>
      <c r="I46" s="33">
        <f t="shared" si="0"/>
        <v>27250</v>
      </c>
    </row>
    <row r="47" spans="1:9" ht="13.5" thickBot="1">
      <c r="A47" s="173" t="s">
        <v>34</v>
      </c>
      <c r="B47" s="174"/>
      <c r="C47" s="174"/>
      <c r="D47" s="174"/>
      <c r="E47" s="34">
        <f t="shared" si="0"/>
        <v>73</v>
      </c>
      <c r="F47" s="34">
        <f t="shared" si="0"/>
        <v>0</v>
      </c>
      <c r="G47" s="34">
        <f t="shared" si="0"/>
        <v>0</v>
      </c>
      <c r="H47" s="34">
        <f t="shared" si="0"/>
        <v>0</v>
      </c>
      <c r="I47" s="35">
        <f t="shared" si="0"/>
        <v>0</v>
      </c>
    </row>
    <row r="50" spans="1:9" ht="12.75">
      <c r="A50" s="15" t="s">
        <v>35</v>
      </c>
      <c r="B50" s="15"/>
      <c r="C50" s="15"/>
      <c r="D50" s="15"/>
      <c r="E50" s="15"/>
      <c r="F50" s="15"/>
      <c r="G50" s="15"/>
      <c r="H50" s="15"/>
      <c r="I50" s="15"/>
    </row>
    <row r="51" spans="1:9" ht="13.5" thickBot="1">
      <c r="A51" s="15"/>
      <c r="B51" s="15"/>
      <c r="C51" s="15"/>
      <c r="D51" s="15"/>
      <c r="E51" s="15"/>
      <c r="F51" s="15"/>
      <c r="G51" s="15"/>
      <c r="H51" s="15"/>
      <c r="I51" s="15"/>
    </row>
    <row r="52" spans="1:9" ht="12.75">
      <c r="A52" s="131" t="s">
        <v>124</v>
      </c>
      <c r="B52" s="132"/>
      <c r="C52" s="132"/>
      <c r="D52" s="132"/>
      <c r="E52" s="132"/>
      <c r="F52" s="132"/>
      <c r="G52" s="132"/>
      <c r="H52" s="132"/>
      <c r="I52" s="133"/>
    </row>
    <row r="53" spans="1:9" ht="12.75">
      <c r="A53" s="134"/>
      <c r="B53" s="135"/>
      <c r="C53" s="135"/>
      <c r="D53" s="135"/>
      <c r="E53" s="135"/>
      <c r="F53" s="135"/>
      <c r="G53" s="135"/>
      <c r="H53" s="135"/>
      <c r="I53" s="136"/>
    </row>
    <row r="54" spans="1:9" ht="12.75">
      <c r="A54" s="134"/>
      <c r="B54" s="135"/>
      <c r="C54" s="135"/>
      <c r="D54" s="135"/>
      <c r="E54" s="135"/>
      <c r="F54" s="135"/>
      <c r="G54" s="135"/>
      <c r="H54" s="135"/>
      <c r="I54" s="136"/>
    </row>
    <row r="55" spans="1:9" ht="12.75">
      <c r="A55" s="134"/>
      <c r="B55" s="135"/>
      <c r="C55" s="135"/>
      <c r="D55" s="135"/>
      <c r="E55" s="135"/>
      <c r="F55" s="135"/>
      <c r="G55" s="135"/>
      <c r="H55" s="135"/>
      <c r="I55" s="136"/>
    </row>
    <row r="56" spans="1:9" ht="12.75">
      <c r="A56" s="134"/>
      <c r="B56" s="135"/>
      <c r="C56" s="135"/>
      <c r="D56" s="135"/>
      <c r="E56" s="135"/>
      <c r="F56" s="135"/>
      <c r="G56" s="135"/>
      <c r="H56" s="135"/>
      <c r="I56" s="136"/>
    </row>
    <row r="57" spans="1:9" ht="44.25" customHeight="1" thickBot="1">
      <c r="A57" s="137"/>
      <c r="B57" s="138"/>
      <c r="C57" s="138"/>
      <c r="D57" s="138"/>
      <c r="E57" s="138"/>
      <c r="F57" s="138"/>
      <c r="G57" s="138"/>
      <c r="H57" s="138"/>
      <c r="I57" s="139"/>
    </row>
    <row r="59" spans="1:9" ht="14.25">
      <c r="A59" s="146" t="s">
        <v>37</v>
      </c>
      <c r="B59" s="146"/>
      <c r="C59" s="146"/>
      <c r="D59" s="146"/>
      <c r="E59" s="168" t="s">
        <v>56</v>
      </c>
      <c r="F59" s="39" t="s">
        <v>20</v>
      </c>
      <c r="G59" s="169" t="s">
        <v>21</v>
      </c>
      <c r="H59" s="161"/>
      <c r="I59" s="170"/>
    </row>
    <row r="60" spans="1:9" ht="14.25">
      <c r="A60" s="146"/>
      <c r="B60" s="146"/>
      <c r="C60" s="146"/>
      <c r="D60" s="146"/>
      <c r="E60" s="168"/>
      <c r="F60" s="40" t="s">
        <v>5</v>
      </c>
      <c r="G60" s="41" t="s">
        <v>23</v>
      </c>
      <c r="H60" s="41" t="s">
        <v>24</v>
      </c>
      <c r="I60" s="41" t="s">
        <v>25</v>
      </c>
    </row>
    <row r="61" spans="1:9" ht="12.75">
      <c r="A61" s="128" t="s">
        <v>38</v>
      </c>
      <c r="B61" s="128"/>
      <c r="C61" s="128"/>
      <c r="D61" s="128"/>
      <c r="E61" s="36">
        <v>12117</v>
      </c>
      <c r="F61" s="36">
        <v>12100</v>
      </c>
      <c r="G61" s="36">
        <v>12200</v>
      </c>
      <c r="H61" s="36">
        <v>12350</v>
      </c>
      <c r="I61" s="36">
        <v>12500</v>
      </c>
    </row>
    <row r="62" spans="1:9" ht="12.75">
      <c r="A62" s="175" t="s">
        <v>39</v>
      </c>
      <c r="B62" s="161"/>
      <c r="C62" s="161"/>
      <c r="D62" s="170"/>
      <c r="E62" s="36">
        <v>112</v>
      </c>
      <c r="F62" s="36">
        <v>150</v>
      </c>
      <c r="G62" s="36">
        <v>170</v>
      </c>
      <c r="H62" s="36">
        <v>170</v>
      </c>
      <c r="I62" s="36">
        <v>180</v>
      </c>
    </row>
    <row r="63" spans="1:9" ht="12.75">
      <c r="A63" s="175" t="s">
        <v>40</v>
      </c>
      <c r="B63" s="161"/>
      <c r="C63" s="161"/>
      <c r="D63" s="170"/>
      <c r="E63" s="36">
        <v>59</v>
      </c>
      <c r="F63" s="36">
        <v>59</v>
      </c>
      <c r="G63" s="36">
        <v>60</v>
      </c>
      <c r="H63" s="36">
        <v>60</v>
      </c>
      <c r="I63" s="36">
        <v>60</v>
      </c>
    </row>
    <row r="64" spans="1:9" ht="12.75">
      <c r="A64" s="2"/>
      <c r="B64" s="2"/>
      <c r="C64" s="2"/>
      <c r="D64" s="2"/>
      <c r="E64" s="15"/>
      <c r="F64" s="15"/>
      <c r="G64" s="15"/>
      <c r="H64" s="15"/>
      <c r="I64" s="15"/>
    </row>
    <row r="65" ht="12" customHeight="1" thickBot="1"/>
    <row r="66" spans="1:9" ht="15" customHeight="1">
      <c r="A66" s="131" t="s">
        <v>125</v>
      </c>
      <c r="B66" s="132"/>
      <c r="C66" s="132"/>
      <c r="D66" s="132"/>
      <c r="E66" s="132"/>
      <c r="F66" s="132"/>
      <c r="G66" s="132"/>
      <c r="H66" s="132"/>
      <c r="I66" s="133"/>
    </row>
    <row r="67" spans="1:9" ht="12.75">
      <c r="A67" s="134"/>
      <c r="B67" s="135"/>
      <c r="C67" s="135"/>
      <c r="D67" s="135"/>
      <c r="E67" s="135"/>
      <c r="F67" s="135"/>
      <c r="G67" s="135"/>
      <c r="H67" s="135"/>
      <c r="I67" s="136"/>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63" customHeight="1" thickBot="1">
      <c r="A71" s="137"/>
      <c r="B71" s="138"/>
      <c r="C71" s="138"/>
      <c r="D71" s="138"/>
      <c r="E71" s="138"/>
      <c r="F71" s="138"/>
      <c r="G71" s="138"/>
      <c r="H71" s="138"/>
      <c r="I71" s="139"/>
    </row>
    <row r="72" ht="12" customHeight="1"/>
    <row r="73" spans="1:9" ht="15" customHeight="1">
      <c r="A73" s="146" t="s">
        <v>37</v>
      </c>
      <c r="B73" s="146"/>
      <c r="C73" s="146"/>
      <c r="D73" s="146"/>
      <c r="E73" s="168" t="s">
        <v>56</v>
      </c>
      <c r="F73" s="39" t="s">
        <v>20</v>
      </c>
      <c r="G73" s="169" t="s">
        <v>21</v>
      </c>
      <c r="H73" s="161"/>
      <c r="I73" s="170"/>
    </row>
    <row r="74" spans="1:9" ht="14.25">
      <c r="A74" s="146"/>
      <c r="B74" s="146"/>
      <c r="C74" s="146"/>
      <c r="D74" s="146"/>
      <c r="E74" s="168"/>
      <c r="F74" s="40" t="s">
        <v>5</v>
      </c>
      <c r="G74" s="41" t="s">
        <v>23</v>
      </c>
      <c r="H74" s="41" t="s">
        <v>24</v>
      </c>
      <c r="I74" s="41" t="s">
        <v>25</v>
      </c>
    </row>
    <row r="75" spans="1:9" ht="12.75">
      <c r="A75" s="128" t="s">
        <v>42</v>
      </c>
      <c r="B75" s="128"/>
      <c r="C75" s="128"/>
      <c r="D75" s="128"/>
      <c r="E75" s="36">
        <v>284</v>
      </c>
      <c r="F75" s="36">
        <v>900</v>
      </c>
      <c r="G75" s="36">
        <v>600</v>
      </c>
      <c r="H75" s="36">
        <v>600</v>
      </c>
      <c r="I75" s="36">
        <v>600</v>
      </c>
    </row>
    <row r="76" ht="12" customHeight="1"/>
    <row r="77" ht="12" customHeight="1" thickBot="1"/>
    <row r="78" spans="1:9" ht="12.75">
      <c r="A78" s="131" t="s">
        <v>126</v>
      </c>
      <c r="B78" s="132"/>
      <c r="C78" s="132"/>
      <c r="D78" s="132"/>
      <c r="E78" s="132"/>
      <c r="F78" s="132"/>
      <c r="G78" s="132"/>
      <c r="H78" s="132"/>
      <c r="I78" s="133"/>
    </row>
    <row r="79" spans="1:9" ht="12.75">
      <c r="A79" s="134"/>
      <c r="B79" s="135"/>
      <c r="C79" s="135"/>
      <c r="D79" s="135"/>
      <c r="E79" s="135"/>
      <c r="F79" s="135"/>
      <c r="G79" s="135"/>
      <c r="H79" s="135"/>
      <c r="I79" s="136"/>
    </row>
    <row r="80" spans="1:9" ht="12.75">
      <c r="A80" s="134"/>
      <c r="B80" s="135"/>
      <c r="C80" s="135"/>
      <c r="D80" s="135"/>
      <c r="E80" s="135"/>
      <c r="F80" s="135"/>
      <c r="G80" s="135"/>
      <c r="H80" s="135"/>
      <c r="I80" s="136"/>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52.5" customHeight="1" thickBot="1">
      <c r="A83" s="137"/>
      <c r="B83" s="138"/>
      <c r="C83" s="138"/>
      <c r="D83" s="138"/>
      <c r="E83" s="138"/>
      <c r="F83" s="138"/>
      <c r="G83" s="138"/>
      <c r="H83" s="138"/>
      <c r="I83" s="139"/>
    </row>
    <row r="84" ht="12" customHeight="1"/>
    <row r="85" spans="1:9" ht="15" customHeight="1">
      <c r="A85" s="146" t="s">
        <v>37</v>
      </c>
      <c r="B85" s="146"/>
      <c r="C85" s="146"/>
      <c r="D85" s="146"/>
      <c r="E85" s="168" t="s">
        <v>56</v>
      </c>
      <c r="F85" s="39" t="s">
        <v>20</v>
      </c>
      <c r="G85" s="169" t="s">
        <v>21</v>
      </c>
      <c r="H85" s="161"/>
      <c r="I85" s="170"/>
    </row>
    <row r="86" spans="1:9" ht="14.25">
      <c r="A86" s="146"/>
      <c r="B86" s="146"/>
      <c r="C86" s="146"/>
      <c r="D86" s="146"/>
      <c r="E86" s="168"/>
      <c r="F86" s="40" t="s">
        <v>5</v>
      </c>
      <c r="G86" s="41" t="s">
        <v>23</v>
      </c>
      <c r="H86" s="41" t="s">
        <v>24</v>
      </c>
      <c r="I86" s="41" t="s">
        <v>25</v>
      </c>
    </row>
    <row r="87" spans="1:9" ht="12.75">
      <c r="A87" s="128" t="s">
        <v>44</v>
      </c>
      <c r="B87" s="128"/>
      <c r="C87" s="128"/>
      <c r="D87" s="128"/>
      <c r="E87" s="36">
        <v>609</v>
      </c>
      <c r="F87" s="36">
        <v>670</v>
      </c>
      <c r="G87" s="36">
        <v>705</v>
      </c>
      <c r="H87" s="36">
        <v>705</v>
      </c>
      <c r="I87" s="36">
        <v>705</v>
      </c>
    </row>
    <row r="88" spans="1:9" ht="14.25">
      <c r="A88" s="143" t="s">
        <v>45</v>
      </c>
      <c r="B88" s="162" t="s">
        <v>46</v>
      </c>
      <c r="C88" s="163"/>
      <c r="D88" s="164"/>
      <c r="E88" s="36">
        <v>5</v>
      </c>
      <c r="F88" s="36">
        <v>20</v>
      </c>
      <c r="G88" s="36">
        <v>15</v>
      </c>
      <c r="H88" s="36">
        <v>15</v>
      </c>
      <c r="I88" s="36">
        <v>15</v>
      </c>
    </row>
    <row r="89" spans="1:9" ht="14.25">
      <c r="A89" s="144"/>
      <c r="B89" s="162" t="s">
        <v>47</v>
      </c>
      <c r="C89" s="163"/>
      <c r="D89" s="164"/>
      <c r="E89" s="36">
        <v>408</v>
      </c>
      <c r="F89" s="36">
        <v>295</v>
      </c>
      <c r="G89" s="36">
        <v>320</v>
      </c>
      <c r="H89" s="36">
        <v>320</v>
      </c>
      <c r="I89" s="36">
        <v>320</v>
      </c>
    </row>
    <row r="90" spans="1:9" ht="14.25">
      <c r="A90" s="144"/>
      <c r="B90" s="162" t="s">
        <v>48</v>
      </c>
      <c r="C90" s="163"/>
      <c r="D90" s="164"/>
      <c r="E90" s="36">
        <v>76</v>
      </c>
      <c r="F90" s="36">
        <v>235</v>
      </c>
      <c r="G90" s="36">
        <v>250</v>
      </c>
      <c r="H90" s="36">
        <v>250</v>
      </c>
      <c r="I90" s="36">
        <v>250</v>
      </c>
    </row>
    <row r="91" spans="1:9" ht="27.75" customHeight="1">
      <c r="A91" s="145"/>
      <c r="B91" s="165" t="s">
        <v>49</v>
      </c>
      <c r="C91" s="166"/>
      <c r="D91" s="167"/>
      <c r="E91" s="36">
        <v>120</v>
      </c>
      <c r="F91" s="36">
        <v>120</v>
      </c>
      <c r="G91" s="36">
        <v>125</v>
      </c>
      <c r="H91" s="36">
        <v>130</v>
      </c>
      <c r="I91" s="36">
        <v>130</v>
      </c>
    </row>
    <row r="92" ht="12" customHeight="1"/>
    <row r="93" ht="12" customHeight="1"/>
    <row r="95" ht="14.25">
      <c r="A95" t="s">
        <v>50</v>
      </c>
    </row>
    <row r="96" ht="12.75">
      <c r="A96" t="s">
        <v>51</v>
      </c>
    </row>
  </sheetData>
  <sheetProtection selectLockedCells="1" selectUnlockedCells="1"/>
  <mergeCells count="43">
    <mergeCell ref="A88:A91"/>
    <mergeCell ref="B88:D88"/>
    <mergeCell ref="B89:D89"/>
    <mergeCell ref="B90:D90"/>
    <mergeCell ref="B91:D91"/>
    <mergeCell ref="A78:I83"/>
    <mergeCell ref="A85:D86"/>
    <mergeCell ref="E85:E86"/>
    <mergeCell ref="G85:I85"/>
    <mergeCell ref="A73:D74"/>
    <mergeCell ref="A87:D87"/>
    <mergeCell ref="E59:E60"/>
    <mergeCell ref="G59:I59"/>
    <mergeCell ref="A61:D61"/>
    <mergeCell ref="E73:E74"/>
    <mergeCell ref="G73:I73"/>
    <mergeCell ref="A75:D75"/>
    <mergeCell ref="A66:I71"/>
    <mergeCell ref="A62:D62"/>
    <mergeCell ref="G10:I10"/>
    <mergeCell ref="C11:D11"/>
    <mergeCell ref="A13:I20"/>
    <mergeCell ref="A22:I27"/>
    <mergeCell ref="A29:I35"/>
    <mergeCell ref="A37:D38"/>
    <mergeCell ref="E37:E38"/>
    <mergeCell ref="G37:I37"/>
    <mergeCell ref="A63:D63"/>
    <mergeCell ref="A43:D43"/>
    <mergeCell ref="A44:D44"/>
    <mergeCell ref="A45:D45"/>
    <mergeCell ref="A46:D46"/>
    <mergeCell ref="A47:D47"/>
    <mergeCell ref="A52:I57"/>
    <mergeCell ref="A59:D60"/>
    <mergeCell ref="A1:A5"/>
    <mergeCell ref="D3:F3"/>
    <mergeCell ref="A39:D39"/>
    <mergeCell ref="A40:D40"/>
    <mergeCell ref="A41:D41"/>
    <mergeCell ref="A42:D42"/>
    <mergeCell ref="A10:B10"/>
    <mergeCell ref="C10:F10"/>
  </mergeCells>
  <printOptions/>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49" max="8" man="1"/>
  </rowBreaks>
  <drawing r:id="rId1"/>
</worksheet>
</file>

<file path=xl/worksheets/sheet12.xml><?xml version="1.0" encoding="utf-8"?>
<worksheet xmlns="http://schemas.openxmlformats.org/spreadsheetml/2006/main" xmlns:r="http://schemas.openxmlformats.org/officeDocument/2006/relationships">
  <dimension ref="A1:I96"/>
  <sheetViews>
    <sheetView view="pageBreakPreview" zoomScale="70" zoomScaleNormal="90" zoomScaleSheetLayoutView="70" zoomScalePageLayoutView="0" workbookViewId="0" topLeftCell="A1">
      <selection activeCell="G6" sqref="G6"/>
    </sheetView>
  </sheetViews>
  <sheetFormatPr defaultColWidth="9.140625" defaultRowHeight="12.75"/>
  <cols>
    <col min="4" max="4" width="20.421875" style="0" customWidth="1"/>
    <col min="5" max="5" width="11.140625" style="0" customWidth="1"/>
    <col min="6" max="6" width="13.7109375" style="0" customWidth="1"/>
    <col min="7"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4.25">
      <c r="A9" s="76" t="s">
        <v>8</v>
      </c>
      <c r="B9" s="77"/>
      <c r="C9" s="78" t="s">
        <v>9</v>
      </c>
      <c r="D9" s="78"/>
      <c r="E9" s="79"/>
      <c r="F9" s="78"/>
      <c r="G9" s="76" t="s">
        <v>10</v>
      </c>
      <c r="H9" s="78"/>
      <c r="I9" s="77"/>
    </row>
    <row r="10" spans="1:9" ht="12.75">
      <c r="A10" s="247">
        <v>71197435</v>
      </c>
      <c r="B10" s="248"/>
      <c r="C10" s="158" t="s">
        <v>152</v>
      </c>
      <c r="D10" s="160"/>
      <c r="E10" s="160"/>
      <c r="F10" s="159"/>
      <c r="G10" s="158" t="s">
        <v>153</v>
      </c>
      <c r="H10" s="160"/>
      <c r="I10" s="159"/>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12.75">
      <c r="A13" s="198" t="s">
        <v>154</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3.5" thickBot="1">
      <c r="A20" s="137"/>
      <c r="B20" s="138"/>
      <c r="C20" s="138"/>
      <c r="D20" s="138"/>
      <c r="E20" s="138"/>
      <c r="F20" s="138"/>
      <c r="G20" s="138"/>
      <c r="H20" s="138"/>
      <c r="I20" s="142"/>
    </row>
    <row r="21" ht="13.5" thickBot="1"/>
    <row r="22" spans="1:9" ht="12.75">
      <c r="A22" s="249" t="s">
        <v>91</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155</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3.5" thickBot="1">
      <c r="A35" s="137"/>
      <c r="B35" s="138"/>
      <c r="C35" s="138"/>
      <c r="D35" s="138"/>
      <c r="E35" s="138"/>
      <c r="F35" s="138"/>
      <c r="G35" s="138"/>
      <c r="H35" s="138"/>
      <c r="I35" s="142"/>
    </row>
    <row r="36" spans="1:8" ht="15" customHeight="1" thickBot="1">
      <c r="A36" s="15" t="s">
        <v>17</v>
      </c>
      <c r="B36" s="15"/>
      <c r="C36" s="15"/>
      <c r="D36" s="15"/>
      <c r="E36" s="15"/>
      <c r="F36" s="15"/>
      <c r="G36" s="15"/>
      <c r="H36" s="15"/>
    </row>
    <row r="37" spans="1:9" ht="14.25">
      <c r="A37" s="117" t="s">
        <v>18</v>
      </c>
      <c r="B37" s="118"/>
      <c r="C37" s="118"/>
      <c r="D37" s="118"/>
      <c r="E37" s="121" t="s">
        <v>56</v>
      </c>
      <c r="F37" s="16" t="s">
        <v>186</v>
      </c>
      <c r="G37" s="123" t="s">
        <v>21</v>
      </c>
      <c r="H37" s="124"/>
      <c r="I37" s="125"/>
    </row>
    <row r="38" spans="1:9" ht="15" thickBot="1">
      <c r="A38" s="119"/>
      <c r="B38" s="120"/>
      <c r="C38" s="120"/>
      <c r="D38" s="120"/>
      <c r="E38" s="122"/>
      <c r="F38" s="17" t="s">
        <v>187</v>
      </c>
      <c r="G38" s="18" t="s">
        <v>23</v>
      </c>
      <c r="H38" s="18" t="s">
        <v>24</v>
      </c>
      <c r="I38" s="19" t="s">
        <v>25</v>
      </c>
    </row>
    <row r="39" spans="1:9" ht="12.75">
      <c r="A39" s="147" t="s">
        <v>26</v>
      </c>
      <c r="B39" s="148"/>
      <c r="C39" s="148"/>
      <c r="D39" s="148"/>
      <c r="E39" s="80">
        <v>9713</v>
      </c>
      <c r="F39" s="20">
        <v>10671</v>
      </c>
      <c r="G39" s="20">
        <v>11659</v>
      </c>
      <c r="H39" s="20">
        <v>11661</v>
      </c>
      <c r="I39" s="21">
        <v>11742</v>
      </c>
    </row>
    <row r="40" spans="1:9" ht="12.75">
      <c r="A40" s="149" t="s">
        <v>27</v>
      </c>
      <c r="B40" s="150"/>
      <c r="C40" s="150"/>
      <c r="D40" s="150"/>
      <c r="E40" s="81">
        <v>9631</v>
      </c>
      <c r="F40" s="22">
        <v>10671</v>
      </c>
      <c r="G40" s="22">
        <v>11659</v>
      </c>
      <c r="H40" s="22">
        <v>11661</v>
      </c>
      <c r="I40" s="23">
        <v>11742</v>
      </c>
    </row>
    <row r="41" spans="1:9" ht="13.5" thickBot="1">
      <c r="A41" s="151" t="s">
        <v>28</v>
      </c>
      <c r="B41" s="152"/>
      <c r="C41" s="152"/>
      <c r="D41" s="152"/>
      <c r="E41" s="82">
        <f>E39-E40</f>
        <v>82</v>
      </c>
      <c r="F41" s="24">
        <f>F39-F40</f>
        <v>0</v>
      </c>
      <c r="G41" s="24">
        <f>G39-G40</f>
        <v>0</v>
      </c>
      <c r="H41" s="24">
        <f>H39-H40</f>
        <v>0</v>
      </c>
      <c r="I41" s="25">
        <f>I39-I40</f>
        <v>0</v>
      </c>
    </row>
    <row r="42" spans="1:9" ht="12.75">
      <c r="A42" s="153" t="s">
        <v>29</v>
      </c>
      <c r="B42" s="154"/>
      <c r="C42" s="154"/>
      <c r="D42" s="154"/>
      <c r="E42" s="83">
        <v>0</v>
      </c>
      <c r="F42" s="26">
        <v>0</v>
      </c>
      <c r="G42" s="26"/>
      <c r="H42" s="26"/>
      <c r="I42" s="27"/>
    </row>
    <row r="43" spans="1:9" ht="12.75">
      <c r="A43" s="126" t="s">
        <v>30</v>
      </c>
      <c r="B43" s="127"/>
      <c r="C43" s="127"/>
      <c r="D43" s="127"/>
      <c r="E43" s="84">
        <v>0</v>
      </c>
      <c r="F43" s="28">
        <v>0</v>
      </c>
      <c r="G43" s="28"/>
      <c r="H43" s="28"/>
      <c r="I43" s="29"/>
    </row>
    <row r="44" spans="1:9" ht="13.5" thickBot="1">
      <c r="A44" s="115" t="s">
        <v>31</v>
      </c>
      <c r="B44" s="116"/>
      <c r="C44" s="116"/>
      <c r="D44" s="116"/>
      <c r="E44" s="85">
        <f>E42-E43</f>
        <v>0</v>
      </c>
      <c r="F44" s="30">
        <f>F42-F43</f>
        <v>0</v>
      </c>
      <c r="G44" s="30">
        <f>G42-G43</f>
        <v>0</v>
      </c>
      <c r="H44" s="30">
        <f>H42-H43</f>
        <v>0</v>
      </c>
      <c r="I44" s="31">
        <f>I42-I43</f>
        <v>0</v>
      </c>
    </row>
    <row r="45" spans="1:9" ht="12.75">
      <c r="A45" s="129" t="s">
        <v>32</v>
      </c>
      <c r="B45" s="130"/>
      <c r="C45" s="130"/>
      <c r="D45" s="130"/>
      <c r="E45" s="86">
        <f>E39+E42</f>
        <v>9713</v>
      </c>
      <c r="F45" s="32">
        <f>F39+F42</f>
        <v>10671</v>
      </c>
      <c r="G45" s="32">
        <f>G39+G42</f>
        <v>11659</v>
      </c>
      <c r="H45" s="32">
        <f>H39+H42</f>
        <v>11661</v>
      </c>
      <c r="I45" s="33">
        <f>I39+I42</f>
        <v>11742</v>
      </c>
    </row>
    <row r="46" spans="1:9" ht="12.75">
      <c r="A46" s="171" t="s">
        <v>33</v>
      </c>
      <c r="B46" s="172"/>
      <c r="C46" s="172"/>
      <c r="D46" s="172"/>
      <c r="E46" s="86">
        <f aca="true" t="shared" si="0" ref="E46:I47">E40+E43</f>
        <v>9631</v>
      </c>
      <c r="F46" s="32">
        <f t="shared" si="0"/>
        <v>10671</v>
      </c>
      <c r="G46" s="32">
        <f t="shared" si="0"/>
        <v>11659</v>
      </c>
      <c r="H46" s="32">
        <f t="shared" si="0"/>
        <v>11661</v>
      </c>
      <c r="I46" s="33">
        <f t="shared" si="0"/>
        <v>11742</v>
      </c>
    </row>
    <row r="47" spans="1:9" ht="13.5" thickBot="1">
      <c r="A47" s="173" t="s">
        <v>34</v>
      </c>
      <c r="B47" s="174"/>
      <c r="C47" s="174"/>
      <c r="D47" s="174"/>
      <c r="E47" s="87">
        <f t="shared" si="0"/>
        <v>82</v>
      </c>
      <c r="F47" s="34">
        <f t="shared" si="0"/>
        <v>0</v>
      </c>
      <c r="G47" s="34">
        <f t="shared" si="0"/>
        <v>0</v>
      </c>
      <c r="H47" s="34">
        <f t="shared" si="0"/>
        <v>0</v>
      </c>
      <c r="I47" s="35">
        <f t="shared" si="0"/>
        <v>0</v>
      </c>
    </row>
    <row r="50" spans="1:9" ht="12.75">
      <c r="A50" s="15" t="s">
        <v>35</v>
      </c>
      <c r="B50" s="15"/>
      <c r="C50" s="15"/>
      <c r="D50" s="15"/>
      <c r="E50" s="15"/>
      <c r="F50" s="15"/>
      <c r="G50" s="15"/>
      <c r="H50" s="15"/>
      <c r="I50" s="15"/>
    </row>
    <row r="51" spans="1:9" ht="13.5" thickBot="1">
      <c r="A51" s="15"/>
      <c r="B51" s="15"/>
      <c r="C51" s="15"/>
      <c r="D51" s="15"/>
      <c r="E51" s="15"/>
      <c r="F51" s="15"/>
      <c r="G51" s="15"/>
      <c r="H51" s="15"/>
      <c r="I51" s="15"/>
    </row>
    <row r="52" spans="1:9" ht="12.75">
      <c r="A52" s="198" t="s">
        <v>156</v>
      </c>
      <c r="B52" s="132"/>
      <c r="C52" s="132"/>
      <c r="D52" s="132"/>
      <c r="E52" s="132"/>
      <c r="F52" s="132"/>
      <c r="G52" s="132"/>
      <c r="H52" s="132"/>
      <c r="I52" s="133"/>
    </row>
    <row r="53" spans="1:9" ht="12.75">
      <c r="A53" s="134"/>
      <c r="B53" s="135"/>
      <c r="C53" s="135"/>
      <c r="D53" s="135"/>
      <c r="E53" s="135"/>
      <c r="F53" s="135"/>
      <c r="G53" s="135"/>
      <c r="H53" s="135"/>
      <c r="I53" s="136"/>
    </row>
    <row r="54" spans="1:9" ht="12.75">
      <c r="A54" s="134"/>
      <c r="B54" s="135"/>
      <c r="C54" s="135"/>
      <c r="D54" s="135"/>
      <c r="E54" s="135"/>
      <c r="F54" s="135"/>
      <c r="G54" s="135"/>
      <c r="H54" s="135"/>
      <c r="I54" s="136"/>
    </row>
    <row r="55" spans="1:9" ht="12.75">
      <c r="A55" s="134"/>
      <c r="B55" s="135"/>
      <c r="C55" s="135"/>
      <c r="D55" s="135"/>
      <c r="E55" s="135"/>
      <c r="F55" s="135"/>
      <c r="G55" s="135"/>
      <c r="H55" s="135"/>
      <c r="I55" s="136"/>
    </row>
    <row r="56" spans="1:9" ht="12.75">
      <c r="A56" s="134"/>
      <c r="B56" s="135"/>
      <c r="C56" s="135"/>
      <c r="D56" s="135"/>
      <c r="E56" s="135"/>
      <c r="F56" s="135"/>
      <c r="G56" s="135"/>
      <c r="H56" s="135"/>
      <c r="I56" s="136"/>
    </row>
    <row r="57" spans="1:9" ht="44.25" customHeight="1" thickBot="1">
      <c r="A57" s="137"/>
      <c r="B57" s="138"/>
      <c r="C57" s="138"/>
      <c r="D57" s="138"/>
      <c r="E57" s="138"/>
      <c r="F57" s="138"/>
      <c r="G57" s="138"/>
      <c r="H57" s="138"/>
      <c r="I57" s="139"/>
    </row>
    <row r="59" spans="1:9" ht="14.25">
      <c r="A59" s="146" t="s">
        <v>37</v>
      </c>
      <c r="B59" s="146"/>
      <c r="C59" s="146"/>
      <c r="D59" s="146"/>
      <c r="E59" s="168" t="s">
        <v>56</v>
      </c>
      <c r="F59" s="39" t="s">
        <v>20</v>
      </c>
      <c r="G59" s="169" t="s">
        <v>21</v>
      </c>
      <c r="H59" s="161"/>
      <c r="I59" s="170"/>
    </row>
    <row r="60" spans="1:9" ht="14.25">
      <c r="A60" s="146"/>
      <c r="B60" s="146"/>
      <c r="C60" s="146"/>
      <c r="D60" s="146"/>
      <c r="E60" s="168"/>
      <c r="F60" s="40" t="s">
        <v>5</v>
      </c>
      <c r="G60" s="41" t="s">
        <v>23</v>
      </c>
      <c r="H60" s="41" t="s">
        <v>24</v>
      </c>
      <c r="I60" s="41" t="s">
        <v>25</v>
      </c>
    </row>
    <row r="61" spans="1:9" ht="12.75">
      <c r="A61" s="128" t="s">
        <v>38</v>
      </c>
      <c r="B61" s="128"/>
      <c r="C61" s="128"/>
      <c r="D61" s="128"/>
      <c r="E61" s="36">
        <v>5828</v>
      </c>
      <c r="F61" s="36">
        <v>6213</v>
      </c>
      <c r="G61" s="36">
        <v>6502</v>
      </c>
      <c r="H61" s="36">
        <v>6522</v>
      </c>
      <c r="I61" s="36">
        <v>6542</v>
      </c>
    </row>
    <row r="62" spans="1:9" ht="12.75">
      <c r="A62" s="175" t="s">
        <v>39</v>
      </c>
      <c r="B62" s="161"/>
      <c r="C62" s="161"/>
      <c r="D62" s="170"/>
      <c r="E62" s="36">
        <v>145</v>
      </c>
      <c r="F62" s="36">
        <v>180</v>
      </c>
      <c r="G62" s="36">
        <v>200</v>
      </c>
      <c r="H62" s="36">
        <v>210</v>
      </c>
      <c r="I62" s="36">
        <v>210</v>
      </c>
    </row>
    <row r="63" spans="1:9" ht="12.75">
      <c r="A63" s="175" t="s">
        <v>40</v>
      </c>
      <c r="B63" s="161"/>
      <c r="C63" s="161"/>
      <c r="D63" s="170"/>
      <c r="E63" s="36">
        <v>16.5</v>
      </c>
      <c r="F63" s="36">
        <v>17.4</v>
      </c>
      <c r="G63" s="36">
        <v>19.5</v>
      </c>
      <c r="H63" s="36">
        <v>19.5</v>
      </c>
      <c r="I63" s="36">
        <v>19.5</v>
      </c>
    </row>
    <row r="64" spans="1:9" ht="12.75">
      <c r="A64" s="2"/>
      <c r="B64" s="2"/>
      <c r="C64" s="2"/>
      <c r="D64" s="2"/>
      <c r="E64" s="15"/>
      <c r="F64" s="15"/>
      <c r="G64" s="15"/>
      <c r="H64" s="15"/>
      <c r="I64" s="15"/>
    </row>
    <row r="65" ht="12" customHeight="1" thickBot="1"/>
    <row r="66" spans="1:9" ht="15" customHeight="1">
      <c r="A66" s="131" t="s">
        <v>157</v>
      </c>
      <c r="B66" s="132"/>
      <c r="C66" s="132"/>
      <c r="D66" s="132"/>
      <c r="E66" s="132"/>
      <c r="F66" s="132"/>
      <c r="G66" s="132"/>
      <c r="H66" s="132"/>
      <c r="I66" s="133"/>
    </row>
    <row r="67" spans="1:9" ht="12.75">
      <c r="A67" s="134"/>
      <c r="B67" s="135"/>
      <c r="C67" s="135"/>
      <c r="D67" s="135"/>
      <c r="E67" s="135"/>
      <c r="F67" s="135"/>
      <c r="G67" s="135"/>
      <c r="H67" s="135"/>
      <c r="I67" s="136"/>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45.75" customHeight="1" thickBot="1">
      <c r="A71" s="137"/>
      <c r="B71" s="138"/>
      <c r="C71" s="138"/>
      <c r="D71" s="138"/>
      <c r="E71" s="138"/>
      <c r="F71" s="138"/>
      <c r="G71" s="138"/>
      <c r="H71" s="138"/>
      <c r="I71" s="139"/>
    </row>
    <row r="72" ht="12" customHeight="1"/>
    <row r="73" spans="1:9" ht="14.25">
      <c r="A73" s="146" t="s">
        <v>37</v>
      </c>
      <c r="B73" s="146"/>
      <c r="C73" s="146"/>
      <c r="D73" s="146"/>
      <c r="E73" s="168" t="s">
        <v>56</v>
      </c>
      <c r="F73" s="39" t="s">
        <v>20</v>
      </c>
      <c r="G73" s="169" t="s">
        <v>21</v>
      </c>
      <c r="H73" s="161"/>
      <c r="I73" s="170"/>
    </row>
    <row r="74" spans="1:9" ht="14.25">
      <c r="A74" s="146"/>
      <c r="B74" s="146"/>
      <c r="C74" s="146"/>
      <c r="D74" s="146"/>
      <c r="E74" s="168"/>
      <c r="F74" s="40" t="s">
        <v>5</v>
      </c>
      <c r="G74" s="41" t="s">
        <v>23</v>
      </c>
      <c r="H74" s="41" t="s">
        <v>24</v>
      </c>
      <c r="I74" s="41" t="s">
        <v>25</v>
      </c>
    </row>
    <row r="75" spans="1:9" ht="12.75">
      <c r="A75" s="128" t="s">
        <v>42</v>
      </c>
      <c r="B75" s="128"/>
      <c r="C75" s="128"/>
      <c r="D75" s="128"/>
      <c r="E75" s="36">
        <v>162</v>
      </c>
      <c r="F75" s="36">
        <v>58</v>
      </c>
      <c r="G75" s="36">
        <v>58</v>
      </c>
      <c r="H75" s="36">
        <v>58</v>
      </c>
      <c r="I75" s="36">
        <v>58</v>
      </c>
    </row>
    <row r="76" ht="12" customHeight="1"/>
    <row r="77" ht="12" customHeight="1" thickBot="1"/>
    <row r="78" spans="1:9" ht="12.75">
      <c r="A78" s="131" t="s">
        <v>158</v>
      </c>
      <c r="B78" s="132"/>
      <c r="C78" s="132"/>
      <c r="D78" s="132"/>
      <c r="E78" s="132"/>
      <c r="F78" s="132"/>
      <c r="G78" s="132"/>
      <c r="H78" s="132"/>
      <c r="I78" s="133"/>
    </row>
    <row r="79" spans="1:9" ht="12.75">
      <c r="A79" s="134"/>
      <c r="B79" s="135"/>
      <c r="C79" s="135"/>
      <c r="D79" s="135"/>
      <c r="E79" s="135"/>
      <c r="F79" s="135"/>
      <c r="G79" s="135"/>
      <c r="H79" s="135"/>
      <c r="I79" s="136"/>
    </row>
    <row r="80" spans="1:9" ht="12.75">
      <c r="A80" s="134"/>
      <c r="B80" s="135"/>
      <c r="C80" s="135"/>
      <c r="D80" s="135"/>
      <c r="E80" s="135"/>
      <c r="F80" s="135"/>
      <c r="G80" s="135"/>
      <c r="H80" s="135"/>
      <c r="I80" s="136"/>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52.5" customHeight="1" thickBot="1">
      <c r="A83" s="137"/>
      <c r="B83" s="138"/>
      <c r="C83" s="138"/>
      <c r="D83" s="138"/>
      <c r="E83" s="138"/>
      <c r="F83" s="138"/>
      <c r="G83" s="138"/>
      <c r="H83" s="138"/>
      <c r="I83" s="139"/>
    </row>
    <row r="84" ht="12" customHeight="1"/>
    <row r="85" spans="1:9" ht="14.25">
      <c r="A85" s="146" t="s">
        <v>37</v>
      </c>
      <c r="B85" s="146"/>
      <c r="C85" s="146"/>
      <c r="D85" s="146"/>
      <c r="E85" s="168" t="s">
        <v>56</v>
      </c>
      <c r="F85" s="39" t="s">
        <v>20</v>
      </c>
      <c r="G85" s="169" t="s">
        <v>21</v>
      </c>
      <c r="H85" s="161"/>
      <c r="I85" s="170"/>
    </row>
    <row r="86" spans="1:9" ht="14.25">
      <c r="A86" s="146"/>
      <c r="B86" s="146"/>
      <c r="C86" s="146"/>
      <c r="D86" s="146"/>
      <c r="E86" s="168"/>
      <c r="F86" s="40" t="s">
        <v>5</v>
      </c>
      <c r="G86" s="41" t="s">
        <v>23</v>
      </c>
      <c r="H86" s="41" t="s">
        <v>24</v>
      </c>
      <c r="I86" s="41" t="s">
        <v>25</v>
      </c>
    </row>
    <row r="87" spans="1:9" ht="12.75">
      <c r="A87" s="128" t="s">
        <v>44</v>
      </c>
      <c r="B87" s="128"/>
      <c r="C87" s="128"/>
      <c r="D87" s="128"/>
      <c r="E87" s="36">
        <v>757</v>
      </c>
      <c r="F87" s="36">
        <v>866</v>
      </c>
      <c r="G87" s="36">
        <v>970</v>
      </c>
      <c r="H87" s="36">
        <v>1000</v>
      </c>
      <c r="I87" s="36">
        <v>1030</v>
      </c>
    </row>
    <row r="88" spans="1:9" ht="14.25">
      <c r="A88" s="143" t="s">
        <v>45</v>
      </c>
      <c r="B88" s="162" t="s">
        <v>46</v>
      </c>
      <c r="C88" s="163"/>
      <c r="D88" s="164"/>
      <c r="E88" s="36">
        <v>89</v>
      </c>
      <c r="F88" s="36">
        <v>95</v>
      </c>
      <c r="G88" s="36">
        <v>100</v>
      </c>
      <c r="H88" s="36">
        <v>103</v>
      </c>
      <c r="I88" s="36">
        <v>107</v>
      </c>
    </row>
    <row r="89" spans="1:9" ht="14.25">
      <c r="A89" s="144"/>
      <c r="B89" s="162" t="s">
        <v>47</v>
      </c>
      <c r="C89" s="163"/>
      <c r="D89" s="164"/>
      <c r="E89" s="36">
        <v>33</v>
      </c>
      <c r="F89" s="36">
        <v>33</v>
      </c>
      <c r="G89" s="36">
        <v>35</v>
      </c>
      <c r="H89" s="36">
        <v>36</v>
      </c>
      <c r="I89" s="36">
        <v>37</v>
      </c>
    </row>
    <row r="90" spans="1:9" ht="14.25">
      <c r="A90" s="144"/>
      <c r="B90" s="162" t="s">
        <v>48</v>
      </c>
      <c r="C90" s="163"/>
      <c r="D90" s="164"/>
      <c r="E90" s="36">
        <v>26</v>
      </c>
      <c r="F90" s="36">
        <v>40</v>
      </c>
      <c r="G90" s="36">
        <v>42</v>
      </c>
      <c r="H90" s="36">
        <v>43</v>
      </c>
      <c r="I90" s="36">
        <v>45</v>
      </c>
    </row>
    <row r="91" spans="1:9" ht="27.75" customHeight="1">
      <c r="A91" s="145"/>
      <c r="B91" s="165" t="s">
        <v>49</v>
      </c>
      <c r="C91" s="166"/>
      <c r="D91" s="167"/>
      <c r="E91" s="36">
        <v>186</v>
      </c>
      <c r="F91" s="36">
        <v>210</v>
      </c>
      <c r="G91" s="36">
        <v>230</v>
      </c>
      <c r="H91" s="36">
        <v>235</v>
      </c>
      <c r="I91" s="36">
        <v>240</v>
      </c>
    </row>
    <row r="92" ht="12" customHeight="1"/>
    <row r="93" ht="12" customHeight="1"/>
    <row r="95" ht="14.25">
      <c r="A95" t="s">
        <v>50</v>
      </c>
    </row>
    <row r="96" ht="12.75">
      <c r="A96" t="s">
        <v>51</v>
      </c>
    </row>
  </sheetData>
  <sheetProtection selectLockedCells="1" selectUnlockedCells="1"/>
  <mergeCells count="43">
    <mergeCell ref="A87:D87"/>
    <mergeCell ref="A85:D86"/>
    <mergeCell ref="E85:E86"/>
    <mergeCell ref="G85:I85"/>
    <mergeCell ref="A73:D74"/>
    <mergeCell ref="A88:A91"/>
    <mergeCell ref="B88:D88"/>
    <mergeCell ref="B89:D89"/>
    <mergeCell ref="B90:D90"/>
    <mergeCell ref="B91:D91"/>
    <mergeCell ref="E73:E74"/>
    <mergeCell ref="E59:E60"/>
    <mergeCell ref="G59:I59"/>
    <mergeCell ref="A61:D61"/>
    <mergeCell ref="G73:I73"/>
    <mergeCell ref="A75:D75"/>
    <mergeCell ref="A62:D62"/>
    <mergeCell ref="A63:D63"/>
    <mergeCell ref="A59:D60"/>
    <mergeCell ref="A78:I83"/>
    <mergeCell ref="G10:I10"/>
    <mergeCell ref="C11:D11"/>
    <mergeCell ref="A13:I20"/>
    <mergeCell ref="A22:I27"/>
    <mergeCell ref="A29:I35"/>
    <mergeCell ref="A37:D38"/>
    <mergeCell ref="E37:E38"/>
    <mergeCell ref="G37:I37"/>
    <mergeCell ref="A66:I71"/>
    <mergeCell ref="A43:D43"/>
    <mergeCell ref="A44:D44"/>
    <mergeCell ref="A45:D45"/>
    <mergeCell ref="A46:D46"/>
    <mergeCell ref="A47:D47"/>
    <mergeCell ref="A52:I57"/>
    <mergeCell ref="A1:A5"/>
    <mergeCell ref="D3:F3"/>
    <mergeCell ref="A39:D39"/>
    <mergeCell ref="A40:D40"/>
    <mergeCell ref="A41:D41"/>
    <mergeCell ref="A42:D42"/>
    <mergeCell ref="A10:B10"/>
    <mergeCell ref="C10:F10"/>
  </mergeCells>
  <printOptions/>
  <pageMargins left="0.15748031496062992" right="0.15748031496062992" top="0.5905511811023623" bottom="0.15748031496062992" header="0.5118110236220472" footer="0.15748031496062992"/>
  <pageSetup fitToHeight="2" horizontalDpi="300" verticalDpi="300" orientation="portrait" paperSize="9" scale="95" r:id="rId2"/>
  <headerFooter alignWithMargins="0">
    <oddFooter>&amp;C&amp;"Arial CE,Běžné"&amp;P</oddFooter>
  </headerFooter>
  <rowBreaks count="1" manualBreakCount="1">
    <brk id="49" max="8" man="1"/>
  </rowBreaks>
  <drawing r:id="rId1"/>
</worksheet>
</file>

<file path=xl/worksheets/sheet13.xml><?xml version="1.0" encoding="utf-8"?>
<worksheet xmlns="http://schemas.openxmlformats.org/spreadsheetml/2006/main" xmlns:r="http://schemas.openxmlformats.org/officeDocument/2006/relationships">
  <dimension ref="A1:I97"/>
  <sheetViews>
    <sheetView view="pageBreakPreview" zoomScale="70" zoomScaleSheetLayoutView="70" zoomScalePageLayoutView="0" workbookViewId="0" topLeftCell="A1">
      <selection activeCell="E50" sqref="E50"/>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4.25">
      <c r="A10" s="250">
        <v>71184449</v>
      </c>
      <c r="B10" s="251"/>
      <c r="C10" s="250" t="s">
        <v>3</v>
      </c>
      <c r="D10" s="252"/>
      <c r="E10" s="252"/>
      <c r="F10" s="251"/>
      <c r="G10" s="250" t="s">
        <v>59</v>
      </c>
      <c r="H10" s="252"/>
      <c r="I10" s="251"/>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55.5" customHeight="1">
      <c r="A13" s="131" t="s">
        <v>113</v>
      </c>
      <c r="B13" s="132"/>
      <c r="C13" s="132"/>
      <c r="D13" s="132"/>
      <c r="E13" s="132"/>
      <c r="F13" s="132"/>
      <c r="G13" s="132"/>
      <c r="H13" s="132"/>
      <c r="I13" s="140"/>
    </row>
    <row r="14" spans="1:9" ht="42" customHeight="1">
      <c r="A14" s="134"/>
      <c r="B14" s="135"/>
      <c r="C14" s="135"/>
      <c r="D14" s="135"/>
      <c r="E14" s="135"/>
      <c r="F14" s="135"/>
      <c r="G14" s="135"/>
      <c r="H14" s="135"/>
      <c r="I14" s="141"/>
    </row>
    <row r="15" spans="1:9" ht="12.75" hidden="1">
      <c r="A15" s="134"/>
      <c r="B15" s="135"/>
      <c r="C15" s="135"/>
      <c r="D15" s="135"/>
      <c r="E15" s="135"/>
      <c r="F15" s="135"/>
      <c r="G15" s="135"/>
      <c r="H15" s="135"/>
      <c r="I15" s="141"/>
    </row>
    <row r="16" spans="1:9" ht="12.75" hidden="1">
      <c r="A16" s="134"/>
      <c r="B16" s="135"/>
      <c r="C16" s="135"/>
      <c r="D16" s="135"/>
      <c r="E16" s="135"/>
      <c r="F16" s="135"/>
      <c r="G16" s="135"/>
      <c r="H16" s="135"/>
      <c r="I16" s="141"/>
    </row>
    <row r="17" spans="1:9" ht="12.75" hidden="1">
      <c r="A17" s="134"/>
      <c r="B17" s="135"/>
      <c r="C17" s="135"/>
      <c r="D17" s="135"/>
      <c r="E17" s="135"/>
      <c r="F17" s="135"/>
      <c r="G17" s="135"/>
      <c r="H17" s="135"/>
      <c r="I17" s="141"/>
    </row>
    <row r="18" spans="1:9" ht="12.75" hidden="1">
      <c r="A18" s="134"/>
      <c r="B18" s="135"/>
      <c r="C18" s="135"/>
      <c r="D18" s="135"/>
      <c r="E18" s="135"/>
      <c r="F18" s="135"/>
      <c r="G18" s="135"/>
      <c r="H18" s="135"/>
      <c r="I18" s="141"/>
    </row>
    <row r="19" spans="1:9" ht="12.75" hidden="1">
      <c r="A19" s="134"/>
      <c r="B19" s="135"/>
      <c r="C19" s="135"/>
      <c r="D19" s="135"/>
      <c r="E19" s="135"/>
      <c r="F19" s="135"/>
      <c r="G19" s="135"/>
      <c r="H19" s="135"/>
      <c r="I19" s="141"/>
    </row>
    <row r="20" spans="1:9" ht="13.5" hidden="1" thickBot="1">
      <c r="A20" s="137"/>
      <c r="B20" s="138"/>
      <c r="C20" s="138"/>
      <c r="D20" s="138"/>
      <c r="E20" s="138"/>
      <c r="F20" s="138"/>
      <c r="G20" s="138"/>
      <c r="H20" s="138"/>
      <c r="I20" s="142"/>
    </row>
    <row r="21" ht="3.75" customHeight="1" thickBot="1"/>
    <row r="22" spans="1:9" ht="12.75">
      <c r="A22" s="131" t="s">
        <v>114</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115</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2.75">
      <c r="A35" s="134"/>
      <c r="B35" s="135"/>
      <c r="C35" s="135"/>
      <c r="D35" s="135"/>
      <c r="E35" s="135"/>
      <c r="F35" s="135"/>
      <c r="G35" s="135"/>
      <c r="H35" s="135"/>
      <c r="I35" s="141"/>
    </row>
    <row r="36" spans="1:9" ht="13.5" thickBot="1">
      <c r="A36" s="137"/>
      <c r="B36" s="138"/>
      <c r="C36" s="138"/>
      <c r="D36" s="138"/>
      <c r="E36" s="138"/>
      <c r="F36" s="138"/>
      <c r="G36" s="138"/>
      <c r="H36" s="138"/>
      <c r="I36" s="142"/>
    </row>
    <row r="37" spans="1:8" ht="15" customHeight="1" thickBot="1">
      <c r="A37" s="15" t="s">
        <v>17</v>
      </c>
      <c r="B37" s="15"/>
      <c r="C37" s="15"/>
      <c r="D37" s="15"/>
      <c r="E37" s="15"/>
      <c r="F37" s="15"/>
      <c r="G37" s="15"/>
      <c r="H37" s="15"/>
    </row>
    <row r="38" spans="1:9" ht="14.25">
      <c r="A38" s="117" t="s">
        <v>18</v>
      </c>
      <c r="B38" s="118"/>
      <c r="C38" s="118"/>
      <c r="D38" s="118"/>
      <c r="E38" s="121" t="s">
        <v>56</v>
      </c>
      <c r="F38" s="16" t="s">
        <v>186</v>
      </c>
      <c r="G38" s="123" t="s">
        <v>21</v>
      </c>
      <c r="H38" s="124"/>
      <c r="I38" s="125"/>
    </row>
    <row r="39" spans="1:9" ht="15" thickBot="1">
      <c r="A39" s="119"/>
      <c r="B39" s="120"/>
      <c r="C39" s="120"/>
      <c r="D39" s="120"/>
      <c r="E39" s="122"/>
      <c r="F39" s="17" t="s">
        <v>187</v>
      </c>
      <c r="G39" s="18" t="s">
        <v>23</v>
      </c>
      <c r="H39" s="18" t="s">
        <v>24</v>
      </c>
      <c r="I39" s="19" t="s">
        <v>25</v>
      </c>
    </row>
    <row r="40" spans="1:9" ht="12.75">
      <c r="A40" s="147" t="s">
        <v>26</v>
      </c>
      <c r="B40" s="148"/>
      <c r="C40" s="148"/>
      <c r="D40" s="148"/>
      <c r="E40" s="20">
        <v>37933</v>
      </c>
      <c r="F40" s="20">
        <v>38578</v>
      </c>
      <c r="G40" s="20">
        <v>38599</v>
      </c>
      <c r="H40" s="20">
        <v>38599</v>
      </c>
      <c r="I40" s="21">
        <v>38599</v>
      </c>
    </row>
    <row r="41" spans="1:9" ht="12.75">
      <c r="A41" s="149" t="s">
        <v>27</v>
      </c>
      <c r="B41" s="150"/>
      <c r="C41" s="150"/>
      <c r="D41" s="150"/>
      <c r="E41" s="22">
        <v>37936</v>
      </c>
      <c r="F41" s="22">
        <v>38579</v>
      </c>
      <c r="G41" s="22">
        <v>38600</v>
      </c>
      <c r="H41" s="22">
        <v>38600</v>
      </c>
      <c r="I41" s="23">
        <v>38600</v>
      </c>
    </row>
    <row r="42" spans="1:9" ht="13.5" thickBot="1">
      <c r="A42" s="151" t="s">
        <v>28</v>
      </c>
      <c r="B42" s="152"/>
      <c r="C42" s="152"/>
      <c r="D42" s="152"/>
      <c r="E42" s="24">
        <f>E40-E41</f>
        <v>-3</v>
      </c>
      <c r="F42" s="24">
        <f>F40-F41</f>
        <v>-1</v>
      </c>
      <c r="G42" s="24">
        <f>G40-G41</f>
        <v>-1</v>
      </c>
      <c r="H42" s="24">
        <f>H40-H41</f>
        <v>-1</v>
      </c>
      <c r="I42" s="25">
        <f>I40-I41</f>
        <v>-1</v>
      </c>
    </row>
    <row r="43" spans="1:9" ht="12.75">
      <c r="A43" s="153" t="s">
        <v>29</v>
      </c>
      <c r="B43" s="154"/>
      <c r="C43" s="154"/>
      <c r="D43" s="154"/>
      <c r="E43" s="26">
        <v>190</v>
      </c>
      <c r="F43" s="26">
        <v>50</v>
      </c>
      <c r="G43" s="26">
        <v>60</v>
      </c>
      <c r="H43" s="26">
        <v>60</v>
      </c>
      <c r="I43" s="27">
        <v>60</v>
      </c>
    </row>
    <row r="44" spans="1:9" ht="12.75">
      <c r="A44" s="126" t="s">
        <v>30</v>
      </c>
      <c r="B44" s="127"/>
      <c r="C44" s="127"/>
      <c r="D44" s="127"/>
      <c r="E44" s="28">
        <v>187</v>
      </c>
      <c r="F44" s="28">
        <v>49</v>
      </c>
      <c r="G44" s="28">
        <v>59</v>
      </c>
      <c r="H44" s="28">
        <v>59</v>
      </c>
      <c r="I44" s="29">
        <v>59</v>
      </c>
    </row>
    <row r="45" spans="1:9" ht="13.5" thickBot="1">
      <c r="A45" s="115" t="s">
        <v>31</v>
      </c>
      <c r="B45" s="116"/>
      <c r="C45" s="116"/>
      <c r="D45" s="116"/>
      <c r="E45" s="30">
        <f>E43-E44</f>
        <v>3</v>
      </c>
      <c r="F45" s="30">
        <f>F43-F44</f>
        <v>1</v>
      </c>
      <c r="G45" s="30">
        <f>G43-G44</f>
        <v>1</v>
      </c>
      <c r="H45" s="30">
        <f>H43-H44</f>
        <v>1</v>
      </c>
      <c r="I45" s="31">
        <f>I43-I44</f>
        <v>1</v>
      </c>
    </row>
    <row r="46" spans="1:9" ht="12.75">
      <c r="A46" s="129" t="s">
        <v>32</v>
      </c>
      <c r="B46" s="130"/>
      <c r="C46" s="130"/>
      <c r="D46" s="130"/>
      <c r="E46" s="32">
        <f>E40+E43</f>
        <v>38123</v>
      </c>
      <c r="F46" s="32">
        <f>F40+F43</f>
        <v>38628</v>
      </c>
      <c r="G46" s="32">
        <f>G40+G43</f>
        <v>38659</v>
      </c>
      <c r="H46" s="32">
        <f>H40+H43</f>
        <v>38659</v>
      </c>
      <c r="I46" s="33">
        <f>I40+I43</f>
        <v>38659</v>
      </c>
    </row>
    <row r="47" spans="1:9" ht="12.75">
      <c r="A47" s="171" t="s">
        <v>33</v>
      </c>
      <c r="B47" s="172"/>
      <c r="C47" s="172"/>
      <c r="D47" s="172"/>
      <c r="E47" s="32">
        <f aca="true" t="shared" si="0" ref="E47:I48">E41+E44</f>
        <v>38123</v>
      </c>
      <c r="F47" s="32">
        <f t="shared" si="0"/>
        <v>38628</v>
      </c>
      <c r="G47" s="32">
        <f t="shared" si="0"/>
        <v>38659</v>
      </c>
      <c r="H47" s="32">
        <f t="shared" si="0"/>
        <v>38659</v>
      </c>
      <c r="I47" s="33">
        <f t="shared" si="0"/>
        <v>38659</v>
      </c>
    </row>
    <row r="48" spans="1:9" ht="13.5" thickBot="1">
      <c r="A48" s="173" t="s">
        <v>34</v>
      </c>
      <c r="B48" s="174"/>
      <c r="C48" s="174"/>
      <c r="D48" s="174"/>
      <c r="E48" s="34">
        <f t="shared" si="0"/>
        <v>0</v>
      </c>
      <c r="F48" s="34">
        <f t="shared" si="0"/>
        <v>0</v>
      </c>
      <c r="G48" s="34">
        <f t="shared" si="0"/>
        <v>0</v>
      </c>
      <c r="H48" s="34">
        <f t="shared" si="0"/>
        <v>0</v>
      </c>
      <c r="I48" s="35">
        <f t="shared" si="0"/>
        <v>0</v>
      </c>
    </row>
    <row r="51" spans="1:9" ht="12.75">
      <c r="A51" s="15" t="s">
        <v>35</v>
      </c>
      <c r="B51" s="15"/>
      <c r="C51" s="15"/>
      <c r="D51" s="15"/>
      <c r="E51" s="15"/>
      <c r="F51" s="15"/>
      <c r="G51" s="15"/>
      <c r="H51" s="15"/>
      <c r="I51" s="15"/>
    </row>
    <row r="52" spans="1:9" ht="13.5" thickBot="1">
      <c r="A52" s="15"/>
      <c r="B52" s="15"/>
      <c r="C52" s="15"/>
      <c r="D52" s="15"/>
      <c r="E52" s="15"/>
      <c r="F52" s="15"/>
      <c r="G52" s="15"/>
      <c r="H52" s="15"/>
      <c r="I52" s="15"/>
    </row>
    <row r="53" spans="1:9" ht="12.75">
      <c r="A53" s="131" t="s">
        <v>116</v>
      </c>
      <c r="B53" s="132"/>
      <c r="C53" s="132"/>
      <c r="D53" s="132"/>
      <c r="E53" s="132"/>
      <c r="F53" s="132"/>
      <c r="G53" s="132"/>
      <c r="H53" s="132"/>
      <c r="I53" s="133"/>
    </row>
    <row r="54" spans="1:9" ht="12.75">
      <c r="A54" s="134"/>
      <c r="B54" s="135"/>
      <c r="C54" s="135"/>
      <c r="D54" s="135"/>
      <c r="E54" s="135"/>
      <c r="F54" s="135"/>
      <c r="G54" s="135"/>
      <c r="H54" s="135"/>
      <c r="I54" s="136"/>
    </row>
    <row r="55" spans="1:9" ht="12.75">
      <c r="A55" s="134"/>
      <c r="B55" s="135"/>
      <c r="C55" s="135"/>
      <c r="D55" s="135"/>
      <c r="E55" s="135"/>
      <c r="F55" s="135"/>
      <c r="G55" s="135"/>
      <c r="H55" s="135"/>
      <c r="I55" s="136"/>
    </row>
    <row r="56" spans="1:9" ht="12.75">
      <c r="A56" s="134"/>
      <c r="B56" s="135"/>
      <c r="C56" s="135"/>
      <c r="D56" s="135"/>
      <c r="E56" s="135"/>
      <c r="F56" s="135"/>
      <c r="G56" s="135"/>
      <c r="H56" s="135"/>
      <c r="I56" s="136"/>
    </row>
    <row r="57" spans="1:9" ht="12.75">
      <c r="A57" s="134"/>
      <c r="B57" s="135"/>
      <c r="C57" s="135"/>
      <c r="D57" s="135"/>
      <c r="E57" s="135"/>
      <c r="F57" s="135"/>
      <c r="G57" s="135"/>
      <c r="H57" s="135"/>
      <c r="I57" s="136"/>
    </row>
    <row r="58" spans="1:9" ht="44.25" customHeight="1" thickBot="1">
      <c r="A58" s="137"/>
      <c r="B58" s="138"/>
      <c r="C58" s="138"/>
      <c r="D58" s="138"/>
      <c r="E58" s="138"/>
      <c r="F58" s="138"/>
      <c r="G58" s="138"/>
      <c r="H58" s="138"/>
      <c r="I58" s="139"/>
    </row>
    <row r="60" spans="1:9" ht="14.25">
      <c r="A60" s="146" t="s">
        <v>37</v>
      </c>
      <c r="B60" s="146"/>
      <c r="C60" s="146"/>
      <c r="D60" s="146"/>
      <c r="E60" s="168" t="s">
        <v>56</v>
      </c>
      <c r="F60" s="39" t="s">
        <v>20</v>
      </c>
      <c r="G60" s="169" t="s">
        <v>21</v>
      </c>
      <c r="H60" s="161"/>
      <c r="I60" s="170"/>
    </row>
    <row r="61" spans="1:9" ht="14.25">
      <c r="A61" s="146"/>
      <c r="B61" s="146"/>
      <c r="C61" s="146"/>
      <c r="D61" s="146"/>
      <c r="E61" s="168"/>
      <c r="F61" s="40" t="s">
        <v>5</v>
      </c>
      <c r="G61" s="41" t="s">
        <v>23</v>
      </c>
      <c r="H61" s="41" t="s">
        <v>24</v>
      </c>
      <c r="I61" s="41" t="s">
        <v>25</v>
      </c>
    </row>
    <row r="62" spans="1:9" ht="12.75">
      <c r="A62" s="128" t="s">
        <v>38</v>
      </c>
      <c r="B62" s="128"/>
      <c r="C62" s="128"/>
      <c r="D62" s="128"/>
      <c r="E62" s="36">
        <v>18612</v>
      </c>
      <c r="F62" s="36">
        <v>18728</v>
      </c>
      <c r="G62" s="36">
        <v>18730</v>
      </c>
      <c r="H62" s="36">
        <v>18730</v>
      </c>
      <c r="I62" s="36">
        <v>18730</v>
      </c>
    </row>
    <row r="63" spans="1:9" ht="12.75">
      <c r="A63" s="175" t="s">
        <v>39</v>
      </c>
      <c r="B63" s="161"/>
      <c r="C63" s="161"/>
      <c r="D63" s="170"/>
      <c r="E63" s="36">
        <v>24</v>
      </c>
      <c r="F63" s="36">
        <v>30</v>
      </c>
      <c r="G63" s="36">
        <v>30</v>
      </c>
      <c r="H63" s="36">
        <v>30</v>
      </c>
      <c r="I63" s="36">
        <v>30</v>
      </c>
    </row>
    <row r="64" spans="1:9" ht="12.75">
      <c r="A64" s="175" t="s">
        <v>40</v>
      </c>
      <c r="B64" s="161"/>
      <c r="C64" s="161"/>
      <c r="D64" s="170"/>
      <c r="E64" s="36">
        <v>82.72</v>
      </c>
      <c r="F64" s="36">
        <v>83</v>
      </c>
      <c r="G64" s="36">
        <v>83</v>
      </c>
      <c r="H64" s="36">
        <v>83</v>
      </c>
      <c r="I64" s="36">
        <v>83</v>
      </c>
    </row>
    <row r="65" spans="1:9" ht="12.75">
      <c r="A65" s="2"/>
      <c r="B65" s="2"/>
      <c r="C65" s="2"/>
      <c r="D65" s="2"/>
      <c r="E65" s="15"/>
      <c r="F65" s="15"/>
      <c r="G65" s="15"/>
      <c r="H65" s="15"/>
      <c r="I65" s="15"/>
    </row>
    <row r="66" ht="12" customHeight="1" thickBot="1"/>
    <row r="67" spans="1:9" ht="15" customHeight="1">
      <c r="A67" s="131" t="s">
        <v>117</v>
      </c>
      <c r="B67" s="132"/>
      <c r="C67" s="132"/>
      <c r="D67" s="132"/>
      <c r="E67" s="132"/>
      <c r="F67" s="132"/>
      <c r="G67" s="132"/>
      <c r="H67" s="132"/>
      <c r="I67" s="133"/>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12.75">
      <c r="A71" s="134"/>
      <c r="B71" s="135"/>
      <c r="C71" s="135"/>
      <c r="D71" s="135"/>
      <c r="E71" s="135"/>
      <c r="F71" s="135"/>
      <c r="G71" s="135"/>
      <c r="H71" s="135"/>
      <c r="I71" s="136"/>
    </row>
    <row r="72" spans="1:9" ht="45.75" customHeight="1" thickBot="1">
      <c r="A72" s="137"/>
      <c r="B72" s="138"/>
      <c r="C72" s="138"/>
      <c r="D72" s="138"/>
      <c r="E72" s="138"/>
      <c r="F72" s="138"/>
      <c r="G72" s="138"/>
      <c r="H72" s="138"/>
      <c r="I72" s="139"/>
    </row>
    <row r="73" ht="12" customHeight="1"/>
    <row r="74" spans="1:9" ht="14.25">
      <c r="A74" s="146" t="s">
        <v>37</v>
      </c>
      <c r="B74" s="146"/>
      <c r="C74" s="146"/>
      <c r="D74" s="146"/>
      <c r="E74" s="168" t="s">
        <v>56</v>
      </c>
      <c r="F74" s="39" t="s">
        <v>20</v>
      </c>
      <c r="G74" s="169" t="s">
        <v>21</v>
      </c>
      <c r="H74" s="161"/>
      <c r="I74" s="170"/>
    </row>
    <row r="75" spans="1:9" ht="14.25">
      <c r="A75" s="146"/>
      <c r="B75" s="146"/>
      <c r="C75" s="146"/>
      <c r="D75" s="146"/>
      <c r="E75" s="168"/>
      <c r="F75" s="40" t="s">
        <v>5</v>
      </c>
      <c r="G75" s="41" t="s">
        <v>23</v>
      </c>
      <c r="H75" s="41" t="s">
        <v>24</v>
      </c>
      <c r="I75" s="41" t="s">
        <v>25</v>
      </c>
    </row>
    <row r="76" spans="1:9" ht="12.75">
      <c r="A76" s="128" t="s">
        <v>42</v>
      </c>
      <c r="B76" s="128"/>
      <c r="C76" s="128"/>
      <c r="D76" s="128"/>
      <c r="E76" s="36">
        <v>1193</v>
      </c>
      <c r="F76" s="36">
        <v>1280</v>
      </c>
      <c r="G76" s="36">
        <v>1100</v>
      </c>
      <c r="H76" s="36">
        <v>1100</v>
      </c>
      <c r="I76" s="36">
        <v>1100</v>
      </c>
    </row>
    <row r="77" ht="12" customHeight="1"/>
    <row r="78" ht="12" customHeight="1" thickBot="1"/>
    <row r="79" spans="1:9" ht="12.75">
      <c r="A79" s="131" t="s">
        <v>118</v>
      </c>
      <c r="B79" s="132"/>
      <c r="C79" s="132"/>
      <c r="D79" s="132"/>
      <c r="E79" s="132"/>
      <c r="F79" s="132"/>
      <c r="G79" s="132"/>
      <c r="H79" s="132"/>
      <c r="I79" s="133"/>
    </row>
    <row r="80" spans="1:9" ht="12.75">
      <c r="A80" s="134"/>
      <c r="B80" s="135"/>
      <c r="C80" s="135"/>
      <c r="D80" s="135"/>
      <c r="E80" s="135"/>
      <c r="F80" s="135"/>
      <c r="G80" s="135"/>
      <c r="H80" s="135"/>
      <c r="I80" s="136"/>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12.75">
      <c r="A83" s="134"/>
      <c r="B83" s="135"/>
      <c r="C83" s="135"/>
      <c r="D83" s="135"/>
      <c r="E83" s="135"/>
      <c r="F83" s="135"/>
      <c r="G83" s="135"/>
      <c r="H83" s="135"/>
      <c r="I83" s="136"/>
    </row>
    <row r="84" spans="1:9" ht="52.5" customHeight="1" thickBot="1">
      <c r="A84" s="137"/>
      <c r="B84" s="138"/>
      <c r="C84" s="138"/>
      <c r="D84" s="138"/>
      <c r="E84" s="138"/>
      <c r="F84" s="138"/>
      <c r="G84" s="138"/>
      <c r="H84" s="138"/>
      <c r="I84" s="139"/>
    </row>
    <row r="85" ht="12" customHeight="1"/>
    <row r="86" spans="1:9" ht="14.25">
      <c r="A86" s="146" t="s">
        <v>37</v>
      </c>
      <c r="B86" s="146"/>
      <c r="C86" s="146"/>
      <c r="D86" s="146"/>
      <c r="E86" s="168" t="s">
        <v>56</v>
      </c>
      <c r="F86" s="39" t="s">
        <v>20</v>
      </c>
      <c r="G86" s="169" t="s">
        <v>21</v>
      </c>
      <c r="H86" s="161"/>
      <c r="I86" s="170"/>
    </row>
    <row r="87" spans="1:9" ht="14.25">
      <c r="A87" s="146"/>
      <c r="B87" s="146"/>
      <c r="C87" s="146"/>
      <c r="D87" s="146"/>
      <c r="E87" s="168"/>
      <c r="F87" s="40" t="s">
        <v>5</v>
      </c>
      <c r="G87" s="41" t="s">
        <v>23</v>
      </c>
      <c r="H87" s="41" t="s">
        <v>24</v>
      </c>
      <c r="I87" s="41" t="s">
        <v>25</v>
      </c>
    </row>
    <row r="88" spans="1:9" ht="12.75">
      <c r="A88" s="128" t="s">
        <v>44</v>
      </c>
      <c r="B88" s="128"/>
      <c r="C88" s="128"/>
      <c r="D88" s="128"/>
      <c r="E88" s="36">
        <v>2915</v>
      </c>
      <c r="F88" s="36">
        <v>3150</v>
      </c>
      <c r="G88" s="36">
        <v>3200</v>
      </c>
      <c r="H88" s="36">
        <v>3200</v>
      </c>
      <c r="I88" s="36">
        <v>3200</v>
      </c>
    </row>
    <row r="89" spans="1:9" ht="14.25">
      <c r="A89" s="143" t="s">
        <v>45</v>
      </c>
      <c r="B89" s="162" t="s">
        <v>46</v>
      </c>
      <c r="C89" s="163"/>
      <c r="D89" s="164"/>
      <c r="E89" s="36">
        <v>146</v>
      </c>
      <c r="F89" s="36">
        <v>150</v>
      </c>
      <c r="G89" s="36">
        <v>150</v>
      </c>
      <c r="H89" s="36">
        <v>150</v>
      </c>
      <c r="I89" s="36">
        <v>150</v>
      </c>
    </row>
    <row r="90" spans="1:9" ht="14.25">
      <c r="A90" s="144"/>
      <c r="B90" s="162" t="s">
        <v>47</v>
      </c>
      <c r="C90" s="163"/>
      <c r="D90" s="164"/>
      <c r="E90" s="36">
        <v>1670</v>
      </c>
      <c r="F90" s="36">
        <v>1550</v>
      </c>
      <c r="G90" s="36">
        <v>1000</v>
      </c>
      <c r="H90" s="36">
        <v>1000</v>
      </c>
      <c r="I90" s="36">
        <v>1000</v>
      </c>
    </row>
    <row r="91" spans="1:9" ht="14.25">
      <c r="A91" s="144"/>
      <c r="B91" s="162" t="s">
        <v>48</v>
      </c>
      <c r="C91" s="163"/>
      <c r="D91" s="164"/>
      <c r="E91" s="36">
        <v>96</v>
      </c>
      <c r="F91" s="36">
        <v>200</v>
      </c>
      <c r="G91" s="36">
        <v>200</v>
      </c>
      <c r="H91" s="36">
        <v>200</v>
      </c>
      <c r="I91" s="36">
        <v>200</v>
      </c>
    </row>
    <row r="92" spans="1:9" ht="27.75" customHeight="1">
      <c r="A92" s="145"/>
      <c r="B92" s="165" t="s">
        <v>49</v>
      </c>
      <c r="C92" s="166"/>
      <c r="D92" s="167"/>
      <c r="E92" s="36">
        <v>120</v>
      </c>
      <c r="F92" s="36">
        <v>120</v>
      </c>
      <c r="G92" s="36">
        <v>120</v>
      </c>
      <c r="H92" s="36">
        <v>120</v>
      </c>
      <c r="I92" s="36">
        <v>120</v>
      </c>
    </row>
    <row r="93" ht="12" customHeight="1"/>
    <row r="94" ht="12" customHeight="1"/>
    <row r="96" ht="14.25">
      <c r="A96" t="s">
        <v>50</v>
      </c>
    </row>
    <row r="97" ht="12.75">
      <c r="A97" t="s">
        <v>51</v>
      </c>
    </row>
  </sheetData>
  <sheetProtection selectLockedCells="1" selectUnlockedCells="1"/>
  <mergeCells count="43">
    <mergeCell ref="A89:A92"/>
    <mergeCell ref="B89:D89"/>
    <mergeCell ref="B90:D90"/>
    <mergeCell ref="B91:D91"/>
    <mergeCell ref="B92:D92"/>
    <mergeCell ref="A29:I36"/>
    <mergeCell ref="A79:I84"/>
    <mergeCell ref="A86:D87"/>
    <mergeCell ref="E86:E87"/>
    <mergeCell ref="G86:I86"/>
    <mergeCell ref="A74:D75"/>
    <mergeCell ref="A88:D88"/>
    <mergeCell ref="E60:E61"/>
    <mergeCell ref="G60:I60"/>
    <mergeCell ref="A62:D62"/>
    <mergeCell ref="E74:E75"/>
    <mergeCell ref="G74:I74"/>
    <mergeCell ref="A76:D76"/>
    <mergeCell ref="A67:I72"/>
    <mergeCell ref="A63:D63"/>
    <mergeCell ref="G10:I10"/>
    <mergeCell ref="C11:D11"/>
    <mergeCell ref="A13:I20"/>
    <mergeCell ref="A22:I27"/>
    <mergeCell ref="A38:D39"/>
    <mergeCell ref="E38:E39"/>
    <mergeCell ref="G38:I38"/>
    <mergeCell ref="A64:D64"/>
    <mergeCell ref="A44:D44"/>
    <mergeCell ref="A45:D45"/>
    <mergeCell ref="A46:D46"/>
    <mergeCell ref="A47:D47"/>
    <mergeCell ref="A48:D48"/>
    <mergeCell ref="A53:I58"/>
    <mergeCell ref="A60:D61"/>
    <mergeCell ref="A1:A5"/>
    <mergeCell ref="D3:F3"/>
    <mergeCell ref="A40:D40"/>
    <mergeCell ref="A41:D41"/>
    <mergeCell ref="A42:D42"/>
    <mergeCell ref="A43:D43"/>
    <mergeCell ref="A10:B10"/>
    <mergeCell ref="C10:F10"/>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50" max="8" man="1"/>
  </rowBreaks>
  <drawing r:id="rId1"/>
</worksheet>
</file>

<file path=xl/worksheets/sheet14.xml><?xml version="1.0" encoding="utf-8"?>
<worksheet xmlns="http://schemas.openxmlformats.org/spreadsheetml/2006/main" xmlns:r="http://schemas.openxmlformats.org/officeDocument/2006/relationships">
  <dimension ref="A1:I99"/>
  <sheetViews>
    <sheetView view="pageBreakPreview" zoomScale="70" zoomScaleSheetLayoutView="70" zoomScalePageLayoutView="0" workbookViewId="0" topLeftCell="A82">
      <selection activeCell="H6" sqref="H6"/>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71184465</v>
      </c>
      <c r="B10" s="159"/>
      <c r="C10" s="158" t="s">
        <v>143</v>
      </c>
      <c r="D10" s="160"/>
      <c r="E10" s="160"/>
      <c r="F10" s="159"/>
      <c r="G10" s="158" t="s">
        <v>67</v>
      </c>
      <c r="H10" s="160"/>
      <c r="I10" s="159"/>
    </row>
    <row r="11" spans="1:9" ht="21" customHeight="1">
      <c r="A11" s="8"/>
      <c r="B11" s="9"/>
      <c r="C11" s="161"/>
      <c r="D11" s="161"/>
      <c r="E11" s="9"/>
      <c r="F11" s="9"/>
      <c r="G11" s="9" t="s">
        <v>13</v>
      </c>
      <c r="H11" s="10"/>
      <c r="I11" s="114">
        <v>2013</v>
      </c>
    </row>
    <row r="12" spans="1:9" ht="21" customHeight="1" thickBot="1">
      <c r="A12" s="4"/>
      <c r="B12" s="6"/>
      <c r="C12" s="7"/>
      <c r="D12" s="7"/>
      <c r="E12" s="6"/>
      <c r="F12" s="6"/>
      <c r="G12" s="6"/>
      <c r="H12" s="7"/>
      <c r="I12" s="7"/>
    </row>
    <row r="13" spans="1:9" ht="12.75">
      <c r="A13" s="131" t="s">
        <v>144</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2.75">
      <c r="A20" s="134"/>
      <c r="B20" s="135"/>
      <c r="C20" s="135"/>
      <c r="D20" s="135"/>
      <c r="E20" s="135"/>
      <c r="F20" s="135"/>
      <c r="G20" s="135"/>
      <c r="H20" s="135"/>
      <c r="I20" s="141"/>
    </row>
    <row r="21" spans="1:9" ht="12.75">
      <c r="A21" s="134"/>
      <c r="B21" s="135"/>
      <c r="C21" s="135"/>
      <c r="D21" s="135"/>
      <c r="E21" s="135"/>
      <c r="F21" s="135"/>
      <c r="G21" s="135"/>
      <c r="H21" s="135"/>
      <c r="I21" s="141"/>
    </row>
    <row r="22" spans="1:9" ht="12.75">
      <c r="A22" s="134"/>
      <c r="B22" s="135"/>
      <c r="C22" s="135"/>
      <c r="D22" s="135"/>
      <c r="E22" s="135"/>
      <c r="F22" s="135"/>
      <c r="G22" s="135"/>
      <c r="H22" s="135"/>
      <c r="I22" s="141"/>
    </row>
    <row r="23" spans="1:9" ht="13.5" thickBot="1">
      <c r="A23" s="137"/>
      <c r="B23" s="138"/>
      <c r="C23" s="138"/>
      <c r="D23" s="138"/>
      <c r="E23" s="138"/>
      <c r="F23" s="138"/>
      <c r="G23" s="138"/>
      <c r="H23" s="138"/>
      <c r="I23" s="142"/>
    </row>
    <row r="24" ht="13.5" thickBot="1"/>
    <row r="25" spans="1:9" ht="12.75">
      <c r="A25" s="131" t="s">
        <v>145</v>
      </c>
      <c r="B25" s="132"/>
      <c r="C25" s="132"/>
      <c r="D25" s="132"/>
      <c r="E25" s="132"/>
      <c r="F25" s="132"/>
      <c r="G25" s="132"/>
      <c r="H25" s="132"/>
      <c r="I25" s="133"/>
    </row>
    <row r="26" spans="1:9" ht="12.75">
      <c r="A26" s="134"/>
      <c r="B26" s="135"/>
      <c r="C26" s="135"/>
      <c r="D26" s="135"/>
      <c r="E26" s="135"/>
      <c r="F26" s="135"/>
      <c r="G26" s="135"/>
      <c r="H26" s="135"/>
      <c r="I26" s="136"/>
    </row>
    <row r="27" spans="1:9" ht="12.75">
      <c r="A27" s="134"/>
      <c r="B27" s="135"/>
      <c r="C27" s="135"/>
      <c r="D27" s="135"/>
      <c r="E27" s="135"/>
      <c r="F27" s="135"/>
      <c r="G27" s="135"/>
      <c r="H27" s="135"/>
      <c r="I27" s="136"/>
    </row>
    <row r="28" spans="1:9" ht="12.75">
      <c r="A28" s="134"/>
      <c r="B28" s="135"/>
      <c r="C28" s="135"/>
      <c r="D28" s="135"/>
      <c r="E28" s="135"/>
      <c r="F28" s="135"/>
      <c r="G28" s="135"/>
      <c r="H28" s="135"/>
      <c r="I28" s="136"/>
    </row>
    <row r="29" spans="1:9" ht="12.75">
      <c r="A29" s="134"/>
      <c r="B29" s="135"/>
      <c r="C29" s="135"/>
      <c r="D29" s="135"/>
      <c r="E29" s="135"/>
      <c r="F29" s="135"/>
      <c r="G29" s="135"/>
      <c r="H29" s="135"/>
      <c r="I29" s="136"/>
    </row>
    <row r="30" spans="1:9" ht="13.5" thickBot="1">
      <c r="A30" s="137"/>
      <c r="B30" s="138"/>
      <c r="C30" s="138"/>
      <c r="D30" s="138"/>
      <c r="E30" s="138"/>
      <c r="F30" s="138"/>
      <c r="G30" s="138"/>
      <c r="H30" s="138"/>
      <c r="I30" s="139"/>
    </row>
    <row r="31" spans="1:9" ht="13.5" thickBot="1">
      <c r="A31" s="12"/>
      <c r="B31" s="12"/>
      <c r="C31" s="12"/>
      <c r="D31" s="12"/>
      <c r="E31" s="12"/>
      <c r="F31" s="12"/>
      <c r="G31" s="12"/>
      <c r="H31" s="12"/>
      <c r="I31" s="2"/>
    </row>
    <row r="32" spans="1:9" ht="12.75">
      <c r="A32" s="131" t="s">
        <v>146</v>
      </c>
      <c r="B32" s="132"/>
      <c r="C32" s="132"/>
      <c r="D32" s="132"/>
      <c r="E32" s="132"/>
      <c r="F32" s="132"/>
      <c r="G32" s="132"/>
      <c r="H32" s="132"/>
      <c r="I32" s="140"/>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2.75">
      <c r="A35" s="134"/>
      <c r="B35" s="135"/>
      <c r="C35" s="135"/>
      <c r="D35" s="135"/>
      <c r="E35" s="135"/>
      <c r="F35" s="135"/>
      <c r="G35" s="135"/>
      <c r="H35" s="135"/>
      <c r="I35" s="141"/>
    </row>
    <row r="36" spans="1:9" ht="12.75">
      <c r="A36" s="134"/>
      <c r="B36" s="135"/>
      <c r="C36" s="135"/>
      <c r="D36" s="135"/>
      <c r="E36" s="135"/>
      <c r="F36" s="135"/>
      <c r="G36" s="135"/>
      <c r="H36" s="135"/>
      <c r="I36" s="141"/>
    </row>
    <row r="37" spans="1:9" ht="12.75">
      <c r="A37" s="134"/>
      <c r="B37" s="135"/>
      <c r="C37" s="135"/>
      <c r="D37" s="135"/>
      <c r="E37" s="135"/>
      <c r="F37" s="135"/>
      <c r="G37" s="135"/>
      <c r="H37" s="135"/>
      <c r="I37" s="141"/>
    </row>
    <row r="38" spans="1:9" ht="13.5" thickBot="1">
      <c r="A38" s="137"/>
      <c r="B38" s="138"/>
      <c r="C38" s="138"/>
      <c r="D38" s="138"/>
      <c r="E38" s="138"/>
      <c r="F38" s="138"/>
      <c r="G38" s="138"/>
      <c r="H38" s="138"/>
      <c r="I38" s="142"/>
    </row>
    <row r="39" spans="1:8" ht="15" customHeight="1" thickBot="1">
      <c r="A39" s="15" t="s">
        <v>17</v>
      </c>
      <c r="B39" s="15"/>
      <c r="C39" s="15"/>
      <c r="D39" s="15"/>
      <c r="E39" s="15"/>
      <c r="F39" s="15"/>
      <c r="G39" s="15"/>
      <c r="H39" s="15"/>
    </row>
    <row r="40" spans="1:9" ht="14.25">
      <c r="A40" s="117" t="s">
        <v>18</v>
      </c>
      <c r="B40" s="118"/>
      <c r="C40" s="118"/>
      <c r="D40" s="118"/>
      <c r="E40" s="121" t="s">
        <v>56</v>
      </c>
      <c r="F40" s="16" t="s">
        <v>186</v>
      </c>
      <c r="G40" s="123" t="s">
        <v>21</v>
      </c>
      <c r="H40" s="124"/>
      <c r="I40" s="125"/>
    </row>
    <row r="41" spans="1:9" ht="15" thickBot="1">
      <c r="A41" s="119"/>
      <c r="B41" s="120"/>
      <c r="C41" s="120"/>
      <c r="D41" s="120"/>
      <c r="E41" s="122"/>
      <c r="F41" s="17" t="s">
        <v>187</v>
      </c>
      <c r="G41" s="18" t="s">
        <v>23</v>
      </c>
      <c r="H41" s="18" t="s">
        <v>24</v>
      </c>
      <c r="I41" s="19" t="s">
        <v>25</v>
      </c>
    </row>
    <row r="42" spans="1:9" ht="12.75">
      <c r="A42" s="147" t="s">
        <v>26</v>
      </c>
      <c r="B42" s="148"/>
      <c r="C42" s="148"/>
      <c r="D42" s="148"/>
      <c r="E42" s="20">
        <v>33308</v>
      </c>
      <c r="F42" s="20">
        <f>33525-28</f>
        <v>33497</v>
      </c>
      <c r="G42" s="20">
        <f>31000+950</f>
        <v>31950</v>
      </c>
      <c r="H42" s="20">
        <f>31000+1450</f>
        <v>32450</v>
      </c>
      <c r="I42" s="21">
        <f>31000+1950</f>
        <v>32950</v>
      </c>
    </row>
    <row r="43" spans="1:9" ht="12.75">
      <c r="A43" s="149" t="s">
        <v>27</v>
      </c>
      <c r="B43" s="150"/>
      <c r="C43" s="150"/>
      <c r="D43" s="150"/>
      <c r="E43" s="22">
        <v>33307</v>
      </c>
      <c r="F43" s="22">
        <v>33525</v>
      </c>
      <c r="G43" s="22">
        <v>32000</v>
      </c>
      <c r="H43" s="22">
        <v>32500</v>
      </c>
      <c r="I43" s="23">
        <v>33000</v>
      </c>
    </row>
    <row r="44" spans="1:9" ht="13.5" thickBot="1">
      <c r="A44" s="151" t="s">
        <v>28</v>
      </c>
      <c r="B44" s="152"/>
      <c r="C44" s="152"/>
      <c r="D44" s="152"/>
      <c r="E44" s="24">
        <v>1</v>
      </c>
      <c r="F44" s="24">
        <f>F42-F43</f>
        <v>-28</v>
      </c>
      <c r="G44" s="24">
        <f>G42-G43</f>
        <v>-50</v>
      </c>
      <c r="H44" s="24">
        <f>H42-H43</f>
        <v>-50</v>
      </c>
      <c r="I44" s="25">
        <f>I42-I43</f>
        <v>-50</v>
      </c>
    </row>
    <row r="45" spans="1:9" ht="12.75">
      <c r="A45" s="153" t="s">
        <v>29</v>
      </c>
      <c r="B45" s="154"/>
      <c r="C45" s="154"/>
      <c r="D45" s="154"/>
      <c r="E45" s="26">
        <v>1298</v>
      </c>
      <c r="F45" s="26">
        <v>1350</v>
      </c>
      <c r="G45" s="26">
        <v>1300</v>
      </c>
      <c r="H45" s="26">
        <v>1300</v>
      </c>
      <c r="I45" s="27">
        <v>1300</v>
      </c>
    </row>
    <row r="46" spans="1:9" ht="12.75">
      <c r="A46" s="126" t="s">
        <v>30</v>
      </c>
      <c r="B46" s="127"/>
      <c r="C46" s="127"/>
      <c r="D46" s="127"/>
      <c r="E46" s="28">
        <v>1289</v>
      </c>
      <c r="F46" s="28">
        <v>1322</v>
      </c>
      <c r="G46" s="28">
        <v>1250</v>
      </c>
      <c r="H46" s="28">
        <v>1250</v>
      </c>
      <c r="I46" s="29">
        <v>1250</v>
      </c>
    </row>
    <row r="47" spans="1:9" ht="13.5" thickBot="1">
      <c r="A47" s="115" t="s">
        <v>31</v>
      </c>
      <c r="B47" s="116"/>
      <c r="C47" s="116"/>
      <c r="D47" s="116"/>
      <c r="E47" s="30">
        <f>E45-E46</f>
        <v>9</v>
      </c>
      <c r="F47" s="30">
        <f>F45-F46</f>
        <v>28</v>
      </c>
      <c r="G47" s="30">
        <f>G45-G46</f>
        <v>50</v>
      </c>
      <c r="H47" s="30">
        <f>H45-H46</f>
        <v>50</v>
      </c>
      <c r="I47" s="31">
        <f>I45-I46</f>
        <v>50</v>
      </c>
    </row>
    <row r="48" spans="1:9" ht="12.75">
      <c r="A48" s="129" t="s">
        <v>32</v>
      </c>
      <c r="B48" s="130"/>
      <c r="C48" s="130"/>
      <c r="D48" s="130"/>
      <c r="E48" s="32">
        <f>E42+E45</f>
        <v>34606</v>
      </c>
      <c r="F48" s="32">
        <v>32392</v>
      </c>
      <c r="G48" s="32">
        <f>G42+G45</f>
        <v>33250</v>
      </c>
      <c r="H48" s="32">
        <f>H42+H45</f>
        <v>33750</v>
      </c>
      <c r="I48" s="33">
        <f>I42+I45</f>
        <v>34250</v>
      </c>
    </row>
    <row r="49" spans="1:9" ht="12.75">
      <c r="A49" s="171" t="s">
        <v>33</v>
      </c>
      <c r="B49" s="172"/>
      <c r="C49" s="172"/>
      <c r="D49" s="172"/>
      <c r="E49" s="32">
        <f aca="true" t="shared" si="0" ref="E49:I50">E43+E46</f>
        <v>34596</v>
      </c>
      <c r="F49" s="32">
        <v>33628</v>
      </c>
      <c r="G49" s="32">
        <f t="shared" si="0"/>
        <v>33250</v>
      </c>
      <c r="H49" s="32">
        <f t="shared" si="0"/>
        <v>33750</v>
      </c>
      <c r="I49" s="33">
        <f t="shared" si="0"/>
        <v>34250</v>
      </c>
    </row>
    <row r="50" spans="1:9" ht="13.5" thickBot="1">
      <c r="A50" s="173" t="s">
        <v>34</v>
      </c>
      <c r="B50" s="174"/>
      <c r="C50" s="174"/>
      <c r="D50" s="174"/>
      <c r="E50" s="34">
        <f t="shared" si="0"/>
        <v>10</v>
      </c>
      <c r="F50" s="34">
        <f t="shared" si="0"/>
        <v>0</v>
      </c>
      <c r="G50" s="34">
        <f t="shared" si="0"/>
        <v>0</v>
      </c>
      <c r="H50" s="34">
        <f t="shared" si="0"/>
        <v>0</v>
      </c>
      <c r="I50" s="35">
        <f t="shared" si="0"/>
        <v>0</v>
      </c>
    </row>
    <row r="53" spans="1:9" ht="12.75">
      <c r="A53" s="15" t="s">
        <v>35</v>
      </c>
      <c r="B53" s="15"/>
      <c r="C53" s="15"/>
      <c r="D53" s="15"/>
      <c r="E53" s="15"/>
      <c r="F53" s="15"/>
      <c r="G53" s="15"/>
      <c r="H53" s="15"/>
      <c r="I53" s="15"/>
    </row>
    <row r="54" spans="1:9" ht="13.5" thickBot="1">
      <c r="A54" s="15"/>
      <c r="B54" s="15"/>
      <c r="C54" s="15"/>
      <c r="D54" s="15"/>
      <c r="E54" s="15"/>
      <c r="F54" s="15"/>
      <c r="G54" s="15"/>
      <c r="H54" s="15"/>
      <c r="I54" s="15"/>
    </row>
    <row r="55" spans="1:9" ht="12.75">
      <c r="A55" s="131" t="s">
        <v>147</v>
      </c>
      <c r="B55" s="132"/>
      <c r="C55" s="132"/>
      <c r="D55" s="132"/>
      <c r="E55" s="132"/>
      <c r="F55" s="132"/>
      <c r="G55" s="132"/>
      <c r="H55" s="132"/>
      <c r="I55" s="133"/>
    </row>
    <row r="56" spans="1:9" ht="12.75">
      <c r="A56" s="134"/>
      <c r="B56" s="135"/>
      <c r="C56" s="135"/>
      <c r="D56" s="135"/>
      <c r="E56" s="135"/>
      <c r="F56" s="135"/>
      <c r="G56" s="135"/>
      <c r="H56" s="135"/>
      <c r="I56" s="136"/>
    </row>
    <row r="57" spans="1:9" ht="12.75">
      <c r="A57" s="134"/>
      <c r="B57" s="135"/>
      <c r="C57" s="135"/>
      <c r="D57" s="135"/>
      <c r="E57" s="135"/>
      <c r="F57" s="135"/>
      <c r="G57" s="135"/>
      <c r="H57" s="135"/>
      <c r="I57" s="136"/>
    </row>
    <row r="58" spans="1:9" ht="12.75">
      <c r="A58" s="134"/>
      <c r="B58" s="135"/>
      <c r="C58" s="135"/>
      <c r="D58" s="135"/>
      <c r="E58" s="135"/>
      <c r="F58" s="135"/>
      <c r="G58" s="135"/>
      <c r="H58" s="135"/>
      <c r="I58" s="136"/>
    </row>
    <row r="59" spans="1:9" ht="12.75">
      <c r="A59" s="134"/>
      <c r="B59" s="135"/>
      <c r="C59" s="135"/>
      <c r="D59" s="135"/>
      <c r="E59" s="135"/>
      <c r="F59" s="135"/>
      <c r="G59" s="135"/>
      <c r="H59" s="135"/>
      <c r="I59" s="136"/>
    </row>
    <row r="60" spans="1:9" ht="44.25" customHeight="1" thickBot="1">
      <c r="A60" s="137"/>
      <c r="B60" s="138"/>
      <c r="C60" s="138"/>
      <c r="D60" s="138"/>
      <c r="E60" s="138"/>
      <c r="F60" s="138"/>
      <c r="G60" s="138"/>
      <c r="H60" s="138"/>
      <c r="I60" s="139"/>
    </row>
    <row r="62" spans="1:9" ht="14.25">
      <c r="A62" s="146" t="s">
        <v>37</v>
      </c>
      <c r="B62" s="146"/>
      <c r="C62" s="146"/>
      <c r="D62" s="146"/>
      <c r="E62" s="168" t="s">
        <v>56</v>
      </c>
      <c r="F62" s="39" t="s">
        <v>20</v>
      </c>
      <c r="G62" s="169" t="s">
        <v>21</v>
      </c>
      <c r="H62" s="161"/>
      <c r="I62" s="170"/>
    </row>
    <row r="63" spans="1:9" ht="14.25">
      <c r="A63" s="146"/>
      <c r="B63" s="146"/>
      <c r="C63" s="146"/>
      <c r="D63" s="146"/>
      <c r="E63" s="168"/>
      <c r="F63" s="40" t="s">
        <v>5</v>
      </c>
      <c r="G63" s="41" t="s">
        <v>23</v>
      </c>
      <c r="H63" s="41" t="s">
        <v>24</v>
      </c>
      <c r="I63" s="41" t="s">
        <v>25</v>
      </c>
    </row>
    <row r="64" spans="1:9" ht="12.75">
      <c r="A64" s="128" t="s">
        <v>38</v>
      </c>
      <c r="B64" s="128"/>
      <c r="C64" s="128"/>
      <c r="D64" s="128"/>
      <c r="E64" s="36">
        <v>16490</v>
      </c>
      <c r="F64" s="36">
        <v>15622</v>
      </c>
      <c r="G64" s="36">
        <v>15622</v>
      </c>
      <c r="H64" s="36">
        <v>15622</v>
      </c>
      <c r="I64" s="36">
        <v>15622</v>
      </c>
    </row>
    <row r="65" spans="1:9" ht="12.75">
      <c r="A65" s="175" t="s">
        <v>39</v>
      </c>
      <c r="B65" s="161"/>
      <c r="C65" s="161"/>
      <c r="D65" s="170"/>
      <c r="E65" s="36">
        <v>317</v>
      </c>
      <c r="F65" s="36">
        <v>200</v>
      </c>
      <c r="G65" s="36">
        <v>200</v>
      </c>
      <c r="H65" s="36">
        <v>200</v>
      </c>
      <c r="I65" s="36">
        <v>200</v>
      </c>
    </row>
    <row r="66" spans="1:9" ht="12.75">
      <c r="A66" s="175" t="s">
        <v>40</v>
      </c>
      <c r="B66" s="161"/>
      <c r="C66" s="161"/>
      <c r="D66" s="170"/>
      <c r="E66" s="36">
        <v>67.605</v>
      </c>
      <c r="F66" s="36">
        <v>62</v>
      </c>
      <c r="G66" s="36">
        <v>62</v>
      </c>
      <c r="H66" s="36">
        <v>62</v>
      </c>
      <c r="I66" s="36">
        <v>62</v>
      </c>
    </row>
    <row r="67" spans="1:9" ht="12.75">
      <c r="A67" s="2"/>
      <c r="B67" s="2"/>
      <c r="C67" s="2"/>
      <c r="D67" s="2"/>
      <c r="E67" s="15"/>
      <c r="F67" s="15"/>
      <c r="G67" s="15"/>
      <c r="H67" s="15"/>
      <c r="I67" s="15"/>
    </row>
    <row r="68" ht="12" customHeight="1" thickBot="1"/>
    <row r="69" spans="1:9" ht="15" customHeight="1">
      <c r="A69" s="131" t="s">
        <v>148</v>
      </c>
      <c r="B69" s="132"/>
      <c r="C69" s="132"/>
      <c r="D69" s="132"/>
      <c r="E69" s="132"/>
      <c r="F69" s="132"/>
      <c r="G69" s="132"/>
      <c r="H69" s="132"/>
      <c r="I69" s="133"/>
    </row>
    <row r="70" spans="1:9" ht="12.75">
      <c r="A70" s="134"/>
      <c r="B70" s="135"/>
      <c r="C70" s="135"/>
      <c r="D70" s="135"/>
      <c r="E70" s="135"/>
      <c r="F70" s="135"/>
      <c r="G70" s="135"/>
      <c r="H70" s="135"/>
      <c r="I70" s="136"/>
    </row>
    <row r="71" spans="1:9" ht="12.75">
      <c r="A71" s="134"/>
      <c r="B71" s="135"/>
      <c r="C71" s="135"/>
      <c r="D71" s="135"/>
      <c r="E71" s="135"/>
      <c r="F71" s="135"/>
      <c r="G71" s="135"/>
      <c r="H71" s="135"/>
      <c r="I71" s="136"/>
    </row>
    <row r="72" spans="1:9" ht="12.75">
      <c r="A72" s="134"/>
      <c r="B72" s="135"/>
      <c r="C72" s="135"/>
      <c r="D72" s="135"/>
      <c r="E72" s="135"/>
      <c r="F72" s="135"/>
      <c r="G72" s="135"/>
      <c r="H72" s="135"/>
      <c r="I72" s="136"/>
    </row>
    <row r="73" spans="1:9" ht="12.75">
      <c r="A73" s="134"/>
      <c r="B73" s="135"/>
      <c r="C73" s="135"/>
      <c r="D73" s="135"/>
      <c r="E73" s="135"/>
      <c r="F73" s="135"/>
      <c r="G73" s="135"/>
      <c r="H73" s="135"/>
      <c r="I73" s="136"/>
    </row>
    <row r="74" spans="1:9" ht="45.75" customHeight="1" thickBot="1">
      <c r="A74" s="137"/>
      <c r="B74" s="138"/>
      <c r="C74" s="138"/>
      <c r="D74" s="138"/>
      <c r="E74" s="138"/>
      <c r="F74" s="138"/>
      <c r="G74" s="138"/>
      <c r="H74" s="138"/>
      <c r="I74" s="139"/>
    </row>
    <row r="75" ht="12" customHeight="1"/>
    <row r="76" spans="1:9" ht="14.25">
      <c r="A76" s="146" t="s">
        <v>37</v>
      </c>
      <c r="B76" s="146"/>
      <c r="C76" s="146"/>
      <c r="D76" s="146"/>
      <c r="E76" s="168" t="s">
        <v>56</v>
      </c>
      <c r="F76" s="39" t="s">
        <v>20</v>
      </c>
      <c r="G76" s="169" t="s">
        <v>21</v>
      </c>
      <c r="H76" s="161"/>
      <c r="I76" s="170"/>
    </row>
    <row r="77" spans="1:9" ht="14.25">
      <c r="A77" s="146"/>
      <c r="B77" s="146"/>
      <c r="C77" s="146"/>
      <c r="D77" s="146"/>
      <c r="E77" s="168"/>
      <c r="F77" s="40" t="s">
        <v>5</v>
      </c>
      <c r="G77" s="41" t="s">
        <v>23</v>
      </c>
      <c r="H77" s="41" t="s">
        <v>24</v>
      </c>
      <c r="I77" s="41" t="s">
        <v>25</v>
      </c>
    </row>
    <row r="78" spans="1:9" ht="12.75">
      <c r="A78" s="128" t="s">
        <v>42</v>
      </c>
      <c r="B78" s="128"/>
      <c r="C78" s="128"/>
      <c r="D78" s="128"/>
      <c r="E78" s="36">
        <v>2581</v>
      </c>
      <c r="F78" s="36">
        <v>1546</v>
      </c>
      <c r="G78" s="36">
        <v>1550</v>
      </c>
      <c r="H78" s="36">
        <v>1550</v>
      </c>
      <c r="I78" s="36">
        <v>1550</v>
      </c>
    </row>
    <row r="79" ht="12" customHeight="1"/>
    <row r="80" ht="12" customHeight="1" thickBot="1"/>
    <row r="81" spans="1:9" ht="12.75">
      <c r="A81" s="131" t="s">
        <v>149</v>
      </c>
      <c r="B81" s="132"/>
      <c r="C81" s="132"/>
      <c r="D81" s="132"/>
      <c r="E81" s="132"/>
      <c r="F81" s="132"/>
      <c r="G81" s="132"/>
      <c r="H81" s="132"/>
      <c r="I81" s="133"/>
    </row>
    <row r="82" spans="1:9" ht="12.75">
      <c r="A82" s="134"/>
      <c r="B82" s="135"/>
      <c r="C82" s="135"/>
      <c r="D82" s="135"/>
      <c r="E82" s="135"/>
      <c r="F82" s="135"/>
      <c r="G82" s="135"/>
      <c r="H82" s="135"/>
      <c r="I82" s="136"/>
    </row>
    <row r="83" spans="1:9" ht="12.75">
      <c r="A83" s="134"/>
      <c r="B83" s="135"/>
      <c r="C83" s="135"/>
      <c r="D83" s="135"/>
      <c r="E83" s="135"/>
      <c r="F83" s="135"/>
      <c r="G83" s="135"/>
      <c r="H83" s="135"/>
      <c r="I83" s="136"/>
    </row>
    <row r="84" spans="1:9" ht="12.75">
      <c r="A84" s="134"/>
      <c r="B84" s="135"/>
      <c r="C84" s="135"/>
      <c r="D84" s="135"/>
      <c r="E84" s="135"/>
      <c r="F84" s="135"/>
      <c r="G84" s="135"/>
      <c r="H84" s="135"/>
      <c r="I84" s="136"/>
    </row>
    <row r="85" spans="1:9" ht="12.75">
      <c r="A85" s="134"/>
      <c r="B85" s="135"/>
      <c r="C85" s="135"/>
      <c r="D85" s="135"/>
      <c r="E85" s="135"/>
      <c r="F85" s="135"/>
      <c r="G85" s="135"/>
      <c r="H85" s="135"/>
      <c r="I85" s="136"/>
    </row>
    <row r="86" spans="1:9" ht="52.5" customHeight="1" thickBot="1">
      <c r="A86" s="137"/>
      <c r="B86" s="138"/>
      <c r="C86" s="138"/>
      <c r="D86" s="138"/>
      <c r="E86" s="138"/>
      <c r="F86" s="138"/>
      <c r="G86" s="138"/>
      <c r="H86" s="138"/>
      <c r="I86" s="139"/>
    </row>
    <row r="87" ht="12" customHeight="1"/>
    <row r="88" spans="1:9" ht="14.25">
      <c r="A88" s="146" t="s">
        <v>37</v>
      </c>
      <c r="B88" s="146"/>
      <c r="C88" s="146"/>
      <c r="D88" s="146"/>
      <c r="E88" s="168" t="s">
        <v>56</v>
      </c>
      <c r="F88" s="39" t="s">
        <v>20</v>
      </c>
      <c r="G88" s="169" t="s">
        <v>21</v>
      </c>
      <c r="H88" s="161"/>
      <c r="I88" s="170"/>
    </row>
    <row r="89" spans="1:9" ht="14.25">
      <c r="A89" s="146"/>
      <c r="B89" s="146"/>
      <c r="C89" s="146"/>
      <c r="D89" s="146"/>
      <c r="E89" s="168"/>
      <c r="F89" s="40" t="s">
        <v>5</v>
      </c>
      <c r="G89" s="41" t="s">
        <v>23</v>
      </c>
      <c r="H89" s="41" t="s">
        <v>24</v>
      </c>
      <c r="I89" s="41" t="s">
        <v>25</v>
      </c>
    </row>
    <row r="90" spans="1:9" ht="12.75">
      <c r="A90" s="128" t="s">
        <v>44</v>
      </c>
      <c r="B90" s="128"/>
      <c r="C90" s="128"/>
      <c r="D90" s="128"/>
      <c r="E90" s="36">
        <v>1436</v>
      </c>
      <c r="F90" s="36">
        <v>1545</v>
      </c>
      <c r="G90" s="36">
        <v>1550</v>
      </c>
      <c r="H90" s="36">
        <v>1560</v>
      </c>
      <c r="I90" s="36">
        <v>1570</v>
      </c>
    </row>
    <row r="91" spans="1:9" ht="14.25">
      <c r="A91" s="143" t="s">
        <v>45</v>
      </c>
      <c r="B91" s="162" t="s">
        <v>46</v>
      </c>
      <c r="C91" s="163"/>
      <c r="D91" s="164"/>
      <c r="E91" s="36">
        <v>211</v>
      </c>
      <c r="F91" s="36">
        <v>220</v>
      </c>
      <c r="G91" s="36">
        <v>230</v>
      </c>
      <c r="H91" s="36">
        <v>240</v>
      </c>
      <c r="I91" s="36">
        <v>250</v>
      </c>
    </row>
    <row r="92" spans="1:9" ht="14.25">
      <c r="A92" s="144"/>
      <c r="B92" s="162" t="s">
        <v>47</v>
      </c>
      <c r="C92" s="163"/>
      <c r="D92" s="164"/>
      <c r="E92" s="36">
        <v>33</v>
      </c>
      <c r="F92" s="36">
        <v>110</v>
      </c>
      <c r="G92" s="36">
        <v>120</v>
      </c>
      <c r="H92" s="36">
        <v>120</v>
      </c>
      <c r="I92" s="36">
        <v>120</v>
      </c>
    </row>
    <row r="93" spans="1:9" ht="14.25">
      <c r="A93" s="144"/>
      <c r="B93" s="162" t="s">
        <v>48</v>
      </c>
      <c r="C93" s="163"/>
      <c r="D93" s="164"/>
      <c r="E93" s="36">
        <v>42</v>
      </c>
      <c r="F93" s="36">
        <v>190</v>
      </c>
      <c r="G93" s="36">
        <v>180</v>
      </c>
      <c r="H93" s="36">
        <v>180</v>
      </c>
      <c r="I93" s="36">
        <v>180</v>
      </c>
    </row>
    <row r="94" spans="1:9" ht="27.75" customHeight="1">
      <c r="A94" s="145"/>
      <c r="B94" s="165" t="s">
        <v>49</v>
      </c>
      <c r="C94" s="166"/>
      <c r="D94" s="167"/>
      <c r="E94" s="36">
        <v>62</v>
      </c>
      <c r="F94" s="36">
        <v>63</v>
      </c>
      <c r="G94" s="36">
        <v>65</v>
      </c>
      <c r="H94" s="36">
        <v>65</v>
      </c>
      <c r="I94" s="36">
        <v>65</v>
      </c>
    </row>
    <row r="95" ht="12" customHeight="1"/>
    <row r="96" ht="12" customHeight="1"/>
    <row r="98" ht="14.25">
      <c r="A98" t="s">
        <v>50</v>
      </c>
    </row>
    <row r="99" ht="12.75">
      <c r="A99" t="s">
        <v>51</v>
      </c>
    </row>
  </sheetData>
  <sheetProtection selectLockedCells="1" selectUnlockedCells="1"/>
  <mergeCells count="43">
    <mergeCell ref="A91:A94"/>
    <mergeCell ref="B91:D91"/>
    <mergeCell ref="B92:D92"/>
    <mergeCell ref="B93:D93"/>
    <mergeCell ref="B94:D94"/>
    <mergeCell ref="A13:I23"/>
    <mergeCell ref="A81:I86"/>
    <mergeCell ref="A88:D89"/>
    <mergeCell ref="E88:E89"/>
    <mergeCell ref="G88:I88"/>
    <mergeCell ref="A76:D77"/>
    <mergeCell ref="A90:D90"/>
    <mergeCell ref="E62:E63"/>
    <mergeCell ref="G62:I62"/>
    <mergeCell ref="A64:D64"/>
    <mergeCell ref="E76:E77"/>
    <mergeCell ref="G76:I76"/>
    <mergeCell ref="A78:D78"/>
    <mergeCell ref="A69:I74"/>
    <mergeCell ref="A65:D65"/>
    <mergeCell ref="G10:I10"/>
    <mergeCell ref="C11:D11"/>
    <mergeCell ref="A25:I30"/>
    <mergeCell ref="A32:I38"/>
    <mergeCell ref="A40:D41"/>
    <mergeCell ref="E40:E41"/>
    <mergeCell ref="G40:I40"/>
    <mergeCell ref="A66:D66"/>
    <mergeCell ref="A46:D46"/>
    <mergeCell ref="A47:D47"/>
    <mergeCell ref="A48:D48"/>
    <mergeCell ref="A49:D49"/>
    <mergeCell ref="A50:D50"/>
    <mergeCell ref="A55:I60"/>
    <mergeCell ref="A62:D63"/>
    <mergeCell ref="A1:A5"/>
    <mergeCell ref="D3:F3"/>
    <mergeCell ref="A42:D42"/>
    <mergeCell ref="A43:D43"/>
    <mergeCell ref="A44:D44"/>
    <mergeCell ref="A45:D45"/>
    <mergeCell ref="A10:B10"/>
    <mergeCell ref="C10:F10"/>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52" max="8" man="1"/>
  </rowBreaks>
  <drawing r:id="rId1"/>
</worksheet>
</file>

<file path=xl/worksheets/sheet15.xml><?xml version="1.0" encoding="utf-8"?>
<worksheet xmlns="http://schemas.openxmlformats.org/spreadsheetml/2006/main" xmlns:r="http://schemas.openxmlformats.org/officeDocument/2006/relationships">
  <dimension ref="A1:I96"/>
  <sheetViews>
    <sheetView view="pageBreakPreview" zoomScale="70" zoomScaleNormal="95" zoomScaleSheetLayoutView="70" zoomScalePageLayoutView="0" workbookViewId="0" topLeftCell="A1">
      <selection activeCell="E6" sqref="E6"/>
    </sheetView>
  </sheetViews>
  <sheetFormatPr defaultColWidth="9.140625" defaultRowHeight="12.75"/>
  <cols>
    <col min="4" max="4" width="20.421875" style="0" customWidth="1"/>
    <col min="5" max="5" width="11.140625" style="0" customWidth="1"/>
    <col min="6" max="6" width="13.00390625" style="0" customWidth="1"/>
    <col min="7" max="8" width="11.140625" style="0" customWidth="1"/>
    <col min="9" max="9" width="10.7109375" style="0" customWidth="1"/>
  </cols>
  <sheetData>
    <row r="1" ht="12.75">
      <c r="A1" s="155"/>
    </row>
    <row r="2" ht="12.75">
      <c r="A2" s="155"/>
    </row>
    <row r="3" spans="1:6" ht="21">
      <c r="A3" s="155"/>
      <c r="D3" s="156" t="s">
        <v>6</v>
      </c>
      <c r="E3" s="157"/>
      <c r="F3" s="157"/>
    </row>
    <row r="4" spans="1:6" ht="21">
      <c r="A4" s="155"/>
      <c r="D4" s="60"/>
      <c r="E4" s="60"/>
      <c r="F4" s="60"/>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60128071</v>
      </c>
      <c r="B10" s="159"/>
      <c r="C10" s="158" t="s">
        <v>110</v>
      </c>
      <c r="D10" s="160"/>
      <c r="E10" s="160"/>
      <c r="F10" s="159"/>
      <c r="G10" s="158" t="s">
        <v>59</v>
      </c>
      <c r="H10" s="160"/>
      <c r="I10" s="159"/>
    </row>
    <row r="11" spans="1:9" ht="21" customHeight="1">
      <c r="A11" s="8"/>
      <c r="B11" s="9"/>
      <c r="C11" s="161"/>
      <c r="D11" s="161"/>
      <c r="E11" s="9"/>
      <c r="F11" s="9"/>
      <c r="G11" s="9" t="s">
        <v>13</v>
      </c>
      <c r="H11" s="10"/>
      <c r="I11" s="114">
        <v>2013</v>
      </c>
    </row>
    <row r="12" spans="1:9" ht="21" customHeight="1" thickBot="1">
      <c r="A12" s="4"/>
      <c r="B12" s="6"/>
      <c r="C12" s="7"/>
      <c r="D12" s="7"/>
      <c r="E12" s="6"/>
      <c r="F12" s="6"/>
      <c r="G12" s="6"/>
      <c r="H12" s="7"/>
      <c r="I12" s="7"/>
    </row>
    <row r="13" spans="1:9" ht="12.75">
      <c r="A13" s="131" t="s">
        <v>199</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68.75" customHeight="1" thickBot="1">
      <c r="A20" s="137"/>
      <c r="B20" s="138"/>
      <c r="C20" s="138"/>
      <c r="D20" s="138"/>
      <c r="E20" s="138"/>
      <c r="F20" s="138"/>
      <c r="G20" s="138"/>
      <c r="H20" s="138"/>
      <c r="I20" s="142"/>
    </row>
    <row r="21" ht="13.5" thickBot="1"/>
    <row r="22" spans="1:9" ht="12.75">
      <c r="A22" s="131" t="s">
        <v>111</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200</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85.5" customHeight="1" thickBot="1">
      <c r="A35" s="137"/>
      <c r="B35" s="138"/>
      <c r="C35" s="138"/>
      <c r="D35" s="138"/>
      <c r="E35" s="138"/>
      <c r="F35" s="138"/>
      <c r="G35" s="138"/>
      <c r="H35" s="138"/>
      <c r="I35" s="142"/>
    </row>
    <row r="36" spans="1:8" ht="15" customHeight="1" thickBot="1">
      <c r="A36" s="15" t="s">
        <v>17</v>
      </c>
      <c r="B36" s="15"/>
      <c r="C36" s="15"/>
      <c r="D36" s="15"/>
      <c r="E36" s="15"/>
      <c r="F36" s="15"/>
      <c r="G36" s="15"/>
      <c r="H36" s="15"/>
    </row>
    <row r="37" spans="1:9" ht="14.25">
      <c r="A37" s="117" t="s">
        <v>18</v>
      </c>
      <c r="B37" s="118"/>
      <c r="C37" s="118"/>
      <c r="D37" s="118"/>
      <c r="E37" s="121" t="s">
        <v>56</v>
      </c>
      <c r="F37" s="16" t="s">
        <v>186</v>
      </c>
      <c r="G37" s="123" t="s">
        <v>21</v>
      </c>
      <c r="H37" s="124"/>
      <c r="I37" s="125"/>
    </row>
    <row r="38" spans="1:9" ht="15" thickBot="1">
      <c r="A38" s="119"/>
      <c r="B38" s="120"/>
      <c r="C38" s="120"/>
      <c r="D38" s="120"/>
      <c r="E38" s="122"/>
      <c r="F38" s="17" t="s">
        <v>187</v>
      </c>
      <c r="G38" s="18" t="s">
        <v>23</v>
      </c>
      <c r="H38" s="18" t="s">
        <v>24</v>
      </c>
      <c r="I38" s="19" t="s">
        <v>25</v>
      </c>
    </row>
    <row r="39" spans="1:9" ht="12.75">
      <c r="A39" s="147" t="s">
        <v>26</v>
      </c>
      <c r="B39" s="148"/>
      <c r="C39" s="148"/>
      <c r="D39" s="148"/>
      <c r="E39" s="20">
        <v>21354</v>
      </c>
      <c r="F39" s="20">
        <v>29898</v>
      </c>
      <c r="G39" s="20">
        <v>36624</v>
      </c>
      <c r="H39" s="20">
        <v>37932</v>
      </c>
      <c r="I39" s="21">
        <v>37932</v>
      </c>
    </row>
    <row r="40" spans="1:9" ht="12.75">
      <c r="A40" s="149" t="s">
        <v>27</v>
      </c>
      <c r="B40" s="150"/>
      <c r="C40" s="150"/>
      <c r="D40" s="150"/>
      <c r="E40" s="22">
        <v>21344</v>
      </c>
      <c r="F40" s="22">
        <v>29898</v>
      </c>
      <c r="G40" s="22">
        <v>36624</v>
      </c>
      <c r="H40" s="22">
        <v>37932</v>
      </c>
      <c r="I40" s="23">
        <v>37932</v>
      </c>
    </row>
    <row r="41" spans="1:9" ht="13.5" thickBot="1">
      <c r="A41" s="151" t="s">
        <v>28</v>
      </c>
      <c r="B41" s="152"/>
      <c r="C41" s="152"/>
      <c r="D41" s="152"/>
      <c r="E41" s="24">
        <f>E39-E40</f>
        <v>10</v>
      </c>
      <c r="F41" s="24">
        <f>F39-F40</f>
        <v>0</v>
      </c>
      <c r="G41" s="24">
        <f>G39-G40</f>
        <v>0</v>
      </c>
      <c r="H41" s="24">
        <f>H39-H40</f>
        <v>0</v>
      </c>
      <c r="I41" s="25">
        <f>I39-I40</f>
        <v>0</v>
      </c>
    </row>
    <row r="42" spans="1:9" ht="12.75">
      <c r="A42" s="153" t="s">
        <v>29</v>
      </c>
      <c r="B42" s="154"/>
      <c r="C42" s="154"/>
      <c r="D42" s="154"/>
      <c r="E42" s="26"/>
      <c r="F42" s="26"/>
      <c r="G42" s="26"/>
      <c r="H42" s="26"/>
      <c r="I42" s="27"/>
    </row>
    <row r="43" spans="1:9" ht="12.75">
      <c r="A43" s="126" t="s">
        <v>30</v>
      </c>
      <c r="B43" s="127"/>
      <c r="C43" s="127"/>
      <c r="D43" s="127"/>
      <c r="E43" s="28"/>
      <c r="F43" s="28"/>
      <c r="G43" s="28"/>
      <c r="H43" s="28"/>
      <c r="I43" s="29"/>
    </row>
    <row r="44" spans="1:9" ht="13.5" thickBot="1">
      <c r="A44" s="115" t="s">
        <v>31</v>
      </c>
      <c r="B44" s="116"/>
      <c r="C44" s="116"/>
      <c r="D44" s="116"/>
      <c r="E44" s="30">
        <f>E42-E43</f>
        <v>0</v>
      </c>
      <c r="F44" s="30">
        <f>F42-F43</f>
        <v>0</v>
      </c>
      <c r="G44" s="30">
        <f>G42-G43</f>
        <v>0</v>
      </c>
      <c r="H44" s="30">
        <f>H42-H43</f>
        <v>0</v>
      </c>
      <c r="I44" s="31">
        <f>I42-I43</f>
        <v>0</v>
      </c>
    </row>
    <row r="45" spans="1:9" ht="12.75">
      <c r="A45" s="129" t="s">
        <v>32</v>
      </c>
      <c r="B45" s="130"/>
      <c r="C45" s="130"/>
      <c r="D45" s="130"/>
      <c r="E45" s="32">
        <f>E39+E42</f>
        <v>21354</v>
      </c>
      <c r="F45" s="32">
        <f>F39+F42</f>
        <v>29898</v>
      </c>
      <c r="G45" s="32">
        <f>G39+G42</f>
        <v>36624</v>
      </c>
      <c r="H45" s="32">
        <f>H39+H42</f>
        <v>37932</v>
      </c>
      <c r="I45" s="33">
        <f>I39+I42</f>
        <v>37932</v>
      </c>
    </row>
    <row r="46" spans="1:9" ht="12.75">
      <c r="A46" s="171" t="s">
        <v>33</v>
      </c>
      <c r="B46" s="172"/>
      <c r="C46" s="172"/>
      <c r="D46" s="172"/>
      <c r="E46" s="32">
        <f aca="true" t="shared" si="0" ref="E46:I47">E40+E43</f>
        <v>21344</v>
      </c>
      <c r="F46" s="32">
        <f t="shared" si="0"/>
        <v>29898</v>
      </c>
      <c r="G46" s="32">
        <f t="shared" si="0"/>
        <v>36624</v>
      </c>
      <c r="H46" s="32">
        <f t="shared" si="0"/>
        <v>37932</v>
      </c>
      <c r="I46" s="33">
        <f t="shared" si="0"/>
        <v>37932</v>
      </c>
    </row>
    <row r="47" spans="1:9" ht="13.5" thickBot="1">
      <c r="A47" s="173" t="s">
        <v>34</v>
      </c>
      <c r="B47" s="174"/>
      <c r="C47" s="174"/>
      <c r="D47" s="174"/>
      <c r="E47" s="34">
        <f t="shared" si="0"/>
        <v>10</v>
      </c>
      <c r="F47" s="34">
        <f t="shared" si="0"/>
        <v>0</v>
      </c>
      <c r="G47" s="34">
        <f t="shared" si="0"/>
        <v>0</v>
      </c>
      <c r="H47" s="34">
        <f t="shared" si="0"/>
        <v>0</v>
      </c>
      <c r="I47" s="35">
        <f t="shared" si="0"/>
        <v>0</v>
      </c>
    </row>
    <row r="50" spans="1:9" ht="12.75">
      <c r="A50" s="15" t="s">
        <v>35</v>
      </c>
      <c r="B50" s="15"/>
      <c r="C50" s="15"/>
      <c r="D50" s="15"/>
      <c r="E50" s="15"/>
      <c r="F50" s="15"/>
      <c r="G50" s="15"/>
      <c r="H50" s="15"/>
      <c r="I50" s="15"/>
    </row>
    <row r="51" spans="1:9" ht="13.5" thickBot="1">
      <c r="A51" s="15"/>
      <c r="B51" s="15"/>
      <c r="C51" s="15"/>
      <c r="D51" s="15"/>
      <c r="E51" s="15"/>
      <c r="F51" s="15"/>
      <c r="G51" s="15"/>
      <c r="H51" s="15"/>
      <c r="I51" s="15"/>
    </row>
    <row r="52" spans="1:9" ht="12.75">
      <c r="A52" s="131" t="s">
        <v>201</v>
      </c>
      <c r="B52" s="132"/>
      <c r="C52" s="132"/>
      <c r="D52" s="132"/>
      <c r="E52" s="132"/>
      <c r="F52" s="132"/>
      <c r="G52" s="132"/>
      <c r="H52" s="132"/>
      <c r="I52" s="133"/>
    </row>
    <row r="53" spans="1:9" ht="12.75">
      <c r="A53" s="134"/>
      <c r="B53" s="135"/>
      <c r="C53" s="135"/>
      <c r="D53" s="135"/>
      <c r="E53" s="135"/>
      <c r="F53" s="135"/>
      <c r="G53" s="135"/>
      <c r="H53" s="135"/>
      <c r="I53" s="136"/>
    </row>
    <row r="54" spans="1:9" ht="12.75">
      <c r="A54" s="134"/>
      <c r="B54" s="135"/>
      <c r="C54" s="135"/>
      <c r="D54" s="135"/>
      <c r="E54" s="135"/>
      <c r="F54" s="135"/>
      <c r="G54" s="135"/>
      <c r="H54" s="135"/>
      <c r="I54" s="136"/>
    </row>
    <row r="55" spans="1:9" ht="12.75">
      <c r="A55" s="134"/>
      <c r="B55" s="135"/>
      <c r="C55" s="135"/>
      <c r="D55" s="135"/>
      <c r="E55" s="135"/>
      <c r="F55" s="135"/>
      <c r="G55" s="135"/>
      <c r="H55" s="135"/>
      <c r="I55" s="136"/>
    </row>
    <row r="56" spans="1:9" ht="12.75">
      <c r="A56" s="134"/>
      <c r="B56" s="135"/>
      <c r="C56" s="135"/>
      <c r="D56" s="135"/>
      <c r="E56" s="135"/>
      <c r="F56" s="135"/>
      <c r="G56" s="135"/>
      <c r="H56" s="135"/>
      <c r="I56" s="136"/>
    </row>
    <row r="57" spans="1:9" ht="44.25" customHeight="1" thickBot="1">
      <c r="A57" s="137"/>
      <c r="B57" s="138"/>
      <c r="C57" s="138"/>
      <c r="D57" s="138"/>
      <c r="E57" s="138"/>
      <c r="F57" s="138"/>
      <c r="G57" s="138"/>
      <c r="H57" s="138"/>
      <c r="I57" s="139"/>
    </row>
    <row r="59" spans="1:9" ht="14.25">
      <c r="A59" s="146" t="s">
        <v>37</v>
      </c>
      <c r="B59" s="146"/>
      <c r="C59" s="146"/>
      <c r="D59" s="146"/>
      <c r="E59" s="168" t="s">
        <v>56</v>
      </c>
      <c r="F59" s="39" t="s">
        <v>20</v>
      </c>
      <c r="G59" s="169" t="s">
        <v>21</v>
      </c>
      <c r="H59" s="161"/>
      <c r="I59" s="170"/>
    </row>
    <row r="60" spans="1:9" ht="14.25">
      <c r="A60" s="146"/>
      <c r="B60" s="146"/>
      <c r="C60" s="146"/>
      <c r="D60" s="146"/>
      <c r="E60" s="168"/>
      <c r="F60" s="40" t="s">
        <v>5</v>
      </c>
      <c r="G60" s="41" t="s">
        <v>23</v>
      </c>
      <c r="H60" s="41" t="s">
        <v>24</v>
      </c>
      <c r="I60" s="41" t="s">
        <v>25</v>
      </c>
    </row>
    <row r="61" spans="1:9" ht="12.75">
      <c r="A61" s="128" t="s">
        <v>38</v>
      </c>
      <c r="B61" s="128"/>
      <c r="C61" s="128"/>
      <c r="D61" s="128"/>
      <c r="E61" s="36">
        <v>10663</v>
      </c>
      <c r="F61" s="36">
        <v>14262</v>
      </c>
      <c r="G61" s="36">
        <v>14262</v>
      </c>
      <c r="H61" s="36">
        <v>14262</v>
      </c>
      <c r="I61" s="36">
        <v>14262</v>
      </c>
    </row>
    <row r="62" spans="1:9" ht="12.75">
      <c r="A62" s="175" t="s">
        <v>39</v>
      </c>
      <c r="B62" s="161"/>
      <c r="C62" s="161"/>
      <c r="D62" s="170"/>
      <c r="E62" s="36">
        <v>45</v>
      </c>
      <c r="F62" s="36">
        <v>140</v>
      </c>
      <c r="G62" s="36">
        <v>100</v>
      </c>
      <c r="H62" s="36">
        <v>100</v>
      </c>
      <c r="I62" s="36">
        <v>100</v>
      </c>
    </row>
    <row r="63" spans="1:9" ht="12.75">
      <c r="A63" s="175" t="s">
        <v>40</v>
      </c>
      <c r="B63" s="161"/>
      <c r="C63" s="161"/>
      <c r="D63" s="170"/>
      <c r="E63" s="36">
        <v>41</v>
      </c>
      <c r="F63" s="36">
        <v>73</v>
      </c>
      <c r="G63" s="36">
        <v>73</v>
      </c>
      <c r="H63" s="36">
        <v>73</v>
      </c>
      <c r="I63" s="36">
        <v>73</v>
      </c>
    </row>
    <row r="64" spans="1:9" ht="12.75">
      <c r="A64" s="2"/>
      <c r="B64" s="2"/>
      <c r="C64" s="2"/>
      <c r="D64" s="2"/>
      <c r="E64" s="15"/>
      <c r="F64" s="15"/>
      <c r="G64" s="15"/>
      <c r="H64" s="15"/>
      <c r="I64" s="15"/>
    </row>
    <row r="65" ht="12" customHeight="1" thickBot="1"/>
    <row r="66" spans="1:9" ht="15" customHeight="1">
      <c r="A66" s="131" t="s">
        <v>202</v>
      </c>
      <c r="B66" s="132"/>
      <c r="C66" s="132"/>
      <c r="D66" s="132"/>
      <c r="E66" s="132"/>
      <c r="F66" s="132"/>
      <c r="G66" s="132"/>
      <c r="H66" s="132"/>
      <c r="I66" s="133"/>
    </row>
    <row r="67" spans="1:9" ht="12.75">
      <c r="A67" s="134"/>
      <c r="B67" s="135"/>
      <c r="C67" s="135"/>
      <c r="D67" s="135"/>
      <c r="E67" s="135"/>
      <c r="F67" s="135"/>
      <c r="G67" s="135"/>
      <c r="H67" s="135"/>
      <c r="I67" s="136"/>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45.75" customHeight="1" thickBot="1">
      <c r="A71" s="137"/>
      <c r="B71" s="138"/>
      <c r="C71" s="138"/>
      <c r="D71" s="138"/>
      <c r="E71" s="138"/>
      <c r="F71" s="138"/>
      <c r="G71" s="138"/>
      <c r="H71" s="138"/>
      <c r="I71" s="139"/>
    </row>
    <row r="72" ht="12" customHeight="1"/>
    <row r="73" spans="1:9" ht="14.25">
      <c r="A73" s="146" t="s">
        <v>37</v>
      </c>
      <c r="B73" s="146"/>
      <c r="C73" s="146"/>
      <c r="D73" s="146"/>
      <c r="E73" s="168" t="s">
        <v>56</v>
      </c>
      <c r="F73" s="39" t="s">
        <v>20</v>
      </c>
      <c r="G73" s="169" t="s">
        <v>21</v>
      </c>
      <c r="H73" s="161"/>
      <c r="I73" s="170"/>
    </row>
    <row r="74" spans="1:9" ht="14.25">
      <c r="A74" s="146"/>
      <c r="B74" s="146"/>
      <c r="C74" s="146"/>
      <c r="D74" s="146"/>
      <c r="E74" s="168"/>
      <c r="F74" s="40" t="s">
        <v>5</v>
      </c>
      <c r="G74" s="41" t="s">
        <v>23</v>
      </c>
      <c r="H74" s="41" t="s">
        <v>24</v>
      </c>
      <c r="I74" s="41" t="s">
        <v>25</v>
      </c>
    </row>
    <row r="75" spans="1:9" ht="12.75">
      <c r="A75" s="128" t="s">
        <v>42</v>
      </c>
      <c r="B75" s="128"/>
      <c r="C75" s="128"/>
      <c r="D75" s="128"/>
      <c r="E75" s="36">
        <v>812</v>
      </c>
      <c r="F75" s="36">
        <v>1303</v>
      </c>
      <c r="G75" s="36">
        <v>4000</v>
      </c>
      <c r="H75" s="36">
        <v>4000</v>
      </c>
      <c r="I75" s="36">
        <v>1000</v>
      </c>
    </row>
    <row r="76" ht="12" customHeight="1"/>
    <row r="77" ht="12" customHeight="1" thickBot="1"/>
    <row r="78" spans="1:9" ht="12.75">
      <c r="A78" s="131" t="s">
        <v>112</v>
      </c>
      <c r="B78" s="132"/>
      <c r="C78" s="132"/>
      <c r="D78" s="132"/>
      <c r="E78" s="132"/>
      <c r="F78" s="132"/>
      <c r="G78" s="132"/>
      <c r="H78" s="132"/>
      <c r="I78" s="133"/>
    </row>
    <row r="79" spans="1:9" ht="12.75">
      <c r="A79" s="134"/>
      <c r="B79" s="135"/>
      <c r="C79" s="135"/>
      <c r="D79" s="135"/>
      <c r="E79" s="135"/>
      <c r="F79" s="135"/>
      <c r="G79" s="135"/>
      <c r="H79" s="135"/>
      <c r="I79" s="136"/>
    </row>
    <row r="80" spans="1:9" ht="12.75">
      <c r="A80" s="134"/>
      <c r="B80" s="135"/>
      <c r="C80" s="135"/>
      <c r="D80" s="135"/>
      <c r="E80" s="135"/>
      <c r="F80" s="135"/>
      <c r="G80" s="135"/>
      <c r="H80" s="135"/>
      <c r="I80" s="136"/>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52.5" customHeight="1" thickBot="1">
      <c r="A83" s="137"/>
      <c r="B83" s="138"/>
      <c r="C83" s="138"/>
      <c r="D83" s="138"/>
      <c r="E83" s="138"/>
      <c r="F83" s="138"/>
      <c r="G83" s="138"/>
      <c r="H83" s="138"/>
      <c r="I83" s="139"/>
    </row>
    <row r="84" ht="12" customHeight="1"/>
    <row r="85" spans="1:9" ht="14.25">
      <c r="A85" s="146" t="s">
        <v>37</v>
      </c>
      <c r="B85" s="146"/>
      <c r="C85" s="146"/>
      <c r="D85" s="146"/>
      <c r="E85" s="168" t="s">
        <v>56</v>
      </c>
      <c r="F85" s="39" t="s">
        <v>20</v>
      </c>
      <c r="G85" s="169" t="s">
        <v>21</v>
      </c>
      <c r="H85" s="161"/>
      <c r="I85" s="170"/>
    </row>
    <row r="86" spans="1:9" ht="14.25">
      <c r="A86" s="146"/>
      <c r="B86" s="146"/>
      <c r="C86" s="146"/>
      <c r="D86" s="146"/>
      <c r="E86" s="168"/>
      <c r="F86" s="40" t="s">
        <v>5</v>
      </c>
      <c r="G86" s="41" t="s">
        <v>23</v>
      </c>
      <c r="H86" s="41" t="s">
        <v>24</v>
      </c>
      <c r="I86" s="41" t="s">
        <v>25</v>
      </c>
    </row>
    <row r="87" spans="1:9" ht="12.75">
      <c r="A87" s="128" t="s">
        <v>44</v>
      </c>
      <c r="B87" s="128"/>
      <c r="C87" s="128"/>
      <c r="D87" s="128"/>
      <c r="E87" s="36">
        <v>1434</v>
      </c>
      <c r="F87" s="36">
        <v>2766</v>
      </c>
      <c r="G87" s="36">
        <v>2299</v>
      </c>
      <c r="H87" s="36">
        <v>2400</v>
      </c>
      <c r="I87" s="36">
        <v>2500</v>
      </c>
    </row>
    <row r="88" spans="1:9" ht="14.25">
      <c r="A88" s="143" t="s">
        <v>45</v>
      </c>
      <c r="B88" s="162" t="s">
        <v>46</v>
      </c>
      <c r="C88" s="163"/>
      <c r="D88" s="164"/>
      <c r="E88" s="36">
        <v>168</v>
      </c>
      <c r="F88" s="36">
        <v>200</v>
      </c>
      <c r="G88" s="36">
        <v>200</v>
      </c>
      <c r="H88" s="36">
        <v>200</v>
      </c>
      <c r="I88" s="36">
        <v>200</v>
      </c>
    </row>
    <row r="89" spans="1:9" ht="14.25">
      <c r="A89" s="144"/>
      <c r="B89" s="162" t="s">
        <v>47</v>
      </c>
      <c r="C89" s="163"/>
      <c r="D89" s="164"/>
      <c r="E89" s="36">
        <v>147</v>
      </c>
      <c r="F89" s="36">
        <v>450</v>
      </c>
      <c r="G89" s="36">
        <v>300</v>
      </c>
      <c r="H89" s="36">
        <v>300</v>
      </c>
      <c r="I89" s="36">
        <v>300</v>
      </c>
    </row>
    <row r="90" spans="1:9" ht="14.25">
      <c r="A90" s="144"/>
      <c r="B90" s="162" t="s">
        <v>48</v>
      </c>
      <c r="C90" s="163"/>
      <c r="D90" s="164"/>
      <c r="E90" s="36">
        <v>347</v>
      </c>
      <c r="F90" s="36">
        <v>450</v>
      </c>
      <c r="G90" s="36">
        <v>500</v>
      </c>
      <c r="H90" s="36">
        <v>500</v>
      </c>
      <c r="I90" s="36">
        <v>500</v>
      </c>
    </row>
    <row r="91" spans="1:9" ht="27.75" customHeight="1">
      <c r="A91" s="145"/>
      <c r="B91" s="165" t="s">
        <v>49</v>
      </c>
      <c r="C91" s="166"/>
      <c r="D91" s="167"/>
      <c r="E91" s="36">
        <v>920</v>
      </c>
      <c r="F91" s="36">
        <v>1666</v>
      </c>
      <c r="G91" s="36">
        <v>1099</v>
      </c>
      <c r="H91" s="36">
        <v>1200</v>
      </c>
      <c r="I91" s="36">
        <v>1300</v>
      </c>
    </row>
    <row r="92" ht="12" customHeight="1"/>
    <row r="93" ht="12" customHeight="1"/>
    <row r="95" ht="14.25">
      <c r="A95" t="s">
        <v>50</v>
      </c>
    </row>
    <row r="96" ht="12.75">
      <c r="A96" t="s">
        <v>51</v>
      </c>
    </row>
  </sheetData>
  <sheetProtection selectLockedCells="1" selectUnlockedCells="1"/>
  <mergeCells count="43">
    <mergeCell ref="A88:A91"/>
    <mergeCell ref="B88:D88"/>
    <mergeCell ref="B89:D89"/>
    <mergeCell ref="B90:D90"/>
    <mergeCell ref="B91:D91"/>
    <mergeCell ref="A78:I83"/>
    <mergeCell ref="A85:D86"/>
    <mergeCell ref="E85:E86"/>
    <mergeCell ref="G85:I85"/>
    <mergeCell ref="A73:D74"/>
    <mergeCell ref="A87:D87"/>
    <mergeCell ref="E59:E60"/>
    <mergeCell ref="G59:I59"/>
    <mergeCell ref="A61:D61"/>
    <mergeCell ref="E73:E74"/>
    <mergeCell ref="G73:I73"/>
    <mergeCell ref="A75:D75"/>
    <mergeCell ref="A66:I71"/>
    <mergeCell ref="A62:D62"/>
    <mergeCell ref="G10:I10"/>
    <mergeCell ref="C11:D11"/>
    <mergeCell ref="A13:I20"/>
    <mergeCell ref="A22:I27"/>
    <mergeCell ref="A29:I35"/>
    <mergeCell ref="A37:D38"/>
    <mergeCell ref="E37:E38"/>
    <mergeCell ref="G37:I37"/>
    <mergeCell ref="A63:D63"/>
    <mergeCell ref="A43:D43"/>
    <mergeCell ref="A44:D44"/>
    <mergeCell ref="A45:D45"/>
    <mergeCell ref="A46:D46"/>
    <mergeCell ref="A47:D47"/>
    <mergeCell ref="A52:I57"/>
    <mergeCell ref="A59:D60"/>
    <mergeCell ref="A1:A5"/>
    <mergeCell ref="D3:F3"/>
    <mergeCell ref="A39:D39"/>
    <mergeCell ref="A40:D40"/>
    <mergeCell ref="A41:D41"/>
    <mergeCell ref="A42:D42"/>
    <mergeCell ref="A10:B10"/>
    <mergeCell ref="C10:F10"/>
  </mergeCells>
  <printOptions horizontalCentered="1"/>
  <pageMargins left="0.15748031496062992" right="0.15748031496062992" top="0.7480314960629921" bottom="0.15748031496062992" header="0.5118110236220472" footer="0.15748031496062992"/>
  <pageSetup fitToHeight="2" horizontalDpi="300" verticalDpi="300" orientation="portrait" paperSize="9" scale="87" r:id="rId2"/>
  <headerFooter alignWithMargins="0">
    <oddFooter>&amp;C&amp;"Arial CE,Běžné"&amp;P</oddFooter>
  </headerFooter>
  <rowBreaks count="1" manualBreakCount="1">
    <brk id="49" max="8" man="1"/>
  </rowBreaks>
  <drawing r:id="rId1"/>
</worksheet>
</file>

<file path=xl/worksheets/sheet16.xml><?xml version="1.0" encoding="utf-8"?>
<worksheet xmlns="http://schemas.openxmlformats.org/spreadsheetml/2006/main" xmlns:r="http://schemas.openxmlformats.org/officeDocument/2006/relationships">
  <dimension ref="A1:I96"/>
  <sheetViews>
    <sheetView view="pageBreakPreview" zoomScale="70" zoomScaleSheetLayoutView="70" zoomScalePageLayoutView="0" workbookViewId="0" topLeftCell="A76">
      <selection activeCell="D6" sqref="D6"/>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511862</v>
      </c>
      <c r="B10" s="159"/>
      <c r="C10" s="158" t="s">
        <v>52</v>
      </c>
      <c r="D10" s="160"/>
      <c r="E10" s="160"/>
      <c r="F10" s="159"/>
      <c r="G10" s="158" t="s">
        <v>53</v>
      </c>
      <c r="H10" s="160"/>
      <c r="I10" s="159"/>
    </row>
    <row r="11" spans="1:9" ht="21" customHeight="1">
      <c r="A11" s="8"/>
      <c r="B11" s="9"/>
      <c r="C11" s="161"/>
      <c r="D11" s="161"/>
      <c r="E11" s="9"/>
      <c r="F11" s="9"/>
      <c r="G11" s="9" t="s">
        <v>13</v>
      </c>
      <c r="H11" s="10"/>
      <c r="I11" s="114">
        <v>2013</v>
      </c>
    </row>
    <row r="12" spans="1:9" ht="21" customHeight="1" thickBot="1">
      <c r="A12" s="4"/>
      <c r="B12" s="6"/>
      <c r="C12" s="7"/>
      <c r="D12" s="7"/>
      <c r="E12" s="6"/>
      <c r="F12" s="6"/>
      <c r="G12" s="6"/>
      <c r="H12" s="7"/>
      <c r="I12" s="7"/>
    </row>
    <row r="13" spans="1:9" ht="12.75">
      <c r="A13" s="131" t="s">
        <v>198</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3.5" thickBot="1">
      <c r="A20" s="137"/>
      <c r="B20" s="138"/>
      <c r="C20" s="138"/>
      <c r="D20" s="138"/>
      <c r="E20" s="138"/>
      <c r="F20" s="138"/>
      <c r="G20" s="138"/>
      <c r="H20" s="138"/>
      <c r="I20" s="142"/>
    </row>
    <row r="21" ht="13.5" thickBot="1"/>
    <row r="22" spans="1:9" ht="12.75">
      <c r="A22" s="131" t="s">
        <v>54</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55</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3.5" thickBot="1">
      <c r="A35" s="137"/>
      <c r="B35" s="138"/>
      <c r="C35" s="138"/>
      <c r="D35" s="138"/>
      <c r="E35" s="138"/>
      <c r="F35" s="138"/>
      <c r="G35" s="138"/>
      <c r="H35" s="138"/>
      <c r="I35" s="142"/>
    </row>
    <row r="36" spans="1:8" ht="15" customHeight="1" thickBot="1">
      <c r="A36" s="15" t="s">
        <v>17</v>
      </c>
      <c r="B36" s="15"/>
      <c r="C36" s="15"/>
      <c r="D36" s="15"/>
      <c r="E36" s="15"/>
      <c r="F36" s="15"/>
      <c r="G36" s="15"/>
      <c r="H36" s="15"/>
    </row>
    <row r="37" spans="1:9" ht="14.25">
      <c r="A37" s="117" t="s">
        <v>18</v>
      </c>
      <c r="B37" s="118"/>
      <c r="C37" s="118"/>
      <c r="D37" s="118"/>
      <c r="E37" s="121" t="s">
        <v>56</v>
      </c>
      <c r="F37" s="16" t="s">
        <v>186</v>
      </c>
      <c r="G37" s="123" t="s">
        <v>21</v>
      </c>
      <c r="H37" s="124"/>
      <c r="I37" s="125"/>
    </row>
    <row r="38" spans="1:9" ht="15" thickBot="1">
      <c r="A38" s="119"/>
      <c r="B38" s="120"/>
      <c r="C38" s="120"/>
      <c r="D38" s="120"/>
      <c r="E38" s="122"/>
      <c r="F38" s="17" t="s">
        <v>187</v>
      </c>
      <c r="G38" s="18" t="s">
        <v>23</v>
      </c>
      <c r="H38" s="18" t="s">
        <v>24</v>
      </c>
      <c r="I38" s="19" t="s">
        <v>25</v>
      </c>
    </row>
    <row r="39" spans="1:9" ht="12.75">
      <c r="A39" s="147" t="s">
        <v>26</v>
      </c>
      <c r="B39" s="148"/>
      <c r="C39" s="148"/>
      <c r="D39" s="148"/>
      <c r="E39" s="38">
        <v>47173</v>
      </c>
      <c r="F39" s="20">
        <v>48004</v>
      </c>
      <c r="G39" s="20">
        <v>48500</v>
      </c>
      <c r="H39" s="20">
        <v>48700</v>
      </c>
      <c r="I39" s="21">
        <v>48800</v>
      </c>
    </row>
    <row r="40" spans="1:9" ht="12.75">
      <c r="A40" s="149" t="s">
        <v>27</v>
      </c>
      <c r="B40" s="150"/>
      <c r="C40" s="150"/>
      <c r="D40" s="150"/>
      <c r="E40" s="22">
        <v>47188</v>
      </c>
      <c r="F40" s="22">
        <v>48024</v>
      </c>
      <c r="G40" s="22">
        <v>48510</v>
      </c>
      <c r="H40" s="22">
        <v>48710</v>
      </c>
      <c r="I40" s="23">
        <v>48810</v>
      </c>
    </row>
    <row r="41" spans="1:9" ht="13.5" thickBot="1">
      <c r="A41" s="151" t="s">
        <v>28</v>
      </c>
      <c r="B41" s="152"/>
      <c r="C41" s="152"/>
      <c r="D41" s="152"/>
      <c r="E41" s="24">
        <f>E39-E40</f>
        <v>-15</v>
      </c>
      <c r="F41" s="24">
        <f>F39-F40</f>
        <v>-20</v>
      </c>
      <c r="G41" s="24">
        <f>G39-G40</f>
        <v>-10</v>
      </c>
      <c r="H41" s="24">
        <f>H39-H40</f>
        <v>-10</v>
      </c>
      <c r="I41" s="25">
        <f>I39-I40</f>
        <v>-10</v>
      </c>
    </row>
    <row r="42" spans="1:9" ht="12.75">
      <c r="A42" s="153" t="s">
        <v>29</v>
      </c>
      <c r="B42" s="154"/>
      <c r="C42" s="154"/>
      <c r="D42" s="154"/>
      <c r="E42" s="26">
        <v>176</v>
      </c>
      <c r="F42" s="26">
        <v>185</v>
      </c>
      <c r="G42" s="26">
        <v>200</v>
      </c>
      <c r="H42" s="26">
        <v>200</v>
      </c>
      <c r="I42" s="27">
        <v>200</v>
      </c>
    </row>
    <row r="43" spans="1:9" ht="12.75">
      <c r="A43" s="126" t="s">
        <v>30</v>
      </c>
      <c r="B43" s="127"/>
      <c r="C43" s="127"/>
      <c r="D43" s="127"/>
      <c r="E43" s="28">
        <v>161</v>
      </c>
      <c r="F43" s="28">
        <v>165</v>
      </c>
      <c r="G43" s="28">
        <v>190</v>
      </c>
      <c r="H43" s="28">
        <v>190</v>
      </c>
      <c r="I43" s="29">
        <v>190</v>
      </c>
    </row>
    <row r="44" spans="1:9" ht="13.5" thickBot="1">
      <c r="A44" s="115" t="s">
        <v>31</v>
      </c>
      <c r="B44" s="116"/>
      <c r="C44" s="116"/>
      <c r="D44" s="116"/>
      <c r="E44" s="30">
        <f>E42-E43</f>
        <v>15</v>
      </c>
      <c r="F44" s="30">
        <f>F42-F43</f>
        <v>20</v>
      </c>
      <c r="G44" s="30">
        <f>G42-G43</f>
        <v>10</v>
      </c>
      <c r="H44" s="30">
        <f>H42-H43</f>
        <v>10</v>
      </c>
      <c r="I44" s="31">
        <f>I42-I43</f>
        <v>10</v>
      </c>
    </row>
    <row r="45" spans="1:9" ht="12.75">
      <c r="A45" s="129" t="s">
        <v>32</v>
      </c>
      <c r="B45" s="130"/>
      <c r="C45" s="130"/>
      <c r="D45" s="130"/>
      <c r="E45" s="32">
        <f>E39+E42</f>
        <v>47349</v>
      </c>
      <c r="F45" s="32">
        <f>F39+F42</f>
        <v>48189</v>
      </c>
      <c r="G45" s="32">
        <f>G39+G42</f>
        <v>48700</v>
      </c>
      <c r="H45" s="32">
        <f>H39+H42</f>
        <v>48900</v>
      </c>
      <c r="I45" s="33">
        <f>I39+I42</f>
        <v>49000</v>
      </c>
    </row>
    <row r="46" spans="1:9" ht="12.75">
      <c r="A46" s="171" t="s">
        <v>33</v>
      </c>
      <c r="B46" s="172"/>
      <c r="C46" s="172"/>
      <c r="D46" s="172"/>
      <c r="E46" s="32">
        <f aca="true" t="shared" si="0" ref="E46:I47">E40+E43</f>
        <v>47349</v>
      </c>
      <c r="F46" s="32">
        <f t="shared" si="0"/>
        <v>48189</v>
      </c>
      <c r="G46" s="32">
        <f t="shared" si="0"/>
        <v>48700</v>
      </c>
      <c r="H46" s="32">
        <f t="shared" si="0"/>
        <v>48900</v>
      </c>
      <c r="I46" s="33">
        <f t="shared" si="0"/>
        <v>49000</v>
      </c>
    </row>
    <row r="47" spans="1:9" ht="13.5" thickBot="1">
      <c r="A47" s="173" t="s">
        <v>34</v>
      </c>
      <c r="B47" s="174"/>
      <c r="C47" s="174"/>
      <c r="D47" s="174"/>
      <c r="E47" s="34">
        <f t="shared" si="0"/>
        <v>0</v>
      </c>
      <c r="F47" s="34">
        <f t="shared" si="0"/>
        <v>0</v>
      </c>
      <c r="G47" s="34">
        <f t="shared" si="0"/>
        <v>0</v>
      </c>
      <c r="H47" s="34">
        <f t="shared" si="0"/>
        <v>0</v>
      </c>
      <c r="I47" s="35">
        <f t="shared" si="0"/>
        <v>0</v>
      </c>
    </row>
    <row r="50" spans="1:9" ht="12.75">
      <c r="A50" s="15" t="s">
        <v>35</v>
      </c>
      <c r="B50" s="15"/>
      <c r="C50" s="15"/>
      <c r="D50" s="15"/>
      <c r="E50" s="15"/>
      <c r="F50" s="15"/>
      <c r="G50" s="15"/>
      <c r="H50" s="15"/>
      <c r="I50" s="15"/>
    </row>
    <row r="51" spans="1:9" ht="13.5" thickBot="1">
      <c r="A51" s="15"/>
      <c r="B51" s="15"/>
      <c r="C51" s="15"/>
      <c r="D51" s="15"/>
      <c r="E51" s="15"/>
      <c r="F51" s="15"/>
      <c r="G51" s="15"/>
      <c r="H51" s="15"/>
      <c r="I51" s="15"/>
    </row>
    <row r="52" spans="1:9" ht="12.75">
      <c r="A52" s="249" t="s">
        <v>57</v>
      </c>
      <c r="B52" s="132"/>
      <c r="C52" s="132"/>
      <c r="D52" s="132"/>
      <c r="E52" s="132"/>
      <c r="F52" s="132"/>
      <c r="G52" s="132"/>
      <c r="H52" s="132"/>
      <c r="I52" s="133"/>
    </row>
    <row r="53" spans="1:9" ht="12.75">
      <c r="A53" s="134"/>
      <c r="B53" s="135"/>
      <c r="C53" s="135"/>
      <c r="D53" s="135"/>
      <c r="E53" s="135"/>
      <c r="F53" s="135"/>
      <c r="G53" s="135"/>
      <c r="H53" s="135"/>
      <c r="I53" s="136"/>
    </row>
    <row r="54" spans="1:9" ht="12.75">
      <c r="A54" s="134"/>
      <c r="B54" s="135"/>
      <c r="C54" s="135"/>
      <c r="D54" s="135"/>
      <c r="E54" s="135"/>
      <c r="F54" s="135"/>
      <c r="G54" s="135"/>
      <c r="H54" s="135"/>
      <c r="I54" s="136"/>
    </row>
    <row r="55" spans="1:9" ht="12.75">
      <c r="A55" s="134"/>
      <c r="B55" s="135"/>
      <c r="C55" s="135"/>
      <c r="D55" s="135"/>
      <c r="E55" s="135"/>
      <c r="F55" s="135"/>
      <c r="G55" s="135"/>
      <c r="H55" s="135"/>
      <c r="I55" s="136"/>
    </row>
    <row r="56" spans="1:9" ht="12.75">
      <c r="A56" s="134"/>
      <c r="B56" s="135"/>
      <c r="C56" s="135"/>
      <c r="D56" s="135"/>
      <c r="E56" s="135"/>
      <c r="F56" s="135"/>
      <c r="G56" s="135"/>
      <c r="H56" s="135"/>
      <c r="I56" s="136"/>
    </row>
    <row r="57" spans="1:9" ht="44.25" customHeight="1" thickBot="1">
      <c r="A57" s="137"/>
      <c r="B57" s="138"/>
      <c r="C57" s="138"/>
      <c r="D57" s="138"/>
      <c r="E57" s="138"/>
      <c r="F57" s="138"/>
      <c r="G57" s="138"/>
      <c r="H57" s="138"/>
      <c r="I57" s="139"/>
    </row>
    <row r="59" spans="1:9" ht="14.25">
      <c r="A59" s="146" t="s">
        <v>37</v>
      </c>
      <c r="B59" s="146"/>
      <c r="C59" s="146"/>
      <c r="D59" s="146"/>
      <c r="E59" s="168" t="s">
        <v>56</v>
      </c>
      <c r="F59" s="39" t="s">
        <v>20</v>
      </c>
      <c r="G59" s="169" t="s">
        <v>21</v>
      </c>
      <c r="H59" s="161"/>
      <c r="I59" s="170"/>
    </row>
    <row r="60" spans="1:9" ht="14.25">
      <c r="A60" s="146"/>
      <c r="B60" s="146"/>
      <c r="C60" s="146"/>
      <c r="D60" s="146"/>
      <c r="E60" s="168"/>
      <c r="F60" s="40" t="s">
        <v>5</v>
      </c>
      <c r="G60" s="41" t="s">
        <v>23</v>
      </c>
      <c r="H60" s="41" t="s">
        <v>24</v>
      </c>
      <c r="I60" s="41" t="s">
        <v>25</v>
      </c>
    </row>
    <row r="61" spans="1:9" ht="12.75">
      <c r="A61" s="128" t="s">
        <v>38</v>
      </c>
      <c r="B61" s="128"/>
      <c r="C61" s="128"/>
      <c r="D61" s="128"/>
      <c r="E61" s="36">
        <v>23362</v>
      </c>
      <c r="F61" s="36">
        <v>23765</v>
      </c>
      <c r="G61" s="36">
        <v>23900</v>
      </c>
      <c r="H61" s="36">
        <v>24100</v>
      </c>
      <c r="I61" s="36">
        <v>24300</v>
      </c>
    </row>
    <row r="62" spans="1:9" ht="12.75">
      <c r="A62" s="175" t="s">
        <v>39</v>
      </c>
      <c r="B62" s="161"/>
      <c r="C62" s="161"/>
      <c r="D62" s="170"/>
      <c r="E62" s="36">
        <v>108</v>
      </c>
      <c r="F62" s="36">
        <v>120</v>
      </c>
      <c r="G62" s="36">
        <v>120</v>
      </c>
      <c r="H62" s="36">
        <v>120</v>
      </c>
      <c r="I62" s="36">
        <v>130</v>
      </c>
    </row>
    <row r="63" spans="1:9" ht="12.75">
      <c r="A63" s="175" t="s">
        <v>40</v>
      </c>
      <c r="B63" s="161"/>
      <c r="C63" s="161"/>
      <c r="D63" s="170"/>
      <c r="E63" s="36">
        <v>99</v>
      </c>
      <c r="F63" s="36">
        <v>100</v>
      </c>
      <c r="G63" s="36">
        <v>100</v>
      </c>
      <c r="H63" s="36">
        <v>100</v>
      </c>
      <c r="I63" s="36">
        <v>100</v>
      </c>
    </row>
    <row r="64" spans="1:9" ht="12.75">
      <c r="A64" s="2"/>
      <c r="B64" s="2"/>
      <c r="C64" s="2"/>
      <c r="D64" s="2"/>
      <c r="E64" s="15"/>
      <c r="F64" s="15"/>
      <c r="G64" s="15"/>
      <c r="H64" s="15"/>
      <c r="I64" s="15"/>
    </row>
    <row r="65" ht="12" customHeight="1" thickBot="1"/>
    <row r="66" spans="1:9" ht="15" customHeight="1">
      <c r="A66" s="253" t="s">
        <v>196</v>
      </c>
      <c r="B66" s="200"/>
      <c r="C66" s="200"/>
      <c r="D66" s="200"/>
      <c r="E66" s="200"/>
      <c r="F66" s="200"/>
      <c r="G66" s="200"/>
      <c r="H66" s="200"/>
      <c r="I66" s="254"/>
    </row>
    <row r="67" spans="1:9" ht="12.75">
      <c r="A67" s="208"/>
      <c r="B67" s="201"/>
      <c r="C67" s="201"/>
      <c r="D67" s="201"/>
      <c r="E67" s="201"/>
      <c r="F67" s="201"/>
      <c r="G67" s="201"/>
      <c r="H67" s="201"/>
      <c r="I67" s="255"/>
    </row>
    <row r="68" spans="1:9" ht="12.75">
      <c r="A68" s="208"/>
      <c r="B68" s="201"/>
      <c r="C68" s="201"/>
      <c r="D68" s="201"/>
      <c r="E68" s="201"/>
      <c r="F68" s="201"/>
      <c r="G68" s="201"/>
      <c r="H68" s="201"/>
      <c r="I68" s="255"/>
    </row>
    <row r="69" spans="1:9" ht="12.75">
      <c r="A69" s="208"/>
      <c r="B69" s="201"/>
      <c r="C69" s="201"/>
      <c r="D69" s="201"/>
      <c r="E69" s="201"/>
      <c r="F69" s="201"/>
      <c r="G69" s="201"/>
      <c r="H69" s="201"/>
      <c r="I69" s="255"/>
    </row>
    <row r="70" spans="1:9" ht="12.75">
      <c r="A70" s="208"/>
      <c r="B70" s="201"/>
      <c r="C70" s="201"/>
      <c r="D70" s="201"/>
      <c r="E70" s="201"/>
      <c r="F70" s="201"/>
      <c r="G70" s="201"/>
      <c r="H70" s="201"/>
      <c r="I70" s="255"/>
    </row>
    <row r="71" spans="1:9" ht="45.75" customHeight="1" thickBot="1">
      <c r="A71" s="210"/>
      <c r="B71" s="211"/>
      <c r="C71" s="211"/>
      <c r="D71" s="211"/>
      <c r="E71" s="211"/>
      <c r="F71" s="211"/>
      <c r="G71" s="211"/>
      <c r="H71" s="211"/>
      <c r="I71" s="256"/>
    </row>
    <row r="72" ht="12" customHeight="1"/>
    <row r="73" spans="1:9" ht="14.25">
      <c r="A73" s="146" t="s">
        <v>37</v>
      </c>
      <c r="B73" s="146"/>
      <c r="C73" s="146"/>
      <c r="D73" s="146"/>
      <c r="E73" s="168" t="s">
        <v>56</v>
      </c>
      <c r="F73" s="39" t="s">
        <v>20</v>
      </c>
      <c r="G73" s="169" t="s">
        <v>21</v>
      </c>
      <c r="H73" s="161"/>
      <c r="I73" s="170"/>
    </row>
    <row r="74" spans="1:9" ht="14.25">
      <c r="A74" s="146"/>
      <c r="B74" s="146"/>
      <c r="C74" s="146"/>
      <c r="D74" s="146"/>
      <c r="E74" s="168"/>
      <c r="F74" s="40" t="s">
        <v>5</v>
      </c>
      <c r="G74" s="41" t="s">
        <v>23</v>
      </c>
      <c r="H74" s="41" t="s">
        <v>24</v>
      </c>
      <c r="I74" s="41" t="s">
        <v>25</v>
      </c>
    </row>
    <row r="75" spans="1:9" ht="12.75">
      <c r="A75" s="128" t="s">
        <v>42</v>
      </c>
      <c r="B75" s="128"/>
      <c r="C75" s="128"/>
      <c r="D75" s="128"/>
      <c r="E75" s="36">
        <v>716</v>
      </c>
      <c r="F75" s="36">
        <v>1346</v>
      </c>
      <c r="G75" s="36">
        <v>920</v>
      </c>
      <c r="H75" s="36">
        <v>930</v>
      </c>
      <c r="I75" s="36">
        <v>940</v>
      </c>
    </row>
    <row r="76" ht="12" customHeight="1"/>
    <row r="77" ht="12" customHeight="1" thickBot="1"/>
    <row r="78" spans="1:9" ht="12.75">
      <c r="A78" s="131" t="s">
        <v>197</v>
      </c>
      <c r="B78" s="132"/>
      <c r="C78" s="132"/>
      <c r="D78" s="132"/>
      <c r="E78" s="132"/>
      <c r="F78" s="132"/>
      <c r="G78" s="132"/>
      <c r="H78" s="132"/>
      <c r="I78" s="133"/>
    </row>
    <row r="79" spans="1:9" ht="12.75">
      <c r="A79" s="134"/>
      <c r="B79" s="135"/>
      <c r="C79" s="135"/>
      <c r="D79" s="135"/>
      <c r="E79" s="135"/>
      <c r="F79" s="135"/>
      <c r="G79" s="135"/>
      <c r="H79" s="135"/>
      <c r="I79" s="136"/>
    </row>
    <row r="80" spans="1:9" ht="12.75">
      <c r="A80" s="134"/>
      <c r="B80" s="135"/>
      <c r="C80" s="135"/>
      <c r="D80" s="135"/>
      <c r="E80" s="135"/>
      <c r="F80" s="135"/>
      <c r="G80" s="135"/>
      <c r="H80" s="135"/>
      <c r="I80" s="136"/>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52.5" customHeight="1" thickBot="1">
      <c r="A83" s="137"/>
      <c r="B83" s="138"/>
      <c r="C83" s="138"/>
      <c r="D83" s="138"/>
      <c r="E83" s="138"/>
      <c r="F83" s="138"/>
      <c r="G83" s="138"/>
      <c r="H83" s="138"/>
      <c r="I83" s="139"/>
    </row>
    <row r="84" ht="12" customHeight="1"/>
    <row r="85" spans="1:9" ht="14.25">
      <c r="A85" s="146" t="s">
        <v>37</v>
      </c>
      <c r="B85" s="146"/>
      <c r="C85" s="146"/>
      <c r="D85" s="146"/>
      <c r="E85" s="168" t="s">
        <v>56</v>
      </c>
      <c r="F85" s="39" t="s">
        <v>20</v>
      </c>
      <c r="G85" s="169" t="s">
        <v>21</v>
      </c>
      <c r="H85" s="161"/>
      <c r="I85" s="170"/>
    </row>
    <row r="86" spans="1:9" ht="14.25">
      <c r="A86" s="146"/>
      <c r="B86" s="146"/>
      <c r="C86" s="146"/>
      <c r="D86" s="146"/>
      <c r="E86" s="168"/>
      <c r="F86" s="40" t="s">
        <v>5</v>
      </c>
      <c r="G86" s="41" t="s">
        <v>23</v>
      </c>
      <c r="H86" s="41" t="s">
        <v>24</v>
      </c>
      <c r="I86" s="41" t="s">
        <v>25</v>
      </c>
    </row>
    <row r="87" spans="1:9" ht="12.75">
      <c r="A87" s="128" t="s">
        <v>44</v>
      </c>
      <c r="B87" s="128"/>
      <c r="C87" s="128"/>
      <c r="D87" s="128"/>
      <c r="E87" s="36">
        <v>3358</v>
      </c>
      <c r="F87" s="36">
        <v>3176</v>
      </c>
      <c r="G87" s="36">
        <v>3400</v>
      </c>
      <c r="H87" s="36">
        <v>3900</v>
      </c>
      <c r="I87" s="36">
        <v>3700</v>
      </c>
    </row>
    <row r="88" spans="1:9" ht="14.25">
      <c r="A88" s="143" t="s">
        <v>45</v>
      </c>
      <c r="B88" s="162" t="s">
        <v>46</v>
      </c>
      <c r="C88" s="163"/>
      <c r="D88" s="164"/>
      <c r="E88" s="36">
        <v>86</v>
      </c>
      <c r="F88" s="36">
        <v>80</v>
      </c>
      <c r="G88" s="36">
        <v>80</v>
      </c>
      <c r="H88" s="36">
        <v>85</v>
      </c>
      <c r="I88" s="36">
        <v>80</v>
      </c>
    </row>
    <row r="89" spans="1:9" ht="14.25">
      <c r="A89" s="144"/>
      <c r="B89" s="162" t="s">
        <v>47</v>
      </c>
      <c r="C89" s="163"/>
      <c r="D89" s="164"/>
      <c r="E89" s="36">
        <v>748</v>
      </c>
      <c r="F89" s="36">
        <v>561</v>
      </c>
      <c r="G89" s="36">
        <v>500</v>
      </c>
      <c r="H89" s="36">
        <v>500</v>
      </c>
      <c r="I89" s="36">
        <v>500</v>
      </c>
    </row>
    <row r="90" spans="1:9" ht="14.25">
      <c r="A90" s="144"/>
      <c r="B90" s="162" t="s">
        <v>48</v>
      </c>
      <c r="C90" s="163"/>
      <c r="D90" s="164"/>
      <c r="E90" s="36">
        <v>274</v>
      </c>
      <c r="F90" s="36">
        <v>204</v>
      </c>
      <c r="G90" s="36">
        <v>280</v>
      </c>
      <c r="H90" s="36">
        <v>300</v>
      </c>
      <c r="I90" s="36">
        <v>300</v>
      </c>
    </row>
    <row r="91" spans="1:9" ht="27.75" customHeight="1">
      <c r="A91" s="145"/>
      <c r="B91" s="165" t="s">
        <v>49</v>
      </c>
      <c r="C91" s="166"/>
      <c r="D91" s="167"/>
      <c r="E91" s="36">
        <v>1327</v>
      </c>
      <c r="F91" s="36">
        <v>1372</v>
      </c>
      <c r="G91" s="36">
        <v>1380</v>
      </c>
      <c r="H91" s="36">
        <v>1380</v>
      </c>
      <c r="I91" s="36">
        <v>1400</v>
      </c>
    </row>
    <row r="92" ht="12" customHeight="1"/>
    <row r="93" ht="12" customHeight="1"/>
    <row r="95" ht="14.25">
      <c r="A95" t="s">
        <v>50</v>
      </c>
    </row>
    <row r="96" ht="12.75">
      <c r="A96" t="s">
        <v>51</v>
      </c>
    </row>
  </sheetData>
  <sheetProtection selectLockedCells="1" selectUnlockedCells="1"/>
  <mergeCells count="43">
    <mergeCell ref="A88:A91"/>
    <mergeCell ref="B88:D88"/>
    <mergeCell ref="B89:D89"/>
    <mergeCell ref="B90:D90"/>
    <mergeCell ref="B91:D91"/>
    <mergeCell ref="A78:I83"/>
    <mergeCell ref="A85:D86"/>
    <mergeCell ref="E85:E86"/>
    <mergeCell ref="G85:I85"/>
    <mergeCell ref="A73:D74"/>
    <mergeCell ref="A87:D87"/>
    <mergeCell ref="E59:E60"/>
    <mergeCell ref="G59:I59"/>
    <mergeCell ref="A61:D61"/>
    <mergeCell ref="E73:E74"/>
    <mergeCell ref="G73:I73"/>
    <mergeCell ref="A75:D75"/>
    <mergeCell ref="A66:I71"/>
    <mergeCell ref="A62:D62"/>
    <mergeCell ref="G10:I10"/>
    <mergeCell ref="C11:D11"/>
    <mergeCell ref="A13:I20"/>
    <mergeCell ref="A22:I27"/>
    <mergeCell ref="A29:I35"/>
    <mergeCell ref="A37:D38"/>
    <mergeCell ref="E37:E38"/>
    <mergeCell ref="G37:I37"/>
    <mergeCell ref="A63:D63"/>
    <mergeCell ref="A43:D43"/>
    <mergeCell ref="A44:D44"/>
    <mergeCell ref="A45:D45"/>
    <mergeCell ref="A46:D46"/>
    <mergeCell ref="A47:D47"/>
    <mergeCell ref="A52:I57"/>
    <mergeCell ref="A59:D60"/>
    <mergeCell ref="A1:A5"/>
    <mergeCell ref="D3:F3"/>
    <mergeCell ref="A39:D39"/>
    <mergeCell ref="A40:D40"/>
    <mergeCell ref="A41:D41"/>
    <mergeCell ref="A42:D42"/>
    <mergeCell ref="A10:B10"/>
    <mergeCell ref="C10:F10"/>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49" max="8" man="1"/>
  </rowBreaks>
  <drawing r:id="rId1"/>
</worksheet>
</file>

<file path=xl/worksheets/sheet17.xml><?xml version="1.0" encoding="utf-8"?>
<worksheet xmlns="http://schemas.openxmlformats.org/spreadsheetml/2006/main" xmlns:r="http://schemas.openxmlformats.org/officeDocument/2006/relationships">
  <dimension ref="A1:I96"/>
  <sheetViews>
    <sheetView view="pageBreakPreview" zoomScale="70" zoomScaleSheetLayoutView="70" zoomScalePageLayoutView="0" workbookViewId="0" topLeftCell="A88">
      <selection activeCell="D48" sqref="D48"/>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511897</v>
      </c>
      <c r="B10" s="159"/>
      <c r="C10" s="158" t="s">
        <v>4</v>
      </c>
      <c r="D10" s="160"/>
      <c r="E10" s="160"/>
      <c r="F10" s="159"/>
      <c r="G10" s="158" t="s">
        <v>59</v>
      </c>
      <c r="H10" s="160"/>
      <c r="I10" s="159"/>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12.75">
      <c r="A13" s="131" t="s">
        <v>75</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3.5" thickBot="1">
      <c r="A20" s="137"/>
      <c r="B20" s="138"/>
      <c r="C20" s="138"/>
      <c r="D20" s="138"/>
      <c r="E20" s="138"/>
      <c r="F20" s="138"/>
      <c r="G20" s="138"/>
      <c r="H20" s="138"/>
      <c r="I20" s="142"/>
    </row>
    <row r="21" ht="13.5" thickBot="1"/>
    <row r="22" spans="1:9" ht="12.75">
      <c r="A22" s="131" t="s">
        <v>76</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77</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3.5" thickBot="1">
      <c r="A35" s="137"/>
      <c r="B35" s="138"/>
      <c r="C35" s="138"/>
      <c r="D35" s="138"/>
      <c r="E35" s="138"/>
      <c r="F35" s="138"/>
      <c r="G35" s="138"/>
      <c r="H35" s="138"/>
      <c r="I35" s="142"/>
    </row>
    <row r="36" spans="1:8" ht="15" customHeight="1" thickBot="1">
      <c r="A36" s="15" t="s">
        <v>17</v>
      </c>
      <c r="B36" s="15"/>
      <c r="C36" s="15"/>
      <c r="D36" s="15"/>
      <c r="E36" s="15"/>
      <c r="F36" s="15"/>
      <c r="G36" s="15"/>
      <c r="H36" s="15"/>
    </row>
    <row r="37" spans="1:9" ht="14.25">
      <c r="A37" s="117" t="s">
        <v>18</v>
      </c>
      <c r="B37" s="118"/>
      <c r="C37" s="118"/>
      <c r="D37" s="118"/>
      <c r="E37" s="121" t="s">
        <v>56</v>
      </c>
      <c r="F37" s="16" t="s">
        <v>186</v>
      </c>
      <c r="G37" s="123" t="s">
        <v>21</v>
      </c>
      <c r="H37" s="124"/>
      <c r="I37" s="125"/>
    </row>
    <row r="38" spans="1:9" ht="15" thickBot="1">
      <c r="A38" s="119"/>
      <c r="B38" s="120"/>
      <c r="C38" s="120"/>
      <c r="D38" s="120"/>
      <c r="E38" s="122"/>
      <c r="F38" s="17" t="s">
        <v>187</v>
      </c>
      <c r="G38" s="18" t="s">
        <v>23</v>
      </c>
      <c r="H38" s="18" t="s">
        <v>24</v>
      </c>
      <c r="I38" s="19" t="s">
        <v>78</v>
      </c>
    </row>
    <row r="39" spans="1:9" ht="12.75">
      <c r="A39" s="147" t="s">
        <v>26</v>
      </c>
      <c r="B39" s="148"/>
      <c r="C39" s="148"/>
      <c r="D39" s="148"/>
      <c r="E39" s="20">
        <v>22878</v>
      </c>
      <c r="F39" s="20">
        <v>22305</v>
      </c>
      <c r="G39" s="20">
        <v>23000</v>
      </c>
      <c r="H39" s="20">
        <v>25000</v>
      </c>
      <c r="I39" s="21">
        <v>26500</v>
      </c>
    </row>
    <row r="40" spans="1:9" ht="12.75">
      <c r="A40" s="149" t="s">
        <v>27</v>
      </c>
      <c r="B40" s="150"/>
      <c r="C40" s="150"/>
      <c r="D40" s="150"/>
      <c r="E40" s="22">
        <v>22869</v>
      </c>
      <c r="F40" s="22">
        <v>22305</v>
      </c>
      <c r="G40" s="22">
        <v>23000</v>
      </c>
      <c r="H40" s="22">
        <v>25000</v>
      </c>
      <c r="I40" s="23">
        <v>26500</v>
      </c>
    </row>
    <row r="41" spans="1:9" ht="13.5" thickBot="1">
      <c r="A41" s="151" t="s">
        <v>28</v>
      </c>
      <c r="B41" s="152"/>
      <c r="C41" s="152"/>
      <c r="D41" s="152"/>
      <c r="E41" s="24">
        <f>E39-E40</f>
        <v>9</v>
      </c>
      <c r="F41" s="24">
        <f>F39-F40</f>
        <v>0</v>
      </c>
      <c r="G41" s="24">
        <f>G39-G40</f>
        <v>0</v>
      </c>
      <c r="H41" s="24">
        <f>H39-H40</f>
        <v>0</v>
      </c>
      <c r="I41" s="25">
        <f>I39-I40</f>
        <v>0</v>
      </c>
    </row>
    <row r="42" spans="1:9" ht="12.75">
      <c r="A42" s="153" t="s">
        <v>29</v>
      </c>
      <c r="B42" s="154"/>
      <c r="C42" s="154"/>
      <c r="D42" s="154"/>
      <c r="E42" s="26">
        <v>0</v>
      </c>
      <c r="F42" s="26">
        <v>0</v>
      </c>
      <c r="G42" s="26"/>
      <c r="H42" s="26"/>
      <c r="I42" s="27"/>
    </row>
    <row r="43" spans="1:9" ht="12.75">
      <c r="A43" s="126" t="s">
        <v>30</v>
      </c>
      <c r="B43" s="127"/>
      <c r="C43" s="127"/>
      <c r="D43" s="127"/>
      <c r="E43" s="28">
        <v>0</v>
      </c>
      <c r="F43" s="28">
        <v>0</v>
      </c>
      <c r="G43" s="28"/>
      <c r="H43" s="28"/>
      <c r="I43" s="29"/>
    </row>
    <row r="44" spans="1:9" ht="13.5" thickBot="1">
      <c r="A44" s="115" t="s">
        <v>31</v>
      </c>
      <c r="B44" s="116"/>
      <c r="C44" s="116"/>
      <c r="D44" s="116"/>
      <c r="E44" s="30">
        <f>E42-E43</f>
        <v>0</v>
      </c>
      <c r="F44" s="30">
        <f>F42-F43</f>
        <v>0</v>
      </c>
      <c r="G44" s="30">
        <f>G42-G43</f>
        <v>0</v>
      </c>
      <c r="H44" s="30">
        <f>H42-H43</f>
        <v>0</v>
      </c>
      <c r="I44" s="31">
        <f>I42-I43</f>
        <v>0</v>
      </c>
    </row>
    <row r="45" spans="1:9" ht="12.75">
      <c r="A45" s="129" t="s">
        <v>32</v>
      </c>
      <c r="B45" s="130"/>
      <c r="C45" s="130"/>
      <c r="D45" s="130"/>
      <c r="E45" s="32">
        <v>22878</v>
      </c>
      <c r="F45" s="32">
        <f>F39+F42</f>
        <v>22305</v>
      </c>
      <c r="G45" s="32">
        <f>G39+G42</f>
        <v>23000</v>
      </c>
      <c r="H45" s="32">
        <f>H39+H42</f>
        <v>25000</v>
      </c>
      <c r="I45" s="33">
        <f>I39+I42</f>
        <v>26500</v>
      </c>
    </row>
    <row r="46" spans="1:9" ht="12.75">
      <c r="A46" s="171" t="s">
        <v>33</v>
      </c>
      <c r="B46" s="172"/>
      <c r="C46" s="172"/>
      <c r="D46" s="172"/>
      <c r="E46" s="32">
        <v>22869</v>
      </c>
      <c r="F46" s="32">
        <f aca="true" t="shared" si="0" ref="E46:I47">F40+F43</f>
        <v>22305</v>
      </c>
      <c r="G46" s="32">
        <f t="shared" si="0"/>
        <v>23000</v>
      </c>
      <c r="H46" s="32">
        <f t="shared" si="0"/>
        <v>25000</v>
      </c>
      <c r="I46" s="33">
        <f t="shared" si="0"/>
        <v>26500</v>
      </c>
    </row>
    <row r="47" spans="1:9" ht="13.5" thickBot="1">
      <c r="A47" s="173" t="s">
        <v>34</v>
      </c>
      <c r="B47" s="174"/>
      <c r="C47" s="174"/>
      <c r="D47" s="174"/>
      <c r="E47" s="34">
        <f t="shared" si="0"/>
        <v>9</v>
      </c>
      <c r="F47" s="34">
        <f t="shared" si="0"/>
        <v>0</v>
      </c>
      <c r="G47" s="34">
        <f t="shared" si="0"/>
        <v>0</v>
      </c>
      <c r="H47" s="34">
        <f t="shared" si="0"/>
        <v>0</v>
      </c>
      <c r="I47" s="35">
        <f t="shared" si="0"/>
        <v>0</v>
      </c>
    </row>
    <row r="50" spans="1:9" ht="12.75">
      <c r="A50" s="15" t="s">
        <v>35</v>
      </c>
      <c r="B50" s="15"/>
      <c r="C50" s="15"/>
      <c r="D50" s="15"/>
      <c r="E50" s="15"/>
      <c r="F50" s="15"/>
      <c r="G50" s="15"/>
      <c r="H50" s="15"/>
      <c r="I50" s="15"/>
    </row>
    <row r="51" spans="1:9" ht="13.5" thickBot="1">
      <c r="A51" s="15"/>
      <c r="B51" s="15"/>
      <c r="C51" s="15"/>
      <c r="D51" s="15"/>
      <c r="E51" s="15"/>
      <c r="F51" s="15"/>
      <c r="G51" s="15"/>
      <c r="H51" s="15"/>
      <c r="I51" s="15"/>
    </row>
    <row r="52" spans="1:9" ht="12.75">
      <c r="A52" s="131" t="s">
        <v>79</v>
      </c>
      <c r="B52" s="132"/>
      <c r="C52" s="132"/>
      <c r="D52" s="132"/>
      <c r="E52" s="132"/>
      <c r="F52" s="132"/>
      <c r="G52" s="132"/>
      <c r="H52" s="132"/>
      <c r="I52" s="133"/>
    </row>
    <row r="53" spans="1:9" ht="12.75">
      <c r="A53" s="134"/>
      <c r="B53" s="135"/>
      <c r="C53" s="135"/>
      <c r="D53" s="135"/>
      <c r="E53" s="135"/>
      <c r="F53" s="135"/>
      <c r="G53" s="135"/>
      <c r="H53" s="135"/>
      <c r="I53" s="136"/>
    </row>
    <row r="54" spans="1:9" ht="12.75">
      <c r="A54" s="134"/>
      <c r="B54" s="135"/>
      <c r="C54" s="135"/>
      <c r="D54" s="135"/>
      <c r="E54" s="135"/>
      <c r="F54" s="135"/>
      <c r="G54" s="135"/>
      <c r="H54" s="135"/>
      <c r="I54" s="136"/>
    </row>
    <row r="55" spans="1:9" ht="12.75">
      <c r="A55" s="134"/>
      <c r="B55" s="135"/>
      <c r="C55" s="135"/>
      <c r="D55" s="135"/>
      <c r="E55" s="135"/>
      <c r="F55" s="135"/>
      <c r="G55" s="135"/>
      <c r="H55" s="135"/>
      <c r="I55" s="136"/>
    </row>
    <row r="56" spans="1:9" ht="12.75">
      <c r="A56" s="134"/>
      <c r="B56" s="135"/>
      <c r="C56" s="135"/>
      <c r="D56" s="135"/>
      <c r="E56" s="135"/>
      <c r="F56" s="135"/>
      <c r="G56" s="135"/>
      <c r="H56" s="135"/>
      <c r="I56" s="136"/>
    </row>
    <row r="57" spans="1:9" ht="44.25" customHeight="1" thickBot="1">
      <c r="A57" s="137"/>
      <c r="B57" s="138"/>
      <c r="C57" s="138"/>
      <c r="D57" s="138"/>
      <c r="E57" s="138"/>
      <c r="F57" s="138"/>
      <c r="G57" s="138"/>
      <c r="H57" s="138"/>
      <c r="I57" s="139"/>
    </row>
    <row r="59" spans="1:9" ht="14.25">
      <c r="A59" s="146" t="s">
        <v>37</v>
      </c>
      <c r="B59" s="146"/>
      <c r="C59" s="146"/>
      <c r="D59" s="146"/>
      <c r="E59" s="168" t="s">
        <v>56</v>
      </c>
      <c r="F59" s="39" t="s">
        <v>20</v>
      </c>
      <c r="G59" s="169" t="s">
        <v>21</v>
      </c>
      <c r="H59" s="161"/>
      <c r="I59" s="170"/>
    </row>
    <row r="60" spans="1:9" ht="14.25">
      <c r="A60" s="146"/>
      <c r="B60" s="146"/>
      <c r="C60" s="146"/>
      <c r="D60" s="146"/>
      <c r="E60" s="168"/>
      <c r="F60" s="40" t="s">
        <v>5</v>
      </c>
      <c r="G60" s="41" t="s">
        <v>23</v>
      </c>
      <c r="H60" s="41" t="s">
        <v>24</v>
      </c>
      <c r="I60" s="41" t="s">
        <v>25</v>
      </c>
    </row>
    <row r="61" spans="1:9" ht="12.75">
      <c r="A61" s="128" t="s">
        <v>38</v>
      </c>
      <c r="B61" s="128"/>
      <c r="C61" s="128"/>
      <c r="D61" s="128"/>
      <c r="E61" s="36">
        <v>15196</v>
      </c>
      <c r="F61" s="36">
        <v>15610</v>
      </c>
      <c r="G61" s="36">
        <v>16000</v>
      </c>
      <c r="H61" s="36">
        <v>16000</v>
      </c>
      <c r="I61" s="36">
        <v>16000</v>
      </c>
    </row>
    <row r="62" spans="1:9" ht="12.75">
      <c r="A62" s="175" t="s">
        <v>39</v>
      </c>
      <c r="B62" s="161"/>
      <c r="C62" s="161"/>
      <c r="D62" s="170"/>
      <c r="E62" s="36">
        <v>0</v>
      </c>
      <c r="F62" s="36">
        <v>0</v>
      </c>
      <c r="G62" s="36">
        <v>0</v>
      </c>
      <c r="H62" s="36">
        <v>0</v>
      </c>
      <c r="I62" s="36">
        <v>0</v>
      </c>
    </row>
    <row r="63" spans="1:9" ht="12.75">
      <c r="A63" s="175" t="s">
        <v>40</v>
      </c>
      <c r="B63" s="161"/>
      <c r="C63" s="161"/>
      <c r="D63" s="170"/>
      <c r="E63" s="36">
        <v>49.91</v>
      </c>
      <c r="F63" s="36">
        <v>52</v>
      </c>
      <c r="G63" s="36">
        <v>53</v>
      </c>
      <c r="H63" s="36">
        <v>53</v>
      </c>
      <c r="I63" s="36">
        <v>53</v>
      </c>
    </row>
    <row r="64" spans="1:9" ht="12.75">
      <c r="A64" s="2"/>
      <c r="B64" s="2"/>
      <c r="C64" s="2"/>
      <c r="D64" s="2"/>
      <c r="E64" s="15"/>
      <c r="F64" s="15"/>
      <c r="G64" s="15"/>
      <c r="H64" s="15"/>
      <c r="I64" s="15"/>
    </row>
    <row r="65" ht="12" customHeight="1" thickBot="1"/>
    <row r="66" spans="1:9" ht="15" customHeight="1">
      <c r="A66" s="131" t="s">
        <v>80</v>
      </c>
      <c r="B66" s="132"/>
      <c r="C66" s="132"/>
      <c r="D66" s="132"/>
      <c r="E66" s="132"/>
      <c r="F66" s="132"/>
      <c r="G66" s="132"/>
      <c r="H66" s="132"/>
      <c r="I66" s="133"/>
    </row>
    <row r="67" spans="1:9" ht="12.75">
      <c r="A67" s="134"/>
      <c r="B67" s="135"/>
      <c r="C67" s="135"/>
      <c r="D67" s="135"/>
      <c r="E67" s="135"/>
      <c r="F67" s="135"/>
      <c r="G67" s="135"/>
      <c r="H67" s="135"/>
      <c r="I67" s="136"/>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45.75" customHeight="1" thickBot="1">
      <c r="A71" s="137"/>
      <c r="B71" s="138"/>
      <c r="C71" s="138"/>
      <c r="D71" s="138"/>
      <c r="E71" s="138"/>
      <c r="F71" s="138"/>
      <c r="G71" s="138"/>
      <c r="H71" s="138"/>
      <c r="I71" s="139"/>
    </row>
    <row r="72" ht="12" customHeight="1"/>
    <row r="73" spans="1:9" ht="14.25">
      <c r="A73" s="146" t="s">
        <v>37</v>
      </c>
      <c r="B73" s="146"/>
      <c r="C73" s="146"/>
      <c r="D73" s="146"/>
      <c r="E73" s="168" t="s">
        <v>56</v>
      </c>
      <c r="F73" s="39" t="s">
        <v>20</v>
      </c>
      <c r="G73" s="169" t="s">
        <v>21</v>
      </c>
      <c r="H73" s="161"/>
      <c r="I73" s="170"/>
    </row>
    <row r="74" spans="1:9" ht="14.25">
      <c r="A74" s="146"/>
      <c r="B74" s="146"/>
      <c r="C74" s="146"/>
      <c r="D74" s="146"/>
      <c r="E74" s="168"/>
      <c r="F74" s="40" t="s">
        <v>5</v>
      </c>
      <c r="G74" s="41" t="s">
        <v>23</v>
      </c>
      <c r="H74" s="41" t="s">
        <v>24</v>
      </c>
      <c r="I74" s="41" t="s">
        <v>25</v>
      </c>
    </row>
    <row r="75" spans="1:9" ht="12.75">
      <c r="A75" s="128" t="s">
        <v>42</v>
      </c>
      <c r="B75" s="128"/>
      <c r="C75" s="128"/>
      <c r="D75" s="128"/>
      <c r="E75" s="36">
        <v>522</v>
      </c>
      <c r="F75" s="36">
        <v>820</v>
      </c>
      <c r="G75" s="36">
        <v>600</v>
      </c>
      <c r="H75" s="36">
        <v>600</v>
      </c>
      <c r="I75" s="36">
        <v>600</v>
      </c>
    </row>
    <row r="76" ht="12" customHeight="1"/>
    <row r="77" ht="12" customHeight="1" thickBot="1"/>
    <row r="78" spans="1:9" ht="12.75">
      <c r="A78" s="131" t="s">
        <v>81</v>
      </c>
      <c r="B78" s="132"/>
      <c r="C78" s="132"/>
      <c r="D78" s="132"/>
      <c r="E78" s="132"/>
      <c r="F78" s="132"/>
      <c r="G78" s="132"/>
      <c r="H78" s="132"/>
      <c r="I78" s="133"/>
    </row>
    <row r="79" spans="1:9" ht="12.75">
      <c r="A79" s="134"/>
      <c r="B79" s="135"/>
      <c r="C79" s="135"/>
      <c r="D79" s="135"/>
      <c r="E79" s="135"/>
      <c r="F79" s="135"/>
      <c r="G79" s="135"/>
      <c r="H79" s="135"/>
      <c r="I79" s="136"/>
    </row>
    <row r="80" spans="1:9" ht="12.75">
      <c r="A80" s="134"/>
      <c r="B80" s="135"/>
      <c r="C80" s="135"/>
      <c r="D80" s="135"/>
      <c r="E80" s="135"/>
      <c r="F80" s="135"/>
      <c r="G80" s="135"/>
      <c r="H80" s="135"/>
      <c r="I80" s="136"/>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52.5" customHeight="1" thickBot="1">
      <c r="A83" s="137"/>
      <c r="B83" s="138"/>
      <c r="C83" s="138"/>
      <c r="D83" s="138"/>
      <c r="E83" s="138"/>
      <c r="F83" s="138"/>
      <c r="G83" s="138"/>
      <c r="H83" s="138"/>
      <c r="I83" s="139"/>
    </row>
    <row r="84" ht="12" customHeight="1"/>
    <row r="85" spans="1:9" ht="14.25">
      <c r="A85" s="146" t="s">
        <v>37</v>
      </c>
      <c r="B85" s="146"/>
      <c r="C85" s="146"/>
      <c r="D85" s="146"/>
      <c r="E85" s="168" t="s">
        <v>56</v>
      </c>
      <c r="F85" s="39" t="s">
        <v>20</v>
      </c>
      <c r="G85" s="169" t="s">
        <v>21</v>
      </c>
      <c r="H85" s="161"/>
      <c r="I85" s="170"/>
    </row>
    <row r="86" spans="1:9" ht="14.25">
      <c r="A86" s="146"/>
      <c r="B86" s="146"/>
      <c r="C86" s="146"/>
      <c r="D86" s="146"/>
      <c r="E86" s="168"/>
      <c r="F86" s="40" t="s">
        <v>5</v>
      </c>
      <c r="G86" s="41" t="s">
        <v>23</v>
      </c>
      <c r="H86" s="41" t="s">
        <v>24</v>
      </c>
      <c r="I86" s="41" t="s">
        <v>25</v>
      </c>
    </row>
    <row r="87" spans="1:9" ht="12.75">
      <c r="A87" s="128" t="s">
        <v>44</v>
      </c>
      <c r="B87" s="128"/>
      <c r="C87" s="128"/>
      <c r="D87" s="128"/>
      <c r="E87" s="36">
        <v>1946</v>
      </c>
      <c r="F87" s="36">
        <v>1489</v>
      </c>
      <c r="G87" s="36">
        <v>1900</v>
      </c>
      <c r="H87" s="36">
        <v>1900</v>
      </c>
      <c r="I87" s="36">
        <v>1900</v>
      </c>
    </row>
    <row r="88" spans="1:9" ht="14.25">
      <c r="A88" s="143" t="s">
        <v>45</v>
      </c>
      <c r="B88" s="162" t="s">
        <v>46</v>
      </c>
      <c r="C88" s="163"/>
      <c r="D88" s="164"/>
      <c r="E88" s="36">
        <v>2</v>
      </c>
      <c r="F88" s="36">
        <v>12</v>
      </c>
      <c r="G88" s="36">
        <v>13</v>
      </c>
      <c r="H88" s="36">
        <v>13</v>
      </c>
      <c r="I88" s="36">
        <v>13</v>
      </c>
    </row>
    <row r="89" spans="1:9" ht="14.25">
      <c r="A89" s="144"/>
      <c r="B89" s="162" t="s">
        <v>47</v>
      </c>
      <c r="C89" s="163"/>
      <c r="D89" s="164"/>
      <c r="E89" s="36">
        <v>472</v>
      </c>
      <c r="F89" s="36">
        <v>200</v>
      </c>
      <c r="G89" s="36">
        <v>300</v>
      </c>
      <c r="H89" s="36">
        <v>300</v>
      </c>
      <c r="I89" s="36">
        <v>300</v>
      </c>
    </row>
    <row r="90" spans="1:9" ht="14.25">
      <c r="A90" s="144"/>
      <c r="B90" s="162" t="s">
        <v>48</v>
      </c>
      <c r="C90" s="163"/>
      <c r="D90" s="164"/>
      <c r="E90" s="36">
        <v>252</v>
      </c>
      <c r="F90" s="36">
        <v>120</v>
      </c>
      <c r="G90" s="36">
        <v>130</v>
      </c>
      <c r="H90" s="36">
        <v>130</v>
      </c>
      <c r="I90" s="36">
        <v>130</v>
      </c>
    </row>
    <row r="91" spans="1:9" ht="27.75" customHeight="1">
      <c r="A91" s="145"/>
      <c r="B91" s="165" t="s">
        <v>49</v>
      </c>
      <c r="C91" s="166"/>
      <c r="D91" s="167"/>
      <c r="E91" s="36">
        <v>170</v>
      </c>
      <c r="F91" s="36">
        <v>200</v>
      </c>
      <c r="G91" s="36">
        <v>230</v>
      </c>
      <c r="H91" s="36">
        <v>230</v>
      </c>
      <c r="I91" s="36">
        <v>230</v>
      </c>
    </row>
    <row r="92" ht="12" customHeight="1"/>
    <row r="93" ht="12" customHeight="1"/>
    <row r="95" ht="14.25">
      <c r="A95" t="s">
        <v>50</v>
      </c>
    </row>
    <row r="96" ht="12.75">
      <c r="A96" t="s">
        <v>51</v>
      </c>
    </row>
  </sheetData>
  <sheetProtection selectLockedCells="1" selectUnlockedCells="1"/>
  <mergeCells count="43">
    <mergeCell ref="A88:A91"/>
    <mergeCell ref="B88:D88"/>
    <mergeCell ref="B89:D89"/>
    <mergeCell ref="B90:D90"/>
    <mergeCell ref="B91:D91"/>
    <mergeCell ref="A78:I83"/>
    <mergeCell ref="A85:D86"/>
    <mergeCell ref="E85:E86"/>
    <mergeCell ref="G85:I85"/>
    <mergeCell ref="A73:D74"/>
    <mergeCell ref="A87:D87"/>
    <mergeCell ref="E59:E60"/>
    <mergeCell ref="G59:I59"/>
    <mergeCell ref="A61:D61"/>
    <mergeCell ref="E73:E74"/>
    <mergeCell ref="G73:I73"/>
    <mergeCell ref="A75:D75"/>
    <mergeCell ref="A66:I71"/>
    <mergeCell ref="A62:D62"/>
    <mergeCell ref="G10:I10"/>
    <mergeCell ref="C11:D11"/>
    <mergeCell ref="A13:I20"/>
    <mergeCell ref="A22:I27"/>
    <mergeCell ref="A29:I35"/>
    <mergeCell ref="A37:D38"/>
    <mergeCell ref="E37:E38"/>
    <mergeCell ref="G37:I37"/>
    <mergeCell ref="A63:D63"/>
    <mergeCell ref="A43:D43"/>
    <mergeCell ref="A44:D44"/>
    <mergeCell ref="A45:D45"/>
    <mergeCell ref="A46:D46"/>
    <mergeCell ref="A47:D47"/>
    <mergeCell ref="A52:I57"/>
    <mergeCell ref="A59:D60"/>
    <mergeCell ref="A1:A5"/>
    <mergeCell ref="D3:F3"/>
    <mergeCell ref="A39:D39"/>
    <mergeCell ref="A40:D40"/>
    <mergeCell ref="A41:D41"/>
    <mergeCell ref="A42:D42"/>
    <mergeCell ref="A10:B10"/>
    <mergeCell ref="C10:F10"/>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49" max="8" man="1"/>
  </rowBreaks>
  <drawing r:id="rId1"/>
</worksheet>
</file>

<file path=xl/worksheets/sheet18.xml><?xml version="1.0" encoding="utf-8"?>
<worksheet xmlns="http://schemas.openxmlformats.org/spreadsheetml/2006/main" xmlns:r="http://schemas.openxmlformats.org/officeDocument/2006/relationships">
  <dimension ref="A1:I96"/>
  <sheetViews>
    <sheetView view="pageBreakPreview" zoomScale="70" zoomScaleSheetLayoutView="70" zoomScalePageLayoutView="0" workbookViewId="0" topLeftCell="A70">
      <selection activeCell="F6" sqref="F6"/>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511871</v>
      </c>
      <c r="B10" s="159"/>
      <c r="C10" s="158" t="s">
        <v>58</v>
      </c>
      <c r="D10" s="160"/>
      <c r="E10" s="160"/>
      <c r="F10" s="159"/>
      <c r="G10" s="158" t="s">
        <v>59</v>
      </c>
      <c r="H10" s="160"/>
      <c r="I10" s="159"/>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12.75">
      <c r="A13" s="131" t="s">
        <v>60</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3.5" thickBot="1">
      <c r="A20" s="137"/>
      <c r="B20" s="138"/>
      <c r="C20" s="138"/>
      <c r="D20" s="138"/>
      <c r="E20" s="138"/>
      <c r="F20" s="138"/>
      <c r="G20" s="138"/>
      <c r="H20" s="138"/>
      <c r="I20" s="142"/>
    </row>
    <row r="21" ht="13.5" thickBot="1"/>
    <row r="22" spans="1:9" ht="12.75">
      <c r="A22" s="131" t="s">
        <v>61</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62</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7.25" customHeight="1" thickBot="1">
      <c r="A35" s="137"/>
      <c r="B35" s="138"/>
      <c r="C35" s="138"/>
      <c r="D35" s="138"/>
      <c r="E35" s="138"/>
      <c r="F35" s="138"/>
      <c r="G35" s="138"/>
      <c r="H35" s="138"/>
      <c r="I35" s="142"/>
    </row>
    <row r="36" spans="1:8" ht="15" customHeight="1" thickBot="1">
      <c r="A36" s="15" t="s">
        <v>17</v>
      </c>
      <c r="B36" s="15"/>
      <c r="C36" s="15"/>
      <c r="D36" s="15"/>
      <c r="E36" s="15"/>
      <c r="F36" s="15"/>
      <c r="G36" s="15"/>
      <c r="H36" s="15"/>
    </row>
    <row r="37" spans="1:9" ht="14.25">
      <c r="A37" s="117" t="s">
        <v>18</v>
      </c>
      <c r="B37" s="118"/>
      <c r="C37" s="118"/>
      <c r="D37" s="118"/>
      <c r="E37" s="121" t="s">
        <v>56</v>
      </c>
      <c r="F37" s="16" t="s">
        <v>186</v>
      </c>
      <c r="G37" s="123" t="s">
        <v>21</v>
      </c>
      <c r="H37" s="124"/>
      <c r="I37" s="125"/>
    </row>
    <row r="38" spans="1:9" ht="15" thickBot="1">
      <c r="A38" s="119"/>
      <c r="B38" s="120"/>
      <c r="C38" s="120"/>
      <c r="D38" s="120"/>
      <c r="E38" s="122"/>
      <c r="F38" s="17" t="s">
        <v>187</v>
      </c>
      <c r="G38" s="18" t="s">
        <v>23</v>
      </c>
      <c r="H38" s="18" t="s">
        <v>24</v>
      </c>
      <c r="I38" s="19" t="s">
        <v>25</v>
      </c>
    </row>
    <row r="39" spans="1:9" ht="12.75">
      <c r="A39" s="147" t="s">
        <v>26</v>
      </c>
      <c r="B39" s="148"/>
      <c r="C39" s="148"/>
      <c r="D39" s="148"/>
      <c r="E39" s="20">
        <v>11085</v>
      </c>
      <c r="F39" s="20">
        <v>11216</v>
      </c>
      <c r="G39" s="20">
        <v>11400</v>
      </c>
      <c r="H39" s="20">
        <v>11600</v>
      </c>
      <c r="I39" s="21">
        <v>11800</v>
      </c>
    </row>
    <row r="40" spans="1:9" ht="12.75">
      <c r="A40" s="149" t="s">
        <v>27</v>
      </c>
      <c r="B40" s="150"/>
      <c r="C40" s="150"/>
      <c r="D40" s="150"/>
      <c r="E40" s="22">
        <v>11082</v>
      </c>
      <c r="F40" s="22">
        <v>11216</v>
      </c>
      <c r="G40" s="22">
        <v>11400</v>
      </c>
      <c r="H40" s="22">
        <v>11600</v>
      </c>
      <c r="I40" s="23">
        <v>11800</v>
      </c>
    </row>
    <row r="41" spans="1:9" ht="13.5" thickBot="1">
      <c r="A41" s="151" t="s">
        <v>28</v>
      </c>
      <c r="B41" s="152"/>
      <c r="C41" s="152"/>
      <c r="D41" s="152"/>
      <c r="E41" s="24">
        <f>E39-E40</f>
        <v>3</v>
      </c>
      <c r="F41" s="24">
        <f>F39-F40</f>
        <v>0</v>
      </c>
      <c r="G41" s="24">
        <v>0</v>
      </c>
      <c r="H41" s="24">
        <f>H39-H40</f>
        <v>0</v>
      </c>
      <c r="I41" s="25">
        <f>I39-I40</f>
        <v>0</v>
      </c>
    </row>
    <row r="42" spans="1:9" ht="12.75">
      <c r="A42" s="153" t="s">
        <v>29</v>
      </c>
      <c r="B42" s="154"/>
      <c r="C42" s="154"/>
      <c r="D42" s="154"/>
      <c r="E42" s="26"/>
      <c r="F42" s="26"/>
      <c r="G42" s="26"/>
      <c r="H42" s="26"/>
      <c r="I42" s="27"/>
    </row>
    <row r="43" spans="1:9" ht="12.75">
      <c r="A43" s="126" t="s">
        <v>30</v>
      </c>
      <c r="B43" s="127"/>
      <c r="C43" s="127"/>
      <c r="D43" s="127"/>
      <c r="E43" s="28"/>
      <c r="F43" s="28"/>
      <c r="G43" s="28"/>
      <c r="H43" s="28"/>
      <c r="I43" s="29"/>
    </row>
    <row r="44" spans="1:9" ht="13.5" thickBot="1">
      <c r="A44" s="115" t="s">
        <v>31</v>
      </c>
      <c r="B44" s="116"/>
      <c r="C44" s="116"/>
      <c r="D44" s="116"/>
      <c r="E44" s="30">
        <f>E42-E43</f>
        <v>0</v>
      </c>
      <c r="F44" s="30">
        <f>F42-F43</f>
        <v>0</v>
      </c>
      <c r="G44" s="30">
        <f>G42-G43</f>
        <v>0</v>
      </c>
      <c r="H44" s="30">
        <f>H42-H43</f>
        <v>0</v>
      </c>
      <c r="I44" s="31">
        <f>I42-I43</f>
        <v>0</v>
      </c>
    </row>
    <row r="45" spans="1:9" ht="12.75">
      <c r="A45" s="129" t="s">
        <v>32</v>
      </c>
      <c r="B45" s="130"/>
      <c r="C45" s="130"/>
      <c r="D45" s="130"/>
      <c r="E45" s="32">
        <f>E39+E42</f>
        <v>11085</v>
      </c>
      <c r="F45" s="32">
        <f>F39+F42</f>
        <v>11216</v>
      </c>
      <c r="G45" s="32">
        <f>G39+G42</f>
        <v>11400</v>
      </c>
      <c r="H45" s="32">
        <f>H39+H42</f>
        <v>11600</v>
      </c>
      <c r="I45" s="33">
        <f>I39+I42</f>
        <v>11800</v>
      </c>
    </row>
    <row r="46" spans="1:9" ht="12.75">
      <c r="A46" s="171" t="s">
        <v>33</v>
      </c>
      <c r="B46" s="172"/>
      <c r="C46" s="172"/>
      <c r="D46" s="172"/>
      <c r="E46" s="32">
        <f aca="true" t="shared" si="0" ref="E46:I47">E40+E43</f>
        <v>11082</v>
      </c>
      <c r="F46" s="32">
        <f t="shared" si="0"/>
        <v>11216</v>
      </c>
      <c r="G46" s="32">
        <f t="shared" si="0"/>
        <v>11400</v>
      </c>
      <c r="H46" s="32">
        <f t="shared" si="0"/>
        <v>11600</v>
      </c>
      <c r="I46" s="33">
        <f t="shared" si="0"/>
        <v>11800</v>
      </c>
    </row>
    <row r="47" spans="1:9" ht="13.5" thickBot="1">
      <c r="A47" s="173" t="s">
        <v>34</v>
      </c>
      <c r="B47" s="174"/>
      <c r="C47" s="174"/>
      <c r="D47" s="174"/>
      <c r="E47" s="34">
        <f t="shared" si="0"/>
        <v>3</v>
      </c>
      <c r="F47" s="34">
        <f t="shared" si="0"/>
        <v>0</v>
      </c>
      <c r="G47" s="34">
        <f t="shared" si="0"/>
        <v>0</v>
      </c>
      <c r="H47" s="34">
        <f t="shared" si="0"/>
        <v>0</v>
      </c>
      <c r="I47" s="35">
        <f t="shared" si="0"/>
        <v>0</v>
      </c>
    </row>
    <row r="50" spans="1:9" ht="12.75">
      <c r="A50" s="15" t="s">
        <v>35</v>
      </c>
      <c r="B50" s="15"/>
      <c r="C50" s="15"/>
      <c r="D50" s="15"/>
      <c r="E50" s="15"/>
      <c r="F50" s="15"/>
      <c r="G50" s="15"/>
      <c r="H50" s="15"/>
      <c r="I50" s="15"/>
    </row>
    <row r="51" spans="1:9" ht="13.5" thickBot="1">
      <c r="A51" s="15"/>
      <c r="B51" s="15"/>
      <c r="C51" s="15"/>
      <c r="D51" s="15"/>
      <c r="E51" s="15"/>
      <c r="F51" s="15"/>
      <c r="G51" s="15"/>
      <c r="H51" s="15"/>
      <c r="I51" s="15"/>
    </row>
    <row r="52" spans="1:9" ht="12.75">
      <c r="A52" s="131" t="s">
        <v>63</v>
      </c>
      <c r="B52" s="132"/>
      <c r="C52" s="132"/>
      <c r="D52" s="132"/>
      <c r="E52" s="132"/>
      <c r="F52" s="132"/>
      <c r="G52" s="132"/>
      <c r="H52" s="132"/>
      <c r="I52" s="133"/>
    </row>
    <row r="53" spans="1:9" ht="12.75">
      <c r="A53" s="134"/>
      <c r="B53" s="135"/>
      <c r="C53" s="135"/>
      <c r="D53" s="135"/>
      <c r="E53" s="135"/>
      <c r="F53" s="135"/>
      <c r="G53" s="135"/>
      <c r="H53" s="135"/>
      <c r="I53" s="136"/>
    </row>
    <row r="54" spans="1:9" ht="12.75">
      <c r="A54" s="134"/>
      <c r="B54" s="135"/>
      <c r="C54" s="135"/>
      <c r="D54" s="135"/>
      <c r="E54" s="135"/>
      <c r="F54" s="135"/>
      <c r="G54" s="135"/>
      <c r="H54" s="135"/>
      <c r="I54" s="136"/>
    </row>
    <row r="55" spans="1:9" ht="12.75">
      <c r="A55" s="134"/>
      <c r="B55" s="135"/>
      <c r="C55" s="135"/>
      <c r="D55" s="135"/>
      <c r="E55" s="135"/>
      <c r="F55" s="135"/>
      <c r="G55" s="135"/>
      <c r="H55" s="135"/>
      <c r="I55" s="136"/>
    </row>
    <row r="56" spans="1:9" ht="12.75">
      <c r="A56" s="134"/>
      <c r="B56" s="135"/>
      <c r="C56" s="135"/>
      <c r="D56" s="135"/>
      <c r="E56" s="135"/>
      <c r="F56" s="135"/>
      <c r="G56" s="135"/>
      <c r="H56" s="135"/>
      <c r="I56" s="136"/>
    </row>
    <row r="57" spans="1:9" ht="167.25" customHeight="1" thickBot="1">
      <c r="A57" s="137"/>
      <c r="B57" s="138"/>
      <c r="C57" s="138"/>
      <c r="D57" s="138"/>
      <c r="E57" s="138"/>
      <c r="F57" s="138"/>
      <c r="G57" s="138"/>
      <c r="H57" s="138"/>
      <c r="I57" s="139"/>
    </row>
    <row r="59" spans="1:9" ht="14.25">
      <c r="A59" s="146" t="s">
        <v>37</v>
      </c>
      <c r="B59" s="146"/>
      <c r="C59" s="146"/>
      <c r="D59" s="146"/>
      <c r="E59" s="168" t="s">
        <v>56</v>
      </c>
      <c r="F59" s="39" t="s">
        <v>20</v>
      </c>
      <c r="G59" s="169" t="s">
        <v>21</v>
      </c>
      <c r="H59" s="161"/>
      <c r="I59" s="170"/>
    </row>
    <row r="60" spans="1:9" ht="14.25">
      <c r="A60" s="146"/>
      <c r="B60" s="146"/>
      <c r="C60" s="146"/>
      <c r="D60" s="146"/>
      <c r="E60" s="168"/>
      <c r="F60" s="40" t="s">
        <v>5</v>
      </c>
      <c r="G60" s="41" t="s">
        <v>23</v>
      </c>
      <c r="H60" s="41" t="s">
        <v>24</v>
      </c>
      <c r="I60" s="41" t="s">
        <v>24</v>
      </c>
    </row>
    <row r="61" spans="1:9" ht="12.75">
      <c r="A61" s="128" t="s">
        <v>38</v>
      </c>
      <c r="B61" s="128"/>
      <c r="C61" s="128"/>
      <c r="D61" s="128"/>
      <c r="E61" s="36">
        <v>6449</v>
      </c>
      <c r="F61" s="36">
        <v>6500</v>
      </c>
      <c r="G61" s="36">
        <v>6500</v>
      </c>
      <c r="H61" s="36">
        <v>6560</v>
      </c>
      <c r="I61" s="36">
        <v>6620</v>
      </c>
    </row>
    <row r="62" spans="1:9" ht="12.75">
      <c r="A62" s="175" t="s">
        <v>39</v>
      </c>
      <c r="B62" s="161"/>
      <c r="C62" s="161"/>
      <c r="D62" s="170"/>
      <c r="E62" s="36">
        <v>50</v>
      </c>
      <c r="F62" s="36">
        <v>70</v>
      </c>
      <c r="G62" s="36">
        <v>100</v>
      </c>
      <c r="H62" s="36">
        <v>100</v>
      </c>
      <c r="I62" s="36">
        <v>100</v>
      </c>
    </row>
    <row r="63" spans="1:9" ht="12.75">
      <c r="A63" s="175" t="s">
        <v>40</v>
      </c>
      <c r="B63" s="161"/>
      <c r="C63" s="161"/>
      <c r="D63" s="170"/>
      <c r="E63" s="36">
        <v>23</v>
      </c>
      <c r="F63" s="36">
        <v>23</v>
      </c>
      <c r="G63" s="36">
        <v>23</v>
      </c>
      <c r="H63" s="36">
        <v>23</v>
      </c>
      <c r="I63" s="36">
        <v>23</v>
      </c>
    </row>
    <row r="64" spans="1:9" ht="12.75">
      <c r="A64" s="2"/>
      <c r="B64" s="2"/>
      <c r="C64" s="2"/>
      <c r="D64" s="2"/>
      <c r="E64" s="15"/>
      <c r="F64" s="15"/>
      <c r="G64" s="15"/>
      <c r="H64" s="15"/>
      <c r="I64" s="15"/>
    </row>
    <row r="65" ht="12" customHeight="1" thickBot="1"/>
    <row r="66" spans="1:9" ht="15" customHeight="1">
      <c r="A66" s="131" t="s">
        <v>203</v>
      </c>
      <c r="B66" s="132"/>
      <c r="C66" s="132"/>
      <c r="D66" s="132"/>
      <c r="E66" s="132"/>
      <c r="F66" s="132"/>
      <c r="G66" s="132"/>
      <c r="H66" s="132"/>
      <c r="I66" s="133"/>
    </row>
    <row r="67" spans="1:9" ht="12.75">
      <c r="A67" s="134"/>
      <c r="B67" s="135"/>
      <c r="C67" s="135"/>
      <c r="D67" s="135"/>
      <c r="E67" s="135"/>
      <c r="F67" s="135"/>
      <c r="G67" s="135"/>
      <c r="H67" s="135"/>
      <c r="I67" s="136"/>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107.25" customHeight="1" thickBot="1">
      <c r="A71" s="137"/>
      <c r="B71" s="138"/>
      <c r="C71" s="138"/>
      <c r="D71" s="138"/>
      <c r="E71" s="138"/>
      <c r="F71" s="138"/>
      <c r="G71" s="138"/>
      <c r="H71" s="138"/>
      <c r="I71" s="139"/>
    </row>
    <row r="72" ht="12" customHeight="1"/>
    <row r="73" spans="1:9" ht="14.25">
      <c r="A73" s="146" t="s">
        <v>37</v>
      </c>
      <c r="B73" s="146"/>
      <c r="C73" s="146"/>
      <c r="D73" s="146"/>
      <c r="E73" s="168" t="s">
        <v>56</v>
      </c>
      <c r="F73" s="39" t="s">
        <v>20</v>
      </c>
      <c r="G73" s="169" t="s">
        <v>21</v>
      </c>
      <c r="H73" s="161"/>
      <c r="I73" s="170"/>
    </row>
    <row r="74" spans="1:9" ht="14.25">
      <c r="A74" s="146"/>
      <c r="B74" s="146"/>
      <c r="C74" s="146"/>
      <c r="D74" s="146"/>
      <c r="E74" s="168"/>
      <c r="F74" s="40" t="s">
        <v>5</v>
      </c>
      <c r="G74" s="41" t="s">
        <v>23</v>
      </c>
      <c r="H74" s="41" t="s">
        <v>24</v>
      </c>
      <c r="I74" s="41" t="s">
        <v>25</v>
      </c>
    </row>
    <row r="75" spans="1:9" ht="12.75">
      <c r="A75" s="128" t="s">
        <v>42</v>
      </c>
      <c r="B75" s="128"/>
      <c r="C75" s="128"/>
      <c r="D75" s="128"/>
      <c r="E75" s="36">
        <v>361</v>
      </c>
      <c r="F75" s="36">
        <v>391</v>
      </c>
      <c r="G75" s="36">
        <v>400</v>
      </c>
      <c r="H75" s="36">
        <v>400</v>
      </c>
      <c r="I75" s="36">
        <v>400</v>
      </c>
    </row>
    <row r="76" ht="12" customHeight="1"/>
    <row r="77" ht="12" customHeight="1" thickBot="1"/>
    <row r="78" spans="1:9" ht="12.75">
      <c r="A78" s="131" t="s">
        <v>64</v>
      </c>
      <c r="B78" s="132"/>
      <c r="C78" s="132"/>
      <c r="D78" s="132"/>
      <c r="E78" s="132"/>
      <c r="F78" s="132"/>
      <c r="G78" s="132"/>
      <c r="H78" s="132"/>
      <c r="I78" s="133"/>
    </row>
    <row r="79" spans="1:9" ht="12.75">
      <c r="A79" s="134"/>
      <c r="B79" s="135"/>
      <c r="C79" s="135"/>
      <c r="D79" s="135"/>
      <c r="E79" s="135"/>
      <c r="F79" s="135"/>
      <c r="G79" s="135"/>
      <c r="H79" s="135"/>
      <c r="I79" s="136"/>
    </row>
    <row r="80" spans="1:9" ht="12.75">
      <c r="A80" s="134"/>
      <c r="B80" s="135"/>
      <c r="C80" s="135"/>
      <c r="D80" s="135"/>
      <c r="E80" s="135"/>
      <c r="F80" s="135"/>
      <c r="G80" s="135"/>
      <c r="H80" s="135"/>
      <c r="I80" s="136"/>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52.5" customHeight="1" thickBot="1">
      <c r="A83" s="137"/>
      <c r="B83" s="138"/>
      <c r="C83" s="138"/>
      <c r="D83" s="138"/>
      <c r="E83" s="138"/>
      <c r="F83" s="138"/>
      <c r="G83" s="138"/>
      <c r="H83" s="138"/>
      <c r="I83" s="139"/>
    </row>
    <row r="84" ht="12" customHeight="1"/>
    <row r="85" spans="1:9" ht="14.25">
      <c r="A85" s="146" t="s">
        <v>37</v>
      </c>
      <c r="B85" s="146"/>
      <c r="C85" s="146"/>
      <c r="D85" s="146"/>
      <c r="E85" s="168" t="s">
        <v>56</v>
      </c>
      <c r="F85" s="39" t="s">
        <v>20</v>
      </c>
      <c r="G85" s="169" t="s">
        <v>21</v>
      </c>
      <c r="H85" s="161"/>
      <c r="I85" s="170"/>
    </row>
    <row r="86" spans="1:9" ht="14.25">
      <c r="A86" s="146"/>
      <c r="B86" s="146"/>
      <c r="C86" s="146"/>
      <c r="D86" s="146"/>
      <c r="E86" s="168"/>
      <c r="F86" s="40" t="s">
        <v>5</v>
      </c>
      <c r="G86" s="41" t="s">
        <v>23</v>
      </c>
      <c r="H86" s="41" t="s">
        <v>24</v>
      </c>
      <c r="I86" s="41" t="s">
        <v>25</v>
      </c>
    </row>
    <row r="87" spans="1:9" ht="12.75">
      <c r="A87" s="128" t="s">
        <v>44</v>
      </c>
      <c r="B87" s="128"/>
      <c r="C87" s="128"/>
      <c r="D87" s="128"/>
      <c r="E87" s="36">
        <v>522</v>
      </c>
      <c r="F87" s="36">
        <v>600</v>
      </c>
      <c r="G87" s="36">
        <v>710</v>
      </c>
      <c r="H87" s="36">
        <v>730</v>
      </c>
      <c r="I87" s="36">
        <v>750</v>
      </c>
    </row>
    <row r="88" spans="1:9" ht="14.25">
      <c r="A88" s="143" t="s">
        <v>45</v>
      </c>
      <c r="B88" s="162" t="s">
        <v>46</v>
      </c>
      <c r="C88" s="163"/>
      <c r="D88" s="164"/>
      <c r="E88" s="36"/>
      <c r="F88" s="36"/>
      <c r="G88" s="36">
        <v>50</v>
      </c>
      <c r="H88" s="36">
        <v>60</v>
      </c>
      <c r="I88" s="36">
        <v>70</v>
      </c>
    </row>
    <row r="89" spans="1:9" ht="14.25">
      <c r="A89" s="144"/>
      <c r="B89" s="162" t="s">
        <v>47</v>
      </c>
      <c r="C89" s="163"/>
      <c r="D89" s="164"/>
      <c r="E89" s="36">
        <v>302</v>
      </c>
      <c r="F89" s="36">
        <v>450</v>
      </c>
      <c r="G89" s="36">
        <v>300</v>
      </c>
      <c r="H89" s="36">
        <v>300</v>
      </c>
      <c r="I89" s="36">
        <v>300</v>
      </c>
    </row>
    <row r="90" spans="1:9" ht="14.25">
      <c r="A90" s="144"/>
      <c r="B90" s="162" t="s">
        <v>48</v>
      </c>
      <c r="C90" s="163"/>
      <c r="D90" s="164"/>
      <c r="E90" s="36">
        <v>220</v>
      </c>
      <c r="F90" s="36">
        <v>150</v>
      </c>
      <c r="G90" s="36">
        <v>150</v>
      </c>
      <c r="H90" s="36">
        <v>160</v>
      </c>
      <c r="I90" s="36">
        <v>170</v>
      </c>
    </row>
    <row r="91" spans="1:9" ht="27.75" customHeight="1">
      <c r="A91" s="145"/>
      <c r="B91" s="165" t="s">
        <v>49</v>
      </c>
      <c r="C91" s="166"/>
      <c r="D91" s="167"/>
      <c r="E91" s="36"/>
      <c r="F91" s="36"/>
      <c r="G91" s="36">
        <v>10</v>
      </c>
      <c r="H91" s="36">
        <v>10</v>
      </c>
      <c r="I91" s="36">
        <v>10</v>
      </c>
    </row>
    <row r="92" ht="12" customHeight="1"/>
    <row r="93" ht="12" customHeight="1"/>
    <row r="95" ht="14.25">
      <c r="A95" t="s">
        <v>50</v>
      </c>
    </row>
    <row r="96" ht="12.75">
      <c r="A96" t="s">
        <v>51</v>
      </c>
    </row>
  </sheetData>
  <sheetProtection selectLockedCells="1" selectUnlockedCells="1"/>
  <mergeCells count="43">
    <mergeCell ref="A88:A91"/>
    <mergeCell ref="B88:D88"/>
    <mergeCell ref="B89:D89"/>
    <mergeCell ref="B90:D90"/>
    <mergeCell ref="B91:D91"/>
    <mergeCell ref="A78:I83"/>
    <mergeCell ref="A85:D86"/>
    <mergeCell ref="E85:E86"/>
    <mergeCell ref="G85:I85"/>
    <mergeCell ref="A73:D74"/>
    <mergeCell ref="A87:D87"/>
    <mergeCell ref="E59:E60"/>
    <mergeCell ref="G59:I59"/>
    <mergeCell ref="A61:D61"/>
    <mergeCell ref="E73:E74"/>
    <mergeCell ref="G73:I73"/>
    <mergeCell ref="A75:D75"/>
    <mergeCell ref="A66:I71"/>
    <mergeCell ref="A62:D62"/>
    <mergeCell ref="G10:I10"/>
    <mergeCell ref="C11:D11"/>
    <mergeCell ref="A13:I20"/>
    <mergeCell ref="A22:I27"/>
    <mergeCell ref="A29:I35"/>
    <mergeCell ref="A37:D38"/>
    <mergeCell ref="E37:E38"/>
    <mergeCell ref="G37:I37"/>
    <mergeCell ref="A63:D63"/>
    <mergeCell ref="A43:D43"/>
    <mergeCell ref="A44:D44"/>
    <mergeCell ref="A45:D45"/>
    <mergeCell ref="A46:D46"/>
    <mergeCell ref="A47:D47"/>
    <mergeCell ref="A52:I57"/>
    <mergeCell ref="A59:D60"/>
    <mergeCell ref="A1:A5"/>
    <mergeCell ref="D3:F3"/>
    <mergeCell ref="A39:D39"/>
    <mergeCell ref="A40:D40"/>
    <mergeCell ref="A41:D41"/>
    <mergeCell ref="A42:D42"/>
    <mergeCell ref="A10:B10"/>
    <mergeCell ref="C10:F10"/>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86" r:id="rId2"/>
  <headerFooter alignWithMargins="0">
    <oddFooter>&amp;C&amp;"Arial CE,Běžné"&amp;P</oddFooter>
  </headerFooter>
  <rowBreaks count="1" manualBreakCount="1">
    <brk id="49" max="8" man="1"/>
  </rowBreaks>
  <drawing r:id="rId1"/>
</worksheet>
</file>

<file path=xl/worksheets/sheet19.xml><?xml version="1.0" encoding="utf-8"?>
<worksheet xmlns="http://schemas.openxmlformats.org/spreadsheetml/2006/main" xmlns:r="http://schemas.openxmlformats.org/officeDocument/2006/relationships">
  <dimension ref="A1:I99"/>
  <sheetViews>
    <sheetView view="pageBreakPreview" zoomScale="70" zoomScaleSheetLayoutView="70" zoomScalePageLayoutView="0" workbookViewId="0" topLeftCell="A97">
      <selection activeCell="H6" sqref="H6"/>
    </sheetView>
  </sheetViews>
  <sheetFormatPr defaultColWidth="9.140625" defaultRowHeight="12" customHeight="1"/>
  <cols>
    <col min="4" max="4" width="20.421875" style="0" customWidth="1"/>
    <col min="5" max="8" width="11.140625" style="0" customWidth="1"/>
    <col min="9" max="9" width="10.7109375" style="0" customWidth="1"/>
  </cols>
  <sheetData>
    <row r="1" ht="15" customHeight="1">
      <c r="A1" s="257"/>
    </row>
    <row r="2" ht="15" customHeight="1">
      <c r="A2" s="257"/>
    </row>
    <row r="3" spans="1:6" ht="21" customHeight="1">
      <c r="A3" s="257"/>
      <c r="D3" s="258" t="s">
        <v>6</v>
      </c>
      <c r="E3" s="258"/>
      <c r="F3" s="258"/>
    </row>
    <row r="4" ht="15" customHeight="1">
      <c r="A4" s="257"/>
    </row>
    <row r="5" spans="1:9" ht="23.25" customHeight="1">
      <c r="A5" s="257"/>
      <c r="B5" s="1"/>
      <c r="C5" s="1"/>
      <c r="D5" s="1"/>
      <c r="E5" s="1"/>
      <c r="F5" s="1"/>
      <c r="G5" s="1"/>
      <c r="H5" s="1"/>
      <c r="I5" s="2"/>
    </row>
    <row r="6" spans="1:9" ht="16.5" customHeight="1">
      <c r="A6" s="1"/>
      <c r="B6" s="1"/>
      <c r="C6" s="1"/>
      <c r="D6" s="1"/>
      <c r="E6" s="1"/>
      <c r="F6" s="1"/>
      <c r="G6" s="1"/>
      <c r="H6" s="1"/>
      <c r="I6" s="2"/>
    </row>
    <row r="7" spans="1:8" ht="15" customHeight="1">
      <c r="A7" s="43" t="s">
        <v>7</v>
      </c>
      <c r="B7" s="43"/>
      <c r="C7" s="43"/>
      <c r="D7" s="43"/>
      <c r="E7" s="43"/>
      <c r="F7" s="43"/>
      <c r="G7" s="43"/>
      <c r="H7" s="43"/>
    </row>
    <row r="8" ht="15" customHeight="1"/>
    <row r="9" spans="1:9" ht="15" customHeight="1">
      <c r="A9" s="44" t="s">
        <v>8</v>
      </c>
      <c r="B9" s="45"/>
      <c r="C9" s="46" t="s">
        <v>9</v>
      </c>
      <c r="D9" s="46"/>
      <c r="E9" s="47"/>
      <c r="F9" s="46"/>
      <c r="G9" s="44" t="s">
        <v>10</v>
      </c>
      <c r="H9" s="46"/>
      <c r="I9" s="45"/>
    </row>
    <row r="10" spans="1:9" ht="15" customHeight="1">
      <c r="A10" s="259" t="s">
        <v>65</v>
      </c>
      <c r="B10" s="259"/>
      <c r="C10" s="260" t="s">
        <v>66</v>
      </c>
      <c r="D10" s="260"/>
      <c r="E10" s="260"/>
      <c r="F10" s="260"/>
      <c r="G10" s="260" t="s">
        <v>67</v>
      </c>
      <c r="H10" s="260"/>
      <c r="I10" s="260"/>
    </row>
    <row r="11" spans="1:9" ht="21" customHeight="1">
      <c r="A11" s="48"/>
      <c r="B11" s="49"/>
      <c r="C11" s="264"/>
      <c r="D11" s="264"/>
      <c r="E11" s="49"/>
      <c r="F11" s="49"/>
      <c r="G11" s="49" t="s">
        <v>13</v>
      </c>
      <c r="H11" s="50"/>
      <c r="I11" s="51">
        <v>41455</v>
      </c>
    </row>
    <row r="12" spans="1:9" ht="21" customHeight="1" thickBot="1">
      <c r="A12" s="44"/>
      <c r="B12" s="46"/>
      <c r="C12" s="47"/>
      <c r="D12" s="47"/>
      <c r="E12" s="46"/>
      <c r="F12" s="46"/>
      <c r="G12" s="46"/>
      <c r="H12" s="47"/>
      <c r="I12" s="47"/>
    </row>
    <row r="13" spans="1:9" ht="15" customHeight="1">
      <c r="A13" s="198" t="s">
        <v>68</v>
      </c>
      <c r="B13" s="273"/>
      <c r="C13" s="273"/>
      <c r="D13" s="273"/>
      <c r="E13" s="273"/>
      <c r="F13" s="273"/>
      <c r="G13" s="273"/>
      <c r="H13" s="273"/>
      <c r="I13" s="274"/>
    </row>
    <row r="14" spans="1:9" ht="15" customHeight="1">
      <c r="A14" s="275"/>
      <c r="B14" s="276"/>
      <c r="C14" s="276"/>
      <c r="D14" s="276"/>
      <c r="E14" s="276"/>
      <c r="F14" s="276"/>
      <c r="G14" s="276"/>
      <c r="H14" s="276"/>
      <c r="I14" s="277"/>
    </row>
    <row r="15" spans="1:9" ht="15" customHeight="1">
      <c r="A15" s="275"/>
      <c r="B15" s="276"/>
      <c r="C15" s="276"/>
      <c r="D15" s="276"/>
      <c r="E15" s="276"/>
      <c r="F15" s="276"/>
      <c r="G15" s="276"/>
      <c r="H15" s="276"/>
      <c r="I15" s="277"/>
    </row>
    <row r="16" spans="1:9" ht="15" customHeight="1">
      <c r="A16" s="275"/>
      <c r="B16" s="276"/>
      <c r="C16" s="276"/>
      <c r="D16" s="276"/>
      <c r="E16" s="276"/>
      <c r="F16" s="276"/>
      <c r="G16" s="276"/>
      <c r="H16" s="276"/>
      <c r="I16" s="277"/>
    </row>
    <row r="17" spans="1:9" ht="15" customHeight="1">
      <c r="A17" s="275"/>
      <c r="B17" s="276"/>
      <c r="C17" s="276"/>
      <c r="D17" s="276"/>
      <c r="E17" s="276"/>
      <c r="F17" s="276"/>
      <c r="G17" s="276"/>
      <c r="H17" s="276"/>
      <c r="I17" s="277"/>
    </row>
    <row r="18" spans="1:9" ht="15" customHeight="1">
      <c r="A18" s="275"/>
      <c r="B18" s="276"/>
      <c r="C18" s="276"/>
      <c r="D18" s="276"/>
      <c r="E18" s="276"/>
      <c r="F18" s="276"/>
      <c r="G18" s="276"/>
      <c r="H18" s="276"/>
      <c r="I18" s="277"/>
    </row>
    <row r="19" spans="1:9" ht="15" customHeight="1">
      <c r="A19" s="275"/>
      <c r="B19" s="276"/>
      <c r="C19" s="276"/>
      <c r="D19" s="276"/>
      <c r="E19" s="276"/>
      <c r="F19" s="276"/>
      <c r="G19" s="276"/>
      <c r="H19" s="276"/>
      <c r="I19" s="277"/>
    </row>
    <row r="20" spans="1:9" ht="15" customHeight="1">
      <c r="A20" s="275"/>
      <c r="B20" s="276"/>
      <c r="C20" s="276"/>
      <c r="D20" s="276"/>
      <c r="E20" s="276"/>
      <c r="F20" s="276"/>
      <c r="G20" s="276"/>
      <c r="H20" s="276"/>
      <c r="I20" s="277"/>
    </row>
    <row r="21" spans="1:9" ht="15" customHeight="1">
      <c r="A21" s="134"/>
      <c r="B21" s="135"/>
      <c r="C21" s="135"/>
      <c r="D21" s="135"/>
      <c r="E21" s="135"/>
      <c r="F21" s="135"/>
      <c r="G21" s="135"/>
      <c r="H21" s="135"/>
      <c r="I21" s="141"/>
    </row>
    <row r="22" spans="1:9" ht="15" customHeight="1">
      <c r="A22" s="134"/>
      <c r="B22" s="135"/>
      <c r="C22" s="135"/>
      <c r="D22" s="135"/>
      <c r="E22" s="135"/>
      <c r="F22" s="135"/>
      <c r="G22" s="135"/>
      <c r="H22" s="135"/>
      <c r="I22" s="141"/>
    </row>
    <row r="23" spans="1:9" ht="15" customHeight="1" thickBot="1">
      <c r="A23" s="137"/>
      <c r="B23" s="138"/>
      <c r="C23" s="138"/>
      <c r="D23" s="138"/>
      <c r="E23" s="138"/>
      <c r="F23" s="138"/>
      <c r="G23" s="138"/>
      <c r="H23" s="138"/>
      <c r="I23" s="142"/>
    </row>
    <row r="24" ht="15" customHeight="1" thickBot="1"/>
    <row r="25" spans="1:9" ht="15" customHeight="1" thickBot="1">
      <c r="A25" s="262" t="s">
        <v>69</v>
      </c>
      <c r="B25" s="262"/>
      <c r="C25" s="262"/>
      <c r="D25" s="262"/>
      <c r="E25" s="262"/>
      <c r="F25" s="262"/>
      <c r="G25" s="262"/>
      <c r="H25" s="262"/>
      <c r="I25" s="262"/>
    </row>
    <row r="26" spans="1:9" ht="15" customHeight="1" thickBot="1">
      <c r="A26" s="262"/>
      <c r="B26" s="262"/>
      <c r="C26" s="262"/>
      <c r="D26" s="262"/>
      <c r="E26" s="262"/>
      <c r="F26" s="262"/>
      <c r="G26" s="262"/>
      <c r="H26" s="262"/>
      <c r="I26" s="262"/>
    </row>
    <row r="27" spans="1:9" ht="15" customHeight="1" thickBot="1">
      <c r="A27" s="262"/>
      <c r="B27" s="262"/>
      <c r="C27" s="262"/>
      <c r="D27" s="262"/>
      <c r="E27" s="262"/>
      <c r="F27" s="262"/>
      <c r="G27" s="262"/>
      <c r="H27" s="262"/>
      <c r="I27" s="262"/>
    </row>
    <row r="28" spans="1:9" ht="15" customHeight="1" thickBot="1">
      <c r="A28" s="262"/>
      <c r="B28" s="262"/>
      <c r="C28" s="262"/>
      <c r="D28" s="262"/>
      <c r="E28" s="262"/>
      <c r="F28" s="262"/>
      <c r="G28" s="262"/>
      <c r="H28" s="262"/>
      <c r="I28" s="262"/>
    </row>
    <row r="29" spans="1:9" ht="15" customHeight="1" thickBot="1">
      <c r="A29" s="262"/>
      <c r="B29" s="262"/>
      <c r="C29" s="262"/>
      <c r="D29" s="262"/>
      <c r="E29" s="262"/>
      <c r="F29" s="262"/>
      <c r="G29" s="262"/>
      <c r="H29" s="262"/>
      <c r="I29" s="262"/>
    </row>
    <row r="30" spans="1:9" ht="15" customHeight="1" thickBot="1">
      <c r="A30" s="262"/>
      <c r="B30" s="262"/>
      <c r="C30" s="262"/>
      <c r="D30" s="262"/>
      <c r="E30" s="262"/>
      <c r="F30" s="262"/>
      <c r="G30" s="262"/>
      <c r="H30" s="262"/>
      <c r="I30" s="262"/>
    </row>
    <row r="31" spans="1:9" ht="15" customHeight="1" thickBot="1">
      <c r="A31" s="12"/>
      <c r="B31" s="12"/>
      <c r="C31" s="12"/>
      <c r="D31" s="12"/>
      <c r="E31" s="12"/>
      <c r="F31" s="12"/>
      <c r="G31" s="12"/>
      <c r="H31" s="12"/>
      <c r="I31" s="2"/>
    </row>
    <row r="32" spans="1:9" ht="15" customHeight="1" thickBot="1">
      <c r="A32" s="262" t="s">
        <v>70</v>
      </c>
      <c r="B32" s="262"/>
      <c r="C32" s="262"/>
      <c r="D32" s="262"/>
      <c r="E32" s="262"/>
      <c r="F32" s="262"/>
      <c r="G32" s="262"/>
      <c r="H32" s="262"/>
      <c r="I32" s="262"/>
    </row>
    <row r="33" spans="1:9" ht="15" customHeight="1" thickBot="1">
      <c r="A33" s="262"/>
      <c r="B33" s="262"/>
      <c r="C33" s="262"/>
      <c r="D33" s="262"/>
      <c r="E33" s="262"/>
      <c r="F33" s="262"/>
      <c r="G33" s="262"/>
      <c r="H33" s="262"/>
      <c r="I33" s="262"/>
    </row>
    <row r="34" spans="1:9" ht="15" customHeight="1" thickBot="1">
      <c r="A34" s="262"/>
      <c r="B34" s="262"/>
      <c r="C34" s="262"/>
      <c r="D34" s="262"/>
      <c r="E34" s="262"/>
      <c r="F34" s="262"/>
      <c r="G34" s="262"/>
      <c r="H34" s="262"/>
      <c r="I34" s="262"/>
    </row>
    <row r="35" spans="1:9" ht="15" customHeight="1" thickBot="1">
      <c r="A35" s="262"/>
      <c r="B35" s="262"/>
      <c r="C35" s="262"/>
      <c r="D35" s="262"/>
      <c r="E35" s="262"/>
      <c r="F35" s="262"/>
      <c r="G35" s="262"/>
      <c r="H35" s="262"/>
      <c r="I35" s="262"/>
    </row>
    <row r="36" spans="1:9" ht="15" customHeight="1" thickBot="1">
      <c r="A36" s="262"/>
      <c r="B36" s="262"/>
      <c r="C36" s="262"/>
      <c r="D36" s="262"/>
      <c r="E36" s="262"/>
      <c r="F36" s="262"/>
      <c r="G36" s="262"/>
      <c r="H36" s="262"/>
      <c r="I36" s="262"/>
    </row>
    <row r="37" spans="1:9" ht="15" customHeight="1" thickBot="1">
      <c r="A37" s="262"/>
      <c r="B37" s="262"/>
      <c r="C37" s="262"/>
      <c r="D37" s="262"/>
      <c r="E37" s="262"/>
      <c r="F37" s="262"/>
      <c r="G37" s="262"/>
      <c r="H37" s="262"/>
      <c r="I37" s="262"/>
    </row>
    <row r="38" spans="1:9" ht="15" customHeight="1" thickBot="1">
      <c r="A38" s="262"/>
      <c r="B38" s="262"/>
      <c r="C38" s="262"/>
      <c r="D38" s="262"/>
      <c r="E38" s="262"/>
      <c r="F38" s="262"/>
      <c r="G38" s="262"/>
      <c r="H38" s="262"/>
      <c r="I38" s="262"/>
    </row>
    <row r="39" spans="1:8" ht="15" customHeight="1" thickBot="1">
      <c r="A39" s="52" t="s">
        <v>17</v>
      </c>
      <c r="B39" s="52"/>
      <c r="C39" s="52"/>
      <c r="D39" s="52"/>
      <c r="E39" s="52"/>
      <c r="F39" s="52"/>
      <c r="G39" s="52"/>
      <c r="H39" s="52"/>
    </row>
    <row r="40" spans="1:9" ht="15" customHeight="1" thickBot="1">
      <c r="A40" s="265" t="s">
        <v>18</v>
      </c>
      <c r="B40" s="265"/>
      <c r="C40" s="265"/>
      <c r="D40" s="265"/>
      <c r="E40" s="266" t="s">
        <v>56</v>
      </c>
      <c r="F40" s="16" t="s">
        <v>186</v>
      </c>
      <c r="G40" s="267" t="s">
        <v>21</v>
      </c>
      <c r="H40" s="267"/>
      <c r="I40" s="267"/>
    </row>
    <row r="41" spans="1:9" ht="15" customHeight="1" thickBot="1">
      <c r="A41" s="265"/>
      <c r="B41" s="265"/>
      <c r="C41" s="265"/>
      <c r="D41" s="265"/>
      <c r="E41" s="266"/>
      <c r="F41" s="17" t="s">
        <v>187</v>
      </c>
      <c r="G41" s="53" t="s">
        <v>23</v>
      </c>
      <c r="H41" s="53" t="s">
        <v>24</v>
      </c>
      <c r="I41" s="54" t="s">
        <v>25</v>
      </c>
    </row>
    <row r="42" spans="1:9" ht="15" customHeight="1">
      <c r="A42" s="147" t="s">
        <v>26</v>
      </c>
      <c r="B42" s="148"/>
      <c r="C42" s="148"/>
      <c r="D42" s="148"/>
      <c r="E42" s="20">
        <v>16809</v>
      </c>
      <c r="F42" s="20">
        <v>17000</v>
      </c>
      <c r="G42" s="20">
        <v>17000</v>
      </c>
      <c r="H42" s="20">
        <v>16900</v>
      </c>
      <c r="I42" s="21">
        <v>16800</v>
      </c>
    </row>
    <row r="43" spans="1:9" ht="15" customHeight="1">
      <c r="A43" s="149" t="s">
        <v>27</v>
      </c>
      <c r="B43" s="150"/>
      <c r="C43" s="150"/>
      <c r="D43" s="150"/>
      <c r="E43" s="22">
        <v>16741</v>
      </c>
      <c r="F43" s="22">
        <v>17000</v>
      </c>
      <c r="G43" s="22">
        <v>17050</v>
      </c>
      <c r="H43" s="22">
        <v>17100</v>
      </c>
      <c r="I43" s="23">
        <v>17150</v>
      </c>
    </row>
    <row r="44" spans="1:9" ht="15" customHeight="1" thickBot="1">
      <c r="A44" s="151" t="s">
        <v>28</v>
      </c>
      <c r="B44" s="152"/>
      <c r="C44" s="152"/>
      <c r="D44" s="152"/>
      <c r="E44" s="24">
        <f>E42-E43</f>
        <v>68</v>
      </c>
      <c r="F44" s="24">
        <f>F42-F43</f>
        <v>0</v>
      </c>
      <c r="G44" s="24">
        <f>G42-G43</f>
        <v>-50</v>
      </c>
      <c r="H44" s="24">
        <f>H42-H43</f>
        <v>-200</v>
      </c>
      <c r="I44" s="25">
        <f>I42-I43</f>
        <v>-350</v>
      </c>
    </row>
    <row r="45" spans="1:9" ht="15" customHeight="1">
      <c r="A45" s="153" t="s">
        <v>29</v>
      </c>
      <c r="B45" s="154"/>
      <c r="C45" s="154"/>
      <c r="D45" s="154"/>
      <c r="E45" s="26">
        <v>0</v>
      </c>
      <c r="F45" s="26">
        <v>0</v>
      </c>
      <c r="G45" s="26">
        <v>0</v>
      </c>
      <c r="H45" s="26">
        <v>0</v>
      </c>
      <c r="I45" s="27">
        <v>0</v>
      </c>
    </row>
    <row r="46" spans="1:9" ht="15" customHeight="1">
      <c r="A46" s="126" t="s">
        <v>30</v>
      </c>
      <c r="B46" s="127"/>
      <c r="C46" s="127"/>
      <c r="D46" s="127"/>
      <c r="E46" s="28">
        <v>0</v>
      </c>
      <c r="F46" s="28">
        <v>0</v>
      </c>
      <c r="G46" s="28">
        <v>0</v>
      </c>
      <c r="H46" s="28">
        <v>0</v>
      </c>
      <c r="I46" s="29">
        <v>0</v>
      </c>
    </row>
    <row r="47" spans="1:9" ht="15" customHeight="1" thickBot="1">
      <c r="A47" s="115" t="s">
        <v>31</v>
      </c>
      <c r="B47" s="116"/>
      <c r="C47" s="116"/>
      <c r="D47" s="116"/>
      <c r="E47" s="30">
        <f>E45-E46</f>
        <v>0</v>
      </c>
      <c r="F47" s="30">
        <f>F45-F46</f>
        <v>0</v>
      </c>
      <c r="G47" s="30">
        <f>G45-G46</f>
        <v>0</v>
      </c>
      <c r="H47" s="30">
        <f>H45-H46</f>
        <v>0</v>
      </c>
      <c r="I47" s="31">
        <f>I45-I46</f>
        <v>0</v>
      </c>
    </row>
    <row r="48" spans="1:9" ht="15" customHeight="1">
      <c r="A48" s="129" t="s">
        <v>32</v>
      </c>
      <c r="B48" s="130"/>
      <c r="C48" s="130"/>
      <c r="D48" s="130"/>
      <c r="E48" s="32">
        <f>E42+E45</f>
        <v>16809</v>
      </c>
      <c r="F48" s="32">
        <f>F42+F45</f>
        <v>17000</v>
      </c>
      <c r="G48" s="32">
        <f>G42+G45</f>
        <v>17000</v>
      </c>
      <c r="H48" s="32">
        <f>H42+H45</f>
        <v>16900</v>
      </c>
      <c r="I48" s="33">
        <f>I42+I45</f>
        <v>16800</v>
      </c>
    </row>
    <row r="49" spans="1:9" ht="15" customHeight="1">
      <c r="A49" s="171" t="s">
        <v>33</v>
      </c>
      <c r="B49" s="172"/>
      <c r="C49" s="172"/>
      <c r="D49" s="172"/>
      <c r="E49" s="32">
        <f aca="true" t="shared" si="0" ref="E49:I50">E43+E46</f>
        <v>16741</v>
      </c>
      <c r="F49" s="32">
        <f t="shared" si="0"/>
        <v>17000</v>
      </c>
      <c r="G49" s="32">
        <f t="shared" si="0"/>
        <v>17050</v>
      </c>
      <c r="H49" s="32">
        <f t="shared" si="0"/>
        <v>17100</v>
      </c>
      <c r="I49" s="33">
        <f t="shared" si="0"/>
        <v>17150</v>
      </c>
    </row>
    <row r="50" spans="1:9" ht="15" customHeight="1" thickBot="1">
      <c r="A50" s="173" t="s">
        <v>34</v>
      </c>
      <c r="B50" s="174"/>
      <c r="C50" s="174"/>
      <c r="D50" s="174"/>
      <c r="E50" s="34">
        <f t="shared" si="0"/>
        <v>68</v>
      </c>
      <c r="F50" s="34">
        <f t="shared" si="0"/>
        <v>0</v>
      </c>
      <c r="G50" s="34">
        <f t="shared" si="0"/>
        <v>-50</v>
      </c>
      <c r="H50" s="34">
        <f t="shared" si="0"/>
        <v>-200</v>
      </c>
      <c r="I50" s="35">
        <f t="shared" si="0"/>
        <v>-350</v>
      </c>
    </row>
    <row r="51" ht="15" customHeight="1"/>
    <row r="52" ht="15" customHeight="1"/>
    <row r="53" spans="1:9" ht="15" customHeight="1">
      <c r="A53" s="52" t="s">
        <v>35</v>
      </c>
      <c r="B53" s="52"/>
      <c r="C53" s="52"/>
      <c r="D53" s="52"/>
      <c r="F53" s="52"/>
      <c r="G53" s="52"/>
      <c r="H53" s="52"/>
      <c r="I53" s="52"/>
    </row>
    <row r="54" spans="1:9" ht="15" customHeight="1" thickBot="1">
      <c r="A54" s="52"/>
      <c r="B54" s="52"/>
      <c r="C54" s="52"/>
      <c r="D54" s="52"/>
      <c r="E54" s="52"/>
      <c r="F54" s="52"/>
      <c r="G54" s="52"/>
      <c r="H54" s="52"/>
      <c r="I54" s="52"/>
    </row>
    <row r="55" spans="1:9" ht="15" customHeight="1" thickBot="1">
      <c r="A55" s="262" t="s">
        <v>71</v>
      </c>
      <c r="B55" s="262"/>
      <c r="C55" s="262"/>
      <c r="D55" s="262"/>
      <c r="E55" s="262"/>
      <c r="F55" s="262"/>
      <c r="G55" s="262"/>
      <c r="H55" s="262"/>
      <c r="I55" s="262"/>
    </row>
    <row r="56" spans="1:9" ht="15" customHeight="1" thickBot="1">
      <c r="A56" s="262"/>
      <c r="B56" s="262"/>
      <c r="C56" s="262"/>
      <c r="D56" s="262"/>
      <c r="E56" s="262"/>
      <c r="F56" s="262"/>
      <c r="G56" s="262"/>
      <c r="H56" s="262"/>
      <c r="I56" s="262"/>
    </row>
    <row r="57" spans="1:9" ht="15" customHeight="1" thickBot="1">
      <c r="A57" s="262"/>
      <c r="B57" s="262"/>
      <c r="C57" s="262"/>
      <c r="D57" s="262"/>
      <c r="E57" s="262"/>
      <c r="F57" s="262"/>
      <c r="G57" s="262"/>
      <c r="H57" s="262"/>
      <c r="I57" s="262"/>
    </row>
    <row r="58" spans="1:9" ht="15" customHeight="1" thickBot="1">
      <c r="A58" s="262"/>
      <c r="B58" s="262"/>
      <c r="C58" s="262"/>
      <c r="D58" s="262"/>
      <c r="E58" s="262"/>
      <c r="F58" s="262"/>
      <c r="G58" s="262"/>
      <c r="H58" s="262"/>
      <c r="I58" s="262"/>
    </row>
    <row r="59" spans="1:9" ht="15" customHeight="1" thickBot="1">
      <c r="A59" s="262"/>
      <c r="B59" s="262"/>
      <c r="C59" s="262"/>
      <c r="D59" s="262"/>
      <c r="E59" s="262"/>
      <c r="F59" s="262"/>
      <c r="G59" s="262"/>
      <c r="H59" s="262"/>
      <c r="I59" s="262"/>
    </row>
    <row r="60" spans="1:9" ht="44.25" customHeight="1" thickBot="1">
      <c r="A60" s="262"/>
      <c r="B60" s="262"/>
      <c r="C60" s="262"/>
      <c r="D60" s="262"/>
      <c r="E60" s="262"/>
      <c r="F60" s="262"/>
      <c r="G60" s="262"/>
      <c r="H60" s="262"/>
      <c r="I60" s="262"/>
    </row>
    <row r="61" ht="15" customHeight="1"/>
    <row r="62" spans="1:9" ht="15" customHeight="1">
      <c r="A62" s="263" t="s">
        <v>37</v>
      </c>
      <c r="B62" s="263"/>
      <c r="C62" s="263"/>
      <c r="D62" s="263"/>
      <c r="E62" s="268" t="s">
        <v>56</v>
      </c>
      <c r="F62" s="55" t="s">
        <v>20</v>
      </c>
      <c r="G62" s="269" t="s">
        <v>21</v>
      </c>
      <c r="H62" s="269"/>
      <c r="I62" s="269"/>
    </row>
    <row r="63" spans="1:9" ht="15" customHeight="1">
      <c r="A63" s="263"/>
      <c r="B63" s="263"/>
      <c r="C63" s="263"/>
      <c r="D63" s="263"/>
      <c r="E63" s="268"/>
      <c r="F63" s="57" t="s">
        <v>5</v>
      </c>
      <c r="G63" s="56" t="s">
        <v>23</v>
      </c>
      <c r="H63" s="56" t="s">
        <v>24</v>
      </c>
      <c r="I63" s="56" t="s">
        <v>25</v>
      </c>
    </row>
    <row r="64" spans="1:9" ht="15" customHeight="1">
      <c r="A64" s="261" t="s">
        <v>38</v>
      </c>
      <c r="B64" s="261"/>
      <c r="C64" s="261"/>
      <c r="D64" s="261"/>
      <c r="E64" s="58">
        <v>8010</v>
      </c>
      <c r="F64" s="58">
        <v>8209</v>
      </c>
      <c r="G64" s="58">
        <v>8209</v>
      </c>
      <c r="H64" s="58">
        <v>8209</v>
      </c>
      <c r="I64" s="58">
        <v>8209</v>
      </c>
    </row>
    <row r="65" spans="1:9" ht="15" customHeight="1">
      <c r="A65" s="261" t="s">
        <v>39</v>
      </c>
      <c r="B65" s="261"/>
      <c r="C65" s="261"/>
      <c r="D65" s="261"/>
      <c r="E65" s="58">
        <v>61</v>
      </c>
      <c r="F65" s="58">
        <v>60</v>
      </c>
      <c r="G65" s="58">
        <v>70</v>
      </c>
      <c r="H65" s="58">
        <v>70</v>
      </c>
      <c r="I65" s="58">
        <v>70</v>
      </c>
    </row>
    <row r="66" spans="1:9" ht="15" customHeight="1">
      <c r="A66" s="261" t="s">
        <v>40</v>
      </c>
      <c r="B66" s="261"/>
      <c r="C66" s="261"/>
      <c r="D66" s="261"/>
      <c r="E66" s="58">
        <v>33.4</v>
      </c>
      <c r="F66" s="58">
        <v>35</v>
      </c>
      <c r="G66" s="58">
        <v>35</v>
      </c>
      <c r="H66" s="58">
        <v>35</v>
      </c>
      <c r="I66" s="58">
        <v>35</v>
      </c>
    </row>
    <row r="67" spans="1:9" ht="15" customHeight="1">
      <c r="A67" s="2"/>
      <c r="B67" s="2"/>
      <c r="C67" s="2"/>
      <c r="D67" s="2"/>
      <c r="E67" s="52"/>
      <c r="F67" s="52"/>
      <c r="G67" s="52"/>
      <c r="H67" s="52"/>
      <c r="I67" s="52"/>
    </row>
    <row r="68" ht="12" customHeight="1" thickBot="1"/>
    <row r="69" spans="1:9" ht="15" customHeight="1" thickBot="1">
      <c r="A69" s="262" t="s">
        <v>72</v>
      </c>
      <c r="B69" s="262"/>
      <c r="C69" s="262"/>
      <c r="D69" s="262"/>
      <c r="E69" s="262"/>
      <c r="F69" s="262"/>
      <c r="G69" s="262"/>
      <c r="H69" s="262"/>
      <c r="I69" s="262"/>
    </row>
    <row r="70" spans="1:9" ht="15" customHeight="1" thickBot="1">
      <c r="A70" s="262"/>
      <c r="B70" s="262"/>
      <c r="C70" s="262"/>
      <c r="D70" s="262"/>
      <c r="E70" s="262"/>
      <c r="F70" s="262"/>
      <c r="G70" s="262"/>
      <c r="H70" s="262"/>
      <c r="I70" s="262"/>
    </row>
    <row r="71" spans="1:9" ht="15" customHeight="1" thickBot="1">
      <c r="A71" s="262"/>
      <c r="B71" s="262"/>
      <c r="C71" s="262"/>
      <c r="D71" s="262"/>
      <c r="E71" s="262"/>
      <c r="F71" s="262"/>
      <c r="G71" s="262"/>
      <c r="H71" s="262"/>
      <c r="I71" s="262"/>
    </row>
    <row r="72" spans="1:9" ht="15" customHeight="1" thickBot="1">
      <c r="A72" s="262"/>
      <c r="B72" s="262"/>
      <c r="C72" s="262"/>
      <c r="D72" s="262"/>
      <c r="E72" s="262"/>
      <c r="F72" s="262"/>
      <c r="G72" s="262"/>
      <c r="H72" s="262"/>
      <c r="I72" s="262"/>
    </row>
    <row r="73" spans="1:9" ht="15" customHeight="1" thickBot="1">
      <c r="A73" s="262"/>
      <c r="B73" s="262"/>
      <c r="C73" s="262"/>
      <c r="D73" s="262"/>
      <c r="E73" s="262"/>
      <c r="F73" s="262"/>
      <c r="G73" s="262"/>
      <c r="H73" s="262"/>
      <c r="I73" s="262"/>
    </row>
    <row r="74" spans="1:9" ht="45.75" customHeight="1" thickBot="1">
      <c r="A74" s="262"/>
      <c r="B74" s="262"/>
      <c r="C74" s="262"/>
      <c r="D74" s="262"/>
      <c r="E74" s="262"/>
      <c r="F74" s="262"/>
      <c r="G74" s="262"/>
      <c r="H74" s="262"/>
      <c r="I74" s="262"/>
    </row>
    <row r="76" spans="1:9" ht="15" customHeight="1">
      <c r="A76" s="263" t="s">
        <v>37</v>
      </c>
      <c r="B76" s="263"/>
      <c r="C76" s="263"/>
      <c r="D76" s="263"/>
      <c r="E76" s="268" t="s">
        <v>56</v>
      </c>
      <c r="F76" s="55" t="s">
        <v>20</v>
      </c>
      <c r="G76" s="269" t="s">
        <v>21</v>
      </c>
      <c r="H76" s="269"/>
      <c r="I76" s="269"/>
    </row>
    <row r="77" spans="1:9" ht="15" customHeight="1">
      <c r="A77" s="263"/>
      <c r="B77" s="263"/>
      <c r="C77" s="263"/>
      <c r="D77" s="263"/>
      <c r="E77" s="268"/>
      <c r="F77" s="57" t="s">
        <v>5</v>
      </c>
      <c r="G77" s="56" t="s">
        <v>23</v>
      </c>
      <c r="H77" s="56" t="s">
        <v>24</v>
      </c>
      <c r="I77" s="56" t="s">
        <v>25</v>
      </c>
    </row>
    <row r="78" spans="1:9" ht="15" customHeight="1">
      <c r="A78" s="261" t="s">
        <v>42</v>
      </c>
      <c r="B78" s="261"/>
      <c r="C78" s="261"/>
      <c r="D78" s="261"/>
      <c r="E78" s="58">
        <v>745</v>
      </c>
      <c r="F78" s="58">
        <v>546</v>
      </c>
      <c r="G78" s="58">
        <v>500</v>
      </c>
      <c r="H78" s="58">
        <v>500</v>
      </c>
      <c r="I78" s="58">
        <v>500</v>
      </c>
    </row>
    <row r="80" ht="12" customHeight="1" thickBot="1"/>
    <row r="81" spans="1:9" ht="15" customHeight="1" thickBot="1">
      <c r="A81" s="262" t="s">
        <v>73</v>
      </c>
      <c r="B81" s="262"/>
      <c r="C81" s="262"/>
      <c r="D81" s="262"/>
      <c r="E81" s="262"/>
      <c r="F81" s="262"/>
      <c r="G81" s="262"/>
      <c r="H81" s="262"/>
      <c r="I81" s="262"/>
    </row>
    <row r="82" spans="1:9" ht="15" customHeight="1" thickBot="1">
      <c r="A82" s="262"/>
      <c r="B82" s="262"/>
      <c r="C82" s="262"/>
      <c r="D82" s="262"/>
      <c r="E82" s="262"/>
      <c r="F82" s="262"/>
      <c r="G82" s="262"/>
      <c r="H82" s="262"/>
      <c r="I82" s="262"/>
    </row>
    <row r="83" spans="1:9" ht="15" customHeight="1" thickBot="1">
      <c r="A83" s="262"/>
      <c r="B83" s="262"/>
      <c r="C83" s="262"/>
      <c r="D83" s="262"/>
      <c r="E83" s="262"/>
      <c r="F83" s="262"/>
      <c r="G83" s="262"/>
      <c r="H83" s="262"/>
      <c r="I83" s="262"/>
    </row>
    <row r="84" spans="1:9" ht="15" customHeight="1" thickBot="1">
      <c r="A84" s="262"/>
      <c r="B84" s="262"/>
      <c r="C84" s="262"/>
      <c r="D84" s="262"/>
      <c r="E84" s="262"/>
      <c r="F84" s="262"/>
      <c r="G84" s="262"/>
      <c r="H84" s="262"/>
      <c r="I84" s="262"/>
    </row>
    <row r="85" spans="1:9" ht="15" customHeight="1" thickBot="1">
      <c r="A85" s="262"/>
      <c r="B85" s="262"/>
      <c r="C85" s="262"/>
      <c r="D85" s="262"/>
      <c r="E85" s="262"/>
      <c r="F85" s="262"/>
      <c r="G85" s="262"/>
      <c r="H85" s="262"/>
      <c r="I85" s="262"/>
    </row>
    <row r="86" spans="1:9" ht="52.5" customHeight="1" thickBot="1">
      <c r="A86" s="262"/>
      <c r="B86" s="262"/>
      <c r="C86" s="262"/>
      <c r="D86" s="262"/>
      <c r="E86" s="262"/>
      <c r="F86" s="262"/>
      <c r="G86" s="262"/>
      <c r="H86" s="262"/>
      <c r="I86" s="262"/>
    </row>
    <row r="88" spans="1:9" ht="15" customHeight="1">
      <c r="A88" s="263" t="s">
        <v>37</v>
      </c>
      <c r="B88" s="263"/>
      <c r="C88" s="263"/>
      <c r="D88" s="263"/>
      <c r="E88" s="268" t="s">
        <v>56</v>
      </c>
      <c r="F88" s="55" t="s">
        <v>20</v>
      </c>
      <c r="G88" s="269" t="s">
        <v>21</v>
      </c>
      <c r="H88" s="269"/>
      <c r="I88" s="269"/>
    </row>
    <row r="89" spans="1:9" ht="15" customHeight="1">
      <c r="A89" s="263"/>
      <c r="B89" s="263"/>
      <c r="C89" s="263"/>
      <c r="D89" s="263"/>
      <c r="E89" s="268"/>
      <c r="F89" s="57" t="s">
        <v>5</v>
      </c>
      <c r="G89" s="56" t="s">
        <v>23</v>
      </c>
      <c r="H89" s="56" t="s">
        <v>24</v>
      </c>
      <c r="I89" s="56" t="s">
        <v>25</v>
      </c>
    </row>
    <row r="90" spans="1:9" ht="15" customHeight="1">
      <c r="A90" s="261" t="s">
        <v>44</v>
      </c>
      <c r="B90" s="261"/>
      <c r="C90" s="261"/>
      <c r="D90" s="261"/>
      <c r="E90" s="58">
        <v>1267</v>
      </c>
      <c r="F90" s="58">
        <v>1046</v>
      </c>
      <c r="G90" s="58">
        <v>1050</v>
      </c>
      <c r="H90" s="58">
        <v>1050</v>
      </c>
      <c r="I90" s="58">
        <v>1050</v>
      </c>
    </row>
    <row r="91" spans="1:9" ht="15" customHeight="1">
      <c r="A91" s="270" t="s">
        <v>45</v>
      </c>
      <c r="B91" s="271" t="s">
        <v>46</v>
      </c>
      <c r="C91" s="271"/>
      <c r="D91" s="271"/>
      <c r="E91" s="58">
        <v>119</v>
      </c>
      <c r="F91" s="58">
        <v>120</v>
      </c>
      <c r="G91" s="58">
        <v>130</v>
      </c>
      <c r="H91" s="58">
        <v>130</v>
      </c>
      <c r="I91" s="58">
        <v>130</v>
      </c>
    </row>
    <row r="92" spans="1:9" ht="15" customHeight="1">
      <c r="A92" s="270"/>
      <c r="B92" s="271" t="s">
        <v>47</v>
      </c>
      <c r="C92" s="271"/>
      <c r="D92" s="271"/>
      <c r="E92" s="58">
        <v>510</v>
      </c>
      <c r="F92" s="58">
        <v>250</v>
      </c>
      <c r="G92" s="58">
        <v>240</v>
      </c>
      <c r="H92" s="58">
        <v>240</v>
      </c>
      <c r="I92" s="58">
        <v>240</v>
      </c>
    </row>
    <row r="93" spans="1:9" ht="15" customHeight="1">
      <c r="A93" s="270"/>
      <c r="B93" s="271" t="s">
        <v>48</v>
      </c>
      <c r="C93" s="271"/>
      <c r="D93" s="271"/>
      <c r="E93" s="58">
        <v>112</v>
      </c>
      <c r="F93" s="58">
        <v>140</v>
      </c>
      <c r="G93" s="58">
        <v>130</v>
      </c>
      <c r="H93" s="58">
        <v>130</v>
      </c>
      <c r="I93" s="58">
        <v>130</v>
      </c>
    </row>
    <row r="94" spans="1:9" ht="27.75" customHeight="1">
      <c r="A94" s="270"/>
      <c r="B94" s="272" t="s">
        <v>49</v>
      </c>
      <c r="C94" s="272"/>
      <c r="D94" s="272"/>
      <c r="E94" s="58">
        <v>0</v>
      </c>
      <c r="F94" s="58">
        <v>0</v>
      </c>
      <c r="G94" s="58">
        <v>20</v>
      </c>
      <c r="H94" s="58">
        <v>20</v>
      </c>
      <c r="I94" s="58">
        <v>20</v>
      </c>
    </row>
    <row r="97" ht="15" customHeight="1"/>
    <row r="98" ht="15" customHeight="1">
      <c r="A98" s="59" t="s">
        <v>74</v>
      </c>
    </row>
    <row r="99" ht="15" customHeight="1">
      <c r="A99" t="s">
        <v>51</v>
      </c>
    </row>
  </sheetData>
  <sheetProtection selectLockedCells="1" selectUnlockedCells="1"/>
  <mergeCells count="43">
    <mergeCell ref="A91:A94"/>
    <mergeCell ref="B91:D91"/>
    <mergeCell ref="B92:D92"/>
    <mergeCell ref="B93:D93"/>
    <mergeCell ref="B94:D94"/>
    <mergeCell ref="A13:I23"/>
    <mergeCell ref="A81:I86"/>
    <mergeCell ref="A88:D89"/>
    <mergeCell ref="E88:E89"/>
    <mergeCell ref="G88:I88"/>
    <mergeCell ref="A76:D77"/>
    <mergeCell ref="A90:D90"/>
    <mergeCell ref="E62:E63"/>
    <mergeCell ref="G62:I62"/>
    <mergeCell ref="A64:D64"/>
    <mergeCell ref="E76:E77"/>
    <mergeCell ref="G76:I76"/>
    <mergeCell ref="A78:D78"/>
    <mergeCell ref="A69:I74"/>
    <mergeCell ref="A65:D65"/>
    <mergeCell ref="G10:I10"/>
    <mergeCell ref="C11:D11"/>
    <mergeCell ref="A25:I30"/>
    <mergeCell ref="A32:I38"/>
    <mergeCell ref="A40:D41"/>
    <mergeCell ref="E40:E41"/>
    <mergeCell ref="G40:I40"/>
    <mergeCell ref="A66:D66"/>
    <mergeCell ref="A46:D46"/>
    <mergeCell ref="A47:D47"/>
    <mergeCell ref="A48:D48"/>
    <mergeCell ref="A49:D49"/>
    <mergeCell ref="A50:D50"/>
    <mergeCell ref="A55:I60"/>
    <mergeCell ref="A62:D63"/>
    <mergeCell ref="A1:A5"/>
    <mergeCell ref="D3:F3"/>
    <mergeCell ref="A42:D42"/>
    <mergeCell ref="A43:D43"/>
    <mergeCell ref="A44:D44"/>
    <mergeCell ref="A45:D45"/>
    <mergeCell ref="A10:B10"/>
    <mergeCell ref="C10:F10"/>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52" max="8" man="1"/>
  </rowBreaks>
  <drawing r:id="rId1"/>
</worksheet>
</file>

<file path=xl/worksheets/sheet2.xml><?xml version="1.0" encoding="utf-8"?>
<worksheet xmlns="http://schemas.openxmlformats.org/spreadsheetml/2006/main" xmlns:r="http://schemas.openxmlformats.org/officeDocument/2006/relationships">
  <dimension ref="A1:K91"/>
  <sheetViews>
    <sheetView view="pageBreakPreview" zoomScale="70" zoomScaleSheetLayoutView="70" zoomScalePageLayoutView="0" workbookViewId="0" topLeftCell="A25">
      <selection activeCell="E35" sqref="E35"/>
    </sheetView>
  </sheetViews>
  <sheetFormatPr defaultColWidth="9.140625" defaultRowHeight="12.75"/>
  <cols>
    <col min="4" max="4" width="20.421875" style="0" customWidth="1"/>
    <col min="5" max="8" width="11.140625" style="0" customWidth="1"/>
    <col min="9" max="9" width="10.7109375" style="0" customWidth="1"/>
  </cols>
  <sheetData>
    <row r="1" spans="1:9" ht="12.75">
      <c r="A1" s="182"/>
      <c r="B1" s="88"/>
      <c r="C1" s="88"/>
      <c r="D1" s="88"/>
      <c r="E1" s="88"/>
      <c r="F1" s="88"/>
      <c r="G1" s="88"/>
      <c r="H1" s="88"/>
      <c r="I1" s="89"/>
    </row>
    <row r="2" spans="1:9" ht="12.75">
      <c r="A2" s="183"/>
      <c r="B2" s="15"/>
      <c r="C2" s="15"/>
      <c r="D2" s="15"/>
      <c r="E2" s="15"/>
      <c r="F2" s="15"/>
      <c r="G2" s="15"/>
      <c r="H2" s="15"/>
      <c r="I2" s="90"/>
    </row>
    <row r="3" spans="1:9" ht="21">
      <c r="A3" s="183"/>
      <c r="B3" s="15"/>
      <c r="C3" s="15"/>
      <c r="D3" s="184" t="s">
        <v>6</v>
      </c>
      <c r="E3" s="185"/>
      <c r="F3" s="185"/>
      <c r="G3" s="15"/>
      <c r="H3" s="15"/>
      <c r="I3" s="90"/>
    </row>
    <row r="4" spans="1:9" ht="12.75">
      <c r="A4" s="183"/>
      <c r="B4" s="15"/>
      <c r="C4" s="15"/>
      <c r="D4" s="15"/>
      <c r="E4" s="15"/>
      <c r="F4" s="15"/>
      <c r="G4" s="15"/>
      <c r="H4" s="15"/>
      <c r="I4" s="90"/>
    </row>
    <row r="5" spans="1:9" ht="23.25" customHeight="1">
      <c r="A5" s="183"/>
      <c r="B5" s="1"/>
      <c r="C5" s="1"/>
      <c r="D5" s="1"/>
      <c r="E5" s="1"/>
      <c r="F5" s="1"/>
      <c r="G5" s="1"/>
      <c r="H5" s="1"/>
      <c r="I5" s="14"/>
    </row>
    <row r="6" spans="1:9" ht="16.5" customHeight="1">
      <c r="A6" s="91"/>
      <c r="B6" s="1"/>
      <c r="C6" s="1"/>
      <c r="D6" s="1"/>
      <c r="E6" s="1"/>
      <c r="F6" s="1"/>
      <c r="G6" s="1"/>
      <c r="H6" s="1"/>
      <c r="I6" s="14"/>
    </row>
    <row r="7" spans="1:9" ht="12.75">
      <c r="A7" s="92" t="s">
        <v>7</v>
      </c>
      <c r="B7" s="2"/>
      <c r="C7" s="2"/>
      <c r="D7" s="2"/>
      <c r="E7" s="2"/>
      <c r="F7" s="2"/>
      <c r="G7" s="2"/>
      <c r="H7" s="2"/>
      <c r="I7" s="90"/>
    </row>
    <row r="8" spans="1:9" ht="12.75">
      <c r="A8" s="93"/>
      <c r="B8" s="15"/>
      <c r="C8" s="15"/>
      <c r="D8" s="15"/>
      <c r="E8" s="15"/>
      <c r="F8" s="15"/>
      <c r="G8" s="15"/>
      <c r="H8" s="15"/>
      <c r="I8" s="90"/>
    </row>
    <row r="9" spans="1:9" ht="12.75">
      <c r="A9" s="94" t="s">
        <v>8</v>
      </c>
      <c r="B9" s="5"/>
      <c r="C9" s="6" t="s">
        <v>9</v>
      </c>
      <c r="D9" s="6"/>
      <c r="E9" s="7"/>
      <c r="F9" s="6"/>
      <c r="G9" s="4" t="s">
        <v>10</v>
      </c>
      <c r="H9" s="6"/>
      <c r="I9" s="95"/>
    </row>
    <row r="10" spans="1:9" ht="12.75">
      <c r="A10" s="186" t="s">
        <v>173</v>
      </c>
      <c r="B10" s="159"/>
      <c r="C10" s="158" t="s">
        <v>174</v>
      </c>
      <c r="D10" s="160"/>
      <c r="E10" s="160"/>
      <c r="F10" s="159"/>
      <c r="G10" s="158" t="s">
        <v>104</v>
      </c>
      <c r="H10" s="160"/>
      <c r="I10" s="181"/>
    </row>
    <row r="11" spans="1:9" ht="21" customHeight="1" thickBot="1">
      <c r="A11" s="96"/>
      <c r="B11" s="9"/>
      <c r="C11" s="161"/>
      <c r="D11" s="161"/>
      <c r="E11" s="9"/>
      <c r="F11" s="9"/>
      <c r="G11" s="9" t="s">
        <v>13</v>
      </c>
      <c r="H11" s="10"/>
      <c r="I11" s="97">
        <v>2013</v>
      </c>
    </row>
    <row r="12" spans="1:9" ht="15" customHeight="1">
      <c r="A12" s="131" t="s">
        <v>175</v>
      </c>
      <c r="B12" s="132"/>
      <c r="C12" s="132"/>
      <c r="D12" s="132"/>
      <c r="E12" s="132"/>
      <c r="F12" s="132"/>
      <c r="G12" s="132"/>
      <c r="H12" s="132"/>
      <c r="I12" s="140"/>
    </row>
    <row r="13" spans="1:9" ht="12.75">
      <c r="A13" s="134"/>
      <c r="B13" s="135"/>
      <c r="C13" s="135"/>
      <c r="D13" s="135"/>
      <c r="E13" s="135"/>
      <c r="F13" s="135"/>
      <c r="G13" s="135"/>
      <c r="H13" s="135"/>
      <c r="I13" s="141"/>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87.75" customHeight="1" thickBot="1">
      <c r="A19" s="137"/>
      <c r="B19" s="138"/>
      <c r="C19" s="138"/>
      <c r="D19" s="138"/>
      <c r="E19" s="138"/>
      <c r="F19" s="138"/>
      <c r="G19" s="138"/>
      <c r="H19" s="138"/>
      <c r="I19" s="142"/>
    </row>
    <row r="20" spans="1:9" ht="13.5" thickBot="1">
      <c r="A20" s="93"/>
      <c r="B20" s="15"/>
      <c r="C20" s="15"/>
      <c r="D20" s="15"/>
      <c r="E20" s="15"/>
      <c r="F20" s="15"/>
      <c r="G20" s="15"/>
      <c r="H20" s="15"/>
      <c r="I20" s="90"/>
    </row>
    <row r="21" spans="1:9" ht="12.75">
      <c r="A21" s="131" t="s">
        <v>176</v>
      </c>
      <c r="B21" s="132"/>
      <c r="C21" s="132"/>
      <c r="D21" s="132"/>
      <c r="E21" s="132"/>
      <c r="F21" s="132"/>
      <c r="G21" s="132"/>
      <c r="H21" s="132"/>
      <c r="I21" s="133"/>
    </row>
    <row r="22" spans="1:9" ht="12.75">
      <c r="A22" s="134"/>
      <c r="B22" s="135"/>
      <c r="C22" s="135"/>
      <c r="D22" s="135"/>
      <c r="E22" s="135"/>
      <c r="F22" s="135"/>
      <c r="G22" s="135"/>
      <c r="H22" s="135"/>
      <c r="I22" s="136"/>
    </row>
    <row r="23" spans="1:9" ht="13.5" thickBot="1">
      <c r="A23" s="137"/>
      <c r="B23" s="138"/>
      <c r="C23" s="138"/>
      <c r="D23" s="138"/>
      <c r="E23" s="138"/>
      <c r="F23" s="138"/>
      <c r="G23" s="138"/>
      <c r="H23" s="138"/>
      <c r="I23" s="139"/>
    </row>
    <row r="24" spans="1:9" ht="13.5" thickBot="1">
      <c r="A24" s="11"/>
      <c r="B24" s="12"/>
      <c r="C24" s="12"/>
      <c r="D24" s="12"/>
      <c r="E24" s="12"/>
      <c r="F24" s="12"/>
      <c r="G24" s="12"/>
      <c r="H24" s="12"/>
      <c r="I24" s="14"/>
    </row>
    <row r="25" spans="1:9" ht="15" customHeight="1">
      <c r="A25" s="131" t="s">
        <v>177</v>
      </c>
      <c r="B25" s="132"/>
      <c r="C25" s="132"/>
      <c r="D25" s="132"/>
      <c r="E25" s="132"/>
      <c r="F25" s="132"/>
      <c r="G25" s="132"/>
      <c r="H25" s="132"/>
      <c r="I25" s="140"/>
    </row>
    <row r="26" spans="1:9" ht="12.75">
      <c r="A26" s="134"/>
      <c r="B26" s="135"/>
      <c r="C26" s="135"/>
      <c r="D26" s="135"/>
      <c r="E26" s="135"/>
      <c r="F26" s="135"/>
      <c r="G26" s="135"/>
      <c r="H26" s="135"/>
      <c r="I26" s="141"/>
    </row>
    <row r="27" spans="1:9" ht="12.75">
      <c r="A27" s="134"/>
      <c r="B27" s="135"/>
      <c r="C27" s="135"/>
      <c r="D27" s="135"/>
      <c r="E27" s="135"/>
      <c r="F27" s="135"/>
      <c r="G27" s="135"/>
      <c r="H27" s="135"/>
      <c r="I27" s="141"/>
    </row>
    <row r="28" spans="1:9" ht="12.75">
      <c r="A28" s="134"/>
      <c r="B28" s="135"/>
      <c r="C28" s="135"/>
      <c r="D28" s="135"/>
      <c r="E28" s="135"/>
      <c r="F28" s="135"/>
      <c r="G28" s="135"/>
      <c r="H28" s="135"/>
      <c r="I28" s="141"/>
    </row>
    <row r="29" spans="1:9" ht="12.75">
      <c r="A29" s="134"/>
      <c r="B29" s="135"/>
      <c r="C29" s="135"/>
      <c r="D29" s="135"/>
      <c r="E29" s="135"/>
      <c r="F29" s="135"/>
      <c r="G29" s="135"/>
      <c r="H29" s="135"/>
      <c r="I29" s="141"/>
    </row>
    <row r="30" spans="1:9" ht="12.75">
      <c r="A30" s="134"/>
      <c r="B30" s="135"/>
      <c r="C30" s="135"/>
      <c r="D30" s="135"/>
      <c r="E30" s="135"/>
      <c r="F30" s="135"/>
      <c r="G30" s="135"/>
      <c r="H30" s="135"/>
      <c r="I30" s="141"/>
    </row>
    <row r="31" spans="1:9" ht="16.5" customHeight="1" thickBot="1">
      <c r="A31" s="137"/>
      <c r="B31" s="138"/>
      <c r="C31" s="138"/>
      <c r="D31" s="138"/>
      <c r="E31" s="138"/>
      <c r="F31" s="138"/>
      <c r="G31" s="138"/>
      <c r="H31" s="138"/>
      <c r="I31" s="142"/>
    </row>
    <row r="32" spans="1:9" ht="15" customHeight="1" thickBot="1">
      <c r="A32" s="93" t="s">
        <v>17</v>
      </c>
      <c r="B32" s="15"/>
      <c r="C32" s="15"/>
      <c r="D32" s="15"/>
      <c r="E32" s="15"/>
      <c r="F32" s="15"/>
      <c r="G32" s="15"/>
      <c r="H32" s="15"/>
      <c r="I32" s="90"/>
    </row>
    <row r="33" spans="1:9" ht="15" customHeight="1">
      <c r="A33" s="117" t="s">
        <v>18</v>
      </c>
      <c r="B33" s="118"/>
      <c r="C33" s="118"/>
      <c r="D33" s="118"/>
      <c r="E33" s="121" t="s">
        <v>56</v>
      </c>
      <c r="F33" s="16" t="s">
        <v>186</v>
      </c>
      <c r="G33" s="123" t="s">
        <v>21</v>
      </c>
      <c r="H33" s="124"/>
      <c r="I33" s="125"/>
    </row>
    <row r="34" spans="1:9" ht="15" thickBot="1">
      <c r="A34" s="119"/>
      <c r="B34" s="120"/>
      <c r="C34" s="120"/>
      <c r="D34" s="120"/>
      <c r="E34" s="122"/>
      <c r="F34" s="17" t="s">
        <v>187</v>
      </c>
      <c r="G34" s="18" t="s">
        <v>23</v>
      </c>
      <c r="H34" s="18" t="s">
        <v>24</v>
      </c>
      <c r="I34" s="19" t="s">
        <v>25</v>
      </c>
    </row>
    <row r="35" spans="1:9" ht="12.75">
      <c r="A35" s="147" t="s">
        <v>26</v>
      </c>
      <c r="B35" s="148"/>
      <c r="C35" s="148"/>
      <c r="D35" s="148"/>
      <c r="E35" s="38">
        <v>23788</v>
      </c>
      <c r="F35" s="38">
        <v>24953</v>
      </c>
      <c r="G35" s="38">
        <v>25950</v>
      </c>
      <c r="H35" s="38">
        <v>26311</v>
      </c>
      <c r="I35" s="98">
        <v>26560</v>
      </c>
    </row>
    <row r="36" spans="1:9" ht="12.75">
      <c r="A36" s="149" t="s">
        <v>27</v>
      </c>
      <c r="B36" s="150"/>
      <c r="C36" s="150"/>
      <c r="D36" s="150"/>
      <c r="E36" s="99">
        <v>23786</v>
      </c>
      <c r="F36" s="99">
        <v>24953</v>
      </c>
      <c r="G36" s="38">
        <v>25950</v>
      </c>
      <c r="H36" s="99">
        <v>26311</v>
      </c>
      <c r="I36" s="100">
        <v>26560</v>
      </c>
    </row>
    <row r="37" spans="1:9" ht="13.5" thickBot="1">
      <c r="A37" s="151" t="s">
        <v>28</v>
      </c>
      <c r="B37" s="152"/>
      <c r="C37" s="152"/>
      <c r="D37" s="152"/>
      <c r="E37" s="101">
        <f>E35-E36</f>
        <v>2</v>
      </c>
      <c r="F37" s="101">
        <f>F35-F36</f>
        <v>0</v>
      </c>
      <c r="G37" s="101">
        <f>G35-G36</f>
        <v>0</v>
      </c>
      <c r="H37" s="101">
        <f>H35-H36</f>
        <v>0</v>
      </c>
      <c r="I37" s="102">
        <f>I35-I36</f>
        <v>0</v>
      </c>
    </row>
    <row r="38" spans="1:9" ht="12.75">
      <c r="A38" s="153" t="s">
        <v>29</v>
      </c>
      <c r="B38" s="154"/>
      <c r="C38" s="154"/>
      <c r="D38" s="154"/>
      <c r="E38" s="26">
        <v>0</v>
      </c>
      <c r="F38" s="26">
        <v>0</v>
      </c>
      <c r="G38" s="26">
        <v>0</v>
      </c>
      <c r="H38" s="26">
        <v>0</v>
      </c>
      <c r="I38" s="27">
        <v>0</v>
      </c>
    </row>
    <row r="39" spans="1:11" ht="12.75">
      <c r="A39" s="126" t="s">
        <v>30</v>
      </c>
      <c r="B39" s="127"/>
      <c r="C39" s="127"/>
      <c r="D39" s="127"/>
      <c r="E39" s="28">
        <v>0</v>
      </c>
      <c r="F39" s="28">
        <v>0</v>
      </c>
      <c r="G39" s="28">
        <v>0</v>
      </c>
      <c r="H39" s="28">
        <v>0</v>
      </c>
      <c r="I39" s="29">
        <v>0</v>
      </c>
      <c r="K39" t="s">
        <v>17</v>
      </c>
    </row>
    <row r="40" spans="1:9" ht="13.5" thickBot="1">
      <c r="A40" s="115" t="s">
        <v>31</v>
      </c>
      <c r="B40" s="116"/>
      <c r="C40" s="116"/>
      <c r="D40" s="116"/>
      <c r="E40" s="30">
        <f>E38-E39</f>
        <v>0</v>
      </c>
      <c r="F40" s="30">
        <f>F38-F39</f>
        <v>0</v>
      </c>
      <c r="G40" s="30">
        <f>G38-G39</f>
        <v>0</v>
      </c>
      <c r="H40" s="30">
        <f>H38-H39</f>
        <v>0</v>
      </c>
      <c r="I40" s="31">
        <v>0</v>
      </c>
    </row>
    <row r="41" spans="1:9" ht="12.75">
      <c r="A41" s="129" t="s">
        <v>32</v>
      </c>
      <c r="B41" s="130"/>
      <c r="C41" s="130"/>
      <c r="D41" s="130"/>
      <c r="E41" s="103">
        <f>E35+E38</f>
        <v>23788</v>
      </c>
      <c r="F41" s="103">
        <f>F35+F38</f>
        <v>24953</v>
      </c>
      <c r="G41" s="103">
        <f>G35+G38</f>
        <v>25950</v>
      </c>
      <c r="H41" s="103">
        <f>H35+H38</f>
        <v>26311</v>
      </c>
      <c r="I41" s="104">
        <f>I35+I38</f>
        <v>26560</v>
      </c>
    </row>
    <row r="42" spans="1:9" ht="12.75">
      <c r="A42" s="171" t="s">
        <v>33</v>
      </c>
      <c r="B42" s="172"/>
      <c r="C42" s="172"/>
      <c r="D42" s="172"/>
      <c r="E42" s="103">
        <f aca="true" t="shared" si="0" ref="E42:I43">E36+E39</f>
        <v>23786</v>
      </c>
      <c r="F42" s="103">
        <f t="shared" si="0"/>
        <v>24953</v>
      </c>
      <c r="G42" s="103">
        <f t="shared" si="0"/>
        <v>25950</v>
      </c>
      <c r="H42" s="103">
        <f t="shared" si="0"/>
        <v>26311</v>
      </c>
      <c r="I42" s="104">
        <f t="shared" si="0"/>
        <v>26560</v>
      </c>
    </row>
    <row r="43" spans="1:9" ht="13.5" thickBot="1">
      <c r="A43" s="173" t="s">
        <v>34</v>
      </c>
      <c r="B43" s="174"/>
      <c r="C43" s="174"/>
      <c r="D43" s="174"/>
      <c r="E43" s="105">
        <f t="shared" si="0"/>
        <v>2</v>
      </c>
      <c r="F43" s="105">
        <f t="shared" si="0"/>
        <v>0</v>
      </c>
      <c r="G43" s="105">
        <f t="shared" si="0"/>
        <v>0</v>
      </c>
      <c r="H43" s="105">
        <f t="shared" si="0"/>
        <v>0</v>
      </c>
      <c r="I43" s="106">
        <f t="shared" si="0"/>
        <v>0</v>
      </c>
    </row>
    <row r="44" spans="1:9" ht="12.75">
      <c r="A44" s="93"/>
      <c r="B44" s="15"/>
      <c r="C44" s="15"/>
      <c r="D44" s="15"/>
      <c r="E44" s="15"/>
      <c r="F44" s="15"/>
      <c r="G44" s="15"/>
      <c r="H44" s="15"/>
      <c r="I44" s="90"/>
    </row>
    <row r="45" spans="1:9" ht="6" customHeight="1">
      <c r="A45" s="93"/>
      <c r="B45" s="15"/>
      <c r="C45" s="15"/>
      <c r="D45" s="15"/>
      <c r="E45" s="15"/>
      <c r="F45" s="15"/>
      <c r="G45" s="15"/>
      <c r="H45" s="15"/>
      <c r="I45" s="90"/>
    </row>
    <row r="46" spans="1:9" ht="12.75">
      <c r="A46" s="93" t="s">
        <v>35</v>
      </c>
      <c r="B46" s="15"/>
      <c r="C46" s="15"/>
      <c r="D46" s="15"/>
      <c r="E46" s="15"/>
      <c r="F46" s="15"/>
      <c r="G46" s="15"/>
      <c r="H46" s="15"/>
      <c r="I46" s="90"/>
    </row>
    <row r="47" spans="1:9" ht="10.5" customHeight="1" thickBot="1">
      <c r="A47" s="93"/>
      <c r="B47" s="15"/>
      <c r="C47" s="15"/>
      <c r="D47" s="15"/>
      <c r="E47" s="15"/>
      <c r="F47" s="15"/>
      <c r="G47" s="15"/>
      <c r="H47" s="15"/>
      <c r="I47" s="90"/>
    </row>
    <row r="48" spans="1:9" ht="15" customHeight="1">
      <c r="A48" s="131" t="s">
        <v>193</v>
      </c>
      <c r="B48" s="132"/>
      <c r="C48" s="132"/>
      <c r="D48" s="132"/>
      <c r="E48" s="132"/>
      <c r="F48" s="132"/>
      <c r="G48" s="132"/>
      <c r="H48" s="132"/>
      <c r="I48" s="133"/>
    </row>
    <row r="49" spans="1:9" ht="12.75">
      <c r="A49" s="134"/>
      <c r="B49" s="135"/>
      <c r="C49" s="135"/>
      <c r="D49" s="135"/>
      <c r="E49" s="135"/>
      <c r="F49" s="135"/>
      <c r="G49" s="135"/>
      <c r="H49" s="135"/>
      <c r="I49" s="136"/>
    </row>
    <row r="50" spans="1:9" ht="12.75">
      <c r="A50" s="134"/>
      <c r="B50" s="135"/>
      <c r="C50" s="135"/>
      <c r="D50" s="135"/>
      <c r="E50" s="135"/>
      <c r="F50" s="135"/>
      <c r="G50" s="135"/>
      <c r="H50" s="135"/>
      <c r="I50" s="136"/>
    </row>
    <row r="51" spans="1:9" ht="12.75">
      <c r="A51" s="134"/>
      <c r="B51" s="135"/>
      <c r="C51" s="135"/>
      <c r="D51" s="135"/>
      <c r="E51" s="135"/>
      <c r="F51" s="135"/>
      <c r="G51" s="135"/>
      <c r="H51" s="135"/>
      <c r="I51" s="136"/>
    </row>
    <row r="52" spans="1:9" ht="12.75">
      <c r="A52" s="134"/>
      <c r="B52" s="135"/>
      <c r="C52" s="135"/>
      <c r="D52" s="135"/>
      <c r="E52" s="135"/>
      <c r="F52" s="135"/>
      <c r="G52" s="135"/>
      <c r="H52" s="135"/>
      <c r="I52" s="136"/>
    </row>
    <row r="53" spans="1:9" ht="41.25" customHeight="1" thickBot="1">
      <c r="A53" s="137"/>
      <c r="B53" s="138"/>
      <c r="C53" s="138"/>
      <c r="D53" s="138"/>
      <c r="E53" s="138"/>
      <c r="F53" s="138"/>
      <c r="G53" s="138"/>
      <c r="H53" s="138"/>
      <c r="I53" s="139"/>
    </row>
    <row r="54" spans="1:9" ht="30.75" customHeight="1">
      <c r="A54" s="92" t="s">
        <v>178</v>
      </c>
      <c r="B54" s="15"/>
      <c r="C54" s="15"/>
      <c r="D54" s="15"/>
      <c r="E54" s="15"/>
      <c r="F54" s="15"/>
      <c r="G54" s="15"/>
      <c r="H54" s="15"/>
      <c r="I54" s="90"/>
    </row>
    <row r="55" spans="1:9" ht="15" customHeight="1">
      <c r="A55" s="178" t="s">
        <v>37</v>
      </c>
      <c r="B55" s="146"/>
      <c r="C55" s="146"/>
      <c r="D55" s="146"/>
      <c r="E55" s="168" t="s">
        <v>56</v>
      </c>
      <c r="F55" s="39" t="s">
        <v>20</v>
      </c>
      <c r="G55" s="169" t="s">
        <v>21</v>
      </c>
      <c r="H55" s="161"/>
      <c r="I55" s="179"/>
    </row>
    <row r="56" spans="1:9" ht="14.25">
      <c r="A56" s="178"/>
      <c r="B56" s="146"/>
      <c r="C56" s="146"/>
      <c r="D56" s="146"/>
      <c r="E56" s="168"/>
      <c r="F56" s="40" t="s">
        <v>5</v>
      </c>
      <c r="G56" s="41" t="s">
        <v>23</v>
      </c>
      <c r="H56" s="41" t="s">
        <v>24</v>
      </c>
      <c r="I56" s="107" t="s">
        <v>25</v>
      </c>
    </row>
    <row r="57" spans="1:9" ht="12.75">
      <c r="A57" s="180" t="s">
        <v>38</v>
      </c>
      <c r="B57" s="128"/>
      <c r="C57" s="128"/>
      <c r="D57" s="128"/>
      <c r="E57" s="75">
        <v>10117</v>
      </c>
      <c r="F57" s="75">
        <v>11203</v>
      </c>
      <c r="G57" s="75">
        <v>12000</v>
      </c>
      <c r="H57" s="75">
        <v>12000</v>
      </c>
      <c r="I57" s="108">
        <v>12000</v>
      </c>
    </row>
    <row r="58" spans="1:9" ht="12.75">
      <c r="A58" s="187" t="s">
        <v>39</v>
      </c>
      <c r="B58" s="161"/>
      <c r="C58" s="161"/>
      <c r="D58" s="170"/>
      <c r="E58" s="75">
        <v>22</v>
      </c>
      <c r="F58" s="75">
        <v>24</v>
      </c>
      <c r="G58" s="75">
        <v>28</v>
      </c>
      <c r="H58" s="75">
        <v>28</v>
      </c>
      <c r="I58" s="108">
        <v>28</v>
      </c>
    </row>
    <row r="59" spans="1:9" ht="12.75">
      <c r="A59" s="187" t="s">
        <v>40</v>
      </c>
      <c r="B59" s="161"/>
      <c r="C59" s="161"/>
      <c r="D59" s="170"/>
      <c r="E59" s="36">
        <v>45.712</v>
      </c>
      <c r="F59" s="36">
        <v>50</v>
      </c>
      <c r="G59" s="36">
        <v>52</v>
      </c>
      <c r="H59" s="36">
        <v>52</v>
      </c>
      <c r="I59" s="109">
        <v>52</v>
      </c>
    </row>
    <row r="60" spans="1:9" ht="12.75">
      <c r="A60" s="92"/>
      <c r="B60" s="2"/>
      <c r="C60" s="2"/>
      <c r="D60" s="2"/>
      <c r="E60" s="15"/>
      <c r="F60" s="15"/>
      <c r="G60" s="15"/>
      <c r="H60" s="15"/>
      <c r="I60" s="90"/>
    </row>
    <row r="61" spans="1:9" ht="12" customHeight="1" thickBot="1">
      <c r="A61" s="93"/>
      <c r="B61" s="15"/>
      <c r="C61" s="15"/>
      <c r="D61" s="15"/>
      <c r="E61" s="15"/>
      <c r="F61" s="15"/>
      <c r="G61" s="15"/>
      <c r="H61" s="15"/>
      <c r="I61" s="90"/>
    </row>
    <row r="62" spans="1:10" ht="15" customHeight="1">
      <c r="A62" s="131" t="s">
        <v>194</v>
      </c>
      <c r="B62" s="132"/>
      <c r="C62" s="132"/>
      <c r="D62" s="132"/>
      <c r="E62" s="132"/>
      <c r="F62" s="132"/>
      <c r="G62" s="132"/>
      <c r="H62" s="132"/>
      <c r="I62" s="133"/>
      <c r="J62" t="s">
        <v>17</v>
      </c>
    </row>
    <row r="63" spans="1:9" ht="12.75">
      <c r="A63" s="134"/>
      <c r="B63" s="135"/>
      <c r="C63" s="135"/>
      <c r="D63" s="135"/>
      <c r="E63" s="135"/>
      <c r="F63" s="135"/>
      <c r="G63" s="135"/>
      <c r="H63" s="135"/>
      <c r="I63" s="136"/>
    </row>
    <row r="64" spans="1:9" ht="12.75">
      <c r="A64" s="134"/>
      <c r="B64" s="135"/>
      <c r="C64" s="135"/>
      <c r="D64" s="135"/>
      <c r="E64" s="135"/>
      <c r="F64" s="135"/>
      <c r="G64" s="135"/>
      <c r="H64" s="135"/>
      <c r="I64" s="136"/>
    </row>
    <row r="65" spans="1:9" ht="12.75">
      <c r="A65" s="134"/>
      <c r="B65" s="135"/>
      <c r="C65" s="135"/>
      <c r="D65" s="135"/>
      <c r="E65" s="135"/>
      <c r="F65" s="135"/>
      <c r="G65" s="135"/>
      <c r="H65" s="135"/>
      <c r="I65" s="136"/>
    </row>
    <row r="66" spans="1:9" ht="12.75">
      <c r="A66" s="134"/>
      <c r="B66" s="135"/>
      <c r="C66" s="135"/>
      <c r="D66" s="135"/>
      <c r="E66" s="135"/>
      <c r="F66" s="135"/>
      <c r="G66" s="135"/>
      <c r="H66" s="135"/>
      <c r="I66" s="136"/>
    </row>
    <row r="67" spans="1:9" ht="102.75" customHeight="1" thickBot="1">
      <c r="A67" s="137"/>
      <c r="B67" s="138"/>
      <c r="C67" s="138"/>
      <c r="D67" s="138"/>
      <c r="E67" s="138"/>
      <c r="F67" s="138"/>
      <c r="G67" s="138"/>
      <c r="H67" s="138"/>
      <c r="I67" s="139"/>
    </row>
    <row r="68" spans="1:9" ht="12" customHeight="1">
      <c r="A68" s="93"/>
      <c r="B68" s="15"/>
      <c r="C68" s="15"/>
      <c r="D68" s="15"/>
      <c r="E68" s="15"/>
      <c r="F68" s="15"/>
      <c r="G68" s="15"/>
      <c r="H68" s="15"/>
      <c r="I68" s="90"/>
    </row>
    <row r="69" spans="1:9" ht="15" customHeight="1">
      <c r="A69" s="178" t="s">
        <v>37</v>
      </c>
      <c r="B69" s="146"/>
      <c r="C69" s="146"/>
      <c r="D69" s="146"/>
      <c r="E69" s="168" t="s">
        <v>56</v>
      </c>
      <c r="F69" s="39" t="s">
        <v>20</v>
      </c>
      <c r="G69" s="169" t="s">
        <v>21</v>
      </c>
      <c r="H69" s="161"/>
      <c r="I69" s="179"/>
    </row>
    <row r="70" spans="1:9" ht="14.25">
      <c r="A70" s="178"/>
      <c r="B70" s="146"/>
      <c r="C70" s="146"/>
      <c r="D70" s="146"/>
      <c r="E70" s="168"/>
      <c r="F70" s="40" t="s">
        <v>5</v>
      </c>
      <c r="G70" s="41" t="s">
        <v>23</v>
      </c>
      <c r="H70" s="41" t="s">
        <v>24</v>
      </c>
      <c r="I70" s="107" t="s">
        <v>25</v>
      </c>
    </row>
    <row r="71" spans="1:9" ht="12.75">
      <c r="A71" s="180" t="s">
        <v>42</v>
      </c>
      <c r="B71" s="128"/>
      <c r="C71" s="128"/>
      <c r="D71" s="128"/>
      <c r="E71" s="75">
        <v>1385</v>
      </c>
      <c r="F71" s="75">
        <v>1140</v>
      </c>
      <c r="G71" s="36">
        <f>500+60+200+150+632+5+75+30+15+10</f>
        <v>1677</v>
      </c>
      <c r="H71" s="36">
        <f>600+300+639</f>
        <v>1539</v>
      </c>
      <c r="I71" s="109">
        <f>15+500+200+135+648</f>
        <v>1498</v>
      </c>
    </row>
    <row r="72" spans="1:9" ht="1.5" customHeight="1">
      <c r="A72" s="93"/>
      <c r="B72" s="15"/>
      <c r="C72" s="15"/>
      <c r="D72" s="15"/>
      <c r="E72" s="15"/>
      <c r="F72" s="15"/>
      <c r="G72" s="15"/>
      <c r="H72" s="15"/>
      <c r="I72" s="90"/>
    </row>
    <row r="73" spans="1:9" ht="2.25" customHeight="1" thickBot="1">
      <c r="A73" s="93"/>
      <c r="B73" s="15"/>
      <c r="C73" s="15"/>
      <c r="D73" s="15"/>
      <c r="E73" s="15"/>
      <c r="F73" s="15"/>
      <c r="G73" s="15"/>
      <c r="H73" s="15"/>
      <c r="I73" s="90"/>
    </row>
    <row r="74" spans="1:9" ht="15" customHeight="1">
      <c r="A74" s="131" t="s">
        <v>195</v>
      </c>
      <c r="B74" s="132"/>
      <c r="C74" s="132"/>
      <c r="D74" s="132"/>
      <c r="E74" s="132"/>
      <c r="F74" s="132"/>
      <c r="G74" s="132"/>
      <c r="H74" s="132"/>
      <c r="I74" s="133"/>
    </row>
    <row r="75" spans="1:9" ht="12.75">
      <c r="A75" s="134"/>
      <c r="B75" s="135"/>
      <c r="C75" s="135"/>
      <c r="D75" s="135"/>
      <c r="E75" s="135"/>
      <c r="F75" s="135"/>
      <c r="G75" s="135"/>
      <c r="H75" s="135"/>
      <c r="I75" s="136"/>
    </row>
    <row r="76" spans="1:9" ht="12.75">
      <c r="A76" s="134"/>
      <c r="B76" s="135"/>
      <c r="C76" s="135"/>
      <c r="D76" s="135"/>
      <c r="E76" s="135"/>
      <c r="F76" s="135"/>
      <c r="G76" s="135"/>
      <c r="H76" s="135"/>
      <c r="I76" s="136"/>
    </row>
    <row r="77" spans="1:9" ht="12.75">
      <c r="A77" s="134"/>
      <c r="B77" s="135"/>
      <c r="C77" s="135"/>
      <c r="D77" s="135"/>
      <c r="E77" s="135"/>
      <c r="F77" s="135"/>
      <c r="G77" s="135"/>
      <c r="H77" s="135"/>
      <c r="I77" s="136"/>
    </row>
    <row r="78" spans="1:9" ht="12.75">
      <c r="A78" s="134"/>
      <c r="B78" s="135"/>
      <c r="C78" s="135"/>
      <c r="D78" s="135"/>
      <c r="E78" s="135"/>
      <c r="F78" s="135"/>
      <c r="G78" s="135"/>
      <c r="H78" s="135"/>
      <c r="I78" s="136"/>
    </row>
    <row r="79" spans="1:9" ht="13.5" customHeight="1" thickBot="1">
      <c r="A79" s="137"/>
      <c r="B79" s="138"/>
      <c r="C79" s="138"/>
      <c r="D79" s="138"/>
      <c r="E79" s="138"/>
      <c r="F79" s="138"/>
      <c r="G79" s="138"/>
      <c r="H79" s="138"/>
      <c r="I79" s="139"/>
    </row>
    <row r="80" spans="1:9" ht="15" customHeight="1">
      <c r="A80" s="178" t="s">
        <v>37</v>
      </c>
      <c r="B80" s="146"/>
      <c r="C80" s="146"/>
      <c r="D80" s="146"/>
      <c r="E80" s="168" t="s">
        <v>56</v>
      </c>
      <c r="F80" s="39" t="s">
        <v>20</v>
      </c>
      <c r="G80" s="169" t="s">
        <v>21</v>
      </c>
      <c r="H80" s="161"/>
      <c r="I80" s="179"/>
    </row>
    <row r="81" spans="1:11" ht="14.25">
      <c r="A81" s="178"/>
      <c r="B81" s="146"/>
      <c r="C81" s="146"/>
      <c r="D81" s="146"/>
      <c r="E81" s="168"/>
      <c r="F81" s="40" t="s">
        <v>5</v>
      </c>
      <c r="G81" s="41" t="s">
        <v>23</v>
      </c>
      <c r="H81" s="41" t="s">
        <v>24</v>
      </c>
      <c r="I81" s="107" t="s">
        <v>25</v>
      </c>
      <c r="J81" s="113" t="s">
        <v>17</v>
      </c>
      <c r="K81" s="15"/>
    </row>
    <row r="82" spans="1:9" ht="12.75">
      <c r="A82" s="180" t="s">
        <v>44</v>
      </c>
      <c r="B82" s="128"/>
      <c r="C82" s="128"/>
      <c r="D82" s="128"/>
      <c r="E82" s="36"/>
      <c r="F82" s="36"/>
      <c r="G82" s="36"/>
      <c r="H82" s="36"/>
      <c r="I82" s="109"/>
    </row>
    <row r="83" spans="1:9" ht="14.25">
      <c r="A83" s="188" t="s">
        <v>45</v>
      </c>
      <c r="B83" s="162" t="s">
        <v>46</v>
      </c>
      <c r="C83" s="163"/>
      <c r="D83" s="164"/>
      <c r="E83" s="75">
        <v>1</v>
      </c>
      <c r="F83" s="75">
        <v>10</v>
      </c>
      <c r="G83" s="75">
        <v>11</v>
      </c>
      <c r="H83" s="75">
        <v>11</v>
      </c>
      <c r="I83" s="108">
        <v>11</v>
      </c>
    </row>
    <row r="84" spans="1:9" ht="14.25">
      <c r="A84" s="189"/>
      <c r="B84" s="162" t="s">
        <v>47</v>
      </c>
      <c r="C84" s="163"/>
      <c r="D84" s="164"/>
      <c r="E84" s="75">
        <v>206</v>
      </c>
      <c r="F84" s="75">
        <v>335</v>
      </c>
      <c r="G84" s="75">
        <v>335</v>
      </c>
      <c r="H84" s="75">
        <v>335</v>
      </c>
      <c r="I84" s="108">
        <v>335</v>
      </c>
    </row>
    <row r="85" spans="1:9" ht="14.25">
      <c r="A85" s="189"/>
      <c r="B85" s="162" t="s">
        <v>48</v>
      </c>
      <c r="C85" s="163"/>
      <c r="D85" s="164"/>
      <c r="E85" s="75">
        <v>93</v>
      </c>
      <c r="F85" s="75">
        <v>85</v>
      </c>
      <c r="G85" s="75">
        <f>89</f>
        <v>89</v>
      </c>
      <c r="H85" s="75">
        <v>90</v>
      </c>
      <c r="I85" s="108">
        <v>91</v>
      </c>
    </row>
    <row r="86" spans="1:9" ht="27.75" customHeight="1">
      <c r="A86" s="190"/>
      <c r="B86" s="165" t="s">
        <v>49</v>
      </c>
      <c r="C86" s="166"/>
      <c r="D86" s="167"/>
      <c r="E86" s="75">
        <f>4075+80+185+266</f>
        <v>4606</v>
      </c>
      <c r="F86" s="75">
        <f>4010+80+187+229</f>
        <v>4506</v>
      </c>
      <c r="G86" s="75">
        <v>4709</v>
      </c>
      <c r="H86" s="75">
        <v>4742</v>
      </c>
      <c r="I86" s="108">
        <v>4775</v>
      </c>
    </row>
    <row r="87" spans="1:9" ht="12" customHeight="1">
      <c r="A87" s="93"/>
      <c r="B87" s="15"/>
      <c r="C87" s="15"/>
      <c r="D87" s="15"/>
      <c r="E87" s="15"/>
      <c r="F87" s="15"/>
      <c r="G87" s="15"/>
      <c r="H87" s="15"/>
      <c r="I87" s="90"/>
    </row>
    <row r="88" spans="1:9" ht="12.75">
      <c r="A88" s="93"/>
      <c r="B88" s="15"/>
      <c r="C88" s="15"/>
      <c r="D88" s="15"/>
      <c r="E88" s="15"/>
      <c r="F88" s="15"/>
      <c r="G88" s="15"/>
      <c r="H88" s="15"/>
      <c r="I88" s="90" t="s">
        <v>17</v>
      </c>
    </row>
    <row r="89" spans="1:9" ht="14.25">
      <c r="A89" s="93" t="s">
        <v>179</v>
      </c>
      <c r="B89" s="15"/>
      <c r="C89" s="15"/>
      <c r="D89" s="15"/>
      <c r="E89" s="15"/>
      <c r="F89" s="15"/>
      <c r="G89" s="15"/>
      <c r="H89" s="15"/>
      <c r="I89" s="90"/>
    </row>
    <row r="90" spans="1:9" ht="13.5" thickBot="1">
      <c r="A90" s="110" t="s">
        <v>51</v>
      </c>
      <c r="B90" s="111"/>
      <c r="C90" s="111"/>
      <c r="D90" s="111"/>
      <c r="E90" s="111"/>
      <c r="F90" s="111"/>
      <c r="G90" s="111"/>
      <c r="H90" s="111"/>
      <c r="I90" s="112"/>
    </row>
    <row r="91" spans="1:9" ht="13.5" thickBot="1">
      <c r="A91" s="110"/>
      <c r="B91" s="111"/>
      <c r="C91" s="111"/>
      <c r="D91" s="111"/>
      <c r="E91" s="111"/>
      <c r="F91" s="111"/>
      <c r="G91" s="111"/>
      <c r="H91" s="111"/>
      <c r="I91" s="112"/>
    </row>
  </sheetData>
  <sheetProtection selectLockedCells="1" selectUnlockedCells="1"/>
  <mergeCells count="43">
    <mergeCell ref="A59:D59"/>
    <mergeCell ref="A62:I67"/>
    <mergeCell ref="A69:D70"/>
    <mergeCell ref="A82:D82"/>
    <mergeCell ref="A83:A86"/>
    <mergeCell ref="B83:D83"/>
    <mergeCell ref="B84:D84"/>
    <mergeCell ref="E80:E81"/>
    <mergeCell ref="G80:I80"/>
    <mergeCell ref="A37:D37"/>
    <mergeCell ref="A38:D38"/>
    <mergeCell ref="A39:D39"/>
    <mergeCell ref="A40:D40"/>
    <mergeCell ref="A57:D57"/>
    <mergeCell ref="A58:D58"/>
    <mergeCell ref="A41:D41"/>
    <mergeCell ref="A42:D42"/>
    <mergeCell ref="A43:D43"/>
    <mergeCell ref="A48:I53"/>
    <mergeCell ref="A1:A5"/>
    <mergeCell ref="D3:F3"/>
    <mergeCell ref="A10:B10"/>
    <mergeCell ref="C10:F10"/>
    <mergeCell ref="A35:D35"/>
    <mergeCell ref="A36:D36"/>
    <mergeCell ref="G10:I10"/>
    <mergeCell ref="C11:D11"/>
    <mergeCell ref="A12:I19"/>
    <mergeCell ref="A21:I23"/>
    <mergeCell ref="A25:I31"/>
    <mergeCell ref="A33:D34"/>
    <mergeCell ref="E33:E34"/>
    <mergeCell ref="G33:I33"/>
    <mergeCell ref="A55:D56"/>
    <mergeCell ref="E55:E56"/>
    <mergeCell ref="G55:I55"/>
    <mergeCell ref="B85:D85"/>
    <mergeCell ref="B86:D86"/>
    <mergeCell ref="E69:E70"/>
    <mergeCell ref="G69:I69"/>
    <mergeCell ref="A71:D71"/>
    <mergeCell ref="A74:I79"/>
    <mergeCell ref="A80:D81"/>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45" max="8" man="1"/>
  </rowBreaks>
  <drawing r:id="rId1"/>
</worksheet>
</file>

<file path=xl/worksheets/sheet20.xml><?xml version="1.0" encoding="utf-8"?>
<worksheet xmlns="http://schemas.openxmlformats.org/spreadsheetml/2006/main" xmlns:r="http://schemas.openxmlformats.org/officeDocument/2006/relationships">
  <dimension ref="A1:J100"/>
  <sheetViews>
    <sheetView view="pageBreakPreview" zoomScale="70" zoomScaleSheetLayoutView="70" zoomScalePageLayoutView="0" workbookViewId="0" topLeftCell="A25">
      <selection activeCell="G4" sqref="G4"/>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75002779</v>
      </c>
      <c r="B10" s="159"/>
      <c r="C10" s="158" t="s">
        <v>11</v>
      </c>
      <c r="D10" s="160"/>
      <c r="E10" s="160"/>
      <c r="F10" s="159"/>
      <c r="G10" s="158" t="s">
        <v>12</v>
      </c>
      <c r="H10" s="160"/>
      <c r="I10" s="159"/>
    </row>
    <row r="11" spans="1:9" ht="21" customHeight="1">
      <c r="A11" s="8"/>
      <c r="B11" s="9"/>
      <c r="C11" s="161"/>
      <c r="D11" s="161"/>
      <c r="E11" s="9"/>
      <c r="F11" s="9"/>
      <c r="G11" s="9" t="s">
        <v>13</v>
      </c>
      <c r="H11" s="10"/>
      <c r="I11" s="114">
        <v>2013</v>
      </c>
    </row>
    <row r="12" spans="1:9" ht="21" customHeight="1" thickBot="1">
      <c r="A12" s="4"/>
      <c r="B12" s="6"/>
      <c r="C12" s="7"/>
      <c r="D12" s="7"/>
      <c r="E12" s="6"/>
      <c r="F12" s="6"/>
      <c r="G12" s="6"/>
      <c r="H12" s="7"/>
      <c r="I12" s="7"/>
    </row>
    <row r="13" spans="1:9" ht="12.75">
      <c r="A13" s="131" t="s">
        <v>14</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10" ht="14.25">
      <c r="A16" s="134"/>
      <c r="B16" s="135"/>
      <c r="C16" s="135"/>
      <c r="D16" s="135"/>
      <c r="E16" s="135"/>
      <c r="F16" s="135"/>
      <c r="G16" s="135"/>
      <c r="H16" s="135"/>
      <c r="I16" s="141"/>
      <c r="J16" s="13"/>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3.5" thickBot="1">
      <c r="A20" s="137"/>
      <c r="B20" s="138"/>
      <c r="C20" s="138"/>
      <c r="D20" s="138"/>
      <c r="E20" s="138"/>
      <c r="F20" s="138"/>
      <c r="G20" s="138"/>
      <c r="H20" s="138"/>
      <c r="I20" s="142"/>
    </row>
    <row r="21" ht="13.5" thickBot="1"/>
    <row r="22" spans="1:9" ht="12.75">
      <c r="A22" s="131" t="s">
        <v>15</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10" ht="14.25">
      <c r="A27" s="134"/>
      <c r="B27" s="135"/>
      <c r="C27" s="135"/>
      <c r="D27" s="135"/>
      <c r="E27" s="135"/>
      <c r="F27" s="135"/>
      <c r="G27" s="135"/>
      <c r="H27" s="135"/>
      <c r="I27" s="136"/>
      <c r="J27" s="13"/>
    </row>
    <row r="28" spans="1:9" ht="12.75">
      <c r="A28" s="134"/>
      <c r="B28" s="135"/>
      <c r="C28" s="135"/>
      <c r="D28" s="135"/>
      <c r="E28" s="135"/>
      <c r="F28" s="135"/>
      <c r="G28" s="135"/>
      <c r="H28" s="135"/>
      <c r="I28" s="136"/>
    </row>
    <row r="29" spans="1:9" ht="12.75">
      <c r="A29" s="134"/>
      <c r="B29" s="135"/>
      <c r="C29" s="135"/>
      <c r="D29" s="135"/>
      <c r="E29" s="135"/>
      <c r="F29" s="135"/>
      <c r="G29" s="135"/>
      <c r="H29" s="135"/>
      <c r="I29" s="136"/>
    </row>
    <row r="30" spans="1:9" ht="12.75">
      <c r="A30" s="134"/>
      <c r="B30" s="135"/>
      <c r="C30" s="135"/>
      <c r="D30" s="135"/>
      <c r="E30" s="135"/>
      <c r="F30" s="135"/>
      <c r="G30" s="135"/>
      <c r="H30" s="135"/>
      <c r="I30" s="136"/>
    </row>
    <row r="31" spans="1:9" ht="13.5" thickBot="1">
      <c r="A31" s="137"/>
      <c r="B31" s="138"/>
      <c r="C31" s="138"/>
      <c r="D31" s="138"/>
      <c r="E31" s="138"/>
      <c r="F31" s="138"/>
      <c r="G31" s="138"/>
      <c r="H31" s="138"/>
      <c r="I31" s="139"/>
    </row>
    <row r="32" spans="1:9" ht="13.5" thickBot="1">
      <c r="A32" s="12"/>
      <c r="B32" s="12"/>
      <c r="C32" s="12"/>
      <c r="D32" s="12"/>
      <c r="E32" s="12"/>
      <c r="F32" s="12"/>
      <c r="G32" s="12"/>
      <c r="H32" s="12"/>
      <c r="I32" s="2"/>
    </row>
    <row r="33" spans="1:9" ht="12.75">
      <c r="A33" s="131" t="s">
        <v>16</v>
      </c>
      <c r="B33" s="132"/>
      <c r="C33" s="132"/>
      <c r="D33" s="132"/>
      <c r="E33" s="132"/>
      <c r="F33" s="132"/>
      <c r="G33" s="132"/>
      <c r="H33" s="132"/>
      <c r="I33" s="140"/>
    </row>
    <row r="34" spans="1:9" ht="12.75">
      <c r="A34" s="134"/>
      <c r="B34" s="135"/>
      <c r="C34" s="135"/>
      <c r="D34" s="135"/>
      <c r="E34" s="135"/>
      <c r="F34" s="135"/>
      <c r="G34" s="135"/>
      <c r="H34" s="135"/>
      <c r="I34" s="141"/>
    </row>
    <row r="35" spans="1:9" ht="12.75">
      <c r="A35" s="134"/>
      <c r="B35" s="135"/>
      <c r="C35" s="135"/>
      <c r="D35" s="135"/>
      <c r="E35" s="135"/>
      <c r="F35" s="135"/>
      <c r="G35" s="135"/>
      <c r="H35" s="135"/>
      <c r="I35" s="141"/>
    </row>
    <row r="36" spans="1:10" ht="14.25">
      <c r="A36" s="134"/>
      <c r="B36" s="135"/>
      <c r="C36" s="135"/>
      <c r="D36" s="135"/>
      <c r="E36" s="135"/>
      <c r="F36" s="135"/>
      <c r="G36" s="135"/>
      <c r="H36" s="135"/>
      <c r="I36" s="141"/>
      <c r="J36" s="13"/>
    </row>
    <row r="37" spans="1:9" ht="12.75">
      <c r="A37" s="134"/>
      <c r="B37" s="135"/>
      <c r="C37" s="135"/>
      <c r="D37" s="135"/>
      <c r="E37" s="135"/>
      <c r="F37" s="135"/>
      <c r="G37" s="135"/>
      <c r="H37" s="135"/>
      <c r="I37" s="141"/>
    </row>
    <row r="38" spans="1:9" ht="12.75">
      <c r="A38" s="134"/>
      <c r="B38" s="135"/>
      <c r="C38" s="135"/>
      <c r="D38" s="135"/>
      <c r="E38" s="135"/>
      <c r="F38" s="135"/>
      <c r="G38" s="135"/>
      <c r="H38" s="135"/>
      <c r="I38" s="141"/>
    </row>
    <row r="39" spans="1:9" ht="13.5" thickBot="1">
      <c r="A39" s="137"/>
      <c r="B39" s="138"/>
      <c r="C39" s="138"/>
      <c r="D39" s="138"/>
      <c r="E39" s="138"/>
      <c r="F39" s="138"/>
      <c r="G39" s="138"/>
      <c r="H39" s="138"/>
      <c r="I39" s="142"/>
    </row>
    <row r="40" spans="1:8" ht="15" customHeight="1" thickBot="1">
      <c r="A40" s="15" t="s">
        <v>17</v>
      </c>
      <c r="B40" s="15"/>
      <c r="C40" s="15"/>
      <c r="D40" s="15"/>
      <c r="E40" s="15"/>
      <c r="F40" s="15"/>
      <c r="G40" s="15"/>
      <c r="H40" s="15"/>
    </row>
    <row r="41" spans="1:9" ht="14.25">
      <c r="A41" s="117" t="s">
        <v>18</v>
      </c>
      <c r="B41" s="118"/>
      <c r="C41" s="118"/>
      <c r="D41" s="118"/>
      <c r="E41" s="121" t="s">
        <v>19</v>
      </c>
      <c r="F41" s="16" t="s">
        <v>186</v>
      </c>
      <c r="G41" s="123" t="s">
        <v>21</v>
      </c>
      <c r="H41" s="124"/>
      <c r="I41" s="125"/>
    </row>
    <row r="42" spans="1:9" ht="15" thickBot="1">
      <c r="A42" s="119"/>
      <c r="B42" s="120"/>
      <c r="C42" s="120"/>
      <c r="D42" s="120"/>
      <c r="E42" s="122"/>
      <c r="F42" s="17" t="s">
        <v>187</v>
      </c>
      <c r="G42" s="18" t="s">
        <v>23</v>
      </c>
      <c r="H42" s="18" t="s">
        <v>24</v>
      </c>
      <c r="I42" s="19" t="s">
        <v>25</v>
      </c>
    </row>
    <row r="43" spans="1:9" ht="12.75">
      <c r="A43" s="147" t="s">
        <v>26</v>
      </c>
      <c r="B43" s="148"/>
      <c r="C43" s="148"/>
      <c r="D43" s="148"/>
      <c r="E43" s="20">
        <v>37493</v>
      </c>
      <c r="F43" s="20">
        <v>39201</v>
      </c>
      <c r="G43" s="20">
        <f>38000-45</f>
        <v>37955</v>
      </c>
      <c r="H43" s="20">
        <f>39000-48</f>
        <v>38952</v>
      </c>
      <c r="I43" s="21">
        <f>39000-50</f>
        <v>38950</v>
      </c>
    </row>
    <row r="44" spans="1:9" ht="12.75">
      <c r="A44" s="149" t="s">
        <v>27</v>
      </c>
      <c r="B44" s="150"/>
      <c r="C44" s="150"/>
      <c r="D44" s="150"/>
      <c r="E44" s="22">
        <v>37320</v>
      </c>
      <c r="F44" s="22">
        <v>39201</v>
      </c>
      <c r="G44" s="22">
        <v>38000</v>
      </c>
      <c r="H44" s="22">
        <v>39000</v>
      </c>
      <c r="I44" s="23">
        <v>39000</v>
      </c>
    </row>
    <row r="45" spans="1:9" ht="13.5" thickBot="1">
      <c r="A45" s="151" t="s">
        <v>28</v>
      </c>
      <c r="B45" s="152"/>
      <c r="C45" s="152"/>
      <c r="D45" s="152"/>
      <c r="E45" s="24">
        <f>E43-E44</f>
        <v>173</v>
      </c>
      <c r="F45" s="24">
        <f>F43-F44</f>
        <v>0</v>
      </c>
      <c r="G45" s="24">
        <f>G43-G44</f>
        <v>-45</v>
      </c>
      <c r="H45" s="24">
        <f>H43-H44</f>
        <v>-48</v>
      </c>
      <c r="I45" s="25">
        <f>I43-I44</f>
        <v>-50</v>
      </c>
    </row>
    <row r="46" spans="1:9" ht="12.75">
      <c r="A46" s="153" t="s">
        <v>29</v>
      </c>
      <c r="B46" s="154"/>
      <c r="C46" s="154"/>
      <c r="D46" s="154"/>
      <c r="E46" s="26">
        <v>44</v>
      </c>
      <c r="F46" s="26">
        <v>0</v>
      </c>
      <c r="G46" s="26">
        <v>145</v>
      </c>
      <c r="H46" s="26">
        <v>150</v>
      </c>
      <c r="I46" s="27">
        <v>155</v>
      </c>
    </row>
    <row r="47" spans="1:9" ht="12.75">
      <c r="A47" s="126" t="s">
        <v>30</v>
      </c>
      <c r="B47" s="127"/>
      <c r="C47" s="127"/>
      <c r="D47" s="127"/>
      <c r="E47" s="28">
        <v>22</v>
      </c>
      <c r="F47" s="28">
        <v>0</v>
      </c>
      <c r="G47" s="28">
        <v>100</v>
      </c>
      <c r="H47" s="28">
        <v>102</v>
      </c>
      <c r="I47" s="29">
        <v>105</v>
      </c>
    </row>
    <row r="48" spans="1:9" ht="13.5" thickBot="1">
      <c r="A48" s="115" t="s">
        <v>31</v>
      </c>
      <c r="B48" s="116"/>
      <c r="C48" s="116"/>
      <c r="D48" s="116"/>
      <c r="E48" s="30">
        <f>E46-E47</f>
        <v>22</v>
      </c>
      <c r="F48" s="30">
        <f>F46-F47</f>
        <v>0</v>
      </c>
      <c r="G48" s="30">
        <f>G46-G47</f>
        <v>45</v>
      </c>
      <c r="H48" s="30">
        <f>H46-H47</f>
        <v>48</v>
      </c>
      <c r="I48" s="31">
        <f>I46-I47</f>
        <v>50</v>
      </c>
    </row>
    <row r="49" spans="1:9" ht="12.75">
      <c r="A49" s="129" t="s">
        <v>32</v>
      </c>
      <c r="B49" s="130"/>
      <c r="C49" s="130"/>
      <c r="D49" s="130"/>
      <c r="E49" s="32">
        <f>E43+E46</f>
        <v>37537</v>
      </c>
      <c r="F49" s="32">
        <f>F43+F46</f>
        <v>39201</v>
      </c>
      <c r="G49" s="32">
        <f>G43+G46</f>
        <v>38100</v>
      </c>
      <c r="H49" s="32">
        <f>H43+H46</f>
        <v>39102</v>
      </c>
      <c r="I49" s="33">
        <f>I43+I46</f>
        <v>39105</v>
      </c>
    </row>
    <row r="50" spans="1:9" ht="12.75">
      <c r="A50" s="171" t="s">
        <v>33</v>
      </c>
      <c r="B50" s="172"/>
      <c r="C50" s="172"/>
      <c r="D50" s="172"/>
      <c r="E50" s="32">
        <f aca="true" t="shared" si="0" ref="E50:I51">E44+E47</f>
        <v>37342</v>
      </c>
      <c r="F50" s="32">
        <f t="shared" si="0"/>
        <v>39201</v>
      </c>
      <c r="G50" s="32">
        <f t="shared" si="0"/>
        <v>38100</v>
      </c>
      <c r="H50" s="32">
        <f t="shared" si="0"/>
        <v>39102</v>
      </c>
      <c r="I50" s="33">
        <f t="shared" si="0"/>
        <v>39105</v>
      </c>
    </row>
    <row r="51" spans="1:9" ht="13.5" thickBot="1">
      <c r="A51" s="173" t="s">
        <v>34</v>
      </c>
      <c r="B51" s="174"/>
      <c r="C51" s="174"/>
      <c r="D51" s="174"/>
      <c r="E51" s="34">
        <f t="shared" si="0"/>
        <v>195</v>
      </c>
      <c r="F51" s="34">
        <f t="shared" si="0"/>
        <v>0</v>
      </c>
      <c r="G51" s="34">
        <f t="shared" si="0"/>
        <v>0</v>
      </c>
      <c r="H51" s="34">
        <f t="shared" si="0"/>
        <v>0</v>
      </c>
      <c r="I51" s="35">
        <f t="shared" si="0"/>
        <v>0</v>
      </c>
    </row>
    <row r="54" spans="1:9" ht="12.75">
      <c r="A54" s="15" t="s">
        <v>35</v>
      </c>
      <c r="B54" s="15"/>
      <c r="C54" s="15"/>
      <c r="D54" s="15"/>
      <c r="E54" s="15"/>
      <c r="F54" s="15"/>
      <c r="G54" s="15"/>
      <c r="H54" s="15"/>
      <c r="I54" s="15"/>
    </row>
    <row r="55" spans="1:9" ht="13.5" thickBot="1">
      <c r="A55" s="15"/>
      <c r="B55" s="15"/>
      <c r="C55" s="15"/>
      <c r="D55" s="15"/>
      <c r="E55" s="15"/>
      <c r="F55" s="15"/>
      <c r="G55" s="15"/>
      <c r="H55" s="15"/>
      <c r="I55" s="15"/>
    </row>
    <row r="56" spans="1:9" ht="12.75">
      <c r="A56" s="131" t="s">
        <v>36</v>
      </c>
      <c r="B56" s="132"/>
      <c r="C56" s="132"/>
      <c r="D56" s="132"/>
      <c r="E56" s="132"/>
      <c r="F56" s="132"/>
      <c r="G56" s="132"/>
      <c r="H56" s="132"/>
      <c r="I56" s="133"/>
    </row>
    <row r="57" spans="1:9" ht="12.75">
      <c r="A57" s="134"/>
      <c r="B57" s="135"/>
      <c r="C57" s="135"/>
      <c r="D57" s="135"/>
      <c r="E57" s="135"/>
      <c r="F57" s="135"/>
      <c r="G57" s="135"/>
      <c r="H57" s="135"/>
      <c r="I57" s="136"/>
    </row>
    <row r="58" spans="1:9" ht="12.75">
      <c r="A58" s="134"/>
      <c r="B58" s="135"/>
      <c r="C58" s="135"/>
      <c r="D58" s="135"/>
      <c r="E58" s="135"/>
      <c r="F58" s="135"/>
      <c r="G58" s="135"/>
      <c r="H58" s="135"/>
      <c r="I58" s="136"/>
    </row>
    <row r="59" spans="1:10" ht="14.25">
      <c r="A59" s="134"/>
      <c r="B59" s="135"/>
      <c r="C59" s="135"/>
      <c r="D59" s="135"/>
      <c r="E59" s="135"/>
      <c r="F59" s="135"/>
      <c r="G59" s="135"/>
      <c r="H59" s="135"/>
      <c r="I59" s="136"/>
      <c r="J59" s="13"/>
    </row>
    <row r="60" spans="1:9" ht="12.75">
      <c r="A60" s="134"/>
      <c r="B60" s="135"/>
      <c r="C60" s="135"/>
      <c r="D60" s="135"/>
      <c r="E60" s="135"/>
      <c r="F60" s="135"/>
      <c r="G60" s="135"/>
      <c r="H60" s="135"/>
      <c r="I60" s="136"/>
    </row>
    <row r="61" spans="1:9" ht="44.25" customHeight="1" thickBot="1">
      <c r="A61" s="137"/>
      <c r="B61" s="138"/>
      <c r="C61" s="138"/>
      <c r="D61" s="138"/>
      <c r="E61" s="138"/>
      <c r="F61" s="138"/>
      <c r="G61" s="138"/>
      <c r="H61" s="138"/>
      <c r="I61" s="139"/>
    </row>
    <row r="62" ht="13.5" thickBot="1"/>
    <row r="63" spans="1:9" ht="15" customHeight="1">
      <c r="A63" s="146" t="s">
        <v>37</v>
      </c>
      <c r="B63" s="146"/>
      <c r="C63" s="146"/>
      <c r="D63" s="146"/>
      <c r="E63" s="121" t="s">
        <v>19</v>
      </c>
      <c r="F63" s="16" t="s">
        <v>20</v>
      </c>
      <c r="G63" s="123" t="s">
        <v>21</v>
      </c>
      <c r="H63" s="124"/>
      <c r="I63" s="125"/>
    </row>
    <row r="64" spans="1:9" ht="15" thickBot="1">
      <c r="A64" s="146"/>
      <c r="B64" s="146"/>
      <c r="C64" s="146"/>
      <c r="D64" s="146"/>
      <c r="E64" s="122"/>
      <c r="F64" s="17" t="s">
        <v>22</v>
      </c>
      <c r="G64" s="18" t="s">
        <v>23</v>
      </c>
      <c r="H64" s="18" t="s">
        <v>24</v>
      </c>
      <c r="I64" s="19" t="s">
        <v>25</v>
      </c>
    </row>
    <row r="65" spans="1:9" ht="12.75">
      <c r="A65" s="128" t="s">
        <v>38</v>
      </c>
      <c r="B65" s="128"/>
      <c r="C65" s="128"/>
      <c r="D65" s="128"/>
      <c r="E65" s="36">
        <v>16242</v>
      </c>
      <c r="F65" s="36">
        <v>17430</v>
      </c>
      <c r="G65" s="37">
        <f>SUM(1457*12)+650</f>
        <v>18134</v>
      </c>
      <c r="H65" s="37">
        <f>G65*1.015</f>
        <v>18406.01</v>
      </c>
      <c r="I65" s="37">
        <f>H65*1.015</f>
        <v>18682.10015</v>
      </c>
    </row>
    <row r="66" spans="1:9" ht="12.75">
      <c r="A66" s="175" t="s">
        <v>39</v>
      </c>
      <c r="B66" s="161"/>
      <c r="C66" s="161"/>
      <c r="D66" s="170"/>
      <c r="E66" s="36">
        <v>10</v>
      </c>
      <c r="F66" s="36">
        <v>20</v>
      </c>
      <c r="G66" s="36">
        <v>22</v>
      </c>
      <c r="H66" s="36">
        <v>23</v>
      </c>
      <c r="I66" s="36">
        <v>23</v>
      </c>
    </row>
    <row r="67" spans="1:9" ht="12.75">
      <c r="A67" s="175" t="s">
        <v>40</v>
      </c>
      <c r="B67" s="161"/>
      <c r="C67" s="161"/>
      <c r="D67" s="170"/>
      <c r="E67" s="36">
        <v>72</v>
      </c>
      <c r="F67" s="36">
        <v>78</v>
      </c>
      <c r="G67" s="36">
        <v>74</v>
      </c>
      <c r="H67" s="36">
        <v>74</v>
      </c>
      <c r="I67" s="36">
        <v>74</v>
      </c>
    </row>
    <row r="68" spans="1:9" ht="12.75">
      <c r="A68" s="2"/>
      <c r="B68" s="2"/>
      <c r="C68" s="2"/>
      <c r="D68" s="2"/>
      <c r="E68" s="15"/>
      <c r="F68" s="15"/>
      <c r="G68" s="15"/>
      <c r="H68" s="15"/>
      <c r="I68" s="15"/>
    </row>
    <row r="69" ht="12" customHeight="1" thickBot="1"/>
    <row r="70" spans="1:9" ht="15" customHeight="1">
      <c r="A70" s="131" t="s">
        <v>41</v>
      </c>
      <c r="B70" s="132"/>
      <c r="C70" s="132"/>
      <c r="D70" s="132"/>
      <c r="E70" s="132"/>
      <c r="F70" s="132"/>
      <c r="G70" s="132"/>
      <c r="H70" s="132"/>
      <c r="I70" s="133"/>
    </row>
    <row r="71" spans="1:9" ht="12.75">
      <c r="A71" s="134"/>
      <c r="B71" s="135"/>
      <c r="C71" s="135"/>
      <c r="D71" s="135"/>
      <c r="E71" s="135"/>
      <c r="F71" s="135"/>
      <c r="G71" s="135"/>
      <c r="H71" s="135"/>
      <c r="I71" s="136"/>
    </row>
    <row r="72" spans="1:9" ht="12.75">
      <c r="A72" s="134"/>
      <c r="B72" s="135"/>
      <c r="C72" s="135"/>
      <c r="D72" s="135"/>
      <c r="E72" s="135"/>
      <c r="F72" s="135"/>
      <c r="G72" s="135"/>
      <c r="H72" s="135"/>
      <c r="I72" s="136"/>
    </row>
    <row r="73" spans="1:10" ht="14.25">
      <c r="A73" s="134"/>
      <c r="B73" s="135"/>
      <c r="C73" s="135"/>
      <c r="D73" s="135"/>
      <c r="E73" s="135"/>
      <c r="F73" s="135"/>
      <c r="G73" s="135"/>
      <c r="H73" s="135"/>
      <c r="I73" s="136"/>
      <c r="J73" s="13"/>
    </row>
    <row r="74" spans="1:9" ht="12.75">
      <c r="A74" s="134"/>
      <c r="B74" s="135"/>
      <c r="C74" s="135"/>
      <c r="D74" s="135"/>
      <c r="E74" s="135"/>
      <c r="F74" s="135"/>
      <c r="G74" s="135"/>
      <c r="H74" s="135"/>
      <c r="I74" s="136"/>
    </row>
    <row r="75" spans="1:9" ht="45.75" customHeight="1" thickBot="1">
      <c r="A75" s="137"/>
      <c r="B75" s="138"/>
      <c r="C75" s="138"/>
      <c r="D75" s="138"/>
      <c r="E75" s="138"/>
      <c r="F75" s="138"/>
      <c r="G75" s="138"/>
      <c r="H75" s="138"/>
      <c r="I75" s="139"/>
    </row>
    <row r="76" ht="12" customHeight="1" thickBot="1"/>
    <row r="77" spans="1:9" ht="15" customHeight="1">
      <c r="A77" s="146" t="s">
        <v>37</v>
      </c>
      <c r="B77" s="146"/>
      <c r="C77" s="146"/>
      <c r="D77" s="146"/>
      <c r="E77" s="121" t="s">
        <v>19</v>
      </c>
      <c r="F77" s="16" t="s">
        <v>20</v>
      </c>
      <c r="G77" s="123" t="s">
        <v>21</v>
      </c>
      <c r="H77" s="124"/>
      <c r="I77" s="125"/>
    </row>
    <row r="78" spans="1:9" ht="15" thickBot="1">
      <c r="A78" s="146"/>
      <c r="B78" s="146"/>
      <c r="C78" s="146"/>
      <c r="D78" s="146"/>
      <c r="E78" s="122"/>
      <c r="F78" s="17" t="s">
        <v>22</v>
      </c>
      <c r="G78" s="18" t="s">
        <v>23</v>
      </c>
      <c r="H78" s="18" t="s">
        <v>24</v>
      </c>
      <c r="I78" s="19" t="s">
        <v>25</v>
      </c>
    </row>
    <row r="79" spans="1:9" ht="12.75">
      <c r="A79" s="128" t="s">
        <v>42</v>
      </c>
      <c r="B79" s="128"/>
      <c r="C79" s="128"/>
      <c r="D79" s="128"/>
      <c r="E79" s="36">
        <f>668+1925</f>
        <v>2593</v>
      </c>
      <c r="F79" s="36">
        <f>365+1635</f>
        <v>2000</v>
      </c>
      <c r="G79" s="36">
        <f>500+1600</f>
        <v>2100</v>
      </c>
      <c r="H79" s="36">
        <f>500+1600</f>
        <v>2100</v>
      </c>
      <c r="I79" s="36">
        <f>500+1600</f>
        <v>2100</v>
      </c>
    </row>
    <row r="80" ht="12" customHeight="1"/>
    <row r="81" ht="12" customHeight="1" thickBot="1"/>
    <row r="82" spans="1:9" ht="12.75">
      <c r="A82" s="249" t="s">
        <v>43</v>
      </c>
      <c r="B82" s="200"/>
      <c r="C82" s="200"/>
      <c r="D82" s="200"/>
      <c r="E82" s="200"/>
      <c r="F82" s="200"/>
      <c r="G82" s="200"/>
      <c r="H82" s="200"/>
      <c r="I82" s="254"/>
    </row>
    <row r="83" spans="1:9" ht="12.75">
      <c r="A83" s="208"/>
      <c r="B83" s="201"/>
      <c r="C83" s="201"/>
      <c r="D83" s="201"/>
      <c r="E83" s="201"/>
      <c r="F83" s="201"/>
      <c r="G83" s="201"/>
      <c r="H83" s="201"/>
      <c r="I83" s="255"/>
    </row>
    <row r="84" spans="1:9" ht="12.75">
      <c r="A84" s="208"/>
      <c r="B84" s="201"/>
      <c r="C84" s="201"/>
      <c r="D84" s="201"/>
      <c r="E84" s="201"/>
      <c r="F84" s="201"/>
      <c r="G84" s="201"/>
      <c r="H84" s="201"/>
      <c r="I84" s="255"/>
    </row>
    <row r="85" spans="1:9" ht="12.75">
      <c r="A85" s="208"/>
      <c r="B85" s="201"/>
      <c r="C85" s="201"/>
      <c r="D85" s="201"/>
      <c r="E85" s="201"/>
      <c r="F85" s="201"/>
      <c r="G85" s="201"/>
      <c r="H85" s="201"/>
      <c r="I85" s="255"/>
    </row>
    <row r="86" spans="1:10" ht="14.25">
      <c r="A86" s="208"/>
      <c r="B86" s="201"/>
      <c r="C86" s="201"/>
      <c r="D86" s="201"/>
      <c r="E86" s="201"/>
      <c r="F86" s="201"/>
      <c r="G86" s="201"/>
      <c r="H86" s="201"/>
      <c r="I86" s="255"/>
      <c r="J86" s="13"/>
    </row>
    <row r="87" spans="1:9" ht="52.5" customHeight="1" thickBot="1">
      <c r="A87" s="210"/>
      <c r="B87" s="211"/>
      <c r="C87" s="211"/>
      <c r="D87" s="211"/>
      <c r="E87" s="211"/>
      <c r="F87" s="211"/>
      <c r="G87" s="211"/>
      <c r="H87" s="211"/>
      <c r="I87" s="256"/>
    </row>
    <row r="88" ht="12" customHeight="1" thickBot="1"/>
    <row r="89" spans="1:9" ht="15" customHeight="1">
      <c r="A89" s="146" t="s">
        <v>37</v>
      </c>
      <c r="B89" s="146"/>
      <c r="C89" s="146"/>
      <c r="D89" s="146"/>
      <c r="E89" s="121" t="s">
        <v>19</v>
      </c>
      <c r="F89" s="16" t="s">
        <v>20</v>
      </c>
      <c r="G89" s="123" t="s">
        <v>21</v>
      </c>
      <c r="H89" s="124"/>
      <c r="I89" s="125"/>
    </row>
    <row r="90" spans="1:9" ht="15" thickBot="1">
      <c r="A90" s="146"/>
      <c r="B90" s="146"/>
      <c r="C90" s="146"/>
      <c r="D90" s="146"/>
      <c r="E90" s="122"/>
      <c r="F90" s="17" t="s">
        <v>22</v>
      </c>
      <c r="G90" s="18" t="s">
        <v>23</v>
      </c>
      <c r="H90" s="18" t="s">
        <v>24</v>
      </c>
      <c r="I90" s="19" t="s">
        <v>25</v>
      </c>
    </row>
    <row r="91" spans="1:9" ht="12.75">
      <c r="A91" s="128" t="s">
        <v>44</v>
      </c>
      <c r="B91" s="128"/>
      <c r="C91" s="128"/>
      <c r="D91" s="128"/>
      <c r="E91" s="36">
        <f>SUM(E92:E95)</f>
        <v>108</v>
      </c>
      <c r="F91" s="36">
        <f>SUM(F92:F95)</f>
        <v>145</v>
      </c>
      <c r="G91" s="36">
        <f>SUM(G92:G95)</f>
        <v>150</v>
      </c>
      <c r="H91" s="36">
        <f>SUM(H92:H95)</f>
        <v>175</v>
      </c>
      <c r="I91" s="36">
        <f>SUM(I92:I95)</f>
        <v>175</v>
      </c>
    </row>
    <row r="92" spans="1:9" ht="14.25">
      <c r="A92" s="143" t="s">
        <v>45</v>
      </c>
      <c r="B92" s="162" t="s">
        <v>46</v>
      </c>
      <c r="C92" s="163"/>
      <c r="D92" s="164"/>
      <c r="E92" s="36">
        <v>15</v>
      </c>
      <c r="F92" s="36">
        <v>15</v>
      </c>
      <c r="G92" s="36">
        <v>20</v>
      </c>
      <c r="H92" s="36">
        <v>15</v>
      </c>
      <c r="I92" s="36">
        <v>15</v>
      </c>
    </row>
    <row r="93" spans="1:9" ht="14.25">
      <c r="A93" s="144"/>
      <c r="B93" s="162" t="s">
        <v>47</v>
      </c>
      <c r="C93" s="163"/>
      <c r="D93" s="164"/>
      <c r="E93" s="36">
        <v>26</v>
      </c>
      <c r="F93" s="36">
        <v>50</v>
      </c>
      <c r="G93" s="36">
        <v>50</v>
      </c>
      <c r="H93" s="36">
        <v>70</v>
      </c>
      <c r="I93" s="36">
        <v>70</v>
      </c>
    </row>
    <row r="94" spans="1:9" ht="14.25">
      <c r="A94" s="144"/>
      <c r="B94" s="162" t="s">
        <v>48</v>
      </c>
      <c r="C94" s="163"/>
      <c r="D94" s="164"/>
      <c r="E94" s="36">
        <v>67</v>
      </c>
      <c r="F94" s="36">
        <v>80</v>
      </c>
      <c r="G94" s="36">
        <v>80</v>
      </c>
      <c r="H94" s="36">
        <v>90</v>
      </c>
      <c r="I94" s="36">
        <v>90</v>
      </c>
    </row>
    <row r="95" spans="1:9" ht="27.75" customHeight="1">
      <c r="A95" s="145"/>
      <c r="B95" s="165" t="s">
        <v>49</v>
      </c>
      <c r="C95" s="166"/>
      <c r="D95" s="167"/>
      <c r="E95" s="36">
        <v>0</v>
      </c>
      <c r="F95" s="36">
        <v>0</v>
      </c>
      <c r="G95" s="36">
        <v>0</v>
      </c>
      <c r="H95" s="36">
        <v>0</v>
      </c>
      <c r="I95" s="36">
        <v>0</v>
      </c>
    </row>
    <row r="96" ht="12" customHeight="1"/>
    <row r="97" ht="12" customHeight="1"/>
    <row r="99" ht="14.25">
      <c r="A99" t="s">
        <v>50</v>
      </c>
    </row>
    <row r="100" ht="12.75">
      <c r="A100" t="s">
        <v>51</v>
      </c>
    </row>
  </sheetData>
  <sheetProtection selectLockedCells="1" selectUnlockedCells="1"/>
  <mergeCells count="43">
    <mergeCell ref="E77:E78"/>
    <mergeCell ref="G77:I77"/>
    <mergeCell ref="A79:D79"/>
    <mergeCell ref="A82:I87"/>
    <mergeCell ref="A89:D90"/>
    <mergeCell ref="E89:E90"/>
    <mergeCell ref="G89:I89"/>
    <mergeCell ref="A77:D78"/>
    <mergeCell ref="E63:E64"/>
    <mergeCell ref="G63:I63"/>
    <mergeCell ref="A65:D65"/>
    <mergeCell ref="A66:D66"/>
    <mergeCell ref="A67:D67"/>
    <mergeCell ref="A70:I75"/>
    <mergeCell ref="A63:D64"/>
    <mergeCell ref="A47:D47"/>
    <mergeCell ref="A48:D48"/>
    <mergeCell ref="A49:D49"/>
    <mergeCell ref="A50:D50"/>
    <mergeCell ref="A51:D51"/>
    <mergeCell ref="A56:I61"/>
    <mergeCell ref="G10:I10"/>
    <mergeCell ref="C11:D11"/>
    <mergeCell ref="A13:I20"/>
    <mergeCell ref="A22:I31"/>
    <mergeCell ref="A33:I39"/>
    <mergeCell ref="A41:D42"/>
    <mergeCell ref="E41:E42"/>
    <mergeCell ref="G41:I41"/>
    <mergeCell ref="A92:A95"/>
    <mergeCell ref="B92:D92"/>
    <mergeCell ref="B93:D93"/>
    <mergeCell ref="B94:D94"/>
    <mergeCell ref="A91:D91"/>
    <mergeCell ref="B95:D95"/>
    <mergeCell ref="A1:A5"/>
    <mergeCell ref="D3:F3"/>
    <mergeCell ref="A43:D43"/>
    <mergeCell ref="A44:D44"/>
    <mergeCell ref="A45:D45"/>
    <mergeCell ref="A46:D46"/>
    <mergeCell ref="A10:B10"/>
    <mergeCell ref="C10:F10"/>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53" max="8" man="1"/>
  </rowBreaks>
  <drawing r:id="rId1"/>
</worksheet>
</file>

<file path=xl/worksheets/sheet3.xml><?xml version="1.0" encoding="utf-8"?>
<worksheet xmlns="http://schemas.openxmlformats.org/spreadsheetml/2006/main" xmlns:r="http://schemas.openxmlformats.org/officeDocument/2006/relationships">
  <dimension ref="A1:I99"/>
  <sheetViews>
    <sheetView view="pageBreakPreview" zoomScale="70" zoomScaleSheetLayoutView="70" zoomScalePageLayoutView="0" workbookViewId="0" topLeftCell="A1">
      <selection activeCell="I12" sqref="I12"/>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511668</v>
      </c>
      <c r="B10" s="159"/>
      <c r="C10" s="158" t="s">
        <v>165</v>
      </c>
      <c r="D10" s="160"/>
      <c r="E10" s="160"/>
      <c r="F10" s="159"/>
      <c r="G10" s="158" t="s">
        <v>120</v>
      </c>
      <c r="H10" s="160"/>
      <c r="I10" s="159"/>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12.75">
      <c r="A13" s="132" t="s">
        <v>166</v>
      </c>
      <c r="B13" s="132"/>
      <c r="C13" s="132"/>
      <c r="D13" s="132"/>
      <c r="E13" s="132"/>
      <c r="F13" s="132"/>
      <c r="G13" s="132"/>
      <c r="H13" s="132"/>
      <c r="I13" s="132"/>
    </row>
    <row r="14" spans="1:9" ht="12.75">
      <c r="A14" s="135"/>
      <c r="B14" s="135"/>
      <c r="C14" s="135"/>
      <c r="D14" s="135"/>
      <c r="E14" s="135"/>
      <c r="F14" s="135"/>
      <c r="G14" s="135"/>
      <c r="H14" s="135"/>
      <c r="I14" s="135"/>
    </row>
    <row r="15" spans="1:9" ht="12.75">
      <c r="A15" s="135"/>
      <c r="B15" s="135"/>
      <c r="C15" s="135"/>
      <c r="D15" s="135"/>
      <c r="E15" s="135"/>
      <c r="F15" s="135"/>
      <c r="G15" s="135"/>
      <c r="H15" s="135"/>
      <c r="I15" s="135"/>
    </row>
    <row r="16" spans="1:9" ht="12.75">
      <c r="A16" s="135"/>
      <c r="B16" s="135"/>
      <c r="C16" s="135"/>
      <c r="D16" s="135"/>
      <c r="E16" s="135"/>
      <c r="F16" s="135"/>
      <c r="G16" s="135"/>
      <c r="H16" s="135"/>
      <c r="I16" s="135"/>
    </row>
    <row r="17" spans="1:9" ht="12.75">
      <c r="A17" s="135"/>
      <c r="B17" s="135"/>
      <c r="C17" s="135"/>
      <c r="D17" s="135"/>
      <c r="E17" s="135"/>
      <c r="F17" s="135"/>
      <c r="G17" s="135"/>
      <c r="H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91"/>
      <c r="B21" s="191"/>
      <c r="C21" s="191"/>
      <c r="D21" s="191"/>
      <c r="E21" s="191"/>
      <c r="F21" s="191"/>
      <c r="G21" s="191"/>
      <c r="H21" s="191"/>
      <c r="I21" s="191"/>
    </row>
    <row r="22" spans="1:9" ht="12.75">
      <c r="A22" s="191"/>
      <c r="B22" s="191"/>
      <c r="C22" s="191"/>
      <c r="D22" s="191"/>
      <c r="E22" s="191"/>
      <c r="F22" s="191"/>
      <c r="G22" s="191"/>
      <c r="H22" s="191"/>
      <c r="I22" s="191"/>
    </row>
    <row r="23" spans="1:9" ht="12.75">
      <c r="A23" s="12"/>
      <c r="B23" s="12"/>
      <c r="C23" s="12"/>
      <c r="D23" s="12"/>
      <c r="E23" s="12"/>
      <c r="F23" s="12"/>
      <c r="G23" s="12"/>
      <c r="H23" s="12"/>
      <c r="I23" s="12"/>
    </row>
    <row r="24" ht="13.5" thickBot="1">
      <c r="A24" t="s">
        <v>167</v>
      </c>
    </row>
    <row r="25" spans="1:9" ht="12.75">
      <c r="A25" s="131" t="s">
        <v>168</v>
      </c>
      <c r="B25" s="132"/>
      <c r="C25" s="132"/>
      <c r="D25" s="132"/>
      <c r="E25" s="132"/>
      <c r="F25" s="132"/>
      <c r="G25" s="132"/>
      <c r="H25" s="132"/>
      <c r="I25" s="133"/>
    </row>
    <row r="26" spans="1:9" ht="12.75">
      <c r="A26" s="134"/>
      <c r="B26" s="135"/>
      <c r="C26" s="135"/>
      <c r="D26" s="135"/>
      <c r="E26" s="135"/>
      <c r="F26" s="135"/>
      <c r="G26" s="135"/>
      <c r="H26" s="135"/>
      <c r="I26" s="136"/>
    </row>
    <row r="27" spans="1:9" ht="12.75">
      <c r="A27" s="134"/>
      <c r="B27" s="135"/>
      <c r="C27" s="135"/>
      <c r="D27" s="135"/>
      <c r="E27" s="135"/>
      <c r="F27" s="135"/>
      <c r="G27" s="135"/>
      <c r="H27" s="135"/>
      <c r="I27" s="136"/>
    </row>
    <row r="28" spans="1:9" ht="12.75">
      <c r="A28" s="134"/>
      <c r="B28" s="135"/>
      <c r="C28" s="135"/>
      <c r="D28" s="135"/>
      <c r="E28" s="135"/>
      <c r="F28" s="135"/>
      <c r="G28" s="135"/>
      <c r="H28" s="135"/>
      <c r="I28" s="136"/>
    </row>
    <row r="29" spans="1:9" ht="12.75">
      <c r="A29" s="134"/>
      <c r="B29" s="135"/>
      <c r="C29" s="135"/>
      <c r="D29" s="135"/>
      <c r="E29" s="135"/>
      <c r="F29" s="135"/>
      <c r="G29" s="135"/>
      <c r="H29" s="135"/>
      <c r="I29" s="136"/>
    </row>
    <row r="30" spans="1:9" ht="13.5" thickBot="1">
      <c r="A30" s="137"/>
      <c r="B30" s="138"/>
      <c r="C30" s="138"/>
      <c r="D30" s="138"/>
      <c r="E30" s="138"/>
      <c r="F30" s="138"/>
      <c r="G30" s="138"/>
      <c r="H30" s="138"/>
      <c r="I30" s="139"/>
    </row>
    <row r="31" spans="1:9" ht="13.5" thickBot="1">
      <c r="A31" s="12"/>
      <c r="B31" s="12"/>
      <c r="C31" s="12"/>
      <c r="D31" s="12"/>
      <c r="E31" s="12"/>
      <c r="F31" s="12"/>
      <c r="G31" s="12"/>
      <c r="H31" s="12"/>
      <c r="I31" s="2"/>
    </row>
    <row r="32" spans="1:9" ht="12.75">
      <c r="A32" s="131" t="s">
        <v>169</v>
      </c>
      <c r="B32" s="132"/>
      <c r="C32" s="132"/>
      <c r="D32" s="132"/>
      <c r="E32" s="132"/>
      <c r="F32" s="132"/>
      <c r="G32" s="132"/>
      <c r="H32" s="132"/>
      <c r="I32" s="140"/>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2.75">
      <c r="A35" s="134"/>
      <c r="B35" s="135"/>
      <c r="C35" s="135"/>
      <c r="D35" s="135"/>
      <c r="E35" s="135"/>
      <c r="F35" s="135"/>
      <c r="G35" s="135"/>
      <c r="H35" s="135"/>
      <c r="I35" s="141"/>
    </row>
    <row r="36" spans="1:9" ht="12.75">
      <c r="A36" s="134"/>
      <c r="B36" s="135"/>
      <c r="C36" s="135"/>
      <c r="D36" s="135"/>
      <c r="E36" s="135"/>
      <c r="F36" s="135"/>
      <c r="G36" s="135"/>
      <c r="H36" s="135"/>
      <c r="I36" s="141"/>
    </row>
    <row r="37" spans="1:9" ht="12.75">
      <c r="A37" s="134"/>
      <c r="B37" s="135"/>
      <c r="C37" s="135"/>
      <c r="D37" s="135"/>
      <c r="E37" s="135"/>
      <c r="F37" s="135"/>
      <c r="G37" s="135"/>
      <c r="H37" s="135"/>
      <c r="I37" s="141"/>
    </row>
    <row r="38" spans="1:9" ht="13.5" thickBot="1">
      <c r="A38" s="137"/>
      <c r="B38" s="138"/>
      <c r="C38" s="138"/>
      <c r="D38" s="138"/>
      <c r="E38" s="138"/>
      <c r="F38" s="138"/>
      <c r="G38" s="138"/>
      <c r="H38" s="138"/>
      <c r="I38" s="142"/>
    </row>
    <row r="39" spans="1:8" ht="15" customHeight="1" thickBot="1">
      <c r="A39" s="15" t="s">
        <v>17</v>
      </c>
      <c r="B39" s="15"/>
      <c r="C39" s="15"/>
      <c r="D39" s="15"/>
      <c r="E39" s="15"/>
      <c r="F39" s="15"/>
      <c r="G39" s="15"/>
      <c r="H39" s="15"/>
    </row>
    <row r="40" spans="1:9" ht="14.25">
      <c r="A40" s="117" t="s">
        <v>18</v>
      </c>
      <c r="B40" s="118"/>
      <c r="C40" s="118"/>
      <c r="D40" s="118"/>
      <c r="E40" s="121" t="s">
        <v>56</v>
      </c>
      <c r="F40" s="16" t="s">
        <v>186</v>
      </c>
      <c r="G40" s="123" t="s">
        <v>21</v>
      </c>
      <c r="H40" s="124"/>
      <c r="I40" s="125"/>
    </row>
    <row r="41" spans="1:9" ht="15" thickBot="1">
      <c r="A41" s="119"/>
      <c r="B41" s="120"/>
      <c r="C41" s="120"/>
      <c r="D41" s="120"/>
      <c r="E41" s="122"/>
      <c r="F41" s="17" t="s">
        <v>187</v>
      </c>
      <c r="G41" s="18" t="s">
        <v>23</v>
      </c>
      <c r="H41" s="18" t="s">
        <v>24</v>
      </c>
      <c r="I41" s="19" t="s">
        <v>25</v>
      </c>
    </row>
    <row r="42" spans="1:9" ht="12.75">
      <c r="A42" s="147" t="s">
        <v>26</v>
      </c>
      <c r="B42" s="148"/>
      <c r="C42" s="148"/>
      <c r="D42" s="148"/>
      <c r="E42" s="20">
        <v>27032</v>
      </c>
      <c r="F42" s="20">
        <v>28034</v>
      </c>
      <c r="G42" s="20">
        <v>28200</v>
      </c>
      <c r="H42" s="20">
        <v>28500</v>
      </c>
      <c r="I42" s="21">
        <v>29100</v>
      </c>
    </row>
    <row r="43" spans="1:9" ht="12.75">
      <c r="A43" s="149" t="s">
        <v>27</v>
      </c>
      <c r="B43" s="150"/>
      <c r="C43" s="150"/>
      <c r="D43" s="150"/>
      <c r="E43" s="22">
        <v>26937</v>
      </c>
      <c r="F43" s="22">
        <v>28034</v>
      </c>
      <c r="G43" s="22">
        <v>28200</v>
      </c>
      <c r="H43" s="22">
        <v>28500</v>
      </c>
      <c r="I43" s="23">
        <v>29100</v>
      </c>
    </row>
    <row r="44" spans="1:9" ht="13.5" thickBot="1">
      <c r="A44" s="151" t="s">
        <v>28</v>
      </c>
      <c r="B44" s="152"/>
      <c r="C44" s="152"/>
      <c r="D44" s="152"/>
      <c r="E44" s="24">
        <f>E42-E43</f>
        <v>95</v>
      </c>
      <c r="F44" s="24">
        <f>F42-F43</f>
        <v>0</v>
      </c>
      <c r="G44" s="24">
        <f>G42-G43</f>
        <v>0</v>
      </c>
      <c r="H44" s="24">
        <f>H42-H43</f>
        <v>0</v>
      </c>
      <c r="I44" s="25">
        <f>I42-I43</f>
        <v>0</v>
      </c>
    </row>
    <row r="45" spans="1:9" ht="12.75">
      <c r="A45" s="153" t="s">
        <v>29</v>
      </c>
      <c r="B45" s="154"/>
      <c r="C45" s="154"/>
      <c r="D45" s="154"/>
      <c r="E45" s="26">
        <v>0</v>
      </c>
      <c r="F45" s="26">
        <v>0</v>
      </c>
      <c r="G45" s="26">
        <v>0</v>
      </c>
      <c r="H45" s="26">
        <v>0</v>
      </c>
      <c r="I45" s="27">
        <v>0</v>
      </c>
    </row>
    <row r="46" spans="1:9" ht="12.75">
      <c r="A46" s="126" t="s">
        <v>30</v>
      </c>
      <c r="B46" s="127"/>
      <c r="C46" s="127"/>
      <c r="D46" s="127"/>
      <c r="E46" s="28">
        <v>0</v>
      </c>
      <c r="F46" s="28">
        <v>0</v>
      </c>
      <c r="G46" s="28">
        <v>0</v>
      </c>
      <c r="H46" s="28">
        <v>0</v>
      </c>
      <c r="I46" s="29">
        <v>0</v>
      </c>
    </row>
    <row r="47" spans="1:9" ht="13.5" thickBot="1">
      <c r="A47" s="115" t="s">
        <v>31</v>
      </c>
      <c r="B47" s="116"/>
      <c r="C47" s="116"/>
      <c r="D47" s="116"/>
      <c r="E47" s="30">
        <f>E45-E46</f>
        <v>0</v>
      </c>
      <c r="F47" s="30">
        <f>F45-F46</f>
        <v>0</v>
      </c>
      <c r="G47" s="30">
        <f>G45-G46</f>
        <v>0</v>
      </c>
      <c r="H47" s="30">
        <f>H45-H46</f>
        <v>0</v>
      </c>
      <c r="I47" s="31">
        <v>0</v>
      </c>
    </row>
    <row r="48" spans="1:9" ht="12.75">
      <c r="A48" s="129" t="s">
        <v>32</v>
      </c>
      <c r="B48" s="130"/>
      <c r="C48" s="130"/>
      <c r="D48" s="130"/>
      <c r="E48" s="32">
        <f>E42+E45</f>
        <v>27032</v>
      </c>
      <c r="F48" s="32">
        <f>F42+F45</f>
        <v>28034</v>
      </c>
      <c r="G48" s="32">
        <f>G42+G45</f>
        <v>28200</v>
      </c>
      <c r="H48" s="32">
        <f>H42+H45</f>
        <v>28500</v>
      </c>
      <c r="I48" s="33">
        <f>I42+I45</f>
        <v>29100</v>
      </c>
    </row>
    <row r="49" spans="1:9" ht="12.75">
      <c r="A49" s="171" t="s">
        <v>33</v>
      </c>
      <c r="B49" s="172"/>
      <c r="C49" s="172"/>
      <c r="D49" s="172"/>
      <c r="E49" s="32">
        <f aca="true" t="shared" si="0" ref="E49:I50">E43+E46</f>
        <v>26937</v>
      </c>
      <c r="F49" s="32">
        <f t="shared" si="0"/>
        <v>28034</v>
      </c>
      <c r="G49" s="32">
        <f t="shared" si="0"/>
        <v>28200</v>
      </c>
      <c r="H49" s="32">
        <f t="shared" si="0"/>
        <v>28500</v>
      </c>
      <c r="I49" s="33">
        <f t="shared" si="0"/>
        <v>29100</v>
      </c>
    </row>
    <row r="50" spans="1:9" ht="13.5" thickBot="1">
      <c r="A50" s="173" t="s">
        <v>34</v>
      </c>
      <c r="B50" s="174"/>
      <c r="C50" s="174"/>
      <c r="D50" s="174"/>
      <c r="E50" s="34">
        <f t="shared" si="0"/>
        <v>95</v>
      </c>
      <c r="F50" s="34">
        <f t="shared" si="0"/>
        <v>0</v>
      </c>
      <c r="G50" s="34">
        <f t="shared" si="0"/>
        <v>0</v>
      </c>
      <c r="H50" s="34">
        <f t="shared" si="0"/>
        <v>0</v>
      </c>
      <c r="I50" s="35">
        <f t="shared" si="0"/>
        <v>0</v>
      </c>
    </row>
    <row r="53" spans="1:9" ht="12.75">
      <c r="A53" s="15" t="s">
        <v>35</v>
      </c>
      <c r="B53" s="15"/>
      <c r="C53" s="15"/>
      <c r="D53" s="15"/>
      <c r="E53" s="15"/>
      <c r="F53" s="15"/>
      <c r="G53" s="15"/>
      <c r="H53" s="15"/>
      <c r="I53" s="15"/>
    </row>
    <row r="54" spans="1:9" ht="13.5" thickBot="1">
      <c r="A54" s="15"/>
      <c r="B54" s="15"/>
      <c r="C54" s="15"/>
      <c r="D54" s="15"/>
      <c r="E54" s="15"/>
      <c r="F54" s="15"/>
      <c r="G54" s="15"/>
      <c r="H54" s="15"/>
      <c r="I54" s="15"/>
    </row>
    <row r="55" spans="1:9" ht="12.75">
      <c r="A55" s="131" t="s">
        <v>170</v>
      </c>
      <c r="B55" s="132"/>
      <c r="C55" s="132"/>
      <c r="D55" s="132"/>
      <c r="E55" s="132"/>
      <c r="F55" s="132"/>
      <c r="G55" s="132"/>
      <c r="H55" s="132"/>
      <c r="I55" s="133"/>
    </row>
    <row r="56" spans="1:9" ht="12.75">
      <c r="A56" s="134"/>
      <c r="B56" s="135"/>
      <c r="C56" s="135"/>
      <c r="D56" s="135"/>
      <c r="E56" s="135"/>
      <c r="F56" s="135"/>
      <c r="G56" s="135"/>
      <c r="H56" s="135"/>
      <c r="I56" s="136"/>
    </row>
    <row r="57" spans="1:9" ht="12.75">
      <c r="A57" s="134"/>
      <c r="B57" s="135"/>
      <c r="C57" s="135"/>
      <c r="D57" s="135"/>
      <c r="E57" s="135"/>
      <c r="F57" s="135"/>
      <c r="G57" s="135"/>
      <c r="H57" s="135"/>
      <c r="I57" s="136"/>
    </row>
    <row r="58" spans="1:9" ht="12.75">
      <c r="A58" s="134"/>
      <c r="B58" s="135"/>
      <c r="C58" s="135"/>
      <c r="D58" s="135"/>
      <c r="E58" s="135"/>
      <c r="F58" s="135"/>
      <c r="G58" s="135"/>
      <c r="H58" s="135"/>
      <c r="I58" s="136"/>
    </row>
    <row r="59" spans="1:9" ht="12.75">
      <c r="A59" s="134"/>
      <c r="B59" s="135"/>
      <c r="C59" s="135"/>
      <c r="D59" s="135"/>
      <c r="E59" s="135"/>
      <c r="F59" s="135"/>
      <c r="G59" s="135"/>
      <c r="H59" s="135"/>
      <c r="I59" s="136"/>
    </row>
    <row r="60" spans="1:9" ht="44.25" customHeight="1" thickBot="1">
      <c r="A60" s="137"/>
      <c r="B60" s="138"/>
      <c r="C60" s="138"/>
      <c r="D60" s="138"/>
      <c r="E60" s="138"/>
      <c r="F60" s="138"/>
      <c r="G60" s="138"/>
      <c r="H60" s="138"/>
      <c r="I60" s="139"/>
    </row>
    <row r="62" spans="1:9" ht="14.25">
      <c r="A62" s="146" t="s">
        <v>37</v>
      </c>
      <c r="B62" s="146"/>
      <c r="C62" s="146"/>
      <c r="D62" s="146"/>
      <c r="E62" s="168" t="s">
        <v>56</v>
      </c>
      <c r="F62" s="39" t="s">
        <v>20</v>
      </c>
      <c r="G62" s="169" t="s">
        <v>21</v>
      </c>
      <c r="H62" s="161"/>
      <c r="I62" s="170"/>
    </row>
    <row r="63" spans="1:9" ht="14.25">
      <c r="A63" s="146"/>
      <c r="B63" s="146"/>
      <c r="C63" s="146"/>
      <c r="D63" s="146"/>
      <c r="E63" s="168"/>
      <c r="F63" s="40" t="s">
        <v>5</v>
      </c>
      <c r="G63" s="41" t="s">
        <v>23</v>
      </c>
      <c r="H63" s="41" t="s">
        <v>24</v>
      </c>
      <c r="I63" s="41" t="s">
        <v>25</v>
      </c>
    </row>
    <row r="64" spans="1:9" ht="12.75">
      <c r="A64" s="128" t="s">
        <v>38</v>
      </c>
      <c r="B64" s="128"/>
      <c r="C64" s="128"/>
      <c r="D64" s="128"/>
      <c r="E64" s="36">
        <v>13691</v>
      </c>
      <c r="F64" s="36">
        <v>13737</v>
      </c>
      <c r="G64" s="36">
        <v>13900</v>
      </c>
      <c r="H64" s="36">
        <v>13950</v>
      </c>
      <c r="I64" s="36">
        <v>14150</v>
      </c>
    </row>
    <row r="65" spans="1:9" ht="12.75">
      <c r="A65" s="175" t="s">
        <v>39</v>
      </c>
      <c r="B65" s="161"/>
      <c r="C65" s="161"/>
      <c r="D65" s="170"/>
      <c r="E65" s="36">
        <v>111</v>
      </c>
      <c r="F65" s="36">
        <v>115</v>
      </c>
      <c r="G65" s="36">
        <v>120</v>
      </c>
      <c r="H65" s="36">
        <v>127</v>
      </c>
      <c r="I65" s="36">
        <v>135</v>
      </c>
    </row>
    <row r="66" spans="1:9" ht="12.75">
      <c r="A66" s="175" t="s">
        <v>40</v>
      </c>
      <c r="B66" s="161"/>
      <c r="C66" s="161"/>
      <c r="D66" s="170"/>
      <c r="E66" s="36">
        <v>61.3</v>
      </c>
      <c r="F66" s="36">
        <v>63</v>
      </c>
      <c r="G66" s="36">
        <v>64</v>
      </c>
      <c r="H66" s="36">
        <v>64</v>
      </c>
      <c r="I66" s="36">
        <v>65</v>
      </c>
    </row>
    <row r="67" spans="1:9" ht="12.75">
      <c r="A67" s="2"/>
      <c r="B67" s="2"/>
      <c r="C67" s="2"/>
      <c r="D67" s="2"/>
      <c r="E67" s="15"/>
      <c r="F67" s="15"/>
      <c r="G67" s="15"/>
      <c r="H67" s="15"/>
      <c r="I67" s="15"/>
    </row>
    <row r="68" ht="12" customHeight="1" thickBot="1"/>
    <row r="69" spans="1:9" ht="15" customHeight="1">
      <c r="A69" s="131" t="s">
        <v>171</v>
      </c>
      <c r="B69" s="132"/>
      <c r="C69" s="132"/>
      <c r="D69" s="132"/>
      <c r="E69" s="132"/>
      <c r="F69" s="132"/>
      <c r="G69" s="132"/>
      <c r="H69" s="132"/>
      <c r="I69" s="133"/>
    </row>
    <row r="70" spans="1:9" ht="12.75">
      <c r="A70" s="134"/>
      <c r="B70" s="135"/>
      <c r="C70" s="135"/>
      <c r="D70" s="135"/>
      <c r="E70" s="135"/>
      <c r="F70" s="135"/>
      <c r="G70" s="135"/>
      <c r="H70" s="135"/>
      <c r="I70" s="136"/>
    </row>
    <row r="71" spans="1:9" ht="12.75">
      <c r="A71" s="134"/>
      <c r="B71" s="135"/>
      <c r="C71" s="135"/>
      <c r="D71" s="135"/>
      <c r="E71" s="135"/>
      <c r="F71" s="135"/>
      <c r="G71" s="135"/>
      <c r="H71" s="135"/>
      <c r="I71" s="136"/>
    </row>
    <row r="72" spans="1:9" ht="12.75">
      <c r="A72" s="134"/>
      <c r="B72" s="135"/>
      <c r="C72" s="135"/>
      <c r="D72" s="135"/>
      <c r="E72" s="135"/>
      <c r="F72" s="135"/>
      <c r="G72" s="135"/>
      <c r="H72" s="135"/>
      <c r="I72" s="136"/>
    </row>
    <row r="73" spans="1:9" ht="12.75">
      <c r="A73" s="134"/>
      <c r="B73" s="135"/>
      <c r="C73" s="135"/>
      <c r="D73" s="135"/>
      <c r="E73" s="135"/>
      <c r="F73" s="135"/>
      <c r="G73" s="135"/>
      <c r="H73" s="135"/>
      <c r="I73" s="136"/>
    </row>
    <row r="74" spans="1:9" ht="45.75" customHeight="1" thickBot="1">
      <c r="A74" s="137"/>
      <c r="B74" s="138"/>
      <c r="C74" s="138"/>
      <c r="D74" s="138"/>
      <c r="E74" s="138"/>
      <c r="F74" s="138"/>
      <c r="G74" s="138"/>
      <c r="H74" s="138"/>
      <c r="I74" s="139"/>
    </row>
    <row r="75" ht="12" customHeight="1"/>
    <row r="76" spans="1:9" ht="14.25">
      <c r="A76" s="146" t="s">
        <v>37</v>
      </c>
      <c r="B76" s="146"/>
      <c r="C76" s="146"/>
      <c r="D76" s="146"/>
      <c r="E76" s="168" t="s">
        <v>56</v>
      </c>
      <c r="F76" s="39" t="s">
        <v>20</v>
      </c>
      <c r="G76" s="169" t="s">
        <v>21</v>
      </c>
      <c r="H76" s="161"/>
      <c r="I76" s="170"/>
    </row>
    <row r="77" spans="1:9" ht="14.25">
      <c r="A77" s="146"/>
      <c r="B77" s="146"/>
      <c r="C77" s="146"/>
      <c r="D77" s="146"/>
      <c r="E77" s="168"/>
      <c r="F77" s="40" t="s">
        <v>5</v>
      </c>
      <c r="G77" s="41" t="s">
        <v>23</v>
      </c>
      <c r="H77" s="41" t="s">
        <v>24</v>
      </c>
      <c r="I77" s="41" t="s">
        <v>25</v>
      </c>
    </row>
    <row r="78" spans="1:9" ht="12.75">
      <c r="A78" s="128" t="s">
        <v>42</v>
      </c>
      <c r="B78" s="128"/>
      <c r="C78" s="128"/>
      <c r="D78" s="128"/>
      <c r="E78" s="36">
        <v>286</v>
      </c>
      <c r="F78" s="36">
        <v>199</v>
      </c>
      <c r="G78" s="36">
        <v>250</v>
      </c>
      <c r="H78" s="36">
        <v>250</v>
      </c>
      <c r="I78" s="36">
        <v>250</v>
      </c>
    </row>
    <row r="79" ht="12" customHeight="1"/>
    <row r="80" ht="12" customHeight="1" thickBot="1"/>
    <row r="81" spans="1:9" ht="12.75">
      <c r="A81" s="131" t="s">
        <v>172</v>
      </c>
      <c r="B81" s="132"/>
      <c r="C81" s="132"/>
      <c r="D81" s="132"/>
      <c r="E81" s="132"/>
      <c r="F81" s="132"/>
      <c r="G81" s="132"/>
      <c r="H81" s="132"/>
      <c r="I81" s="133"/>
    </row>
    <row r="82" spans="1:9" ht="12.75">
      <c r="A82" s="134"/>
      <c r="B82" s="135"/>
      <c r="C82" s="135"/>
      <c r="D82" s="135"/>
      <c r="E82" s="135"/>
      <c r="F82" s="135"/>
      <c r="G82" s="135"/>
      <c r="H82" s="135"/>
      <c r="I82" s="136"/>
    </row>
    <row r="83" spans="1:9" ht="12.75">
      <c r="A83" s="134"/>
      <c r="B83" s="135"/>
      <c r="C83" s="135"/>
      <c r="D83" s="135"/>
      <c r="E83" s="135"/>
      <c r="F83" s="135"/>
      <c r="G83" s="135"/>
      <c r="H83" s="135"/>
      <c r="I83" s="136"/>
    </row>
    <row r="84" spans="1:9" ht="12.75">
      <c r="A84" s="134"/>
      <c r="B84" s="135"/>
      <c r="C84" s="135"/>
      <c r="D84" s="135"/>
      <c r="E84" s="135"/>
      <c r="F84" s="135"/>
      <c r="G84" s="135"/>
      <c r="H84" s="135"/>
      <c r="I84" s="136"/>
    </row>
    <row r="85" spans="1:9" ht="12.75">
      <c r="A85" s="134"/>
      <c r="B85" s="135"/>
      <c r="C85" s="135"/>
      <c r="D85" s="135"/>
      <c r="E85" s="135"/>
      <c r="F85" s="135"/>
      <c r="G85" s="135"/>
      <c r="H85" s="135"/>
      <c r="I85" s="136"/>
    </row>
    <row r="86" spans="1:9" ht="52.5" customHeight="1" thickBot="1">
      <c r="A86" s="137"/>
      <c r="B86" s="138"/>
      <c r="C86" s="138"/>
      <c r="D86" s="138"/>
      <c r="E86" s="138"/>
      <c r="F86" s="138"/>
      <c r="G86" s="138"/>
      <c r="H86" s="138"/>
      <c r="I86" s="139"/>
    </row>
    <row r="87" ht="12" customHeight="1"/>
    <row r="88" spans="1:9" ht="14.25">
      <c r="A88" s="146" t="s">
        <v>37</v>
      </c>
      <c r="B88" s="146"/>
      <c r="C88" s="146"/>
      <c r="D88" s="146"/>
      <c r="E88" s="168" t="s">
        <v>56</v>
      </c>
      <c r="F88" s="39" t="s">
        <v>20</v>
      </c>
      <c r="G88" s="169" t="s">
        <v>21</v>
      </c>
      <c r="H88" s="161"/>
      <c r="I88" s="170"/>
    </row>
    <row r="89" spans="1:9" ht="14.25">
      <c r="A89" s="146"/>
      <c r="B89" s="146"/>
      <c r="C89" s="146"/>
      <c r="D89" s="146"/>
      <c r="E89" s="168"/>
      <c r="F89" s="40" t="s">
        <v>5</v>
      </c>
      <c r="G89" s="41" t="s">
        <v>23</v>
      </c>
      <c r="H89" s="41" t="s">
        <v>24</v>
      </c>
      <c r="I89" s="41" t="s">
        <v>25</v>
      </c>
    </row>
    <row r="90" spans="1:9" ht="12.75">
      <c r="A90" s="128" t="s">
        <v>44</v>
      </c>
      <c r="B90" s="128"/>
      <c r="C90" s="128"/>
      <c r="D90" s="128"/>
      <c r="E90" s="36">
        <v>1566</v>
      </c>
      <c r="F90" s="36">
        <v>1884</v>
      </c>
      <c r="G90" s="36">
        <v>2350</v>
      </c>
      <c r="H90" s="36">
        <v>2700</v>
      </c>
      <c r="I90" s="36">
        <v>3150</v>
      </c>
    </row>
    <row r="91" spans="1:9" ht="14.25">
      <c r="A91" s="143" t="s">
        <v>45</v>
      </c>
      <c r="B91" s="162" t="s">
        <v>46</v>
      </c>
      <c r="C91" s="163"/>
      <c r="D91" s="164"/>
      <c r="E91" s="36">
        <v>82</v>
      </c>
      <c r="F91" s="36">
        <v>150</v>
      </c>
      <c r="G91" s="36">
        <v>200</v>
      </c>
      <c r="H91" s="36">
        <v>250</v>
      </c>
      <c r="I91" s="36">
        <v>300</v>
      </c>
    </row>
    <row r="92" spans="1:9" ht="14.25">
      <c r="A92" s="144"/>
      <c r="B92" s="162" t="s">
        <v>47</v>
      </c>
      <c r="C92" s="163"/>
      <c r="D92" s="164"/>
      <c r="E92" s="36">
        <v>202</v>
      </c>
      <c r="F92" s="36">
        <v>99</v>
      </c>
      <c r="G92" s="36">
        <v>200</v>
      </c>
      <c r="H92" s="36">
        <v>200</v>
      </c>
      <c r="I92" s="36">
        <v>250</v>
      </c>
    </row>
    <row r="93" spans="1:9" ht="14.25">
      <c r="A93" s="144"/>
      <c r="B93" s="162" t="s">
        <v>48</v>
      </c>
      <c r="C93" s="163"/>
      <c r="D93" s="164"/>
      <c r="E93" s="36">
        <v>200</v>
      </c>
      <c r="F93" s="36">
        <v>200</v>
      </c>
      <c r="G93" s="36">
        <v>250</v>
      </c>
      <c r="H93" s="36">
        <v>250</v>
      </c>
      <c r="I93" s="36">
        <v>300</v>
      </c>
    </row>
    <row r="94" spans="1:9" ht="27.75" customHeight="1">
      <c r="A94" s="145"/>
      <c r="B94" s="165" t="s">
        <v>49</v>
      </c>
      <c r="C94" s="166"/>
      <c r="D94" s="167"/>
      <c r="E94" s="36">
        <v>1082</v>
      </c>
      <c r="F94" s="36">
        <v>1435</v>
      </c>
      <c r="G94" s="36">
        <v>1700</v>
      </c>
      <c r="H94" s="36">
        <v>2000</v>
      </c>
      <c r="I94" s="36">
        <v>2300</v>
      </c>
    </row>
    <row r="95" ht="12" customHeight="1"/>
    <row r="96" ht="12" customHeight="1"/>
    <row r="98" ht="14.25">
      <c r="A98" t="s">
        <v>50</v>
      </c>
    </row>
    <row r="99" ht="12.75">
      <c r="A99" t="s">
        <v>51</v>
      </c>
    </row>
  </sheetData>
  <sheetProtection selectLockedCells="1" selectUnlockedCells="1"/>
  <mergeCells count="43">
    <mergeCell ref="A91:A94"/>
    <mergeCell ref="B91:D91"/>
    <mergeCell ref="B92:D92"/>
    <mergeCell ref="B93:D93"/>
    <mergeCell ref="B94:D94"/>
    <mergeCell ref="A78:D78"/>
    <mergeCell ref="A81:I86"/>
    <mergeCell ref="A47:D47"/>
    <mergeCell ref="A48:D48"/>
    <mergeCell ref="A13:I22"/>
    <mergeCell ref="A32:I38"/>
    <mergeCell ref="G40:I40"/>
    <mergeCell ref="A40:D41"/>
    <mergeCell ref="A42:D42"/>
    <mergeCell ref="A62:D63"/>
    <mergeCell ref="E62:E63"/>
    <mergeCell ref="G62:I62"/>
    <mergeCell ref="A88:D89"/>
    <mergeCell ref="E88:E89"/>
    <mergeCell ref="G88:I88"/>
    <mergeCell ref="A76:D77"/>
    <mergeCell ref="E76:E77"/>
    <mergeCell ref="G76:I76"/>
    <mergeCell ref="A49:D49"/>
    <mergeCell ref="A50:D50"/>
    <mergeCell ref="E40:E41"/>
    <mergeCell ref="A1:A5"/>
    <mergeCell ref="D3:F3"/>
    <mergeCell ref="A90:D90"/>
    <mergeCell ref="A64:D64"/>
    <mergeCell ref="A65:D65"/>
    <mergeCell ref="A66:D66"/>
    <mergeCell ref="A69:I74"/>
    <mergeCell ref="A55:I60"/>
    <mergeCell ref="A10:B10"/>
    <mergeCell ref="C10:F10"/>
    <mergeCell ref="G10:I10"/>
    <mergeCell ref="C11:D11"/>
    <mergeCell ref="A25:I30"/>
    <mergeCell ref="A45:D45"/>
    <mergeCell ref="A46:D46"/>
    <mergeCell ref="A43:D43"/>
    <mergeCell ref="A44:D44"/>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dimension ref="A1:I97"/>
  <sheetViews>
    <sheetView view="pageBreakPreview" zoomScale="70" zoomScaleSheetLayoutView="70" zoomScalePageLayoutView="0" workbookViewId="0" topLeftCell="A1">
      <selection activeCell="G50" sqref="G50"/>
    </sheetView>
  </sheetViews>
  <sheetFormatPr defaultColWidth="9.140625" defaultRowHeight="12.75"/>
  <cols>
    <col min="4" max="4" width="20.421875" style="0" customWidth="1"/>
    <col min="5" max="8" width="11.140625" style="0" customWidth="1"/>
    <col min="9" max="9" width="10.574218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60128089</v>
      </c>
      <c r="B10" s="159"/>
      <c r="C10" s="158" t="s">
        <v>95</v>
      </c>
      <c r="D10" s="160"/>
      <c r="E10" s="160"/>
      <c r="F10" s="159"/>
      <c r="G10" s="158" t="s">
        <v>96</v>
      </c>
      <c r="H10" s="160"/>
      <c r="I10" s="159"/>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12.75">
      <c r="A13" s="131" t="s">
        <v>97</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3.5" thickBot="1">
      <c r="A20" s="137"/>
      <c r="B20" s="138"/>
      <c r="C20" s="138"/>
      <c r="D20" s="138"/>
      <c r="E20" s="138"/>
      <c r="F20" s="138"/>
      <c r="G20" s="138"/>
      <c r="H20" s="138"/>
      <c r="I20" s="142"/>
    </row>
    <row r="21" ht="13.5" thickBot="1"/>
    <row r="22" spans="1:9" ht="12.75">
      <c r="A22" s="131" t="s">
        <v>98</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99</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2.75">
      <c r="A35" s="134"/>
      <c r="B35" s="135"/>
      <c r="C35" s="135"/>
      <c r="D35" s="135"/>
      <c r="E35" s="135"/>
      <c r="F35" s="135"/>
      <c r="G35" s="135"/>
      <c r="H35" s="135"/>
      <c r="I35" s="141"/>
    </row>
    <row r="36" spans="1:9" ht="13.5" thickBot="1">
      <c r="A36" s="137"/>
      <c r="B36" s="138"/>
      <c r="C36" s="138"/>
      <c r="D36" s="138"/>
      <c r="E36" s="138"/>
      <c r="F36" s="138"/>
      <c r="G36" s="138"/>
      <c r="H36" s="138"/>
      <c r="I36" s="142"/>
    </row>
    <row r="37" spans="1:8" ht="15" customHeight="1" thickBot="1">
      <c r="A37" s="15" t="s">
        <v>17</v>
      </c>
      <c r="B37" s="15"/>
      <c r="C37" s="15"/>
      <c r="D37" s="15"/>
      <c r="E37" s="15"/>
      <c r="F37" s="15"/>
      <c r="G37" s="15"/>
      <c r="H37" s="15"/>
    </row>
    <row r="38" spans="1:9" ht="14.25">
      <c r="A38" s="117" t="s">
        <v>18</v>
      </c>
      <c r="B38" s="118"/>
      <c r="C38" s="118"/>
      <c r="D38" s="118"/>
      <c r="E38" s="121" t="s">
        <v>56</v>
      </c>
      <c r="F38" s="16" t="s">
        <v>186</v>
      </c>
      <c r="G38" s="123" t="s">
        <v>21</v>
      </c>
      <c r="H38" s="124"/>
      <c r="I38" s="125"/>
    </row>
    <row r="39" spans="1:9" ht="15" thickBot="1">
      <c r="A39" s="119"/>
      <c r="B39" s="120"/>
      <c r="C39" s="120"/>
      <c r="D39" s="120"/>
      <c r="E39" s="122"/>
      <c r="F39" s="17" t="s">
        <v>187</v>
      </c>
      <c r="G39" s="18" t="s">
        <v>23</v>
      </c>
      <c r="H39" s="18" t="s">
        <v>24</v>
      </c>
      <c r="I39" s="19" t="s">
        <v>25</v>
      </c>
    </row>
    <row r="40" spans="1:9" ht="12.75">
      <c r="A40" s="147" t="s">
        <v>26</v>
      </c>
      <c r="B40" s="148"/>
      <c r="C40" s="148"/>
      <c r="D40" s="148"/>
      <c r="E40" s="20">
        <v>21037</v>
      </c>
      <c r="F40" s="20">
        <v>22073</v>
      </c>
      <c r="G40" s="20">
        <v>22800</v>
      </c>
      <c r="H40" s="20">
        <v>22900</v>
      </c>
      <c r="I40" s="21">
        <v>22900</v>
      </c>
    </row>
    <row r="41" spans="1:9" ht="12.75">
      <c r="A41" s="149" t="s">
        <v>27</v>
      </c>
      <c r="B41" s="150"/>
      <c r="C41" s="150"/>
      <c r="D41" s="150"/>
      <c r="E41" s="22">
        <v>21037</v>
      </c>
      <c r="F41" s="22">
        <v>22073</v>
      </c>
      <c r="G41" s="22">
        <v>22800</v>
      </c>
      <c r="H41" s="22">
        <v>22900</v>
      </c>
      <c r="I41" s="23">
        <v>22900</v>
      </c>
    </row>
    <row r="42" spans="1:9" ht="13.5" thickBot="1">
      <c r="A42" s="151" t="s">
        <v>28</v>
      </c>
      <c r="B42" s="152"/>
      <c r="C42" s="152"/>
      <c r="D42" s="152"/>
      <c r="E42" s="24">
        <f>E40-E41</f>
        <v>0</v>
      </c>
      <c r="F42" s="24">
        <f>F40-F41</f>
        <v>0</v>
      </c>
      <c r="G42" s="24">
        <f>G40-G41</f>
        <v>0</v>
      </c>
      <c r="H42" s="24">
        <f>H40-H41</f>
        <v>0</v>
      </c>
      <c r="I42" s="25">
        <f>I40-I41</f>
        <v>0</v>
      </c>
    </row>
    <row r="43" spans="1:9" ht="12.75">
      <c r="A43" s="153" t="s">
        <v>29</v>
      </c>
      <c r="B43" s="154"/>
      <c r="C43" s="154"/>
      <c r="D43" s="154"/>
      <c r="E43" s="26">
        <v>0</v>
      </c>
      <c r="F43" s="26">
        <v>0</v>
      </c>
      <c r="G43" s="26">
        <v>0</v>
      </c>
      <c r="H43" s="26">
        <v>0</v>
      </c>
      <c r="I43" s="27">
        <v>0</v>
      </c>
    </row>
    <row r="44" spans="1:9" ht="12.75">
      <c r="A44" s="126" t="s">
        <v>30</v>
      </c>
      <c r="B44" s="127"/>
      <c r="C44" s="127"/>
      <c r="D44" s="127"/>
      <c r="E44" s="28">
        <v>0</v>
      </c>
      <c r="F44" s="28">
        <v>0</v>
      </c>
      <c r="G44" s="28">
        <v>0</v>
      </c>
      <c r="H44" s="28">
        <v>0</v>
      </c>
      <c r="I44" s="29">
        <v>0</v>
      </c>
    </row>
    <row r="45" spans="1:9" ht="13.5" thickBot="1">
      <c r="A45" s="115" t="s">
        <v>31</v>
      </c>
      <c r="B45" s="116"/>
      <c r="C45" s="116"/>
      <c r="D45" s="116"/>
      <c r="E45" s="30">
        <f>E43-E44</f>
        <v>0</v>
      </c>
      <c r="F45" s="30">
        <f>F43-F44</f>
        <v>0</v>
      </c>
      <c r="G45" s="30">
        <f>G43-G44</f>
        <v>0</v>
      </c>
      <c r="H45" s="30">
        <f>H43-H44</f>
        <v>0</v>
      </c>
      <c r="I45" s="31">
        <f>I43-I44</f>
        <v>0</v>
      </c>
    </row>
    <row r="46" spans="1:9" ht="12.75">
      <c r="A46" s="129" t="s">
        <v>32</v>
      </c>
      <c r="B46" s="130"/>
      <c r="C46" s="130"/>
      <c r="D46" s="130"/>
      <c r="E46" s="32">
        <f>E40+E43</f>
        <v>21037</v>
      </c>
      <c r="F46" s="32">
        <f>F40+F43</f>
        <v>22073</v>
      </c>
      <c r="G46" s="32">
        <f>G40+G43</f>
        <v>22800</v>
      </c>
      <c r="H46" s="32">
        <f>H40+H43</f>
        <v>22900</v>
      </c>
      <c r="I46" s="33">
        <f>I40+I43</f>
        <v>22900</v>
      </c>
    </row>
    <row r="47" spans="1:9" ht="12.75">
      <c r="A47" s="171" t="s">
        <v>33</v>
      </c>
      <c r="B47" s="172"/>
      <c r="C47" s="172"/>
      <c r="D47" s="172"/>
      <c r="E47" s="32">
        <f aca="true" t="shared" si="0" ref="E47:I48">E41+E44</f>
        <v>21037</v>
      </c>
      <c r="F47" s="32">
        <f t="shared" si="0"/>
        <v>22073</v>
      </c>
      <c r="G47" s="32">
        <f t="shared" si="0"/>
        <v>22800</v>
      </c>
      <c r="H47" s="32">
        <f t="shared" si="0"/>
        <v>22900</v>
      </c>
      <c r="I47" s="33">
        <f t="shared" si="0"/>
        <v>22900</v>
      </c>
    </row>
    <row r="48" spans="1:9" ht="13.5" thickBot="1">
      <c r="A48" s="173" t="s">
        <v>34</v>
      </c>
      <c r="B48" s="174"/>
      <c r="C48" s="174"/>
      <c r="D48" s="174"/>
      <c r="E48" s="34">
        <f t="shared" si="0"/>
        <v>0</v>
      </c>
      <c r="F48" s="34">
        <f t="shared" si="0"/>
        <v>0</v>
      </c>
      <c r="G48" s="34">
        <f t="shared" si="0"/>
        <v>0</v>
      </c>
      <c r="H48" s="34">
        <f t="shared" si="0"/>
        <v>0</v>
      </c>
      <c r="I48" s="35">
        <f t="shared" si="0"/>
        <v>0</v>
      </c>
    </row>
    <row r="51" spans="1:9" ht="12.75">
      <c r="A51" s="15" t="s">
        <v>35</v>
      </c>
      <c r="B51" s="15"/>
      <c r="C51" s="15"/>
      <c r="D51" s="15"/>
      <c r="E51" s="15"/>
      <c r="F51" s="15"/>
      <c r="G51" s="15"/>
      <c r="H51" s="15"/>
      <c r="I51" s="15"/>
    </row>
    <row r="52" spans="1:9" ht="13.5" thickBot="1">
      <c r="A52" s="15"/>
      <c r="B52" s="15"/>
      <c r="C52" s="15"/>
      <c r="D52" s="15"/>
      <c r="E52" s="15"/>
      <c r="F52" s="15"/>
      <c r="G52" s="15"/>
      <c r="H52" s="15"/>
      <c r="I52" s="15"/>
    </row>
    <row r="53" spans="1:9" ht="12.75">
      <c r="A53" s="131" t="s">
        <v>100</v>
      </c>
      <c r="B53" s="132"/>
      <c r="C53" s="132"/>
      <c r="D53" s="132"/>
      <c r="E53" s="132"/>
      <c r="F53" s="132"/>
      <c r="G53" s="132"/>
      <c r="H53" s="132"/>
      <c r="I53" s="133"/>
    </row>
    <row r="54" spans="1:9" ht="12.75">
      <c r="A54" s="134"/>
      <c r="B54" s="135"/>
      <c r="C54" s="135"/>
      <c r="D54" s="135"/>
      <c r="E54" s="135"/>
      <c r="F54" s="135"/>
      <c r="G54" s="135"/>
      <c r="H54" s="135"/>
      <c r="I54" s="136"/>
    </row>
    <row r="55" spans="1:9" ht="12.75">
      <c r="A55" s="134"/>
      <c r="B55" s="135"/>
      <c r="C55" s="135"/>
      <c r="D55" s="135"/>
      <c r="E55" s="135"/>
      <c r="F55" s="135"/>
      <c r="G55" s="135"/>
      <c r="H55" s="135"/>
      <c r="I55" s="136"/>
    </row>
    <row r="56" spans="1:9" ht="12.75">
      <c r="A56" s="134"/>
      <c r="B56" s="135"/>
      <c r="C56" s="135"/>
      <c r="D56" s="135"/>
      <c r="E56" s="135"/>
      <c r="F56" s="135"/>
      <c r="G56" s="135"/>
      <c r="H56" s="135"/>
      <c r="I56" s="136"/>
    </row>
    <row r="57" spans="1:9" ht="12.75">
      <c r="A57" s="134"/>
      <c r="B57" s="135"/>
      <c r="C57" s="135"/>
      <c r="D57" s="135"/>
      <c r="E57" s="135"/>
      <c r="F57" s="135"/>
      <c r="G57" s="135"/>
      <c r="H57" s="135"/>
      <c r="I57" s="136"/>
    </row>
    <row r="58" spans="1:9" ht="44.25" customHeight="1" thickBot="1">
      <c r="A58" s="137"/>
      <c r="B58" s="138"/>
      <c r="C58" s="138"/>
      <c r="D58" s="138"/>
      <c r="E58" s="138"/>
      <c r="F58" s="138"/>
      <c r="G58" s="138"/>
      <c r="H58" s="138"/>
      <c r="I58" s="139"/>
    </row>
    <row r="60" spans="1:9" ht="14.25">
      <c r="A60" s="146" t="s">
        <v>37</v>
      </c>
      <c r="B60" s="146"/>
      <c r="C60" s="146"/>
      <c r="D60" s="146"/>
      <c r="E60" s="168" t="s">
        <v>56</v>
      </c>
      <c r="F60" s="39" t="s">
        <v>20</v>
      </c>
      <c r="G60" s="169" t="s">
        <v>21</v>
      </c>
      <c r="H60" s="161"/>
      <c r="I60" s="170"/>
    </row>
    <row r="61" spans="1:9" ht="14.25">
      <c r="A61" s="146"/>
      <c r="B61" s="146"/>
      <c r="C61" s="146"/>
      <c r="D61" s="146"/>
      <c r="E61" s="168"/>
      <c r="F61" s="40" t="s">
        <v>5</v>
      </c>
      <c r="G61" s="41" t="s">
        <v>23</v>
      </c>
      <c r="H61" s="41" t="s">
        <v>24</v>
      </c>
      <c r="I61" s="41" t="s">
        <v>25</v>
      </c>
    </row>
    <row r="62" spans="1:9" ht="12.75">
      <c r="A62" s="128" t="s">
        <v>38</v>
      </c>
      <c r="B62" s="128"/>
      <c r="C62" s="128"/>
      <c r="D62" s="128"/>
      <c r="E62" s="36">
        <v>10814</v>
      </c>
      <c r="F62" s="36">
        <v>10870</v>
      </c>
      <c r="G62" s="36">
        <v>11320</v>
      </c>
      <c r="H62" s="36">
        <v>11380</v>
      </c>
      <c r="I62" s="36">
        <v>11430</v>
      </c>
    </row>
    <row r="63" spans="1:9" ht="12.75">
      <c r="A63" s="175" t="s">
        <v>39</v>
      </c>
      <c r="B63" s="161"/>
      <c r="C63" s="161"/>
      <c r="D63" s="170"/>
      <c r="E63" s="36">
        <v>48</v>
      </c>
      <c r="F63" s="36">
        <v>50</v>
      </c>
      <c r="G63" s="36">
        <v>60</v>
      </c>
      <c r="H63" s="36">
        <v>70</v>
      </c>
      <c r="I63" s="36">
        <v>70</v>
      </c>
    </row>
    <row r="64" spans="1:9" ht="12.75">
      <c r="A64" s="175" t="s">
        <v>40</v>
      </c>
      <c r="B64" s="161"/>
      <c r="C64" s="161"/>
      <c r="D64" s="170"/>
      <c r="E64" s="36">
        <v>42.7</v>
      </c>
      <c r="F64" s="36">
        <v>44</v>
      </c>
      <c r="G64" s="36">
        <v>46</v>
      </c>
      <c r="H64" s="36">
        <v>46</v>
      </c>
      <c r="I64" s="36">
        <v>46</v>
      </c>
    </row>
    <row r="65" spans="1:9" ht="12.75">
      <c r="A65" s="2"/>
      <c r="B65" s="2"/>
      <c r="C65" s="2"/>
      <c r="D65" s="2"/>
      <c r="E65" s="15"/>
      <c r="F65" s="15"/>
      <c r="G65" s="15"/>
      <c r="H65" s="15"/>
      <c r="I65" s="15"/>
    </row>
    <row r="66" ht="12" customHeight="1" thickBot="1"/>
    <row r="67" spans="1:9" ht="15" customHeight="1">
      <c r="A67" s="131" t="s">
        <v>101</v>
      </c>
      <c r="B67" s="132"/>
      <c r="C67" s="132"/>
      <c r="D67" s="132"/>
      <c r="E67" s="132"/>
      <c r="F67" s="132"/>
      <c r="G67" s="132"/>
      <c r="H67" s="132"/>
      <c r="I67" s="133"/>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12.75">
      <c r="A71" s="134"/>
      <c r="B71" s="135"/>
      <c r="C71" s="135"/>
      <c r="D71" s="135"/>
      <c r="E71" s="135"/>
      <c r="F71" s="135"/>
      <c r="G71" s="135"/>
      <c r="H71" s="135"/>
      <c r="I71" s="136"/>
    </row>
    <row r="72" spans="1:9" ht="45.75" customHeight="1" thickBot="1">
      <c r="A72" s="137"/>
      <c r="B72" s="138"/>
      <c r="C72" s="138"/>
      <c r="D72" s="138"/>
      <c r="E72" s="138"/>
      <c r="F72" s="138"/>
      <c r="G72" s="138"/>
      <c r="H72" s="138"/>
      <c r="I72" s="139"/>
    </row>
    <row r="73" ht="12" customHeight="1"/>
    <row r="74" spans="1:9" ht="14.25">
      <c r="A74" s="146" t="s">
        <v>37</v>
      </c>
      <c r="B74" s="146"/>
      <c r="C74" s="146"/>
      <c r="D74" s="146"/>
      <c r="E74" s="168" t="s">
        <v>56</v>
      </c>
      <c r="F74" s="39" t="s">
        <v>20</v>
      </c>
      <c r="G74" s="169" t="s">
        <v>21</v>
      </c>
      <c r="H74" s="161"/>
      <c r="I74" s="170"/>
    </row>
    <row r="75" spans="1:9" ht="14.25">
      <c r="A75" s="146"/>
      <c r="B75" s="146"/>
      <c r="C75" s="146"/>
      <c r="D75" s="146"/>
      <c r="E75" s="168"/>
      <c r="F75" s="40" t="s">
        <v>5</v>
      </c>
      <c r="G75" s="41" t="s">
        <v>23</v>
      </c>
      <c r="H75" s="41" t="s">
        <v>24</v>
      </c>
      <c r="I75" s="41" t="s">
        <v>25</v>
      </c>
    </row>
    <row r="76" spans="1:9" ht="12.75">
      <c r="A76" s="128" t="s">
        <v>42</v>
      </c>
      <c r="B76" s="128"/>
      <c r="C76" s="128"/>
      <c r="D76" s="128"/>
      <c r="E76" s="36">
        <v>359</v>
      </c>
      <c r="F76" s="36">
        <v>616</v>
      </c>
      <c r="G76" s="36">
        <v>500</v>
      </c>
      <c r="H76" s="36">
        <v>500</v>
      </c>
      <c r="I76" s="36">
        <v>500</v>
      </c>
    </row>
    <row r="77" ht="12" customHeight="1"/>
    <row r="78" ht="12" customHeight="1" thickBot="1"/>
    <row r="79" spans="1:9" ht="12.75">
      <c r="A79" s="131" t="s">
        <v>102</v>
      </c>
      <c r="B79" s="132"/>
      <c r="C79" s="132"/>
      <c r="D79" s="132"/>
      <c r="E79" s="132"/>
      <c r="F79" s="132"/>
      <c r="G79" s="132"/>
      <c r="H79" s="132"/>
      <c r="I79" s="133"/>
    </row>
    <row r="80" spans="1:9" ht="12.75">
      <c r="A80" s="134"/>
      <c r="B80" s="135"/>
      <c r="C80" s="135"/>
      <c r="D80" s="135"/>
      <c r="E80" s="135"/>
      <c r="F80" s="135"/>
      <c r="G80" s="135"/>
      <c r="H80" s="135"/>
      <c r="I80" s="136"/>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12.75">
      <c r="A83" s="134"/>
      <c r="B83" s="135"/>
      <c r="C83" s="135"/>
      <c r="D83" s="135"/>
      <c r="E83" s="135"/>
      <c r="F83" s="135"/>
      <c r="G83" s="135"/>
      <c r="H83" s="135"/>
      <c r="I83" s="136"/>
    </row>
    <row r="84" spans="1:9" ht="52.5" customHeight="1" thickBot="1">
      <c r="A84" s="137"/>
      <c r="B84" s="138"/>
      <c r="C84" s="138"/>
      <c r="D84" s="138"/>
      <c r="E84" s="138"/>
      <c r="F84" s="138"/>
      <c r="G84" s="138"/>
      <c r="H84" s="138"/>
      <c r="I84" s="139"/>
    </row>
    <row r="85" ht="12" customHeight="1"/>
    <row r="86" spans="1:9" ht="14.25">
      <c r="A86" s="146" t="s">
        <v>37</v>
      </c>
      <c r="B86" s="146"/>
      <c r="C86" s="146"/>
      <c r="D86" s="146"/>
      <c r="E86" s="168" t="s">
        <v>56</v>
      </c>
      <c r="F86" s="39" t="s">
        <v>20</v>
      </c>
      <c r="G86" s="169" t="s">
        <v>21</v>
      </c>
      <c r="H86" s="161"/>
      <c r="I86" s="170"/>
    </row>
    <row r="87" spans="1:9" ht="14.25">
      <c r="A87" s="146"/>
      <c r="B87" s="146"/>
      <c r="C87" s="146"/>
      <c r="D87" s="146"/>
      <c r="E87" s="168"/>
      <c r="F87" s="40" t="s">
        <v>5</v>
      </c>
      <c r="G87" s="41" t="s">
        <v>23</v>
      </c>
      <c r="H87" s="41" t="s">
        <v>24</v>
      </c>
      <c r="I87" s="41" t="s">
        <v>25</v>
      </c>
    </row>
    <row r="88" spans="1:9" ht="12.75">
      <c r="A88" s="128" t="s">
        <v>44</v>
      </c>
      <c r="B88" s="128"/>
      <c r="C88" s="128"/>
      <c r="D88" s="128"/>
      <c r="E88" s="36"/>
      <c r="F88" s="36"/>
      <c r="G88" s="36"/>
      <c r="H88" s="36"/>
      <c r="I88" s="36"/>
    </row>
    <row r="89" spans="1:9" ht="14.25">
      <c r="A89" s="143" t="s">
        <v>45</v>
      </c>
      <c r="B89" s="162" t="s">
        <v>46</v>
      </c>
      <c r="C89" s="163"/>
      <c r="D89" s="164"/>
      <c r="E89" s="36">
        <v>104</v>
      </c>
      <c r="F89" s="36">
        <v>200</v>
      </c>
      <c r="G89" s="36">
        <v>200</v>
      </c>
      <c r="H89" s="36">
        <v>200</v>
      </c>
      <c r="I89" s="36">
        <v>200</v>
      </c>
    </row>
    <row r="90" spans="1:9" ht="14.25">
      <c r="A90" s="144"/>
      <c r="B90" s="162" t="s">
        <v>47</v>
      </c>
      <c r="C90" s="163"/>
      <c r="D90" s="164"/>
      <c r="E90" s="36">
        <v>357</v>
      </c>
      <c r="F90" s="36">
        <v>500</v>
      </c>
      <c r="G90" s="36">
        <v>400</v>
      </c>
      <c r="H90" s="36">
        <v>500</v>
      </c>
      <c r="I90" s="36">
        <v>500</v>
      </c>
    </row>
    <row r="91" spans="1:9" ht="14.25">
      <c r="A91" s="144"/>
      <c r="B91" s="162" t="s">
        <v>48</v>
      </c>
      <c r="C91" s="163"/>
      <c r="D91" s="164"/>
      <c r="E91" s="36">
        <v>185</v>
      </c>
      <c r="F91" s="36">
        <v>200</v>
      </c>
      <c r="G91" s="36">
        <v>300</v>
      </c>
      <c r="H91" s="36">
        <v>250</v>
      </c>
      <c r="I91" s="36">
        <v>250</v>
      </c>
    </row>
    <row r="92" spans="1:9" ht="27.75" customHeight="1">
      <c r="A92" s="145"/>
      <c r="B92" s="165" t="s">
        <v>49</v>
      </c>
      <c r="C92" s="166"/>
      <c r="D92" s="167"/>
      <c r="E92" s="36">
        <v>762</v>
      </c>
      <c r="F92" s="36">
        <v>800</v>
      </c>
      <c r="G92" s="36">
        <v>850</v>
      </c>
      <c r="H92" s="36">
        <v>850</v>
      </c>
      <c r="I92" s="36">
        <v>850</v>
      </c>
    </row>
    <row r="93" ht="12" customHeight="1"/>
    <row r="94" ht="12" customHeight="1"/>
    <row r="96" ht="14.25">
      <c r="A96" t="s">
        <v>50</v>
      </c>
    </row>
    <row r="97" ht="12.75">
      <c r="A97" t="s">
        <v>51</v>
      </c>
    </row>
  </sheetData>
  <sheetProtection selectLockedCells="1" selectUnlockedCells="1"/>
  <mergeCells count="43">
    <mergeCell ref="A89:A92"/>
    <mergeCell ref="B89:D89"/>
    <mergeCell ref="B90:D90"/>
    <mergeCell ref="B91:D91"/>
    <mergeCell ref="B92:D92"/>
    <mergeCell ref="A29:I36"/>
    <mergeCell ref="A79:I84"/>
    <mergeCell ref="A86:D87"/>
    <mergeCell ref="E86:E87"/>
    <mergeCell ref="G86:I86"/>
    <mergeCell ref="A74:D75"/>
    <mergeCell ref="A88:D88"/>
    <mergeCell ref="E60:E61"/>
    <mergeCell ref="G60:I60"/>
    <mergeCell ref="A62:D62"/>
    <mergeCell ref="E74:E75"/>
    <mergeCell ref="G74:I74"/>
    <mergeCell ref="A76:D76"/>
    <mergeCell ref="A67:I72"/>
    <mergeCell ref="A63:D63"/>
    <mergeCell ref="G10:I10"/>
    <mergeCell ref="C11:D11"/>
    <mergeCell ref="A13:I20"/>
    <mergeCell ref="A22:I27"/>
    <mergeCell ref="A38:D39"/>
    <mergeCell ref="E38:E39"/>
    <mergeCell ref="G38:I38"/>
    <mergeCell ref="A64:D64"/>
    <mergeCell ref="A44:D44"/>
    <mergeCell ref="A45:D45"/>
    <mergeCell ref="A46:D46"/>
    <mergeCell ref="A47:D47"/>
    <mergeCell ref="A48:D48"/>
    <mergeCell ref="A53:I58"/>
    <mergeCell ref="A60:D61"/>
    <mergeCell ref="A1:A5"/>
    <mergeCell ref="D3:F3"/>
    <mergeCell ref="A40:D40"/>
    <mergeCell ref="A41:D41"/>
    <mergeCell ref="A42:D42"/>
    <mergeCell ref="A43:D43"/>
    <mergeCell ref="A10:B10"/>
    <mergeCell ref="C10:F10"/>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50" max="8" man="1"/>
  </rowBreaks>
  <drawing r:id="rId1"/>
</worksheet>
</file>

<file path=xl/worksheets/sheet5.xml><?xml version="1.0" encoding="utf-8"?>
<worksheet xmlns="http://schemas.openxmlformats.org/spreadsheetml/2006/main" xmlns:r="http://schemas.openxmlformats.org/officeDocument/2006/relationships">
  <dimension ref="A1:I119"/>
  <sheetViews>
    <sheetView view="pageBreakPreview" zoomScale="70" zoomScaleSheetLayoutView="70" zoomScalePageLayoutView="0" workbookViewId="0" topLeftCell="A1">
      <selection activeCell="D6" sqref="D6"/>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511676</v>
      </c>
      <c r="B10" s="159"/>
      <c r="C10" s="158" t="s">
        <v>88</v>
      </c>
      <c r="D10" s="160"/>
      <c r="E10" s="160"/>
      <c r="F10" s="159"/>
      <c r="G10" s="158" t="s">
        <v>89</v>
      </c>
      <c r="H10" s="160"/>
      <c r="I10" s="159"/>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12.75">
      <c r="A13" s="199" t="s">
        <v>90</v>
      </c>
      <c r="B13" s="200"/>
      <c r="C13" s="200"/>
      <c r="D13" s="200"/>
      <c r="E13" s="200"/>
      <c r="F13" s="200"/>
      <c r="G13" s="200"/>
      <c r="H13" s="200"/>
      <c r="I13" s="200"/>
    </row>
    <row r="14" spans="1:9" ht="12.75">
      <c r="A14" s="201"/>
      <c r="B14" s="201"/>
      <c r="C14" s="201"/>
      <c r="D14" s="201"/>
      <c r="E14" s="201"/>
      <c r="F14" s="201"/>
      <c r="G14" s="201"/>
      <c r="H14" s="201"/>
      <c r="I14" s="201"/>
    </row>
    <row r="15" spans="1:9" ht="12.75">
      <c r="A15" s="201"/>
      <c r="B15" s="201"/>
      <c r="C15" s="201"/>
      <c r="D15" s="201"/>
      <c r="E15" s="201"/>
      <c r="F15" s="201"/>
      <c r="G15" s="201"/>
      <c r="H15" s="201"/>
      <c r="I15" s="201"/>
    </row>
    <row r="16" spans="1:9" ht="12.75">
      <c r="A16" s="201"/>
      <c r="B16" s="201"/>
      <c r="C16" s="201"/>
      <c r="D16" s="201"/>
      <c r="E16" s="201"/>
      <c r="F16" s="201"/>
      <c r="G16" s="201"/>
      <c r="H16" s="201"/>
      <c r="I16" s="201"/>
    </row>
    <row r="17" spans="1:9" ht="12.75">
      <c r="A17" s="201"/>
      <c r="B17" s="201"/>
      <c r="C17" s="201"/>
      <c r="D17" s="201"/>
      <c r="E17" s="201"/>
      <c r="F17" s="201"/>
      <c r="G17" s="201"/>
      <c r="H17" s="201"/>
      <c r="I17" s="201"/>
    </row>
    <row r="18" spans="1:9" ht="12.75">
      <c r="A18" s="201"/>
      <c r="B18" s="201"/>
      <c r="C18" s="201"/>
      <c r="D18" s="201"/>
      <c r="E18" s="201"/>
      <c r="F18" s="201"/>
      <c r="G18" s="201"/>
      <c r="H18" s="201"/>
      <c r="I18" s="201"/>
    </row>
    <row r="19" spans="1:9" ht="12.75">
      <c r="A19" s="201"/>
      <c r="B19" s="201"/>
      <c r="C19" s="201"/>
      <c r="D19" s="201"/>
      <c r="E19" s="201"/>
      <c r="F19" s="201"/>
      <c r="G19" s="201"/>
      <c r="H19" s="201"/>
      <c r="I19" s="201"/>
    </row>
    <row r="20" spans="1:9" ht="12.75">
      <c r="A20" s="201"/>
      <c r="B20" s="201"/>
      <c r="C20" s="201"/>
      <c r="D20" s="201"/>
      <c r="E20" s="201"/>
      <c r="F20" s="201"/>
      <c r="G20" s="201"/>
      <c r="H20" s="201"/>
      <c r="I20" s="201"/>
    </row>
    <row r="21" spans="1:9" ht="12.75">
      <c r="A21" s="191"/>
      <c r="B21" s="191"/>
      <c r="C21" s="191"/>
      <c r="D21" s="191"/>
      <c r="E21" s="191"/>
      <c r="F21" s="191"/>
      <c r="G21" s="191"/>
      <c r="H21" s="191"/>
      <c r="I21" s="191"/>
    </row>
    <row r="22" spans="1:9" ht="12.75">
      <c r="A22" s="191"/>
      <c r="B22" s="191"/>
      <c r="C22" s="191"/>
      <c r="D22" s="191"/>
      <c r="E22" s="191"/>
      <c r="F22" s="191"/>
      <c r="G22" s="191"/>
      <c r="H22" s="191"/>
      <c r="I22" s="191"/>
    </row>
    <row r="23" spans="1:9" ht="12.75">
      <c r="A23" s="191"/>
      <c r="B23" s="191"/>
      <c r="C23" s="191"/>
      <c r="D23" s="191"/>
      <c r="E23" s="191"/>
      <c r="F23" s="191"/>
      <c r="G23" s="191"/>
      <c r="H23" s="191"/>
      <c r="I23" s="191"/>
    </row>
    <row r="24" spans="1:9" ht="12.75">
      <c r="A24" s="191"/>
      <c r="B24" s="191"/>
      <c r="C24" s="191"/>
      <c r="D24" s="191"/>
      <c r="E24" s="191"/>
      <c r="F24" s="191"/>
      <c r="G24" s="191"/>
      <c r="H24" s="191"/>
      <c r="I24" s="191"/>
    </row>
    <row r="25" spans="1:9" ht="12.75">
      <c r="A25" s="191"/>
      <c r="B25" s="191"/>
      <c r="C25" s="191"/>
      <c r="D25" s="191"/>
      <c r="E25" s="191"/>
      <c r="F25" s="191"/>
      <c r="G25" s="191"/>
      <c r="H25" s="191"/>
      <c r="I25" s="191"/>
    </row>
    <row r="26" spans="1:9" ht="12.75">
      <c r="A26" s="191"/>
      <c r="B26" s="191"/>
      <c r="C26" s="191"/>
      <c r="D26" s="191"/>
      <c r="E26" s="191"/>
      <c r="F26" s="191"/>
      <c r="G26" s="191"/>
      <c r="H26" s="191"/>
      <c r="I26" s="191"/>
    </row>
    <row r="27" spans="1:9" ht="12.75">
      <c r="A27" s="191"/>
      <c r="B27" s="191"/>
      <c r="C27" s="191"/>
      <c r="D27" s="191"/>
      <c r="E27" s="191"/>
      <c r="F27" s="191"/>
      <c r="G27" s="191"/>
      <c r="H27" s="191"/>
      <c r="I27" s="191"/>
    </row>
    <row r="28" spans="1:9" ht="12.75">
      <c r="A28" s="191"/>
      <c r="B28" s="191"/>
      <c r="C28" s="191"/>
      <c r="D28" s="191"/>
      <c r="E28" s="191"/>
      <c r="F28" s="191"/>
      <c r="G28" s="191"/>
      <c r="H28" s="191"/>
      <c r="I28" s="191"/>
    </row>
    <row r="29" spans="1:9" ht="12.75">
      <c r="A29" s="191"/>
      <c r="B29" s="191"/>
      <c r="C29" s="191"/>
      <c r="D29" s="191"/>
      <c r="E29" s="191"/>
      <c r="F29" s="191"/>
      <c r="G29" s="191"/>
      <c r="H29" s="191"/>
      <c r="I29" s="191"/>
    </row>
    <row r="30" spans="1:9" ht="12.75">
      <c r="A30" s="191"/>
      <c r="B30" s="191"/>
      <c r="C30" s="191"/>
      <c r="D30" s="191"/>
      <c r="E30" s="191"/>
      <c r="F30" s="191"/>
      <c r="G30" s="191"/>
      <c r="H30" s="191"/>
      <c r="I30" s="191"/>
    </row>
    <row r="31" spans="1:9" ht="12.75">
      <c r="A31" s="191"/>
      <c r="B31" s="191"/>
      <c r="C31" s="191"/>
      <c r="D31" s="191"/>
      <c r="E31" s="191"/>
      <c r="F31" s="191"/>
      <c r="G31" s="191"/>
      <c r="H31" s="191"/>
      <c r="I31" s="191"/>
    </row>
    <row r="32" spans="1:9" ht="12.75">
      <c r="A32" s="191"/>
      <c r="B32" s="191"/>
      <c r="C32" s="191"/>
      <c r="D32" s="191"/>
      <c r="E32" s="191"/>
      <c r="F32" s="191"/>
      <c r="G32" s="191"/>
      <c r="H32" s="191"/>
      <c r="I32" s="191"/>
    </row>
    <row r="33" spans="1:9" ht="12.75">
      <c r="A33" s="191"/>
      <c r="B33" s="191"/>
      <c r="C33" s="191"/>
      <c r="D33" s="191"/>
      <c r="E33" s="191"/>
      <c r="F33" s="191"/>
      <c r="G33" s="191"/>
      <c r="H33" s="191"/>
      <c r="I33" s="191"/>
    </row>
    <row r="34" spans="1:9" ht="10.5" customHeight="1">
      <c r="A34" s="191"/>
      <c r="B34" s="191"/>
      <c r="C34" s="191"/>
      <c r="D34" s="191"/>
      <c r="E34" s="191"/>
      <c r="F34" s="191"/>
      <c r="G34" s="191"/>
      <c r="H34" s="191"/>
      <c r="I34" s="191"/>
    </row>
    <row r="35" spans="1:9" ht="10.5" customHeight="1">
      <c r="A35" s="191"/>
      <c r="B35" s="191"/>
      <c r="C35" s="191"/>
      <c r="D35" s="191"/>
      <c r="E35" s="191"/>
      <c r="F35" s="191"/>
      <c r="G35" s="191"/>
      <c r="H35" s="191"/>
      <c r="I35" s="191"/>
    </row>
    <row r="36" spans="1:9" ht="10.5" customHeight="1">
      <c r="A36" s="191"/>
      <c r="B36" s="191"/>
      <c r="C36" s="191"/>
      <c r="D36" s="191"/>
      <c r="E36" s="191"/>
      <c r="F36" s="191"/>
      <c r="G36" s="191"/>
      <c r="H36" s="191"/>
      <c r="I36" s="191"/>
    </row>
    <row r="37" spans="1:9" ht="10.5" customHeight="1">
      <c r="A37" s="191"/>
      <c r="B37" s="191"/>
      <c r="C37" s="191"/>
      <c r="D37" s="191"/>
      <c r="E37" s="191"/>
      <c r="F37" s="191"/>
      <c r="G37" s="191"/>
      <c r="H37" s="191"/>
      <c r="I37" s="191"/>
    </row>
    <row r="38" spans="1:9" ht="10.5" customHeight="1">
      <c r="A38" s="191"/>
      <c r="B38" s="191"/>
      <c r="C38" s="191"/>
      <c r="D38" s="191"/>
      <c r="E38" s="191"/>
      <c r="F38" s="191"/>
      <c r="G38" s="191"/>
      <c r="H38" s="191"/>
      <c r="I38" s="191"/>
    </row>
    <row r="39" spans="1:9" ht="10.5" customHeight="1">
      <c r="A39" s="191"/>
      <c r="B39" s="191"/>
      <c r="C39" s="191"/>
      <c r="D39" s="191"/>
      <c r="E39" s="191"/>
      <c r="F39" s="191"/>
      <c r="G39" s="191"/>
      <c r="H39" s="191"/>
      <c r="I39" s="191"/>
    </row>
    <row r="40" spans="1:9" ht="10.5" customHeight="1">
      <c r="A40" s="191"/>
      <c r="B40" s="191"/>
      <c r="C40" s="191"/>
      <c r="D40" s="191"/>
      <c r="E40" s="191"/>
      <c r="F40" s="191"/>
      <c r="G40" s="191"/>
      <c r="H40" s="191"/>
      <c r="I40" s="191"/>
    </row>
    <row r="41" spans="1:9" ht="10.5" customHeight="1">
      <c r="A41" s="191"/>
      <c r="B41" s="191"/>
      <c r="C41" s="191"/>
      <c r="D41" s="191"/>
      <c r="E41" s="191"/>
      <c r="F41" s="191"/>
      <c r="G41" s="191"/>
      <c r="H41" s="191"/>
      <c r="I41" s="191"/>
    </row>
    <row r="42" spans="1:9" ht="10.5" customHeight="1">
      <c r="A42" s="191"/>
      <c r="B42" s="191"/>
      <c r="C42" s="191"/>
      <c r="D42" s="191"/>
      <c r="E42" s="191"/>
      <c r="F42" s="191"/>
      <c r="G42" s="191"/>
      <c r="H42" s="191"/>
      <c r="I42" s="191"/>
    </row>
    <row r="43" spans="1:9" ht="10.5" customHeight="1">
      <c r="A43" s="191"/>
      <c r="B43" s="191"/>
      <c r="C43" s="191"/>
      <c r="D43" s="191"/>
      <c r="E43" s="191"/>
      <c r="F43" s="191"/>
      <c r="G43" s="191"/>
      <c r="H43" s="191"/>
      <c r="I43" s="191"/>
    </row>
    <row r="44" spans="1:9" ht="10.5" customHeight="1">
      <c r="A44" s="191"/>
      <c r="B44" s="191"/>
      <c r="C44" s="191"/>
      <c r="D44" s="191"/>
      <c r="E44" s="191"/>
      <c r="F44" s="191"/>
      <c r="G44" s="191"/>
      <c r="H44" s="191"/>
      <c r="I44" s="191"/>
    </row>
    <row r="45" spans="1:9" ht="10.5" customHeight="1">
      <c r="A45" s="191"/>
      <c r="B45" s="191"/>
      <c r="C45" s="191"/>
      <c r="D45" s="191"/>
      <c r="E45" s="191"/>
      <c r="F45" s="191"/>
      <c r="G45" s="191"/>
      <c r="H45" s="191"/>
      <c r="I45" s="191"/>
    </row>
    <row r="46" spans="1:9" ht="10.5" customHeight="1">
      <c r="A46" s="191"/>
      <c r="B46" s="191"/>
      <c r="C46" s="191"/>
      <c r="D46" s="191"/>
      <c r="E46" s="191"/>
      <c r="F46" s="191"/>
      <c r="G46" s="191"/>
      <c r="H46" s="191"/>
      <c r="I46" s="191"/>
    </row>
    <row r="47" spans="1:9" ht="10.5" customHeight="1">
      <c r="A47" s="191"/>
      <c r="B47" s="191"/>
      <c r="C47" s="191"/>
      <c r="D47" s="191"/>
      <c r="E47" s="191"/>
      <c r="F47" s="191"/>
      <c r="G47" s="191"/>
      <c r="H47" s="191"/>
      <c r="I47" s="191"/>
    </row>
    <row r="48" ht="13.5" thickBot="1"/>
    <row r="49" spans="1:9" ht="12.75">
      <c r="A49" s="198" t="s">
        <v>91</v>
      </c>
      <c r="B49" s="132"/>
      <c r="C49" s="132"/>
      <c r="D49" s="132"/>
      <c r="E49" s="132"/>
      <c r="F49" s="132"/>
      <c r="G49" s="132"/>
      <c r="H49" s="132"/>
      <c r="I49" s="133"/>
    </row>
    <row r="50" spans="1:9" ht="12.75">
      <c r="A50" s="134"/>
      <c r="B50" s="135"/>
      <c r="C50" s="135"/>
      <c r="D50" s="135"/>
      <c r="E50" s="135"/>
      <c r="F50" s="135"/>
      <c r="G50" s="135"/>
      <c r="H50" s="135"/>
      <c r="I50" s="136"/>
    </row>
    <row r="51" spans="1:9" ht="12.75">
      <c r="A51" s="134"/>
      <c r="B51" s="135"/>
      <c r="C51" s="135"/>
      <c r="D51" s="135"/>
      <c r="E51" s="135"/>
      <c r="F51" s="135"/>
      <c r="G51" s="135"/>
      <c r="H51" s="135"/>
      <c r="I51" s="136"/>
    </row>
    <row r="52" spans="1:9" ht="12.75">
      <c r="A52" s="134"/>
      <c r="B52" s="135"/>
      <c r="C52" s="135"/>
      <c r="D52" s="135"/>
      <c r="E52" s="135"/>
      <c r="F52" s="135"/>
      <c r="G52" s="135"/>
      <c r="H52" s="135"/>
      <c r="I52" s="136"/>
    </row>
    <row r="53" spans="1:9" ht="12.75">
      <c r="A53" s="134"/>
      <c r="B53" s="135"/>
      <c r="C53" s="135"/>
      <c r="D53" s="135"/>
      <c r="E53" s="135"/>
      <c r="F53" s="135"/>
      <c r="G53" s="135"/>
      <c r="H53" s="135"/>
      <c r="I53" s="136"/>
    </row>
    <row r="54" spans="1:9" ht="13.5" thickBot="1">
      <c r="A54" s="137"/>
      <c r="B54" s="138"/>
      <c r="C54" s="138"/>
      <c r="D54" s="138"/>
      <c r="E54" s="138"/>
      <c r="F54" s="138"/>
      <c r="G54" s="138"/>
      <c r="H54" s="138"/>
      <c r="I54" s="139"/>
    </row>
    <row r="55" spans="1:9" ht="13.5" thickBot="1">
      <c r="A55" s="12"/>
      <c r="B55" s="12"/>
      <c r="C55" s="12"/>
      <c r="D55" s="12"/>
      <c r="E55" s="12"/>
      <c r="F55" s="12"/>
      <c r="G55" s="12"/>
      <c r="H55" s="12"/>
      <c r="I55" s="2"/>
    </row>
    <row r="56" spans="1:9" ht="12.75">
      <c r="A56" s="131" t="s">
        <v>92</v>
      </c>
      <c r="B56" s="132"/>
      <c r="C56" s="132"/>
      <c r="D56" s="132"/>
      <c r="E56" s="132"/>
      <c r="F56" s="132"/>
      <c r="G56" s="132"/>
      <c r="H56" s="132"/>
      <c r="I56" s="140"/>
    </row>
    <row r="57" spans="1:9" ht="12.75">
      <c r="A57" s="134"/>
      <c r="B57" s="135"/>
      <c r="C57" s="135"/>
      <c r="D57" s="135"/>
      <c r="E57" s="135"/>
      <c r="F57" s="135"/>
      <c r="G57" s="135"/>
      <c r="H57" s="135"/>
      <c r="I57" s="141"/>
    </row>
    <row r="58" spans="1:9" ht="12.75">
      <c r="A58" s="134"/>
      <c r="B58" s="135"/>
      <c r="C58" s="135"/>
      <c r="D58" s="135"/>
      <c r="E58" s="135"/>
      <c r="F58" s="135"/>
      <c r="G58" s="135"/>
      <c r="H58" s="135"/>
      <c r="I58" s="141"/>
    </row>
    <row r="59" spans="1:9" ht="12.75">
      <c r="A59" s="134"/>
      <c r="B59" s="135"/>
      <c r="C59" s="135"/>
      <c r="D59" s="135"/>
      <c r="E59" s="135"/>
      <c r="F59" s="135"/>
      <c r="G59" s="135"/>
      <c r="H59" s="135"/>
      <c r="I59" s="141"/>
    </row>
    <row r="60" spans="1:9" ht="12.75">
      <c r="A60" s="134"/>
      <c r="B60" s="135"/>
      <c r="C60" s="135"/>
      <c r="D60" s="135"/>
      <c r="E60" s="135"/>
      <c r="F60" s="135"/>
      <c r="G60" s="135"/>
      <c r="H60" s="135"/>
      <c r="I60" s="141"/>
    </row>
    <row r="61" spans="1:9" ht="12.75">
      <c r="A61" s="134"/>
      <c r="B61" s="135"/>
      <c r="C61" s="135"/>
      <c r="D61" s="135"/>
      <c r="E61" s="135"/>
      <c r="F61" s="135"/>
      <c r="G61" s="135"/>
      <c r="H61" s="135"/>
      <c r="I61" s="141"/>
    </row>
    <row r="62" spans="1:9" ht="13.5" thickBot="1">
      <c r="A62" s="137"/>
      <c r="B62" s="138"/>
      <c r="C62" s="138"/>
      <c r="D62" s="138"/>
      <c r="E62" s="138"/>
      <c r="F62" s="138"/>
      <c r="G62" s="138"/>
      <c r="H62" s="138"/>
      <c r="I62" s="142"/>
    </row>
    <row r="63" spans="1:8" ht="15" customHeight="1" thickBot="1">
      <c r="A63" s="15" t="s">
        <v>17</v>
      </c>
      <c r="B63" s="15"/>
      <c r="C63" s="15"/>
      <c r="D63" s="15"/>
      <c r="E63" s="15"/>
      <c r="F63" s="15"/>
      <c r="G63" s="15"/>
      <c r="H63" s="15"/>
    </row>
    <row r="64" spans="1:9" ht="14.25">
      <c r="A64" s="117" t="s">
        <v>18</v>
      </c>
      <c r="B64" s="118"/>
      <c r="C64" s="118"/>
      <c r="D64" s="118"/>
      <c r="E64" s="121" t="s">
        <v>56</v>
      </c>
      <c r="F64" s="16" t="s">
        <v>186</v>
      </c>
      <c r="G64" s="123" t="s">
        <v>21</v>
      </c>
      <c r="H64" s="124"/>
      <c r="I64" s="125"/>
    </row>
    <row r="65" spans="1:9" ht="15" thickBot="1">
      <c r="A65" s="119"/>
      <c r="B65" s="120"/>
      <c r="C65" s="120"/>
      <c r="D65" s="120"/>
      <c r="E65" s="122"/>
      <c r="F65" s="17" t="s">
        <v>187</v>
      </c>
      <c r="G65" s="18" t="s">
        <v>23</v>
      </c>
      <c r="H65" s="18" t="s">
        <v>24</v>
      </c>
      <c r="I65" s="19" t="s">
        <v>25</v>
      </c>
    </row>
    <row r="66" spans="1:9" ht="12.75">
      <c r="A66" s="147" t="s">
        <v>26</v>
      </c>
      <c r="B66" s="148"/>
      <c r="C66" s="148"/>
      <c r="D66" s="148"/>
      <c r="E66" s="20">
        <v>26879</v>
      </c>
      <c r="F66" s="20">
        <v>27080</v>
      </c>
      <c r="G66" s="20">
        <v>28850</v>
      </c>
      <c r="H66" s="20">
        <v>30750</v>
      </c>
      <c r="I66" s="21">
        <v>30750</v>
      </c>
    </row>
    <row r="67" spans="1:9" ht="12.75">
      <c r="A67" s="149" t="s">
        <v>27</v>
      </c>
      <c r="B67" s="150"/>
      <c r="C67" s="150"/>
      <c r="D67" s="150"/>
      <c r="E67" s="22">
        <v>26832</v>
      </c>
      <c r="F67" s="22">
        <v>27080</v>
      </c>
      <c r="G67" s="22">
        <v>28850</v>
      </c>
      <c r="H67" s="22">
        <v>30750</v>
      </c>
      <c r="I67" s="23">
        <v>30750</v>
      </c>
    </row>
    <row r="68" spans="1:9" ht="13.5" thickBot="1">
      <c r="A68" s="151" t="s">
        <v>28</v>
      </c>
      <c r="B68" s="152"/>
      <c r="C68" s="152"/>
      <c r="D68" s="152"/>
      <c r="E68" s="24">
        <f>E66-E67</f>
        <v>47</v>
      </c>
      <c r="F68" s="24">
        <f>F66-F67</f>
        <v>0</v>
      </c>
      <c r="G68" s="24">
        <f>G66-G67</f>
        <v>0</v>
      </c>
      <c r="H68" s="24">
        <f>H66-H67</f>
        <v>0</v>
      </c>
      <c r="I68" s="25">
        <f>I66-I67</f>
        <v>0</v>
      </c>
    </row>
    <row r="69" spans="1:9" ht="12.75">
      <c r="A69" s="153" t="s">
        <v>29</v>
      </c>
      <c r="B69" s="154"/>
      <c r="C69" s="154"/>
      <c r="D69" s="154"/>
      <c r="E69" s="26"/>
      <c r="F69" s="26"/>
      <c r="G69" s="26"/>
      <c r="H69" s="26"/>
      <c r="I69" s="27"/>
    </row>
    <row r="70" spans="1:9" ht="12.75">
      <c r="A70" s="126" t="s">
        <v>30</v>
      </c>
      <c r="B70" s="127"/>
      <c r="C70" s="127"/>
      <c r="D70" s="127"/>
      <c r="E70" s="28"/>
      <c r="F70" s="28"/>
      <c r="G70" s="28"/>
      <c r="H70" s="28"/>
      <c r="I70" s="29"/>
    </row>
    <row r="71" spans="1:9" ht="13.5" thickBot="1">
      <c r="A71" s="115" t="s">
        <v>31</v>
      </c>
      <c r="B71" s="116"/>
      <c r="C71" s="116"/>
      <c r="D71" s="116"/>
      <c r="E71" s="30">
        <f>E69-E70</f>
        <v>0</v>
      </c>
      <c r="F71" s="30">
        <f>F69-F70</f>
        <v>0</v>
      </c>
      <c r="G71" s="30">
        <f>G69-G70</f>
        <v>0</v>
      </c>
      <c r="H71" s="30">
        <f>H69-H70</f>
        <v>0</v>
      </c>
      <c r="I71" s="31">
        <f>I69-I70</f>
        <v>0</v>
      </c>
    </row>
    <row r="72" spans="1:9" ht="12.75">
      <c r="A72" s="129" t="s">
        <v>32</v>
      </c>
      <c r="B72" s="130"/>
      <c r="C72" s="130"/>
      <c r="D72" s="130"/>
      <c r="E72" s="32">
        <f>E66+E69</f>
        <v>26879</v>
      </c>
      <c r="F72" s="32">
        <f>F66+F69</f>
        <v>27080</v>
      </c>
      <c r="G72" s="32">
        <f>G66+G69</f>
        <v>28850</v>
      </c>
      <c r="H72" s="32">
        <f>H66+H69</f>
        <v>30750</v>
      </c>
      <c r="I72" s="33">
        <f>I66+I69</f>
        <v>30750</v>
      </c>
    </row>
    <row r="73" spans="1:9" ht="12.75">
      <c r="A73" s="171" t="s">
        <v>33</v>
      </c>
      <c r="B73" s="172"/>
      <c r="C73" s="172"/>
      <c r="D73" s="172"/>
      <c r="E73" s="32">
        <f aca="true" t="shared" si="0" ref="E73:I74">E67+E70</f>
        <v>26832</v>
      </c>
      <c r="F73" s="32">
        <f t="shared" si="0"/>
        <v>27080</v>
      </c>
      <c r="G73" s="32">
        <f t="shared" si="0"/>
        <v>28850</v>
      </c>
      <c r="H73" s="32">
        <f t="shared" si="0"/>
        <v>30750</v>
      </c>
      <c r="I73" s="33">
        <f t="shared" si="0"/>
        <v>30750</v>
      </c>
    </row>
    <row r="74" spans="1:9" ht="13.5" thickBot="1">
      <c r="A74" s="173" t="s">
        <v>34</v>
      </c>
      <c r="B74" s="174"/>
      <c r="C74" s="174"/>
      <c r="D74" s="174"/>
      <c r="E74" s="34">
        <f t="shared" si="0"/>
        <v>47</v>
      </c>
      <c r="F74" s="34">
        <f t="shared" si="0"/>
        <v>0</v>
      </c>
      <c r="G74" s="34">
        <f t="shared" si="0"/>
        <v>0</v>
      </c>
      <c r="H74" s="34">
        <f t="shared" si="0"/>
        <v>0</v>
      </c>
      <c r="I74" s="35">
        <f t="shared" si="0"/>
        <v>0</v>
      </c>
    </row>
    <row r="77" spans="1:9" ht="12.75">
      <c r="A77" s="15" t="s">
        <v>35</v>
      </c>
      <c r="B77" s="15"/>
      <c r="C77" s="15"/>
      <c r="D77" s="15"/>
      <c r="E77" s="15"/>
      <c r="F77" s="15"/>
      <c r="G77" s="15"/>
      <c r="H77" s="15"/>
      <c r="I77" s="15"/>
    </row>
    <row r="78" spans="1:9" ht="13.5" thickBot="1">
      <c r="A78" s="15"/>
      <c r="B78" s="15"/>
      <c r="C78" s="15"/>
      <c r="D78" s="15"/>
      <c r="E78" s="15"/>
      <c r="F78" s="15"/>
      <c r="G78" s="15"/>
      <c r="H78" s="15"/>
      <c r="I78" s="15"/>
    </row>
    <row r="79" spans="1:9" ht="12.75">
      <c r="A79" s="192" t="s">
        <v>189</v>
      </c>
      <c r="B79" s="193"/>
      <c r="C79" s="193"/>
      <c r="D79" s="193"/>
      <c r="E79" s="193"/>
      <c r="F79" s="193"/>
      <c r="G79" s="193"/>
      <c r="H79" s="193"/>
      <c r="I79" s="194"/>
    </row>
    <row r="80" spans="1:9" ht="13.5" thickBot="1">
      <c r="A80" s="195"/>
      <c r="B80" s="196"/>
      <c r="C80" s="196"/>
      <c r="D80" s="196"/>
      <c r="E80" s="196"/>
      <c r="F80" s="196"/>
      <c r="G80" s="196"/>
      <c r="H80" s="196"/>
      <c r="I80" s="197"/>
    </row>
    <row r="81" spans="1:9" ht="12.75">
      <c r="A81" s="15"/>
      <c r="B81" s="15"/>
      <c r="C81" s="15"/>
      <c r="D81" s="15"/>
      <c r="E81" s="15"/>
      <c r="F81" s="15"/>
      <c r="G81" s="15"/>
      <c r="H81" s="15"/>
      <c r="I81" s="15"/>
    </row>
    <row r="82" spans="1:9" ht="14.25">
      <c r="A82" s="146" t="s">
        <v>37</v>
      </c>
      <c r="B82" s="146"/>
      <c r="C82" s="146"/>
      <c r="D82" s="146"/>
      <c r="E82" s="168" t="s">
        <v>56</v>
      </c>
      <c r="F82" s="39" t="s">
        <v>20</v>
      </c>
      <c r="G82" s="169" t="s">
        <v>21</v>
      </c>
      <c r="H82" s="161"/>
      <c r="I82" s="170"/>
    </row>
    <row r="83" spans="1:9" ht="14.25">
      <c r="A83" s="146"/>
      <c r="B83" s="146"/>
      <c r="C83" s="146"/>
      <c r="D83" s="146"/>
      <c r="E83" s="168"/>
      <c r="F83" s="40" t="s">
        <v>5</v>
      </c>
      <c r="G83" s="41" t="s">
        <v>23</v>
      </c>
      <c r="H83" s="41" t="s">
        <v>24</v>
      </c>
      <c r="I83" s="41" t="s">
        <v>25</v>
      </c>
    </row>
    <row r="84" spans="1:9" ht="12.75">
      <c r="A84" s="128" t="s">
        <v>38</v>
      </c>
      <c r="B84" s="128"/>
      <c r="C84" s="128"/>
      <c r="D84" s="128"/>
      <c r="E84" s="36">
        <v>13095</v>
      </c>
      <c r="F84" s="36">
        <v>13120</v>
      </c>
      <c r="G84" s="36">
        <v>14150</v>
      </c>
      <c r="H84" s="36">
        <v>16920</v>
      </c>
      <c r="I84" s="36">
        <v>16920</v>
      </c>
    </row>
    <row r="85" spans="1:9" ht="12.75">
      <c r="A85" s="175" t="s">
        <v>39</v>
      </c>
      <c r="B85" s="161"/>
      <c r="C85" s="161"/>
      <c r="D85" s="170"/>
      <c r="E85" s="36">
        <v>153</v>
      </c>
      <c r="F85" s="36">
        <v>250</v>
      </c>
      <c r="G85" s="36">
        <v>280</v>
      </c>
      <c r="H85" s="36">
        <v>350</v>
      </c>
      <c r="I85" s="36">
        <v>250</v>
      </c>
    </row>
    <row r="86" spans="1:9" ht="12.75">
      <c r="A86" s="175" t="s">
        <v>40</v>
      </c>
      <c r="B86" s="161"/>
      <c r="C86" s="161"/>
      <c r="D86" s="170"/>
      <c r="E86" s="36">
        <v>61</v>
      </c>
      <c r="F86" s="36">
        <v>67</v>
      </c>
      <c r="G86" s="36">
        <v>67</v>
      </c>
      <c r="H86" s="36">
        <v>80</v>
      </c>
      <c r="I86" s="36">
        <v>80</v>
      </c>
    </row>
    <row r="87" spans="1:9" ht="12.75">
      <c r="A87" s="2"/>
      <c r="B87" s="2"/>
      <c r="C87" s="2"/>
      <c r="D87" s="2"/>
      <c r="E87" s="15"/>
      <c r="F87" s="15"/>
      <c r="G87" s="15"/>
      <c r="H87" s="15"/>
      <c r="I87" s="15"/>
    </row>
    <row r="88" ht="12" customHeight="1" thickBot="1"/>
    <row r="89" spans="1:9" ht="15" customHeight="1">
      <c r="A89" s="131" t="s">
        <v>93</v>
      </c>
      <c r="B89" s="132"/>
      <c r="C89" s="132"/>
      <c r="D89" s="132"/>
      <c r="E89" s="132"/>
      <c r="F89" s="132"/>
      <c r="G89" s="132"/>
      <c r="H89" s="132"/>
      <c r="I89" s="133"/>
    </row>
    <row r="90" spans="1:9" ht="12.75">
      <c r="A90" s="134"/>
      <c r="B90" s="135"/>
      <c r="C90" s="135"/>
      <c r="D90" s="135"/>
      <c r="E90" s="135"/>
      <c r="F90" s="135"/>
      <c r="G90" s="135"/>
      <c r="H90" s="135"/>
      <c r="I90" s="136"/>
    </row>
    <row r="91" spans="1:9" ht="12.75">
      <c r="A91" s="134"/>
      <c r="B91" s="135"/>
      <c r="C91" s="135"/>
      <c r="D91" s="135"/>
      <c r="E91" s="135"/>
      <c r="F91" s="135"/>
      <c r="G91" s="135"/>
      <c r="H91" s="135"/>
      <c r="I91" s="136"/>
    </row>
    <row r="92" spans="1:9" ht="12.75">
      <c r="A92" s="134"/>
      <c r="B92" s="135"/>
      <c r="C92" s="135"/>
      <c r="D92" s="135"/>
      <c r="E92" s="135"/>
      <c r="F92" s="135"/>
      <c r="G92" s="135"/>
      <c r="H92" s="135"/>
      <c r="I92" s="136"/>
    </row>
    <row r="93" spans="1:9" ht="12.75">
      <c r="A93" s="134"/>
      <c r="B93" s="135"/>
      <c r="C93" s="135"/>
      <c r="D93" s="135"/>
      <c r="E93" s="135"/>
      <c r="F93" s="135"/>
      <c r="G93" s="135"/>
      <c r="H93" s="135"/>
      <c r="I93" s="136"/>
    </row>
    <row r="94" spans="1:9" ht="45.75" customHeight="1" thickBot="1">
      <c r="A94" s="137"/>
      <c r="B94" s="138"/>
      <c r="C94" s="138"/>
      <c r="D94" s="138"/>
      <c r="E94" s="138"/>
      <c r="F94" s="138"/>
      <c r="G94" s="138"/>
      <c r="H94" s="138"/>
      <c r="I94" s="139"/>
    </row>
    <row r="95" ht="12" customHeight="1"/>
    <row r="96" spans="1:9" ht="14.25">
      <c r="A96" s="146" t="s">
        <v>37</v>
      </c>
      <c r="B96" s="146"/>
      <c r="C96" s="146"/>
      <c r="D96" s="146"/>
      <c r="E96" s="168" t="s">
        <v>56</v>
      </c>
      <c r="F96" s="39" t="s">
        <v>20</v>
      </c>
      <c r="G96" s="169" t="s">
        <v>21</v>
      </c>
      <c r="H96" s="161"/>
      <c r="I96" s="170"/>
    </row>
    <row r="97" spans="1:9" ht="14.25">
      <c r="A97" s="146"/>
      <c r="B97" s="146"/>
      <c r="C97" s="146"/>
      <c r="D97" s="146"/>
      <c r="E97" s="168"/>
      <c r="F97" s="40" t="s">
        <v>5</v>
      </c>
      <c r="G97" s="41" t="s">
        <v>23</v>
      </c>
      <c r="H97" s="41" t="s">
        <v>24</v>
      </c>
      <c r="I97" s="41" t="s">
        <v>25</v>
      </c>
    </row>
    <row r="98" spans="1:9" ht="12.75">
      <c r="A98" s="128" t="s">
        <v>42</v>
      </c>
      <c r="B98" s="128"/>
      <c r="C98" s="128"/>
      <c r="D98" s="128"/>
      <c r="E98" s="36">
        <v>1211</v>
      </c>
      <c r="F98" s="36">
        <v>1243</v>
      </c>
      <c r="G98" s="36">
        <v>970</v>
      </c>
      <c r="H98" s="36">
        <v>970</v>
      </c>
      <c r="I98" s="36">
        <v>970</v>
      </c>
    </row>
    <row r="99" ht="12" customHeight="1"/>
    <row r="100" ht="12" customHeight="1" thickBot="1"/>
    <row r="101" spans="1:9" ht="12.75">
      <c r="A101" s="131" t="s">
        <v>94</v>
      </c>
      <c r="B101" s="132"/>
      <c r="C101" s="132"/>
      <c r="D101" s="132"/>
      <c r="E101" s="132"/>
      <c r="F101" s="132"/>
      <c r="G101" s="132"/>
      <c r="H101" s="132"/>
      <c r="I101" s="133"/>
    </row>
    <row r="102" spans="1:9" ht="12.75">
      <c r="A102" s="134"/>
      <c r="B102" s="135"/>
      <c r="C102" s="135"/>
      <c r="D102" s="135"/>
      <c r="E102" s="135"/>
      <c r="F102" s="135"/>
      <c r="G102" s="135"/>
      <c r="H102" s="135"/>
      <c r="I102" s="136"/>
    </row>
    <row r="103" spans="1:9" ht="12.75">
      <c r="A103" s="134"/>
      <c r="B103" s="135"/>
      <c r="C103" s="135"/>
      <c r="D103" s="135"/>
      <c r="E103" s="135"/>
      <c r="F103" s="135"/>
      <c r="G103" s="135"/>
      <c r="H103" s="135"/>
      <c r="I103" s="136"/>
    </row>
    <row r="104" spans="1:9" ht="12.75">
      <c r="A104" s="134"/>
      <c r="B104" s="135"/>
      <c r="C104" s="135"/>
      <c r="D104" s="135"/>
      <c r="E104" s="135"/>
      <c r="F104" s="135"/>
      <c r="G104" s="135"/>
      <c r="H104" s="135"/>
      <c r="I104" s="136"/>
    </row>
    <row r="105" spans="1:9" ht="12.75">
      <c r="A105" s="134"/>
      <c r="B105" s="135"/>
      <c r="C105" s="135"/>
      <c r="D105" s="135"/>
      <c r="E105" s="135"/>
      <c r="F105" s="135"/>
      <c r="G105" s="135"/>
      <c r="H105" s="135"/>
      <c r="I105" s="136"/>
    </row>
    <row r="106" spans="1:9" ht="52.5" customHeight="1" thickBot="1">
      <c r="A106" s="137"/>
      <c r="B106" s="138"/>
      <c r="C106" s="138"/>
      <c r="D106" s="138"/>
      <c r="E106" s="138"/>
      <c r="F106" s="138"/>
      <c r="G106" s="138"/>
      <c r="H106" s="138"/>
      <c r="I106" s="139"/>
    </row>
    <row r="107" ht="12" customHeight="1"/>
    <row r="108" spans="1:9" ht="14.25">
      <c r="A108" s="146" t="s">
        <v>37</v>
      </c>
      <c r="B108" s="146"/>
      <c r="C108" s="146"/>
      <c r="D108" s="146"/>
      <c r="E108" s="168" t="s">
        <v>56</v>
      </c>
      <c r="F108" s="39" t="s">
        <v>20</v>
      </c>
      <c r="G108" s="169" t="s">
        <v>21</v>
      </c>
      <c r="H108" s="161"/>
      <c r="I108" s="170"/>
    </row>
    <row r="109" spans="1:9" ht="14.25">
      <c r="A109" s="146"/>
      <c r="B109" s="146"/>
      <c r="C109" s="146"/>
      <c r="D109" s="146"/>
      <c r="E109" s="168"/>
      <c r="F109" s="40" t="s">
        <v>5</v>
      </c>
      <c r="G109" s="41" t="s">
        <v>23</v>
      </c>
      <c r="H109" s="41" t="s">
        <v>24</v>
      </c>
      <c r="I109" s="41" t="s">
        <v>25</v>
      </c>
    </row>
    <row r="110" spans="1:9" ht="12.75">
      <c r="A110" s="128" t="s">
        <v>44</v>
      </c>
      <c r="B110" s="128"/>
      <c r="C110" s="128"/>
      <c r="D110" s="128"/>
      <c r="E110" s="36"/>
      <c r="F110" s="36"/>
      <c r="G110" s="36"/>
      <c r="H110" s="36"/>
      <c r="I110" s="36"/>
    </row>
    <row r="111" spans="1:9" ht="14.25">
      <c r="A111" s="143" t="s">
        <v>45</v>
      </c>
      <c r="B111" s="162" t="s">
        <v>46</v>
      </c>
      <c r="C111" s="163"/>
      <c r="D111" s="164"/>
      <c r="E111" s="36">
        <v>52</v>
      </c>
      <c r="F111" s="36">
        <v>50</v>
      </c>
      <c r="G111" s="36">
        <v>50</v>
      </c>
      <c r="H111" s="36">
        <v>50</v>
      </c>
      <c r="I111" s="36">
        <v>50</v>
      </c>
    </row>
    <row r="112" spans="1:9" ht="14.25">
      <c r="A112" s="144"/>
      <c r="B112" s="162" t="s">
        <v>47</v>
      </c>
      <c r="C112" s="163"/>
      <c r="D112" s="164"/>
      <c r="E112" s="36">
        <v>91</v>
      </c>
      <c r="F112" s="36">
        <v>100</v>
      </c>
      <c r="G112" s="36">
        <v>100</v>
      </c>
      <c r="H112" s="36">
        <v>50</v>
      </c>
      <c r="I112" s="36">
        <v>50</v>
      </c>
    </row>
    <row r="113" spans="1:9" ht="14.25">
      <c r="A113" s="144"/>
      <c r="B113" s="162" t="s">
        <v>48</v>
      </c>
      <c r="C113" s="163"/>
      <c r="D113" s="164"/>
      <c r="E113" s="36">
        <v>234</v>
      </c>
      <c r="F113" s="36">
        <v>220</v>
      </c>
      <c r="G113" s="36">
        <v>200</v>
      </c>
      <c r="H113" s="36">
        <v>100</v>
      </c>
      <c r="I113" s="36">
        <v>100</v>
      </c>
    </row>
    <row r="114" spans="1:9" ht="27.75" customHeight="1">
      <c r="A114" s="145"/>
      <c r="B114" s="165" t="s">
        <v>49</v>
      </c>
      <c r="C114" s="166"/>
      <c r="D114" s="167"/>
      <c r="E114" s="36">
        <v>1092</v>
      </c>
      <c r="F114" s="36">
        <v>1175</v>
      </c>
      <c r="G114" s="36">
        <v>850</v>
      </c>
      <c r="H114" s="36">
        <v>480</v>
      </c>
      <c r="I114" s="36">
        <v>200</v>
      </c>
    </row>
    <row r="115" ht="12" customHeight="1"/>
    <row r="116" ht="12" customHeight="1"/>
    <row r="118" ht="14.25">
      <c r="A118" t="s">
        <v>50</v>
      </c>
    </row>
    <row r="119" ht="12.75">
      <c r="A119" t="s">
        <v>51</v>
      </c>
    </row>
  </sheetData>
  <sheetProtection selectLockedCells="1" selectUnlockedCells="1"/>
  <mergeCells count="43">
    <mergeCell ref="A101:I106"/>
    <mergeCell ref="A108:D109"/>
    <mergeCell ref="A111:A114"/>
    <mergeCell ref="B111:D111"/>
    <mergeCell ref="B112:D112"/>
    <mergeCell ref="B113:D113"/>
    <mergeCell ref="B114:D114"/>
    <mergeCell ref="A110:D110"/>
    <mergeCell ref="E108:E109"/>
    <mergeCell ref="G108:I108"/>
    <mergeCell ref="G82:I82"/>
    <mergeCell ref="A84:D84"/>
    <mergeCell ref="A89:I94"/>
    <mergeCell ref="A96:D97"/>
    <mergeCell ref="E96:E97"/>
    <mergeCell ref="A86:D86"/>
    <mergeCell ref="G96:I96"/>
    <mergeCell ref="A85:D85"/>
    <mergeCell ref="A98:D98"/>
    <mergeCell ref="G10:I10"/>
    <mergeCell ref="C11:D11"/>
    <mergeCell ref="A49:I54"/>
    <mergeCell ref="A56:I62"/>
    <mergeCell ref="A64:D65"/>
    <mergeCell ref="E64:E65"/>
    <mergeCell ref="G64:I64"/>
    <mergeCell ref="A13:I47"/>
    <mergeCell ref="A70:D70"/>
    <mergeCell ref="A71:D71"/>
    <mergeCell ref="A72:D72"/>
    <mergeCell ref="A73:D73"/>
    <mergeCell ref="A74:D74"/>
    <mergeCell ref="A82:D83"/>
    <mergeCell ref="A79:I80"/>
    <mergeCell ref="E82:E83"/>
    <mergeCell ref="A1:A5"/>
    <mergeCell ref="D3:F3"/>
    <mergeCell ref="A66:D66"/>
    <mergeCell ref="A67:D67"/>
    <mergeCell ref="A68:D68"/>
    <mergeCell ref="A69:D69"/>
    <mergeCell ref="A10:B10"/>
    <mergeCell ref="C10:F10"/>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81" r:id="rId2"/>
  <headerFooter alignWithMargins="0">
    <oddFooter>&amp;C&amp;"Arial CE,Běžné"&amp;P</oddFooter>
  </headerFooter>
  <rowBreaks count="1" manualBreakCount="1">
    <brk id="76" max="8" man="1"/>
  </rowBreaks>
  <drawing r:id="rId1"/>
</worksheet>
</file>

<file path=xl/worksheets/sheet6.xml><?xml version="1.0" encoding="utf-8"?>
<worksheet xmlns="http://schemas.openxmlformats.org/spreadsheetml/2006/main" xmlns:r="http://schemas.openxmlformats.org/officeDocument/2006/relationships">
  <dimension ref="A1:I110"/>
  <sheetViews>
    <sheetView view="pageBreakPreview" zoomScale="70" zoomScaleNormal="90" zoomScaleSheetLayoutView="70" zoomScalePageLayoutView="0" workbookViewId="0" topLeftCell="A1">
      <selection activeCell="G5" sqref="G5"/>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71184601</v>
      </c>
      <c r="B10" s="159"/>
      <c r="C10" s="158" t="s">
        <v>0</v>
      </c>
      <c r="D10" s="160"/>
      <c r="E10" s="160"/>
      <c r="F10" s="159"/>
      <c r="G10" s="158" t="s">
        <v>53</v>
      </c>
      <c r="H10" s="160"/>
      <c r="I10" s="159"/>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12.75" customHeight="1">
      <c r="A13" s="202" t="s">
        <v>190</v>
      </c>
      <c r="B13" s="203"/>
      <c r="C13" s="203"/>
      <c r="D13" s="203"/>
      <c r="E13" s="203"/>
      <c r="F13" s="203"/>
      <c r="G13" s="203"/>
      <c r="H13" s="203"/>
      <c r="I13" s="204"/>
    </row>
    <row r="14" spans="1:9" ht="12.75">
      <c r="A14" s="205"/>
      <c r="B14" s="206"/>
      <c r="C14" s="206"/>
      <c r="D14" s="206"/>
      <c r="E14" s="206"/>
      <c r="F14" s="206"/>
      <c r="G14" s="206"/>
      <c r="H14" s="206"/>
      <c r="I14" s="207"/>
    </row>
    <row r="15" spans="1:9" ht="12.75">
      <c r="A15" s="205"/>
      <c r="B15" s="206"/>
      <c r="C15" s="206"/>
      <c r="D15" s="206"/>
      <c r="E15" s="206"/>
      <c r="F15" s="206"/>
      <c r="G15" s="206"/>
      <c r="H15" s="206"/>
      <c r="I15" s="207"/>
    </row>
    <row r="16" spans="1:9" ht="12.75">
      <c r="A16" s="205"/>
      <c r="B16" s="206"/>
      <c r="C16" s="206"/>
      <c r="D16" s="206"/>
      <c r="E16" s="206"/>
      <c r="F16" s="206"/>
      <c r="G16" s="206"/>
      <c r="H16" s="206"/>
      <c r="I16" s="207"/>
    </row>
    <row r="17" spans="1:9" ht="12.75">
      <c r="A17" s="205"/>
      <c r="B17" s="206"/>
      <c r="C17" s="206"/>
      <c r="D17" s="206"/>
      <c r="E17" s="206"/>
      <c r="F17" s="206"/>
      <c r="G17" s="206"/>
      <c r="H17" s="206"/>
      <c r="I17" s="207"/>
    </row>
    <row r="18" spans="1:9" ht="12.75">
      <c r="A18" s="205"/>
      <c r="B18" s="206"/>
      <c r="C18" s="206"/>
      <c r="D18" s="206"/>
      <c r="E18" s="206"/>
      <c r="F18" s="206"/>
      <c r="G18" s="206"/>
      <c r="H18" s="206"/>
      <c r="I18" s="207"/>
    </row>
    <row r="19" spans="1:9" ht="12.75">
      <c r="A19" s="205"/>
      <c r="B19" s="206"/>
      <c r="C19" s="206"/>
      <c r="D19" s="206"/>
      <c r="E19" s="206"/>
      <c r="F19" s="206"/>
      <c r="G19" s="206"/>
      <c r="H19" s="206"/>
      <c r="I19" s="207"/>
    </row>
    <row r="20" spans="1:9" ht="12.75">
      <c r="A20" s="205"/>
      <c r="B20" s="206"/>
      <c r="C20" s="206"/>
      <c r="D20" s="206"/>
      <c r="E20" s="206"/>
      <c r="F20" s="206"/>
      <c r="G20" s="206"/>
      <c r="H20" s="206"/>
      <c r="I20" s="207"/>
    </row>
    <row r="21" spans="1:9" ht="12.75">
      <c r="A21" s="205"/>
      <c r="B21" s="206"/>
      <c r="C21" s="206"/>
      <c r="D21" s="206"/>
      <c r="E21" s="206"/>
      <c r="F21" s="206"/>
      <c r="G21" s="206"/>
      <c r="H21" s="206"/>
      <c r="I21" s="207"/>
    </row>
    <row r="22" spans="1:9" ht="12.75">
      <c r="A22" s="205"/>
      <c r="B22" s="206"/>
      <c r="C22" s="206"/>
      <c r="D22" s="206"/>
      <c r="E22" s="206"/>
      <c r="F22" s="206"/>
      <c r="G22" s="206"/>
      <c r="H22" s="206"/>
      <c r="I22" s="207"/>
    </row>
    <row r="23" spans="1:9" ht="12.75">
      <c r="A23" s="205"/>
      <c r="B23" s="206"/>
      <c r="C23" s="206"/>
      <c r="D23" s="206"/>
      <c r="E23" s="206"/>
      <c r="F23" s="206"/>
      <c r="G23" s="206"/>
      <c r="H23" s="206"/>
      <c r="I23" s="207"/>
    </row>
    <row r="24" spans="1:9" ht="12.75">
      <c r="A24" s="205"/>
      <c r="B24" s="206"/>
      <c r="C24" s="206"/>
      <c r="D24" s="206"/>
      <c r="E24" s="206"/>
      <c r="F24" s="206"/>
      <c r="G24" s="206"/>
      <c r="H24" s="206"/>
      <c r="I24" s="207"/>
    </row>
    <row r="25" spans="1:9" ht="12.75">
      <c r="A25" s="205"/>
      <c r="B25" s="206"/>
      <c r="C25" s="206"/>
      <c r="D25" s="206"/>
      <c r="E25" s="206"/>
      <c r="F25" s="206"/>
      <c r="G25" s="206"/>
      <c r="H25" s="206"/>
      <c r="I25" s="207"/>
    </row>
    <row r="26" spans="1:9" ht="12.75">
      <c r="A26" s="205"/>
      <c r="B26" s="206"/>
      <c r="C26" s="206"/>
      <c r="D26" s="206"/>
      <c r="E26" s="206"/>
      <c r="F26" s="206"/>
      <c r="G26" s="206"/>
      <c r="H26" s="206"/>
      <c r="I26" s="207"/>
    </row>
    <row r="27" spans="1:9" ht="12.75">
      <c r="A27" s="205"/>
      <c r="B27" s="206"/>
      <c r="C27" s="206"/>
      <c r="D27" s="206"/>
      <c r="E27" s="206"/>
      <c r="F27" s="206"/>
      <c r="G27" s="206"/>
      <c r="H27" s="206"/>
      <c r="I27" s="207"/>
    </row>
    <row r="28" spans="1:9" ht="12.75">
      <c r="A28" s="208"/>
      <c r="B28" s="201"/>
      <c r="C28" s="201"/>
      <c r="D28" s="201"/>
      <c r="E28" s="201"/>
      <c r="F28" s="201"/>
      <c r="G28" s="201"/>
      <c r="H28" s="201"/>
      <c r="I28" s="209"/>
    </row>
    <row r="29" spans="1:9" ht="12.75">
      <c r="A29" s="208"/>
      <c r="B29" s="201"/>
      <c r="C29" s="201"/>
      <c r="D29" s="201"/>
      <c r="E29" s="201"/>
      <c r="F29" s="201"/>
      <c r="G29" s="201"/>
      <c r="H29" s="201"/>
      <c r="I29" s="209"/>
    </row>
    <row r="30" spans="1:9" ht="12.75">
      <c r="A30" s="208"/>
      <c r="B30" s="201"/>
      <c r="C30" s="201"/>
      <c r="D30" s="201"/>
      <c r="E30" s="201"/>
      <c r="F30" s="201"/>
      <c r="G30" s="201"/>
      <c r="H30" s="201"/>
      <c r="I30" s="209"/>
    </row>
    <row r="31" spans="1:9" ht="12.75">
      <c r="A31" s="208"/>
      <c r="B31" s="201"/>
      <c r="C31" s="201"/>
      <c r="D31" s="201"/>
      <c r="E31" s="201"/>
      <c r="F31" s="201"/>
      <c r="G31" s="201"/>
      <c r="H31" s="201"/>
      <c r="I31" s="209"/>
    </row>
    <row r="32" spans="1:9" ht="12.75">
      <c r="A32" s="208"/>
      <c r="B32" s="201"/>
      <c r="C32" s="201"/>
      <c r="D32" s="201"/>
      <c r="E32" s="201"/>
      <c r="F32" s="201"/>
      <c r="G32" s="201"/>
      <c r="H32" s="201"/>
      <c r="I32" s="209"/>
    </row>
    <row r="33" spans="1:9" ht="12.75">
      <c r="A33" s="208"/>
      <c r="B33" s="201"/>
      <c r="C33" s="201"/>
      <c r="D33" s="201"/>
      <c r="E33" s="201"/>
      <c r="F33" s="201"/>
      <c r="G33" s="201"/>
      <c r="H33" s="201"/>
      <c r="I33" s="209"/>
    </row>
    <row r="34" spans="1:9" ht="13.5" thickBot="1">
      <c r="A34" s="210"/>
      <c r="B34" s="211"/>
      <c r="C34" s="211"/>
      <c r="D34" s="211"/>
      <c r="E34" s="211"/>
      <c r="F34" s="211"/>
      <c r="G34" s="211"/>
      <c r="H34" s="211"/>
      <c r="I34" s="212"/>
    </row>
    <row r="35" ht="13.5" thickBot="1"/>
    <row r="36" spans="1:9" ht="12.75">
      <c r="A36" s="131" t="s">
        <v>82</v>
      </c>
      <c r="B36" s="132"/>
      <c r="C36" s="132"/>
      <c r="D36" s="132"/>
      <c r="E36" s="132"/>
      <c r="F36" s="132"/>
      <c r="G36" s="132"/>
      <c r="H36" s="132"/>
      <c r="I36" s="133"/>
    </row>
    <row r="37" spans="1:9" ht="12.75">
      <c r="A37" s="134"/>
      <c r="B37" s="135"/>
      <c r="C37" s="135"/>
      <c r="D37" s="135"/>
      <c r="E37" s="135"/>
      <c r="F37" s="135"/>
      <c r="G37" s="135"/>
      <c r="H37" s="135"/>
      <c r="I37" s="136"/>
    </row>
    <row r="38" spans="1:9" ht="12.75">
      <c r="A38" s="134"/>
      <c r="B38" s="135"/>
      <c r="C38" s="135"/>
      <c r="D38" s="135"/>
      <c r="E38" s="135"/>
      <c r="F38" s="135"/>
      <c r="G38" s="135"/>
      <c r="H38" s="135"/>
      <c r="I38" s="136"/>
    </row>
    <row r="39" spans="1:9" ht="12.75">
      <c r="A39" s="134"/>
      <c r="B39" s="135"/>
      <c r="C39" s="135"/>
      <c r="D39" s="135"/>
      <c r="E39" s="135"/>
      <c r="F39" s="135"/>
      <c r="G39" s="135"/>
      <c r="H39" s="135"/>
      <c r="I39" s="136"/>
    </row>
    <row r="40" spans="1:9" ht="12.75">
      <c r="A40" s="134"/>
      <c r="B40" s="135"/>
      <c r="C40" s="135"/>
      <c r="D40" s="135"/>
      <c r="E40" s="135"/>
      <c r="F40" s="135"/>
      <c r="G40" s="135"/>
      <c r="H40" s="135"/>
      <c r="I40" s="136"/>
    </row>
    <row r="41" spans="1:9" ht="13.5" thickBot="1">
      <c r="A41" s="137"/>
      <c r="B41" s="138"/>
      <c r="C41" s="138"/>
      <c r="D41" s="138"/>
      <c r="E41" s="138"/>
      <c r="F41" s="138"/>
      <c r="G41" s="138"/>
      <c r="H41" s="138"/>
      <c r="I41" s="139"/>
    </row>
    <row r="42" spans="1:9" ht="13.5" thickBot="1">
      <c r="A42" s="12"/>
      <c r="B42" s="12"/>
      <c r="C42" s="12"/>
      <c r="D42" s="12"/>
      <c r="E42" s="12"/>
      <c r="F42" s="12"/>
      <c r="G42" s="12"/>
      <c r="H42" s="12"/>
      <c r="I42" s="2"/>
    </row>
    <row r="43" spans="1:9" ht="12.75">
      <c r="A43" s="131" t="s">
        <v>83</v>
      </c>
      <c r="B43" s="132"/>
      <c r="C43" s="132"/>
      <c r="D43" s="132"/>
      <c r="E43" s="132"/>
      <c r="F43" s="132"/>
      <c r="G43" s="132"/>
      <c r="H43" s="132"/>
      <c r="I43" s="140"/>
    </row>
    <row r="44" spans="1:9" ht="12.75">
      <c r="A44" s="134"/>
      <c r="B44" s="135"/>
      <c r="C44" s="135"/>
      <c r="D44" s="135"/>
      <c r="E44" s="135"/>
      <c r="F44" s="135"/>
      <c r="G44" s="135"/>
      <c r="H44" s="135"/>
      <c r="I44" s="141"/>
    </row>
    <row r="45" spans="1:9" ht="12.75">
      <c r="A45" s="134"/>
      <c r="B45" s="135"/>
      <c r="C45" s="135"/>
      <c r="D45" s="135"/>
      <c r="E45" s="135"/>
      <c r="F45" s="135"/>
      <c r="G45" s="135"/>
      <c r="H45" s="135"/>
      <c r="I45" s="141"/>
    </row>
    <row r="46" spans="1:9" ht="12.75">
      <c r="A46" s="134"/>
      <c r="B46" s="135"/>
      <c r="C46" s="135"/>
      <c r="D46" s="135"/>
      <c r="E46" s="135"/>
      <c r="F46" s="135"/>
      <c r="G46" s="135"/>
      <c r="H46" s="135"/>
      <c r="I46" s="141"/>
    </row>
    <row r="47" spans="1:9" ht="12.75">
      <c r="A47" s="134"/>
      <c r="B47" s="135"/>
      <c r="C47" s="135"/>
      <c r="D47" s="135"/>
      <c r="E47" s="135"/>
      <c r="F47" s="135"/>
      <c r="G47" s="135"/>
      <c r="H47" s="135"/>
      <c r="I47" s="141"/>
    </row>
    <row r="48" spans="1:9" ht="12.75">
      <c r="A48" s="134"/>
      <c r="B48" s="135"/>
      <c r="C48" s="135"/>
      <c r="D48" s="135"/>
      <c r="E48" s="135"/>
      <c r="F48" s="135"/>
      <c r="G48" s="135"/>
      <c r="H48" s="135"/>
      <c r="I48" s="141"/>
    </row>
    <row r="49" spans="1:9" ht="13.5" thickBot="1">
      <c r="A49" s="137"/>
      <c r="B49" s="138"/>
      <c r="C49" s="138"/>
      <c r="D49" s="138"/>
      <c r="E49" s="138"/>
      <c r="F49" s="138"/>
      <c r="G49" s="138"/>
      <c r="H49" s="138"/>
      <c r="I49" s="142"/>
    </row>
    <row r="50" spans="1:8" ht="15" customHeight="1" thickBot="1">
      <c r="A50" s="15" t="s">
        <v>17</v>
      </c>
      <c r="B50" s="15"/>
      <c r="C50" s="15"/>
      <c r="D50" s="15"/>
      <c r="E50" s="15"/>
      <c r="F50" s="15"/>
      <c r="G50" s="15"/>
      <c r="H50" s="15"/>
    </row>
    <row r="51" spans="1:9" ht="14.25">
      <c r="A51" s="117" t="s">
        <v>18</v>
      </c>
      <c r="B51" s="118"/>
      <c r="C51" s="118"/>
      <c r="D51" s="118"/>
      <c r="E51" s="121" t="s">
        <v>56</v>
      </c>
      <c r="F51" s="16" t="s">
        <v>186</v>
      </c>
      <c r="G51" s="123" t="s">
        <v>21</v>
      </c>
      <c r="H51" s="124"/>
      <c r="I51" s="125"/>
    </row>
    <row r="52" spans="1:9" ht="15" thickBot="1">
      <c r="A52" s="119"/>
      <c r="B52" s="120"/>
      <c r="C52" s="120"/>
      <c r="D52" s="120"/>
      <c r="E52" s="122"/>
      <c r="F52" s="17" t="s">
        <v>187</v>
      </c>
      <c r="G52" s="18" t="s">
        <v>23</v>
      </c>
      <c r="H52" s="18" t="s">
        <v>24</v>
      </c>
      <c r="I52" s="19" t="s">
        <v>25</v>
      </c>
    </row>
    <row r="53" spans="1:9" ht="12.75">
      <c r="A53" s="147" t="s">
        <v>26</v>
      </c>
      <c r="B53" s="148"/>
      <c r="C53" s="148"/>
      <c r="D53" s="148"/>
      <c r="E53" s="20">
        <v>24821</v>
      </c>
      <c r="F53" s="20">
        <v>30376</v>
      </c>
      <c r="G53" s="20">
        <v>30200</v>
      </c>
      <c r="H53" s="20">
        <v>31000</v>
      </c>
      <c r="I53" s="21">
        <v>31500</v>
      </c>
    </row>
    <row r="54" spans="1:9" ht="12.75">
      <c r="A54" s="149" t="s">
        <v>27</v>
      </c>
      <c r="B54" s="150"/>
      <c r="C54" s="150"/>
      <c r="D54" s="150"/>
      <c r="E54" s="22">
        <v>24563</v>
      </c>
      <c r="F54" s="22">
        <v>30376</v>
      </c>
      <c r="G54" s="22">
        <v>30200</v>
      </c>
      <c r="H54" s="22">
        <v>31000</v>
      </c>
      <c r="I54" s="23">
        <v>31500</v>
      </c>
    </row>
    <row r="55" spans="1:9" ht="13.5" thickBot="1">
      <c r="A55" s="151" t="s">
        <v>28</v>
      </c>
      <c r="B55" s="152"/>
      <c r="C55" s="152"/>
      <c r="D55" s="152"/>
      <c r="E55" s="24">
        <f>E53-E54</f>
        <v>258</v>
      </c>
      <c r="F55" s="24">
        <f>F53-F54</f>
        <v>0</v>
      </c>
      <c r="G55" s="24">
        <f>G53-G54</f>
        <v>0</v>
      </c>
      <c r="H55" s="24">
        <f>H53-H54</f>
        <v>0</v>
      </c>
      <c r="I55" s="25">
        <f>I53-I54</f>
        <v>0</v>
      </c>
    </row>
    <row r="56" spans="1:9" ht="12.75">
      <c r="A56" s="153" t="s">
        <v>29</v>
      </c>
      <c r="B56" s="154"/>
      <c r="C56" s="154"/>
      <c r="D56" s="154"/>
      <c r="E56" s="26">
        <v>0</v>
      </c>
      <c r="F56" s="26">
        <v>0</v>
      </c>
      <c r="G56" s="26">
        <v>0</v>
      </c>
      <c r="H56" s="26">
        <v>0</v>
      </c>
      <c r="I56" s="27">
        <v>0</v>
      </c>
    </row>
    <row r="57" spans="1:9" ht="12.75">
      <c r="A57" s="126" t="s">
        <v>30</v>
      </c>
      <c r="B57" s="127"/>
      <c r="C57" s="127"/>
      <c r="D57" s="127"/>
      <c r="E57" s="28">
        <v>0</v>
      </c>
      <c r="F57" s="28">
        <v>0</v>
      </c>
      <c r="G57" s="28">
        <v>0</v>
      </c>
      <c r="H57" s="28">
        <v>0</v>
      </c>
      <c r="I57" s="29">
        <v>0</v>
      </c>
    </row>
    <row r="58" spans="1:9" ht="13.5" thickBot="1">
      <c r="A58" s="115" t="s">
        <v>31</v>
      </c>
      <c r="B58" s="116"/>
      <c r="C58" s="116"/>
      <c r="D58" s="116"/>
      <c r="E58" s="30">
        <f>E56-E57</f>
        <v>0</v>
      </c>
      <c r="F58" s="30">
        <f>F56-F57</f>
        <v>0</v>
      </c>
      <c r="G58" s="30">
        <f>G56-G57</f>
        <v>0</v>
      </c>
      <c r="H58" s="30">
        <f>H56-H57</f>
        <v>0</v>
      </c>
      <c r="I58" s="31">
        <f>I56-I57</f>
        <v>0</v>
      </c>
    </row>
    <row r="59" spans="1:9" ht="12.75">
      <c r="A59" s="129" t="s">
        <v>32</v>
      </c>
      <c r="B59" s="130"/>
      <c r="C59" s="130"/>
      <c r="D59" s="130"/>
      <c r="E59" s="32">
        <f>E53+E56</f>
        <v>24821</v>
      </c>
      <c r="F59" s="32">
        <f>F53+F56</f>
        <v>30376</v>
      </c>
      <c r="G59" s="32">
        <f>G53+G56</f>
        <v>30200</v>
      </c>
      <c r="H59" s="32">
        <f>H53+H56</f>
        <v>31000</v>
      </c>
      <c r="I59" s="33">
        <f>I53+I56</f>
        <v>31500</v>
      </c>
    </row>
    <row r="60" spans="1:9" ht="12.75">
      <c r="A60" s="171" t="s">
        <v>33</v>
      </c>
      <c r="B60" s="172"/>
      <c r="C60" s="172"/>
      <c r="D60" s="172"/>
      <c r="E60" s="32">
        <f aca="true" t="shared" si="0" ref="E60:I61">E54+E57</f>
        <v>24563</v>
      </c>
      <c r="F60" s="32">
        <f t="shared" si="0"/>
        <v>30376</v>
      </c>
      <c r="G60" s="32">
        <f t="shared" si="0"/>
        <v>30200</v>
      </c>
      <c r="H60" s="32">
        <f t="shared" si="0"/>
        <v>31000</v>
      </c>
      <c r="I60" s="33">
        <f t="shared" si="0"/>
        <v>31500</v>
      </c>
    </row>
    <row r="61" spans="1:9" ht="13.5" thickBot="1">
      <c r="A61" s="173" t="s">
        <v>34</v>
      </c>
      <c r="B61" s="174"/>
      <c r="C61" s="174"/>
      <c r="D61" s="174"/>
      <c r="E61" s="34">
        <f t="shared" si="0"/>
        <v>258</v>
      </c>
      <c r="F61" s="34">
        <f t="shared" si="0"/>
        <v>0</v>
      </c>
      <c r="G61" s="34">
        <f t="shared" si="0"/>
        <v>0</v>
      </c>
      <c r="H61" s="34">
        <f t="shared" si="0"/>
        <v>0</v>
      </c>
      <c r="I61" s="35">
        <f t="shared" si="0"/>
        <v>0</v>
      </c>
    </row>
    <row r="64" spans="1:9" ht="12.75">
      <c r="A64" s="15" t="s">
        <v>35</v>
      </c>
      <c r="B64" s="15"/>
      <c r="C64" s="15"/>
      <c r="D64" s="15"/>
      <c r="E64" s="15"/>
      <c r="F64" s="15"/>
      <c r="G64" s="15"/>
      <c r="H64" s="15"/>
      <c r="I64" s="15"/>
    </row>
    <row r="65" spans="1:9" ht="13.5" thickBot="1">
      <c r="A65" s="15"/>
      <c r="B65" s="15"/>
      <c r="C65" s="15"/>
      <c r="D65" s="15"/>
      <c r="E65" s="15"/>
      <c r="F65" s="15"/>
      <c r="G65" s="15"/>
      <c r="H65" s="15"/>
      <c r="I65" s="15"/>
    </row>
    <row r="66" spans="1:9" ht="12.75">
      <c r="A66" s="131" t="s">
        <v>84</v>
      </c>
      <c r="B66" s="132"/>
      <c r="C66" s="132"/>
      <c r="D66" s="132"/>
      <c r="E66" s="132"/>
      <c r="F66" s="132"/>
      <c r="G66" s="132"/>
      <c r="H66" s="132"/>
      <c r="I66" s="133"/>
    </row>
    <row r="67" spans="1:9" ht="12.75">
      <c r="A67" s="134"/>
      <c r="B67" s="135"/>
      <c r="C67" s="135"/>
      <c r="D67" s="135"/>
      <c r="E67" s="135"/>
      <c r="F67" s="135"/>
      <c r="G67" s="135"/>
      <c r="H67" s="135"/>
      <c r="I67" s="136"/>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44.25" customHeight="1" thickBot="1">
      <c r="A71" s="137"/>
      <c r="B71" s="138"/>
      <c r="C71" s="138"/>
      <c r="D71" s="138"/>
      <c r="E71" s="138"/>
      <c r="F71" s="138"/>
      <c r="G71" s="138"/>
      <c r="H71" s="138"/>
      <c r="I71" s="139"/>
    </row>
    <row r="73" spans="1:9" ht="14.25">
      <c r="A73" s="146" t="s">
        <v>37</v>
      </c>
      <c r="B73" s="146"/>
      <c r="C73" s="146"/>
      <c r="D73" s="146"/>
      <c r="E73" s="168" t="s">
        <v>56</v>
      </c>
      <c r="F73" s="39" t="s">
        <v>20</v>
      </c>
      <c r="G73" s="169" t="s">
        <v>21</v>
      </c>
      <c r="H73" s="161"/>
      <c r="I73" s="170"/>
    </row>
    <row r="74" spans="1:9" ht="14.25">
      <c r="A74" s="146"/>
      <c r="B74" s="146"/>
      <c r="C74" s="146"/>
      <c r="D74" s="146"/>
      <c r="E74" s="168"/>
      <c r="F74" s="40" t="s">
        <v>5</v>
      </c>
      <c r="G74" s="41" t="s">
        <v>23</v>
      </c>
      <c r="H74" s="41" t="s">
        <v>24</v>
      </c>
      <c r="I74" s="41" t="s">
        <v>25</v>
      </c>
    </row>
    <row r="75" spans="1:9" ht="12.75">
      <c r="A75" s="128" t="s">
        <v>38</v>
      </c>
      <c r="B75" s="128"/>
      <c r="C75" s="128"/>
      <c r="D75" s="128"/>
      <c r="E75" s="36">
        <v>16524</v>
      </c>
      <c r="F75" s="36">
        <v>20265</v>
      </c>
      <c r="G75" s="36">
        <v>21000</v>
      </c>
      <c r="H75" s="36">
        <v>21500</v>
      </c>
      <c r="I75" s="36">
        <v>21500</v>
      </c>
    </row>
    <row r="76" spans="1:9" ht="12.75">
      <c r="A76" s="175" t="s">
        <v>39</v>
      </c>
      <c r="B76" s="161"/>
      <c r="C76" s="161"/>
      <c r="D76" s="170"/>
      <c r="E76" s="36">
        <v>126</v>
      </c>
      <c r="F76" s="36">
        <v>180</v>
      </c>
      <c r="G76" s="36">
        <v>250</v>
      </c>
      <c r="H76" s="36">
        <v>250</v>
      </c>
      <c r="I76" s="36">
        <v>250</v>
      </c>
    </row>
    <row r="77" spans="1:9" ht="12.75">
      <c r="A77" s="175" t="s">
        <v>40</v>
      </c>
      <c r="B77" s="161"/>
      <c r="C77" s="161"/>
      <c r="D77" s="170"/>
      <c r="E77" s="36">
        <v>57</v>
      </c>
      <c r="F77" s="36">
        <v>64</v>
      </c>
      <c r="G77" s="36">
        <v>73</v>
      </c>
      <c r="H77" s="36">
        <v>73</v>
      </c>
      <c r="I77" s="36">
        <v>73</v>
      </c>
    </row>
    <row r="78" spans="1:9" ht="12.75">
      <c r="A78" s="2"/>
      <c r="B78" s="2"/>
      <c r="C78" s="2"/>
      <c r="D78" s="2"/>
      <c r="E78" s="15"/>
      <c r="F78" s="15"/>
      <c r="G78" s="15"/>
      <c r="H78" s="15"/>
      <c r="I78" s="15"/>
    </row>
    <row r="79" ht="12" customHeight="1" thickBot="1"/>
    <row r="80" spans="1:9" ht="15" customHeight="1">
      <c r="A80" s="131" t="s">
        <v>85</v>
      </c>
      <c r="B80" s="132"/>
      <c r="C80" s="132"/>
      <c r="D80" s="132"/>
      <c r="E80" s="132"/>
      <c r="F80" s="132"/>
      <c r="G80" s="132"/>
      <c r="H80" s="132"/>
      <c r="I80" s="133"/>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12.75">
      <c r="A83" s="134"/>
      <c r="B83" s="135"/>
      <c r="C83" s="135"/>
      <c r="D83" s="135"/>
      <c r="E83" s="135"/>
      <c r="F83" s="135"/>
      <c r="G83" s="135"/>
      <c r="H83" s="135"/>
      <c r="I83" s="136"/>
    </row>
    <row r="84" spans="1:9" ht="12.75">
      <c r="A84" s="134"/>
      <c r="B84" s="135"/>
      <c r="C84" s="135"/>
      <c r="D84" s="135"/>
      <c r="E84" s="135"/>
      <c r="F84" s="135"/>
      <c r="G84" s="135"/>
      <c r="H84" s="135"/>
      <c r="I84" s="136"/>
    </row>
    <row r="85" spans="1:9" ht="45.75" customHeight="1" thickBot="1">
      <c r="A85" s="137"/>
      <c r="B85" s="138"/>
      <c r="C85" s="138"/>
      <c r="D85" s="138"/>
      <c r="E85" s="138"/>
      <c r="F85" s="138"/>
      <c r="G85" s="138"/>
      <c r="H85" s="138"/>
      <c r="I85" s="139"/>
    </row>
    <row r="86" ht="12" customHeight="1"/>
    <row r="87" spans="1:9" ht="14.25">
      <c r="A87" s="146" t="s">
        <v>37</v>
      </c>
      <c r="B87" s="146"/>
      <c r="C87" s="146"/>
      <c r="D87" s="146"/>
      <c r="E87" s="168" t="s">
        <v>56</v>
      </c>
      <c r="F87" s="39" t="s">
        <v>20</v>
      </c>
      <c r="G87" s="169" t="s">
        <v>21</v>
      </c>
      <c r="H87" s="161"/>
      <c r="I87" s="170"/>
    </row>
    <row r="88" spans="1:9" ht="14.25">
      <c r="A88" s="146"/>
      <c r="B88" s="146"/>
      <c r="C88" s="146"/>
      <c r="D88" s="146"/>
      <c r="E88" s="168"/>
      <c r="F88" s="40" t="s">
        <v>5</v>
      </c>
      <c r="G88" s="41" t="s">
        <v>23</v>
      </c>
      <c r="H88" s="41" t="s">
        <v>24</v>
      </c>
      <c r="I88" s="41" t="s">
        <v>25</v>
      </c>
    </row>
    <row r="89" spans="1:9" ht="12.75">
      <c r="A89" s="128" t="s">
        <v>42</v>
      </c>
      <c r="B89" s="128"/>
      <c r="C89" s="128"/>
      <c r="D89" s="128"/>
      <c r="E89" s="36">
        <v>0</v>
      </c>
      <c r="F89" s="36">
        <v>412</v>
      </c>
      <c r="G89" s="36">
        <v>350</v>
      </c>
      <c r="H89" s="36">
        <v>200</v>
      </c>
      <c r="I89" s="36">
        <v>250</v>
      </c>
    </row>
    <row r="90" ht="12" customHeight="1"/>
    <row r="91" ht="12" customHeight="1" thickBot="1"/>
    <row r="92" spans="1:9" ht="12.75">
      <c r="A92" s="131" t="s">
        <v>86</v>
      </c>
      <c r="B92" s="132"/>
      <c r="C92" s="132"/>
      <c r="D92" s="132"/>
      <c r="E92" s="132"/>
      <c r="F92" s="132"/>
      <c r="G92" s="132"/>
      <c r="H92" s="132"/>
      <c r="I92" s="133"/>
    </row>
    <row r="93" spans="1:9" ht="12.75">
      <c r="A93" s="134"/>
      <c r="B93" s="135"/>
      <c r="C93" s="135"/>
      <c r="D93" s="135"/>
      <c r="E93" s="135"/>
      <c r="F93" s="135"/>
      <c r="G93" s="135"/>
      <c r="H93" s="135"/>
      <c r="I93" s="136"/>
    </row>
    <row r="94" spans="1:9" ht="12.75">
      <c r="A94" s="134"/>
      <c r="B94" s="135"/>
      <c r="C94" s="135"/>
      <c r="D94" s="135"/>
      <c r="E94" s="135"/>
      <c r="F94" s="135"/>
      <c r="G94" s="135"/>
      <c r="H94" s="135"/>
      <c r="I94" s="136"/>
    </row>
    <row r="95" spans="1:9" ht="12.75">
      <c r="A95" s="134"/>
      <c r="B95" s="135"/>
      <c r="C95" s="135"/>
      <c r="D95" s="135"/>
      <c r="E95" s="135"/>
      <c r="F95" s="135"/>
      <c r="G95" s="135"/>
      <c r="H95" s="135"/>
      <c r="I95" s="136"/>
    </row>
    <row r="96" spans="1:9" ht="12.75">
      <c r="A96" s="134"/>
      <c r="B96" s="135"/>
      <c r="C96" s="135"/>
      <c r="D96" s="135"/>
      <c r="E96" s="135"/>
      <c r="F96" s="135"/>
      <c r="G96" s="135"/>
      <c r="H96" s="135"/>
      <c r="I96" s="136"/>
    </row>
    <row r="97" spans="1:9" ht="52.5" customHeight="1" thickBot="1">
      <c r="A97" s="137"/>
      <c r="B97" s="138"/>
      <c r="C97" s="138"/>
      <c r="D97" s="138"/>
      <c r="E97" s="138"/>
      <c r="F97" s="138"/>
      <c r="G97" s="138"/>
      <c r="H97" s="138"/>
      <c r="I97" s="139"/>
    </row>
    <row r="98" ht="12" customHeight="1"/>
    <row r="99" spans="1:9" ht="14.25">
      <c r="A99" s="146" t="s">
        <v>37</v>
      </c>
      <c r="B99" s="146"/>
      <c r="C99" s="146"/>
      <c r="D99" s="146"/>
      <c r="E99" s="168" t="s">
        <v>56</v>
      </c>
      <c r="F99" s="39" t="s">
        <v>20</v>
      </c>
      <c r="G99" s="169" t="s">
        <v>21</v>
      </c>
      <c r="H99" s="161"/>
      <c r="I99" s="170"/>
    </row>
    <row r="100" spans="1:9" ht="14.25">
      <c r="A100" s="146"/>
      <c r="B100" s="146"/>
      <c r="C100" s="146"/>
      <c r="D100" s="146"/>
      <c r="E100" s="168"/>
      <c r="F100" s="40" t="s">
        <v>5</v>
      </c>
      <c r="G100" s="41" t="s">
        <v>23</v>
      </c>
      <c r="H100" s="41" t="s">
        <v>24</v>
      </c>
      <c r="I100" s="41" t="s">
        <v>25</v>
      </c>
    </row>
    <row r="101" spans="1:9" ht="12.75">
      <c r="A101" s="128" t="s">
        <v>44</v>
      </c>
      <c r="B101" s="128"/>
      <c r="C101" s="128"/>
      <c r="D101" s="128"/>
      <c r="E101" s="36">
        <v>4909</v>
      </c>
      <c r="F101" s="36">
        <v>4045</v>
      </c>
      <c r="G101" s="36">
        <v>4010</v>
      </c>
      <c r="H101" s="36">
        <v>4010</v>
      </c>
      <c r="I101" s="36">
        <v>2500</v>
      </c>
    </row>
    <row r="102" spans="1:9" ht="14.25">
      <c r="A102" s="143" t="s">
        <v>45</v>
      </c>
      <c r="B102" s="162" t="s">
        <v>46</v>
      </c>
      <c r="C102" s="163"/>
      <c r="D102" s="164"/>
      <c r="E102" s="36">
        <v>5</v>
      </c>
      <c r="F102" s="36">
        <v>20</v>
      </c>
      <c r="G102" s="36">
        <v>30</v>
      </c>
      <c r="H102" s="36">
        <v>30</v>
      </c>
      <c r="I102" s="36">
        <v>45</v>
      </c>
    </row>
    <row r="103" spans="1:9" ht="14.25">
      <c r="A103" s="144"/>
      <c r="B103" s="162" t="s">
        <v>47</v>
      </c>
      <c r="C103" s="163"/>
      <c r="D103" s="164"/>
      <c r="E103" s="36">
        <v>0</v>
      </c>
      <c r="F103" s="36">
        <v>0</v>
      </c>
      <c r="G103" s="36">
        <v>0</v>
      </c>
      <c r="H103" s="36">
        <v>0</v>
      </c>
      <c r="I103" s="36">
        <v>0</v>
      </c>
    </row>
    <row r="104" spans="1:9" ht="14.25">
      <c r="A104" s="144"/>
      <c r="B104" s="162" t="s">
        <v>48</v>
      </c>
      <c r="C104" s="163"/>
      <c r="D104" s="164"/>
      <c r="E104" s="36">
        <v>68</v>
      </c>
      <c r="F104" s="36">
        <v>85</v>
      </c>
      <c r="G104" s="36">
        <v>100</v>
      </c>
      <c r="H104" s="36">
        <v>100</v>
      </c>
      <c r="I104" s="36">
        <v>120</v>
      </c>
    </row>
    <row r="105" spans="1:9" ht="27.75" customHeight="1">
      <c r="A105" s="145"/>
      <c r="B105" s="165" t="s">
        <v>49</v>
      </c>
      <c r="C105" s="166"/>
      <c r="D105" s="167"/>
      <c r="E105" s="36" t="s">
        <v>87</v>
      </c>
      <c r="F105" s="36" t="s">
        <v>87</v>
      </c>
      <c r="G105" s="36" t="s">
        <v>87</v>
      </c>
      <c r="H105" s="36" t="s">
        <v>87</v>
      </c>
      <c r="I105" s="36" t="s">
        <v>87</v>
      </c>
    </row>
    <row r="106" ht="12" customHeight="1"/>
    <row r="107" ht="12" customHeight="1"/>
    <row r="109" ht="14.25">
      <c r="A109" t="s">
        <v>50</v>
      </c>
    </row>
    <row r="110" ht="12.75">
      <c r="A110" t="s">
        <v>51</v>
      </c>
    </row>
  </sheetData>
  <sheetProtection selectLockedCells="1" selectUnlockedCells="1"/>
  <mergeCells count="43">
    <mergeCell ref="A13:I34"/>
    <mergeCell ref="A73:D74"/>
    <mergeCell ref="E73:E74"/>
    <mergeCell ref="G73:I73"/>
    <mergeCell ref="A75:D75"/>
    <mergeCell ref="A53:D53"/>
    <mergeCell ref="A54:D54"/>
    <mergeCell ref="A55:D55"/>
    <mergeCell ref="A56:D56"/>
    <mergeCell ref="A61:D61"/>
    <mergeCell ref="A89:D89"/>
    <mergeCell ref="A92:I97"/>
    <mergeCell ref="A101:D101"/>
    <mergeCell ref="A102:A105"/>
    <mergeCell ref="B102:D102"/>
    <mergeCell ref="A87:D88"/>
    <mergeCell ref="G99:I99"/>
    <mergeCell ref="A66:I71"/>
    <mergeCell ref="A1:A5"/>
    <mergeCell ref="D3:F3"/>
    <mergeCell ref="A10:B10"/>
    <mergeCell ref="C10:F10"/>
    <mergeCell ref="G10:I10"/>
    <mergeCell ref="C11:D11"/>
    <mergeCell ref="A36:I41"/>
    <mergeCell ref="A57:D57"/>
    <mergeCell ref="A58:D58"/>
    <mergeCell ref="A80:I85"/>
    <mergeCell ref="A76:D76"/>
    <mergeCell ref="A77:D77"/>
    <mergeCell ref="B105:D105"/>
    <mergeCell ref="A99:D100"/>
    <mergeCell ref="E99:E100"/>
    <mergeCell ref="B103:D103"/>
    <mergeCell ref="B104:D104"/>
    <mergeCell ref="E87:E88"/>
    <mergeCell ref="G87:I87"/>
    <mergeCell ref="A59:D59"/>
    <mergeCell ref="A60:D60"/>
    <mergeCell ref="A51:D52"/>
    <mergeCell ref="A43:I49"/>
    <mergeCell ref="E51:E52"/>
    <mergeCell ref="G51:I51"/>
  </mergeCells>
  <printOptions horizontalCentered="1"/>
  <pageMargins left="0.15748031496062992" right="0.15748031496062992" top="0.7480314960629921" bottom="0.15748031496062992" header="0.5118110236220472" footer="0.15748031496062992"/>
  <pageSetup fitToHeight="2" horizontalDpi="300" verticalDpi="300" orientation="portrait" paperSize="9" scale="93" r:id="rId2"/>
  <headerFooter alignWithMargins="0">
    <oddFooter>&amp;C&amp;"Arial CE,Běžné"&amp;P</oddFooter>
  </headerFooter>
  <rowBreaks count="1" manualBreakCount="1">
    <brk id="63" max="8" man="1"/>
  </rowBreaks>
  <drawing r:id="rId1"/>
</worksheet>
</file>

<file path=xl/worksheets/sheet7.xml><?xml version="1.0" encoding="utf-8"?>
<worksheet xmlns="http://schemas.openxmlformats.org/spreadsheetml/2006/main" xmlns:r="http://schemas.openxmlformats.org/officeDocument/2006/relationships">
  <dimension ref="A1:I96"/>
  <sheetViews>
    <sheetView view="pageBreakPreview" zoomScale="70" zoomScaleSheetLayoutView="70" zoomScalePageLayoutView="0" workbookViewId="0" topLeftCell="A1">
      <selection activeCell="E49" sqref="E49"/>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71184597</v>
      </c>
      <c r="B10" s="159"/>
      <c r="C10" s="158" t="s">
        <v>150</v>
      </c>
      <c r="D10" s="160"/>
      <c r="E10" s="160"/>
      <c r="F10" s="159"/>
      <c r="G10" s="158" t="s">
        <v>151</v>
      </c>
      <c r="H10" s="160"/>
      <c r="I10" s="159"/>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12.75">
      <c r="A13" s="131" t="s">
        <v>180</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3.5" thickBot="1">
      <c r="A20" s="137"/>
      <c r="B20" s="138"/>
      <c r="C20" s="138"/>
      <c r="D20" s="138"/>
      <c r="E20" s="138"/>
      <c r="F20" s="138"/>
      <c r="G20" s="138"/>
      <c r="H20" s="138"/>
      <c r="I20" s="142"/>
    </row>
    <row r="21" ht="13.5" thickBot="1"/>
    <row r="22" spans="1:9" ht="12.75">
      <c r="A22" s="131" t="s">
        <v>181</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182</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3.5" thickBot="1">
      <c r="A35" s="137"/>
      <c r="B35" s="138"/>
      <c r="C35" s="138"/>
      <c r="D35" s="138"/>
      <c r="E35" s="138"/>
      <c r="F35" s="138"/>
      <c r="G35" s="138"/>
      <c r="H35" s="138"/>
      <c r="I35" s="142"/>
    </row>
    <row r="36" spans="1:8" ht="15" customHeight="1" thickBot="1">
      <c r="A36" s="15" t="s">
        <v>17</v>
      </c>
      <c r="B36" s="15"/>
      <c r="C36" s="15"/>
      <c r="D36" s="15"/>
      <c r="E36" s="15"/>
      <c r="F36" s="15"/>
      <c r="G36" s="15"/>
      <c r="H36" s="15"/>
    </row>
    <row r="37" spans="1:9" ht="14.25">
      <c r="A37" s="117" t="s">
        <v>18</v>
      </c>
      <c r="B37" s="118"/>
      <c r="C37" s="118"/>
      <c r="D37" s="118"/>
      <c r="E37" s="121" t="s">
        <v>56</v>
      </c>
      <c r="F37" s="16" t="s">
        <v>186</v>
      </c>
      <c r="G37" s="123" t="s">
        <v>21</v>
      </c>
      <c r="H37" s="124"/>
      <c r="I37" s="125"/>
    </row>
    <row r="38" spans="1:9" ht="15" thickBot="1">
      <c r="A38" s="119"/>
      <c r="B38" s="120"/>
      <c r="C38" s="120"/>
      <c r="D38" s="120"/>
      <c r="E38" s="122"/>
      <c r="F38" s="17" t="s">
        <v>187</v>
      </c>
      <c r="G38" s="18" t="s">
        <v>23</v>
      </c>
      <c r="H38" s="18" t="s">
        <v>24</v>
      </c>
      <c r="I38" s="19" t="s">
        <v>25</v>
      </c>
    </row>
    <row r="39" spans="1:9" ht="12.75">
      <c r="A39" s="147" t="s">
        <v>26</v>
      </c>
      <c r="B39" s="148"/>
      <c r="C39" s="148"/>
      <c r="D39" s="148"/>
      <c r="E39" s="20">
        <v>25001</v>
      </c>
      <c r="F39" s="20">
        <v>24709</v>
      </c>
      <c r="G39" s="20">
        <v>25600</v>
      </c>
      <c r="H39" s="20">
        <v>26300</v>
      </c>
      <c r="I39" s="21">
        <v>27000</v>
      </c>
    </row>
    <row r="40" spans="1:9" ht="12.75">
      <c r="A40" s="149" t="s">
        <v>27</v>
      </c>
      <c r="B40" s="150"/>
      <c r="C40" s="150"/>
      <c r="D40" s="150"/>
      <c r="E40" s="22">
        <v>25001</v>
      </c>
      <c r="F40" s="22">
        <v>24709</v>
      </c>
      <c r="G40" s="22">
        <v>25600</v>
      </c>
      <c r="H40" s="22">
        <v>26300</v>
      </c>
      <c r="I40" s="23">
        <v>27000</v>
      </c>
    </row>
    <row r="41" spans="1:9" ht="13.5" thickBot="1">
      <c r="A41" s="151" t="s">
        <v>28</v>
      </c>
      <c r="B41" s="152"/>
      <c r="C41" s="152"/>
      <c r="D41" s="152"/>
      <c r="E41" s="24">
        <f>E39-E40</f>
        <v>0</v>
      </c>
      <c r="F41" s="24">
        <f>F39-F40</f>
        <v>0</v>
      </c>
      <c r="G41" s="24">
        <f>G39-G40</f>
        <v>0</v>
      </c>
      <c r="H41" s="24">
        <f>H39-H40</f>
        <v>0</v>
      </c>
      <c r="I41" s="25">
        <f>I39-I40</f>
        <v>0</v>
      </c>
    </row>
    <row r="42" spans="1:9" ht="12.75">
      <c r="A42" s="153" t="s">
        <v>29</v>
      </c>
      <c r="B42" s="154"/>
      <c r="C42" s="154"/>
      <c r="D42" s="154"/>
      <c r="E42" s="26">
        <v>0</v>
      </c>
      <c r="F42" s="26">
        <v>0</v>
      </c>
      <c r="G42" s="26">
        <v>0</v>
      </c>
      <c r="H42" s="26">
        <v>0</v>
      </c>
      <c r="I42" s="27">
        <v>0</v>
      </c>
    </row>
    <row r="43" spans="1:9" ht="12.75">
      <c r="A43" s="126" t="s">
        <v>30</v>
      </c>
      <c r="B43" s="127"/>
      <c r="C43" s="127"/>
      <c r="D43" s="127"/>
      <c r="E43" s="28">
        <v>0</v>
      </c>
      <c r="F43" s="28">
        <v>0</v>
      </c>
      <c r="G43" s="28">
        <v>0</v>
      </c>
      <c r="H43" s="28">
        <v>0</v>
      </c>
      <c r="I43" s="29">
        <v>0</v>
      </c>
    </row>
    <row r="44" spans="1:9" ht="13.5" thickBot="1">
      <c r="A44" s="115" t="s">
        <v>31</v>
      </c>
      <c r="B44" s="116"/>
      <c r="C44" s="116"/>
      <c r="D44" s="116"/>
      <c r="E44" s="30">
        <f>E42-E43</f>
        <v>0</v>
      </c>
      <c r="F44" s="30">
        <f>F42-F43</f>
        <v>0</v>
      </c>
      <c r="G44" s="30">
        <f>G42-G43</f>
        <v>0</v>
      </c>
      <c r="H44" s="30">
        <f>H42-H43</f>
        <v>0</v>
      </c>
      <c r="I44" s="31">
        <f>I42-I43</f>
        <v>0</v>
      </c>
    </row>
    <row r="45" spans="1:9" ht="12.75">
      <c r="A45" s="129" t="s">
        <v>32</v>
      </c>
      <c r="B45" s="130"/>
      <c r="C45" s="130"/>
      <c r="D45" s="130"/>
      <c r="E45" s="32">
        <f>E39+E42</f>
        <v>25001</v>
      </c>
      <c r="F45" s="32">
        <f>F39+F42</f>
        <v>24709</v>
      </c>
      <c r="G45" s="32">
        <f>G39+G42</f>
        <v>25600</v>
      </c>
      <c r="H45" s="32">
        <f>H39+H42</f>
        <v>26300</v>
      </c>
      <c r="I45" s="33">
        <f>I39+I42</f>
        <v>27000</v>
      </c>
    </row>
    <row r="46" spans="1:9" ht="12.75">
      <c r="A46" s="171" t="s">
        <v>33</v>
      </c>
      <c r="B46" s="172"/>
      <c r="C46" s="172"/>
      <c r="D46" s="172"/>
      <c r="E46" s="32">
        <f aca="true" t="shared" si="0" ref="E46:I47">E40+E43</f>
        <v>25001</v>
      </c>
      <c r="F46" s="32">
        <f t="shared" si="0"/>
        <v>24709</v>
      </c>
      <c r="G46" s="32">
        <f t="shared" si="0"/>
        <v>25600</v>
      </c>
      <c r="H46" s="32">
        <f t="shared" si="0"/>
        <v>26300</v>
      </c>
      <c r="I46" s="33">
        <f t="shared" si="0"/>
        <v>27000</v>
      </c>
    </row>
    <row r="47" spans="1:9" ht="13.5" thickBot="1">
      <c r="A47" s="173" t="s">
        <v>34</v>
      </c>
      <c r="B47" s="174"/>
      <c r="C47" s="174"/>
      <c r="D47" s="174"/>
      <c r="E47" s="34">
        <f t="shared" si="0"/>
        <v>0</v>
      </c>
      <c r="F47" s="34">
        <f t="shared" si="0"/>
        <v>0</v>
      </c>
      <c r="G47" s="34">
        <f t="shared" si="0"/>
        <v>0</v>
      </c>
      <c r="H47" s="34">
        <f t="shared" si="0"/>
        <v>0</v>
      </c>
      <c r="I47" s="35">
        <f t="shared" si="0"/>
        <v>0</v>
      </c>
    </row>
    <row r="50" spans="1:9" ht="12.75">
      <c r="A50" s="15" t="s">
        <v>35</v>
      </c>
      <c r="B50" s="15"/>
      <c r="C50" s="15"/>
      <c r="D50" s="15"/>
      <c r="E50" s="15"/>
      <c r="F50" s="15"/>
      <c r="G50" s="15"/>
      <c r="H50" s="15"/>
      <c r="I50" s="15"/>
    </row>
    <row r="51" spans="1:9" ht="13.5" thickBot="1">
      <c r="A51" s="15"/>
      <c r="B51" s="15"/>
      <c r="C51" s="15"/>
      <c r="D51" s="15"/>
      <c r="E51" s="15"/>
      <c r="F51" s="15"/>
      <c r="G51" s="15"/>
      <c r="H51" s="15"/>
      <c r="I51" s="15"/>
    </row>
    <row r="52" spans="1:9" ht="12.75">
      <c r="A52" s="131" t="s">
        <v>183</v>
      </c>
      <c r="B52" s="132"/>
      <c r="C52" s="132"/>
      <c r="D52" s="132"/>
      <c r="E52" s="132"/>
      <c r="F52" s="132"/>
      <c r="G52" s="132"/>
      <c r="H52" s="132"/>
      <c r="I52" s="133"/>
    </row>
    <row r="53" spans="1:9" ht="12.75">
      <c r="A53" s="134"/>
      <c r="B53" s="135"/>
      <c r="C53" s="135"/>
      <c r="D53" s="135"/>
      <c r="E53" s="135"/>
      <c r="F53" s="135"/>
      <c r="G53" s="135"/>
      <c r="H53" s="135"/>
      <c r="I53" s="136"/>
    </row>
    <row r="54" spans="1:9" ht="12.75">
      <c r="A54" s="134"/>
      <c r="B54" s="135"/>
      <c r="C54" s="135"/>
      <c r="D54" s="135"/>
      <c r="E54" s="135"/>
      <c r="F54" s="135"/>
      <c r="G54" s="135"/>
      <c r="H54" s="135"/>
      <c r="I54" s="136"/>
    </row>
    <row r="55" spans="1:9" ht="12.75">
      <c r="A55" s="134"/>
      <c r="B55" s="135"/>
      <c r="C55" s="135"/>
      <c r="D55" s="135"/>
      <c r="E55" s="135"/>
      <c r="F55" s="135"/>
      <c r="G55" s="135"/>
      <c r="H55" s="135"/>
      <c r="I55" s="136"/>
    </row>
    <row r="56" spans="1:9" ht="12.75">
      <c r="A56" s="134"/>
      <c r="B56" s="135"/>
      <c r="C56" s="135"/>
      <c r="D56" s="135"/>
      <c r="E56" s="135"/>
      <c r="F56" s="135"/>
      <c r="G56" s="135"/>
      <c r="H56" s="135"/>
      <c r="I56" s="136"/>
    </row>
    <row r="57" spans="1:9" ht="44.25" customHeight="1" thickBot="1">
      <c r="A57" s="137"/>
      <c r="B57" s="138"/>
      <c r="C57" s="138"/>
      <c r="D57" s="138"/>
      <c r="E57" s="138"/>
      <c r="F57" s="138"/>
      <c r="G57" s="138"/>
      <c r="H57" s="138"/>
      <c r="I57" s="139"/>
    </row>
    <row r="59" spans="1:9" ht="14.25">
      <c r="A59" s="146" t="s">
        <v>37</v>
      </c>
      <c r="B59" s="146"/>
      <c r="C59" s="146"/>
      <c r="D59" s="146"/>
      <c r="E59" s="168" t="s">
        <v>56</v>
      </c>
      <c r="F59" s="39" t="s">
        <v>20</v>
      </c>
      <c r="G59" s="169" t="s">
        <v>21</v>
      </c>
      <c r="H59" s="161"/>
      <c r="I59" s="170"/>
    </row>
    <row r="60" spans="1:9" ht="14.25">
      <c r="A60" s="146"/>
      <c r="B60" s="146"/>
      <c r="C60" s="146"/>
      <c r="D60" s="146"/>
      <c r="E60" s="168"/>
      <c r="F60" s="40" t="s">
        <v>5</v>
      </c>
      <c r="G60" s="41" t="s">
        <v>23</v>
      </c>
      <c r="H60" s="41" t="s">
        <v>24</v>
      </c>
      <c r="I60" s="41" t="s">
        <v>25</v>
      </c>
    </row>
    <row r="61" spans="1:9" ht="12.75">
      <c r="A61" s="128" t="s">
        <v>38</v>
      </c>
      <c r="B61" s="128"/>
      <c r="C61" s="128"/>
      <c r="D61" s="128"/>
      <c r="E61" s="36">
        <v>17057</v>
      </c>
      <c r="F61" s="36">
        <v>17200</v>
      </c>
      <c r="G61" s="36">
        <v>17200</v>
      </c>
      <c r="H61" s="36">
        <v>17200</v>
      </c>
      <c r="I61" s="36">
        <v>17200</v>
      </c>
    </row>
    <row r="62" spans="1:9" ht="12.75">
      <c r="A62" s="175" t="s">
        <v>39</v>
      </c>
      <c r="B62" s="161"/>
      <c r="C62" s="161"/>
      <c r="D62" s="170"/>
      <c r="E62" s="36">
        <v>126</v>
      </c>
      <c r="F62" s="36">
        <v>126</v>
      </c>
      <c r="G62" s="36">
        <v>150</v>
      </c>
      <c r="H62" s="36">
        <v>170</v>
      </c>
      <c r="I62" s="36">
        <v>190</v>
      </c>
    </row>
    <row r="63" spans="1:9" ht="12.75">
      <c r="A63" s="175" t="s">
        <v>40</v>
      </c>
      <c r="B63" s="161"/>
      <c r="C63" s="161"/>
      <c r="D63" s="170"/>
      <c r="E63" s="36">
        <v>54</v>
      </c>
      <c r="F63" s="36">
        <v>53</v>
      </c>
      <c r="G63" s="36">
        <v>53</v>
      </c>
      <c r="H63" s="36">
        <v>53</v>
      </c>
      <c r="I63" s="36">
        <v>53</v>
      </c>
    </row>
    <row r="64" spans="1:9" ht="12.75">
      <c r="A64" s="2"/>
      <c r="B64" s="2"/>
      <c r="C64" s="2"/>
      <c r="D64" s="2"/>
      <c r="E64" s="15"/>
      <c r="F64" s="15"/>
      <c r="G64" s="15"/>
      <c r="H64" s="15"/>
      <c r="I64" s="15"/>
    </row>
    <row r="65" ht="12" customHeight="1" thickBot="1"/>
    <row r="66" spans="1:9" ht="15" customHeight="1">
      <c r="A66" s="131" t="s">
        <v>184</v>
      </c>
      <c r="B66" s="132"/>
      <c r="C66" s="132"/>
      <c r="D66" s="132"/>
      <c r="E66" s="132"/>
      <c r="F66" s="132"/>
      <c r="G66" s="132"/>
      <c r="H66" s="132"/>
      <c r="I66" s="133"/>
    </row>
    <row r="67" spans="1:9" ht="12.75">
      <c r="A67" s="134"/>
      <c r="B67" s="135"/>
      <c r="C67" s="135"/>
      <c r="D67" s="135"/>
      <c r="E67" s="135"/>
      <c r="F67" s="135"/>
      <c r="G67" s="135"/>
      <c r="H67" s="135"/>
      <c r="I67" s="136"/>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45.75" customHeight="1" thickBot="1">
      <c r="A71" s="137"/>
      <c r="B71" s="138"/>
      <c r="C71" s="138"/>
      <c r="D71" s="138"/>
      <c r="E71" s="138"/>
      <c r="F71" s="138"/>
      <c r="G71" s="138"/>
      <c r="H71" s="138"/>
      <c r="I71" s="139"/>
    </row>
    <row r="72" ht="12" customHeight="1"/>
    <row r="73" spans="1:9" ht="14.25">
      <c r="A73" s="146" t="s">
        <v>37</v>
      </c>
      <c r="B73" s="146"/>
      <c r="C73" s="146"/>
      <c r="D73" s="146"/>
      <c r="E73" s="168" t="s">
        <v>56</v>
      </c>
      <c r="F73" s="39" t="s">
        <v>20</v>
      </c>
      <c r="G73" s="169" t="s">
        <v>21</v>
      </c>
      <c r="H73" s="161"/>
      <c r="I73" s="170"/>
    </row>
    <row r="74" spans="1:9" ht="14.25">
      <c r="A74" s="146"/>
      <c r="B74" s="146"/>
      <c r="C74" s="146"/>
      <c r="D74" s="146"/>
      <c r="E74" s="168"/>
      <c r="F74" s="40" t="s">
        <v>5</v>
      </c>
      <c r="G74" s="41" t="s">
        <v>23</v>
      </c>
      <c r="H74" s="41" t="s">
        <v>24</v>
      </c>
      <c r="I74" s="41" t="s">
        <v>25</v>
      </c>
    </row>
    <row r="75" spans="1:9" ht="12.75">
      <c r="A75" s="128" t="s">
        <v>42</v>
      </c>
      <c r="B75" s="128"/>
      <c r="C75" s="128"/>
      <c r="D75" s="128"/>
      <c r="E75" s="36">
        <v>668</v>
      </c>
      <c r="F75" s="36">
        <v>888</v>
      </c>
      <c r="G75" s="36">
        <v>680</v>
      </c>
      <c r="H75" s="36">
        <v>690</v>
      </c>
      <c r="I75" s="36">
        <v>700</v>
      </c>
    </row>
    <row r="76" ht="12" customHeight="1"/>
    <row r="77" ht="12" customHeight="1" thickBot="1"/>
    <row r="78" spans="1:9" ht="12.75">
      <c r="A78" s="131" t="s">
        <v>185</v>
      </c>
      <c r="B78" s="132"/>
      <c r="C78" s="132"/>
      <c r="D78" s="132"/>
      <c r="E78" s="132"/>
      <c r="F78" s="132"/>
      <c r="G78" s="132"/>
      <c r="H78" s="132"/>
      <c r="I78" s="133"/>
    </row>
    <row r="79" spans="1:9" ht="12.75">
      <c r="A79" s="134"/>
      <c r="B79" s="135"/>
      <c r="C79" s="135"/>
      <c r="D79" s="135"/>
      <c r="E79" s="135"/>
      <c r="F79" s="135"/>
      <c r="G79" s="135"/>
      <c r="H79" s="135"/>
      <c r="I79" s="136"/>
    </row>
    <row r="80" spans="1:9" ht="12.75">
      <c r="A80" s="134"/>
      <c r="B80" s="135"/>
      <c r="C80" s="135"/>
      <c r="D80" s="135"/>
      <c r="E80" s="135"/>
      <c r="F80" s="135"/>
      <c r="G80" s="135"/>
      <c r="H80" s="135"/>
      <c r="I80" s="136"/>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52.5" customHeight="1" thickBot="1">
      <c r="A83" s="137"/>
      <c r="B83" s="138"/>
      <c r="C83" s="138"/>
      <c r="D83" s="138"/>
      <c r="E83" s="138"/>
      <c r="F83" s="138"/>
      <c r="G83" s="138"/>
      <c r="H83" s="138"/>
      <c r="I83" s="139"/>
    </row>
    <row r="84" ht="12" customHeight="1"/>
    <row r="85" spans="1:9" ht="14.25">
      <c r="A85" s="146" t="s">
        <v>37</v>
      </c>
      <c r="B85" s="146"/>
      <c r="C85" s="146"/>
      <c r="D85" s="146"/>
      <c r="E85" s="168" t="s">
        <v>56</v>
      </c>
      <c r="F85" s="39" t="s">
        <v>20</v>
      </c>
      <c r="G85" s="169" t="s">
        <v>21</v>
      </c>
      <c r="H85" s="161"/>
      <c r="I85" s="170"/>
    </row>
    <row r="86" spans="1:9" ht="14.25">
      <c r="A86" s="146"/>
      <c r="B86" s="146"/>
      <c r="C86" s="146"/>
      <c r="D86" s="146"/>
      <c r="E86" s="168"/>
      <c r="F86" s="40" t="s">
        <v>5</v>
      </c>
      <c r="G86" s="41" t="s">
        <v>23</v>
      </c>
      <c r="H86" s="41" t="s">
        <v>24</v>
      </c>
      <c r="I86" s="41" t="s">
        <v>25</v>
      </c>
    </row>
    <row r="87" spans="1:9" ht="12.75">
      <c r="A87" s="128" t="s">
        <v>44</v>
      </c>
      <c r="B87" s="128"/>
      <c r="C87" s="128"/>
      <c r="D87" s="128"/>
      <c r="E87" s="36">
        <v>750</v>
      </c>
      <c r="F87" s="36">
        <v>783</v>
      </c>
      <c r="G87" s="36">
        <v>807</v>
      </c>
      <c r="H87" s="36">
        <v>831</v>
      </c>
      <c r="I87" s="36">
        <v>856</v>
      </c>
    </row>
    <row r="88" spans="1:9" ht="14.25">
      <c r="A88" s="143" t="s">
        <v>45</v>
      </c>
      <c r="B88" s="162" t="s">
        <v>46</v>
      </c>
      <c r="C88" s="163"/>
      <c r="D88" s="164"/>
      <c r="E88" s="36">
        <v>27</v>
      </c>
      <c r="F88" s="36">
        <v>56</v>
      </c>
      <c r="G88" s="36">
        <v>58</v>
      </c>
      <c r="H88" s="36">
        <v>60</v>
      </c>
      <c r="I88" s="36">
        <v>62</v>
      </c>
    </row>
    <row r="89" spans="1:9" ht="14.25">
      <c r="A89" s="144"/>
      <c r="B89" s="162" t="s">
        <v>47</v>
      </c>
      <c r="C89" s="163"/>
      <c r="D89" s="164"/>
      <c r="E89" s="36">
        <v>81</v>
      </c>
      <c r="F89" s="36">
        <v>80</v>
      </c>
      <c r="G89" s="36">
        <v>82</v>
      </c>
      <c r="H89" s="36">
        <v>84</v>
      </c>
      <c r="I89" s="36">
        <v>86</v>
      </c>
    </row>
    <row r="90" spans="1:9" ht="14.25">
      <c r="A90" s="144"/>
      <c r="B90" s="162" t="s">
        <v>48</v>
      </c>
      <c r="C90" s="163"/>
      <c r="D90" s="164"/>
      <c r="E90" s="36">
        <v>123</v>
      </c>
      <c r="F90" s="36">
        <v>120</v>
      </c>
      <c r="G90" s="36">
        <v>124</v>
      </c>
      <c r="H90" s="36">
        <v>128</v>
      </c>
      <c r="I90" s="36">
        <v>132</v>
      </c>
    </row>
    <row r="91" spans="1:9" ht="27.75" customHeight="1">
      <c r="A91" s="145"/>
      <c r="B91" s="165" t="s">
        <v>49</v>
      </c>
      <c r="C91" s="166"/>
      <c r="D91" s="167"/>
      <c r="E91" s="36">
        <v>482</v>
      </c>
      <c r="F91" s="36">
        <v>487</v>
      </c>
      <c r="G91" s="36">
        <v>502</v>
      </c>
      <c r="H91" s="36">
        <v>517</v>
      </c>
      <c r="I91" s="36">
        <v>533</v>
      </c>
    </row>
    <row r="92" ht="12" customHeight="1"/>
    <row r="93" ht="12" customHeight="1"/>
    <row r="95" ht="14.25">
      <c r="A95" t="s">
        <v>179</v>
      </c>
    </row>
    <row r="96" ht="12.75">
      <c r="A96" t="s">
        <v>51</v>
      </c>
    </row>
  </sheetData>
  <sheetProtection selectLockedCells="1" selectUnlockedCells="1"/>
  <mergeCells count="43">
    <mergeCell ref="A87:D87"/>
    <mergeCell ref="G73:I73"/>
    <mergeCell ref="A75:D75"/>
    <mergeCell ref="A78:I83"/>
    <mergeCell ref="A85:D86"/>
    <mergeCell ref="E85:E86"/>
    <mergeCell ref="G85:I85"/>
    <mergeCell ref="A47:D47"/>
    <mergeCell ref="A52:I57"/>
    <mergeCell ref="A59:D60"/>
    <mergeCell ref="E59:E60"/>
    <mergeCell ref="G59:I59"/>
    <mergeCell ref="A61:D61"/>
    <mergeCell ref="G10:I10"/>
    <mergeCell ref="C11:D11"/>
    <mergeCell ref="A13:I20"/>
    <mergeCell ref="A22:I27"/>
    <mergeCell ref="A29:I35"/>
    <mergeCell ref="A37:D38"/>
    <mergeCell ref="E37:E38"/>
    <mergeCell ref="G37:I37"/>
    <mergeCell ref="A10:B10"/>
    <mergeCell ref="C10:F10"/>
    <mergeCell ref="A88:A91"/>
    <mergeCell ref="B88:D88"/>
    <mergeCell ref="B89:D89"/>
    <mergeCell ref="A73:D74"/>
    <mergeCell ref="A66:I71"/>
    <mergeCell ref="A62:D62"/>
    <mergeCell ref="A63:D63"/>
    <mergeCell ref="B90:D90"/>
    <mergeCell ref="B91:D91"/>
    <mergeCell ref="E73:E74"/>
    <mergeCell ref="A1:A5"/>
    <mergeCell ref="D3:F3"/>
    <mergeCell ref="A43:D43"/>
    <mergeCell ref="A44:D44"/>
    <mergeCell ref="A45:D45"/>
    <mergeCell ref="A46:D46"/>
    <mergeCell ref="A39:D39"/>
    <mergeCell ref="A40:D40"/>
    <mergeCell ref="A41:D41"/>
    <mergeCell ref="A42:D42"/>
  </mergeCells>
  <printOptions horizontalCentered="1"/>
  <pageMargins left="0.15748031496062992" right="0.15748031496062992" top="0.7480314960629921"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49" max="8" man="1"/>
  </rowBreaks>
  <drawing r:id="rId1"/>
</worksheet>
</file>

<file path=xl/worksheets/sheet8.xml><?xml version="1.0" encoding="utf-8"?>
<worksheet xmlns="http://schemas.openxmlformats.org/spreadsheetml/2006/main" xmlns:r="http://schemas.openxmlformats.org/officeDocument/2006/relationships">
  <dimension ref="A1:I95"/>
  <sheetViews>
    <sheetView view="pageBreakPreview" zoomScale="70" zoomScaleNormal="90" zoomScaleSheetLayoutView="70" zoomScalePageLayoutView="0" workbookViewId="0" topLeftCell="A1">
      <selection activeCell="D49" sqref="D49"/>
    </sheetView>
  </sheetViews>
  <sheetFormatPr defaultColWidth="9.140625" defaultRowHeight="12.75"/>
  <cols>
    <col min="4" max="4" width="20.421875" style="0" customWidth="1"/>
    <col min="5" max="8" width="11.140625" style="0" customWidth="1"/>
    <col min="9" max="9" width="10.7109375" style="0" customWidth="1"/>
  </cols>
  <sheetData>
    <row r="1" ht="12.75">
      <c r="A1" s="213"/>
    </row>
    <row r="2" ht="12.75">
      <c r="A2" s="213"/>
    </row>
    <row r="3" spans="1:6" ht="21">
      <c r="A3" s="213"/>
      <c r="D3" s="214" t="s">
        <v>6</v>
      </c>
      <c r="E3" s="215"/>
      <c r="F3" s="215"/>
    </row>
    <row r="4" ht="12.75">
      <c r="A4" s="213"/>
    </row>
    <row r="5" spans="1:9" ht="23.25" customHeight="1">
      <c r="A5" s="213"/>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218">
        <v>71184473</v>
      </c>
      <c r="B10" s="219"/>
      <c r="C10" s="218" t="s">
        <v>1</v>
      </c>
      <c r="D10" s="220"/>
      <c r="E10" s="220"/>
      <c r="F10" s="219"/>
      <c r="G10" s="218" t="s">
        <v>159</v>
      </c>
      <c r="H10" s="220"/>
      <c r="I10" s="219"/>
    </row>
    <row r="11" spans="1:9" ht="21" customHeight="1">
      <c r="A11" s="8"/>
      <c r="B11" s="9"/>
      <c r="C11" s="161"/>
      <c r="D11" s="161"/>
      <c r="E11" s="9"/>
      <c r="F11" s="9"/>
      <c r="G11" s="9" t="s">
        <v>13</v>
      </c>
      <c r="H11" s="10"/>
      <c r="I11" s="61">
        <v>2013</v>
      </c>
    </row>
    <row r="12" spans="1:9" ht="21" customHeight="1" thickBot="1">
      <c r="A12" s="4"/>
      <c r="B12" s="6"/>
      <c r="C12" s="7"/>
      <c r="D12" s="7"/>
      <c r="E12" s="6"/>
      <c r="F12" s="6"/>
      <c r="G12" s="6"/>
      <c r="H12" s="7"/>
      <c r="I12" s="7"/>
    </row>
    <row r="13" spans="1:9" ht="12.75">
      <c r="A13" s="131" t="s">
        <v>160</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68.75" customHeight="1" thickBot="1">
      <c r="A20" s="137"/>
      <c r="B20" s="138"/>
      <c r="C20" s="138"/>
      <c r="D20" s="138"/>
      <c r="E20" s="138"/>
      <c r="F20" s="138"/>
      <c r="G20" s="138"/>
      <c r="H20" s="138"/>
      <c r="I20" s="142"/>
    </row>
    <row r="21" ht="13.5" thickBot="1"/>
    <row r="22" spans="1:9" ht="12.75">
      <c r="A22" s="131" t="s">
        <v>161</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12.75">
      <c r="A25" s="134"/>
      <c r="B25" s="135"/>
      <c r="C25" s="135"/>
      <c r="D25" s="135"/>
      <c r="E25" s="135"/>
      <c r="F25" s="135"/>
      <c r="G25" s="135"/>
      <c r="H25" s="135"/>
      <c r="I25" s="136"/>
    </row>
    <row r="26" spans="1:9" ht="12.75">
      <c r="A26" s="134"/>
      <c r="B26" s="135"/>
      <c r="C26" s="135"/>
      <c r="D26" s="135"/>
      <c r="E26" s="135"/>
      <c r="F26" s="135"/>
      <c r="G26" s="135"/>
      <c r="H26" s="135"/>
      <c r="I26" s="136"/>
    </row>
    <row r="27" spans="1:9" ht="13.5"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162</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13.5" thickBot="1">
      <c r="A35" s="137"/>
      <c r="B35" s="138"/>
      <c r="C35" s="138"/>
      <c r="D35" s="138"/>
      <c r="E35" s="138"/>
      <c r="F35" s="138"/>
      <c r="G35" s="138"/>
      <c r="H35" s="138"/>
      <c r="I35" s="142"/>
    </row>
    <row r="36" spans="1:8" ht="15" customHeight="1" thickBot="1">
      <c r="A36" s="15" t="s">
        <v>17</v>
      </c>
      <c r="B36" s="15"/>
      <c r="C36" s="15"/>
      <c r="D36" s="15"/>
      <c r="E36" s="15"/>
      <c r="F36" s="15"/>
      <c r="G36" s="15"/>
      <c r="H36" s="15"/>
    </row>
    <row r="37" spans="1:9" ht="14.25">
      <c r="A37" s="221" t="s">
        <v>18</v>
      </c>
      <c r="B37" s="222"/>
      <c r="C37" s="222"/>
      <c r="D37" s="222"/>
      <c r="E37" s="225" t="s">
        <v>56</v>
      </c>
      <c r="F37" s="16" t="s">
        <v>186</v>
      </c>
      <c r="G37" s="227" t="s">
        <v>21</v>
      </c>
      <c r="H37" s="124"/>
      <c r="I37" s="125"/>
    </row>
    <row r="38" spans="1:9" ht="15" thickBot="1">
      <c r="A38" s="223"/>
      <c r="B38" s="224"/>
      <c r="C38" s="224"/>
      <c r="D38" s="224"/>
      <c r="E38" s="226"/>
      <c r="F38" s="17" t="s">
        <v>187</v>
      </c>
      <c r="G38" s="62" t="s">
        <v>23</v>
      </c>
      <c r="H38" s="62" t="s">
        <v>24</v>
      </c>
      <c r="I38" s="63" t="s">
        <v>25</v>
      </c>
    </row>
    <row r="39" spans="1:9" ht="12.75">
      <c r="A39" s="129" t="s">
        <v>26</v>
      </c>
      <c r="B39" s="130"/>
      <c r="C39" s="130"/>
      <c r="D39" s="130"/>
      <c r="E39" s="20">
        <v>43748</v>
      </c>
      <c r="F39" s="20">
        <v>45556</v>
      </c>
      <c r="G39" s="20">
        <v>58960</v>
      </c>
      <c r="H39" s="20">
        <v>60410</v>
      </c>
      <c r="I39" s="21">
        <v>60920</v>
      </c>
    </row>
    <row r="40" spans="1:9" ht="12.75">
      <c r="A40" s="171" t="s">
        <v>27</v>
      </c>
      <c r="B40" s="172"/>
      <c r="C40" s="172"/>
      <c r="D40" s="172"/>
      <c r="E40" s="22">
        <v>43770</v>
      </c>
      <c r="F40" s="22">
        <v>45556</v>
      </c>
      <c r="G40" s="22">
        <v>58960</v>
      </c>
      <c r="H40" s="22">
        <v>60410</v>
      </c>
      <c r="I40" s="23">
        <v>60920</v>
      </c>
    </row>
    <row r="41" spans="1:9" ht="13.5" thickBot="1">
      <c r="A41" s="216" t="s">
        <v>28</v>
      </c>
      <c r="B41" s="217"/>
      <c r="C41" s="217"/>
      <c r="D41" s="217"/>
      <c r="E41" s="24">
        <f>E39-E40</f>
        <v>-22</v>
      </c>
      <c r="F41" s="24">
        <f>F39-F40</f>
        <v>0</v>
      </c>
      <c r="G41" s="24">
        <f>G39-G40</f>
        <v>0</v>
      </c>
      <c r="H41" s="24">
        <f>H39-H40</f>
        <v>0</v>
      </c>
      <c r="I41" s="25">
        <f>I39-I40</f>
        <v>0</v>
      </c>
    </row>
    <row r="42" spans="1:9" ht="12.75">
      <c r="A42" s="127" t="s">
        <v>29</v>
      </c>
      <c r="B42" s="128"/>
      <c r="C42" s="128"/>
      <c r="D42" s="128"/>
      <c r="E42" s="26">
        <v>247</v>
      </c>
      <c r="F42" s="26"/>
      <c r="G42" s="26"/>
      <c r="H42" s="26"/>
      <c r="I42" s="27"/>
    </row>
    <row r="43" spans="1:9" ht="12.75">
      <c r="A43" s="127" t="s">
        <v>30</v>
      </c>
      <c r="B43" s="128"/>
      <c r="C43" s="128"/>
      <c r="D43" s="128"/>
      <c r="E43" s="28">
        <v>224</v>
      </c>
      <c r="F43" s="28"/>
      <c r="G43" s="28"/>
      <c r="H43" s="28"/>
      <c r="I43" s="29"/>
    </row>
    <row r="44" spans="1:9" ht="13.5" thickBot="1">
      <c r="A44" s="127" t="s">
        <v>31</v>
      </c>
      <c r="B44" s="128"/>
      <c r="C44" s="128"/>
      <c r="D44" s="128"/>
      <c r="E44" s="30">
        <f>E42-E43</f>
        <v>23</v>
      </c>
      <c r="F44" s="30">
        <f>F42-F43</f>
        <v>0</v>
      </c>
      <c r="G44" s="30">
        <f>G42-G43</f>
        <v>0</v>
      </c>
      <c r="H44" s="30">
        <f>H42-H43</f>
        <v>0</v>
      </c>
      <c r="I44" s="31">
        <f>I42-I43</f>
        <v>0</v>
      </c>
    </row>
    <row r="45" spans="1:9" ht="12.75">
      <c r="A45" s="228" t="s">
        <v>32</v>
      </c>
      <c r="B45" s="229"/>
      <c r="C45" s="229"/>
      <c r="D45" s="229"/>
      <c r="E45" s="32">
        <f>E39+E42</f>
        <v>43995</v>
      </c>
      <c r="F45" s="32">
        <f>F39+F42</f>
        <v>45556</v>
      </c>
      <c r="G45" s="32">
        <f>G39+G42</f>
        <v>58960</v>
      </c>
      <c r="H45" s="32">
        <f>H39+H42</f>
        <v>60410</v>
      </c>
      <c r="I45" s="33">
        <f>I39+I42</f>
        <v>60920</v>
      </c>
    </row>
    <row r="46" spans="1:9" ht="12.75">
      <c r="A46" s="230" t="s">
        <v>33</v>
      </c>
      <c r="B46" s="231"/>
      <c r="C46" s="231"/>
      <c r="D46" s="231"/>
      <c r="E46" s="32">
        <f aca="true" t="shared" si="0" ref="E46:I47">E40+E43</f>
        <v>43994</v>
      </c>
      <c r="F46" s="32">
        <f t="shared" si="0"/>
        <v>45556</v>
      </c>
      <c r="G46" s="32">
        <f t="shared" si="0"/>
        <v>58960</v>
      </c>
      <c r="H46" s="32">
        <f t="shared" si="0"/>
        <v>60410</v>
      </c>
      <c r="I46" s="33">
        <f t="shared" si="0"/>
        <v>60920</v>
      </c>
    </row>
    <row r="47" spans="1:9" ht="13.5" thickBot="1">
      <c r="A47" s="232" t="s">
        <v>34</v>
      </c>
      <c r="B47" s="233"/>
      <c r="C47" s="233"/>
      <c r="D47" s="233"/>
      <c r="E47" s="34">
        <f t="shared" si="0"/>
        <v>1</v>
      </c>
      <c r="F47" s="34">
        <f t="shared" si="0"/>
        <v>0</v>
      </c>
      <c r="G47" s="34">
        <f t="shared" si="0"/>
        <v>0</v>
      </c>
      <c r="H47" s="34">
        <f t="shared" si="0"/>
        <v>0</v>
      </c>
      <c r="I47" s="35">
        <f t="shared" si="0"/>
        <v>0</v>
      </c>
    </row>
    <row r="50" spans="1:9" ht="12.75">
      <c r="A50" s="15" t="s">
        <v>35</v>
      </c>
      <c r="B50" s="15"/>
      <c r="C50" s="15"/>
      <c r="D50" s="15"/>
      <c r="E50" s="15"/>
      <c r="F50" s="15"/>
      <c r="G50" s="15"/>
      <c r="H50" s="15"/>
      <c r="I50" s="15"/>
    </row>
    <row r="51" spans="1:9" ht="13.5" thickBot="1">
      <c r="A51" s="15"/>
      <c r="B51" s="15"/>
      <c r="C51" s="15"/>
      <c r="D51" s="15"/>
      <c r="E51" s="15"/>
      <c r="F51" s="15"/>
      <c r="G51" s="15"/>
      <c r="H51" s="15"/>
      <c r="I51" s="15"/>
    </row>
    <row r="52" spans="1:9" ht="12.75">
      <c r="A52" s="234" t="s">
        <v>191</v>
      </c>
      <c r="B52" s="132"/>
      <c r="C52" s="132"/>
      <c r="D52" s="132"/>
      <c r="E52" s="132"/>
      <c r="F52" s="132"/>
      <c r="G52" s="132"/>
      <c r="H52" s="132"/>
      <c r="I52" s="133"/>
    </row>
    <row r="53" spans="1:9" ht="12.75">
      <c r="A53" s="134"/>
      <c r="B53" s="135"/>
      <c r="C53" s="135"/>
      <c r="D53" s="135"/>
      <c r="E53" s="135"/>
      <c r="F53" s="135"/>
      <c r="G53" s="135"/>
      <c r="H53" s="135"/>
      <c r="I53" s="136"/>
    </row>
    <row r="54" spans="1:9" ht="12.75">
      <c r="A54" s="134"/>
      <c r="B54" s="135"/>
      <c r="C54" s="135"/>
      <c r="D54" s="135"/>
      <c r="E54" s="135"/>
      <c r="F54" s="135"/>
      <c r="G54" s="135"/>
      <c r="H54" s="135"/>
      <c r="I54" s="136"/>
    </row>
    <row r="55" spans="1:9" ht="12.75">
      <c r="A55" s="134"/>
      <c r="B55" s="135"/>
      <c r="C55" s="135"/>
      <c r="D55" s="135"/>
      <c r="E55" s="135"/>
      <c r="F55" s="135"/>
      <c r="G55" s="135"/>
      <c r="H55" s="135"/>
      <c r="I55" s="136"/>
    </row>
    <row r="56" spans="1:9" ht="12.75">
      <c r="A56" s="134"/>
      <c r="B56" s="135"/>
      <c r="C56" s="135"/>
      <c r="D56" s="135"/>
      <c r="E56" s="135"/>
      <c r="F56" s="135"/>
      <c r="G56" s="135"/>
      <c r="H56" s="135"/>
      <c r="I56" s="136"/>
    </row>
    <row r="57" spans="1:9" ht="44.25" customHeight="1" thickBot="1">
      <c r="A57" s="137"/>
      <c r="B57" s="138"/>
      <c r="C57" s="138"/>
      <c r="D57" s="138"/>
      <c r="E57" s="138"/>
      <c r="F57" s="138"/>
      <c r="G57" s="138"/>
      <c r="H57" s="138"/>
      <c r="I57" s="139"/>
    </row>
    <row r="59" spans="1:9" ht="14.25">
      <c r="A59" s="237" t="s">
        <v>37</v>
      </c>
      <c r="B59" s="237"/>
      <c r="C59" s="237"/>
      <c r="D59" s="237"/>
      <c r="E59" s="235" t="s">
        <v>56</v>
      </c>
      <c r="F59" s="72" t="s">
        <v>20</v>
      </c>
      <c r="G59" s="236" t="s">
        <v>21</v>
      </c>
      <c r="H59" s="161"/>
      <c r="I59" s="170"/>
    </row>
    <row r="60" spans="1:9" ht="14.25">
      <c r="A60" s="237"/>
      <c r="B60" s="237"/>
      <c r="C60" s="237"/>
      <c r="D60" s="237"/>
      <c r="E60" s="235"/>
      <c r="F60" s="73" t="s">
        <v>5</v>
      </c>
      <c r="G60" s="74" t="s">
        <v>23</v>
      </c>
      <c r="H60" s="74" t="s">
        <v>24</v>
      </c>
      <c r="I60" s="74" t="s">
        <v>25</v>
      </c>
    </row>
    <row r="61" spans="1:9" ht="12.75">
      <c r="A61" s="128" t="s">
        <v>38</v>
      </c>
      <c r="B61" s="128"/>
      <c r="C61" s="128"/>
      <c r="D61" s="128"/>
      <c r="E61" s="36">
        <v>23118</v>
      </c>
      <c r="F61" s="36">
        <v>23418</v>
      </c>
      <c r="G61" s="36">
        <v>32070</v>
      </c>
      <c r="H61" s="36">
        <v>32630</v>
      </c>
      <c r="I61" s="36">
        <v>33000</v>
      </c>
    </row>
    <row r="62" spans="1:9" ht="12.75">
      <c r="A62" s="175" t="s">
        <v>39</v>
      </c>
      <c r="B62" s="161"/>
      <c r="C62" s="161"/>
      <c r="D62" s="170"/>
      <c r="E62" s="36">
        <v>82</v>
      </c>
      <c r="F62" s="36">
        <v>220</v>
      </c>
      <c r="G62" s="36">
        <v>300</v>
      </c>
      <c r="H62" s="36">
        <v>370</v>
      </c>
      <c r="I62" s="36">
        <v>390</v>
      </c>
    </row>
    <row r="63" spans="1:9" ht="12.75">
      <c r="A63" s="175" t="s">
        <v>40</v>
      </c>
      <c r="B63" s="161"/>
      <c r="C63" s="161"/>
      <c r="D63" s="170"/>
      <c r="E63" s="36">
        <v>99.5</v>
      </c>
      <c r="F63" s="36">
        <v>100.5</v>
      </c>
      <c r="G63" s="36">
        <v>113</v>
      </c>
      <c r="H63" s="36">
        <v>113</v>
      </c>
      <c r="I63" s="36">
        <v>113</v>
      </c>
    </row>
    <row r="64" spans="1:9" ht="12.75">
      <c r="A64" s="2"/>
      <c r="B64" s="2"/>
      <c r="C64" s="2"/>
      <c r="D64" s="2"/>
      <c r="E64" s="15"/>
      <c r="F64" s="15"/>
      <c r="G64" s="15"/>
      <c r="H64" s="15"/>
      <c r="I64" s="15"/>
    </row>
    <row r="65" ht="12" customHeight="1" thickBot="1"/>
    <row r="66" spans="1:9" ht="15" customHeight="1">
      <c r="A66" s="131" t="s">
        <v>163</v>
      </c>
      <c r="B66" s="132"/>
      <c r="C66" s="132"/>
      <c r="D66" s="132"/>
      <c r="E66" s="132"/>
      <c r="F66" s="132"/>
      <c r="G66" s="132"/>
      <c r="H66" s="132"/>
      <c r="I66" s="133"/>
    </row>
    <row r="67" spans="1:9" ht="12.75">
      <c r="A67" s="134"/>
      <c r="B67" s="135"/>
      <c r="C67" s="135"/>
      <c r="D67" s="135"/>
      <c r="E67" s="135"/>
      <c r="F67" s="135"/>
      <c r="G67" s="135"/>
      <c r="H67" s="135"/>
      <c r="I67" s="136"/>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45.75" customHeight="1" thickBot="1">
      <c r="A71" s="137"/>
      <c r="B71" s="138"/>
      <c r="C71" s="138"/>
      <c r="D71" s="138"/>
      <c r="E71" s="138"/>
      <c r="F71" s="138"/>
      <c r="G71" s="138"/>
      <c r="H71" s="138"/>
      <c r="I71" s="139"/>
    </row>
    <row r="72" ht="12" customHeight="1"/>
    <row r="73" spans="1:9" ht="14.25">
      <c r="A73" s="237" t="s">
        <v>37</v>
      </c>
      <c r="B73" s="237"/>
      <c r="C73" s="237"/>
      <c r="D73" s="237"/>
      <c r="E73" s="235" t="s">
        <v>56</v>
      </c>
      <c r="F73" s="72" t="s">
        <v>20</v>
      </c>
      <c r="G73" s="236" t="s">
        <v>21</v>
      </c>
      <c r="H73" s="161"/>
      <c r="I73" s="170"/>
    </row>
    <row r="74" spans="1:9" ht="14.25">
      <c r="A74" s="237"/>
      <c r="B74" s="237"/>
      <c r="C74" s="237"/>
      <c r="D74" s="237"/>
      <c r="E74" s="235"/>
      <c r="F74" s="73" t="s">
        <v>5</v>
      </c>
      <c r="G74" s="74" t="s">
        <v>23</v>
      </c>
      <c r="H74" s="74" t="s">
        <v>24</v>
      </c>
      <c r="I74" s="74" t="s">
        <v>25</v>
      </c>
    </row>
    <row r="75" spans="1:9" ht="12.75">
      <c r="A75" s="128" t="s">
        <v>42</v>
      </c>
      <c r="B75" s="128"/>
      <c r="C75" s="128"/>
      <c r="D75" s="128"/>
      <c r="E75" s="36">
        <v>1750</v>
      </c>
      <c r="F75" s="36">
        <v>1736</v>
      </c>
      <c r="G75" s="36">
        <v>2200</v>
      </c>
      <c r="H75" s="36">
        <v>2600</v>
      </c>
      <c r="I75" s="36">
        <v>1850</v>
      </c>
    </row>
    <row r="76" ht="12" customHeight="1" thickBot="1"/>
    <row r="77" spans="1:9" ht="15" customHeight="1">
      <c r="A77" s="131" t="s">
        <v>164</v>
      </c>
      <c r="B77" s="132"/>
      <c r="C77" s="132"/>
      <c r="D77" s="132"/>
      <c r="E77" s="132"/>
      <c r="F77" s="132"/>
      <c r="G77" s="132"/>
      <c r="H77" s="132"/>
      <c r="I77" s="140"/>
    </row>
    <row r="78" spans="1:9" ht="12.75">
      <c r="A78" s="134"/>
      <c r="B78" s="135"/>
      <c r="C78" s="135"/>
      <c r="D78" s="135"/>
      <c r="E78" s="135"/>
      <c r="F78" s="135"/>
      <c r="G78" s="135"/>
      <c r="H78" s="135"/>
      <c r="I78" s="141"/>
    </row>
    <row r="79" spans="1:9" ht="12.75">
      <c r="A79" s="134"/>
      <c r="B79" s="135"/>
      <c r="C79" s="135"/>
      <c r="D79" s="135"/>
      <c r="E79" s="135"/>
      <c r="F79" s="135"/>
      <c r="G79" s="135"/>
      <c r="H79" s="135"/>
      <c r="I79" s="141"/>
    </row>
    <row r="80" spans="1:9" ht="12.75">
      <c r="A80" s="134"/>
      <c r="B80" s="135"/>
      <c r="C80" s="135"/>
      <c r="D80" s="135"/>
      <c r="E80" s="135"/>
      <c r="F80" s="135"/>
      <c r="G80" s="135"/>
      <c r="H80" s="135"/>
      <c r="I80" s="141"/>
    </row>
    <row r="81" spans="1:9" ht="12.75">
      <c r="A81" s="134"/>
      <c r="B81" s="135"/>
      <c r="C81" s="135"/>
      <c r="D81" s="135"/>
      <c r="E81" s="135"/>
      <c r="F81" s="135"/>
      <c r="G81" s="135"/>
      <c r="H81" s="135"/>
      <c r="I81" s="141"/>
    </row>
    <row r="82" spans="1:9" ht="52.5" customHeight="1" thickBot="1">
      <c r="A82" s="137"/>
      <c r="B82" s="138"/>
      <c r="C82" s="138"/>
      <c r="D82" s="138"/>
      <c r="E82" s="138"/>
      <c r="F82" s="138"/>
      <c r="G82" s="138"/>
      <c r="H82" s="138"/>
      <c r="I82" s="142"/>
    </row>
    <row r="83" ht="12" customHeight="1"/>
    <row r="84" spans="1:9" ht="14.25">
      <c r="A84" s="237" t="s">
        <v>37</v>
      </c>
      <c r="B84" s="237"/>
      <c r="C84" s="237"/>
      <c r="D84" s="237"/>
      <c r="E84" s="235" t="s">
        <v>56</v>
      </c>
      <c r="F84" s="72" t="s">
        <v>20</v>
      </c>
      <c r="G84" s="236" t="s">
        <v>21</v>
      </c>
      <c r="H84" s="161"/>
      <c r="I84" s="170"/>
    </row>
    <row r="85" spans="1:9" ht="14.25">
      <c r="A85" s="237"/>
      <c r="B85" s="237"/>
      <c r="C85" s="237"/>
      <c r="D85" s="237"/>
      <c r="E85" s="235"/>
      <c r="F85" s="73" t="s">
        <v>5</v>
      </c>
      <c r="G85" s="74" t="s">
        <v>23</v>
      </c>
      <c r="H85" s="74" t="s">
        <v>24</v>
      </c>
      <c r="I85" s="74" t="s">
        <v>25</v>
      </c>
    </row>
    <row r="86" spans="1:9" ht="12.75">
      <c r="A86" s="128" t="s">
        <v>44</v>
      </c>
      <c r="B86" s="128"/>
      <c r="C86" s="128"/>
      <c r="D86" s="128"/>
      <c r="E86" s="36">
        <v>2207</v>
      </c>
      <c r="F86" s="36">
        <v>2867</v>
      </c>
      <c r="G86" s="36">
        <v>3000</v>
      </c>
      <c r="H86" s="36">
        <v>3200</v>
      </c>
      <c r="I86" s="36">
        <v>3400</v>
      </c>
    </row>
    <row r="87" spans="1:9" ht="14.25">
      <c r="A87" s="238" t="s">
        <v>45</v>
      </c>
      <c r="B87" s="241" t="s">
        <v>46</v>
      </c>
      <c r="C87" s="242"/>
      <c r="D87" s="243"/>
      <c r="E87" s="36">
        <v>230</v>
      </c>
      <c r="F87" s="36">
        <v>250</v>
      </c>
      <c r="G87" s="36">
        <v>300</v>
      </c>
      <c r="H87" s="36">
        <v>320</v>
      </c>
      <c r="I87" s="36">
        <v>340</v>
      </c>
    </row>
    <row r="88" spans="1:9" ht="14.25">
      <c r="A88" s="239"/>
      <c r="B88" s="241" t="s">
        <v>47</v>
      </c>
      <c r="C88" s="242"/>
      <c r="D88" s="243"/>
      <c r="E88" s="36">
        <v>262</v>
      </c>
      <c r="F88" s="36">
        <v>430</v>
      </c>
      <c r="G88" s="36">
        <v>450</v>
      </c>
      <c r="H88" s="36">
        <v>500</v>
      </c>
      <c r="I88" s="36">
        <v>500</v>
      </c>
    </row>
    <row r="89" spans="1:9" ht="14.25">
      <c r="A89" s="239"/>
      <c r="B89" s="241" t="s">
        <v>48</v>
      </c>
      <c r="C89" s="242"/>
      <c r="D89" s="243"/>
      <c r="E89" s="36">
        <v>113</v>
      </c>
      <c r="F89" s="36">
        <v>290</v>
      </c>
      <c r="G89" s="36">
        <v>320</v>
      </c>
      <c r="H89" s="36">
        <v>350</v>
      </c>
      <c r="I89" s="36">
        <v>370</v>
      </c>
    </row>
    <row r="90" spans="1:9" ht="27.75" customHeight="1">
      <c r="A90" s="240"/>
      <c r="B90" s="244" t="s">
        <v>49</v>
      </c>
      <c r="C90" s="245"/>
      <c r="D90" s="246"/>
      <c r="E90" s="36"/>
      <c r="F90" s="36"/>
      <c r="G90" s="36"/>
      <c r="H90" s="36"/>
      <c r="I90" s="36"/>
    </row>
    <row r="91" ht="12" customHeight="1"/>
    <row r="92" ht="12" customHeight="1"/>
    <row r="94" ht="14.25">
      <c r="A94" t="s">
        <v>50</v>
      </c>
    </row>
    <row r="95" ht="12.75">
      <c r="A95" t="s">
        <v>51</v>
      </c>
    </row>
  </sheetData>
  <sheetProtection selectLockedCells="1" selectUnlockedCells="1"/>
  <mergeCells count="43">
    <mergeCell ref="A87:A90"/>
    <mergeCell ref="B87:D87"/>
    <mergeCell ref="B88:D88"/>
    <mergeCell ref="B89:D89"/>
    <mergeCell ref="B90:D90"/>
    <mergeCell ref="E73:E74"/>
    <mergeCell ref="A86:D86"/>
    <mergeCell ref="G73:I73"/>
    <mergeCell ref="A75:D75"/>
    <mergeCell ref="A77:I82"/>
    <mergeCell ref="A84:D85"/>
    <mergeCell ref="E84:E85"/>
    <mergeCell ref="G84:I84"/>
    <mergeCell ref="A73:D74"/>
    <mergeCell ref="E59:E60"/>
    <mergeCell ref="G59:I59"/>
    <mergeCell ref="A61:D61"/>
    <mergeCell ref="A62:D62"/>
    <mergeCell ref="A63:D63"/>
    <mergeCell ref="A66:I71"/>
    <mergeCell ref="A59:D60"/>
    <mergeCell ref="A43:D43"/>
    <mergeCell ref="A44:D44"/>
    <mergeCell ref="A45:D45"/>
    <mergeCell ref="A46:D46"/>
    <mergeCell ref="A47:D47"/>
    <mergeCell ref="A52:I57"/>
    <mergeCell ref="G10:I10"/>
    <mergeCell ref="C11:D11"/>
    <mergeCell ref="A13:I20"/>
    <mergeCell ref="A22:I27"/>
    <mergeCell ref="A29:I35"/>
    <mergeCell ref="A37:D38"/>
    <mergeCell ref="E37:E38"/>
    <mergeCell ref="G37:I37"/>
    <mergeCell ref="A1:A5"/>
    <mergeCell ref="D3:F3"/>
    <mergeCell ref="A39:D39"/>
    <mergeCell ref="A40:D40"/>
    <mergeCell ref="A41:D41"/>
    <mergeCell ref="A42:D42"/>
    <mergeCell ref="A10:B10"/>
    <mergeCell ref="C10:F10"/>
  </mergeCells>
  <printOptions horizontalCentered="1"/>
  <pageMargins left="0.15748031496062992" right="0.15748031496062992" top="0.5905511811023623" bottom="0.15748031496062992" header="0.5118110236220472" footer="0.15748031496062992"/>
  <pageSetup fitToHeight="2" horizontalDpi="300" verticalDpi="300" orientation="portrait" paperSize="9" scale="97" r:id="rId2"/>
  <headerFooter alignWithMargins="0">
    <oddFooter>&amp;C&amp;"Arial CE,Běžné"&amp;P</oddFooter>
  </headerFooter>
  <rowBreaks count="1" manualBreakCount="1">
    <brk id="49" max="8" man="1"/>
  </rowBreaks>
  <drawing r:id="rId1"/>
</worksheet>
</file>

<file path=xl/worksheets/sheet9.xml><?xml version="1.0" encoding="utf-8"?>
<worksheet xmlns="http://schemas.openxmlformats.org/spreadsheetml/2006/main" xmlns:r="http://schemas.openxmlformats.org/officeDocument/2006/relationships">
  <dimension ref="A1:I95"/>
  <sheetViews>
    <sheetView view="pageBreakPreview" zoomScale="70" zoomScaleSheetLayoutView="70" zoomScalePageLayoutView="0" workbookViewId="0" topLeftCell="A1">
      <selection activeCell="E49" sqref="E49"/>
    </sheetView>
  </sheetViews>
  <sheetFormatPr defaultColWidth="9.140625" defaultRowHeight="12.75"/>
  <cols>
    <col min="4" max="4" width="20.421875" style="0" customWidth="1"/>
    <col min="5" max="8" width="11.140625" style="0" customWidth="1"/>
    <col min="9" max="9" width="10.7109375" style="0" customWidth="1"/>
  </cols>
  <sheetData>
    <row r="1" ht="12.75">
      <c r="A1" s="155"/>
    </row>
    <row r="2" ht="12.75">
      <c r="A2" s="155"/>
    </row>
    <row r="3" spans="1:6" ht="21">
      <c r="A3" s="155"/>
      <c r="D3" s="156" t="s">
        <v>6</v>
      </c>
      <c r="E3" s="157"/>
      <c r="F3" s="157"/>
    </row>
    <row r="4" ht="12.75">
      <c r="A4" s="155"/>
    </row>
    <row r="5" spans="1:9" ht="23.25" customHeight="1">
      <c r="A5" s="155"/>
      <c r="B5" s="1"/>
      <c r="C5" s="1"/>
      <c r="D5" s="1"/>
      <c r="E5" s="1"/>
      <c r="F5" s="1"/>
      <c r="G5" s="1"/>
      <c r="H5" s="1"/>
      <c r="I5" s="2"/>
    </row>
    <row r="6" spans="1:9" ht="16.5" customHeight="1">
      <c r="A6" s="1"/>
      <c r="B6" s="1"/>
      <c r="C6" s="1"/>
      <c r="D6" s="1"/>
      <c r="E6" s="1"/>
      <c r="F6" s="1"/>
      <c r="G6" s="1"/>
      <c r="H6" s="1"/>
      <c r="I6" s="2"/>
    </row>
    <row r="7" spans="1:8" ht="12.75">
      <c r="A7" s="3" t="s">
        <v>7</v>
      </c>
      <c r="B7" s="3"/>
      <c r="C7" s="3"/>
      <c r="D7" s="3"/>
      <c r="E7" s="3"/>
      <c r="F7" s="3"/>
      <c r="G7" s="3"/>
      <c r="H7" s="3"/>
    </row>
    <row r="9" spans="1:9" ht="12.75">
      <c r="A9" s="4" t="s">
        <v>8</v>
      </c>
      <c r="B9" s="5"/>
      <c r="C9" s="6" t="s">
        <v>9</v>
      </c>
      <c r="D9" s="6"/>
      <c r="E9" s="7"/>
      <c r="F9" s="6"/>
      <c r="G9" s="4" t="s">
        <v>10</v>
      </c>
      <c r="H9" s="6"/>
      <c r="I9" s="5"/>
    </row>
    <row r="10" spans="1:9" ht="12.75">
      <c r="A10" s="158">
        <v>71184562</v>
      </c>
      <c r="B10" s="159"/>
      <c r="C10" s="158" t="s">
        <v>127</v>
      </c>
      <c r="D10" s="160"/>
      <c r="E10" s="160"/>
      <c r="F10" s="159"/>
      <c r="G10" s="158" t="s">
        <v>59</v>
      </c>
      <c r="H10" s="160"/>
      <c r="I10" s="159"/>
    </row>
    <row r="11" spans="1:9" ht="21" customHeight="1">
      <c r="A11" s="8"/>
      <c r="B11" s="9"/>
      <c r="C11" s="161"/>
      <c r="D11" s="161"/>
      <c r="E11" s="9"/>
      <c r="F11" s="9"/>
      <c r="G11" s="9" t="s">
        <v>13</v>
      </c>
      <c r="H11" s="10"/>
      <c r="I11" s="42">
        <v>2013</v>
      </c>
    </row>
    <row r="12" spans="1:9" ht="21" customHeight="1" thickBot="1">
      <c r="A12" s="4"/>
      <c r="B12" s="6"/>
      <c r="C12" s="7"/>
      <c r="D12" s="7"/>
      <c r="E12" s="6"/>
      <c r="F12" s="6"/>
      <c r="G12" s="6"/>
      <c r="H12" s="7"/>
      <c r="I12" s="7"/>
    </row>
    <row r="13" spans="1:9" ht="12.75">
      <c r="A13" s="131" t="s">
        <v>128</v>
      </c>
      <c r="B13" s="132"/>
      <c r="C13" s="132"/>
      <c r="D13" s="132"/>
      <c r="E13" s="132"/>
      <c r="F13" s="132"/>
      <c r="G13" s="132"/>
      <c r="H13" s="132"/>
      <c r="I13" s="140"/>
    </row>
    <row r="14" spans="1:9" ht="12.75">
      <c r="A14" s="134"/>
      <c r="B14" s="135"/>
      <c r="C14" s="135"/>
      <c r="D14" s="135"/>
      <c r="E14" s="135"/>
      <c r="F14" s="135"/>
      <c r="G14" s="135"/>
      <c r="H14" s="135"/>
      <c r="I14" s="141"/>
    </row>
    <row r="15" spans="1:9" ht="12.75">
      <c r="A15" s="134"/>
      <c r="B15" s="135"/>
      <c r="C15" s="135"/>
      <c r="D15" s="135"/>
      <c r="E15" s="135"/>
      <c r="F15" s="135"/>
      <c r="G15" s="135"/>
      <c r="H15" s="135"/>
      <c r="I15" s="141"/>
    </row>
    <row r="16" spans="1:9" ht="12.75">
      <c r="A16" s="134"/>
      <c r="B16" s="135"/>
      <c r="C16" s="135"/>
      <c r="D16" s="135"/>
      <c r="E16" s="135"/>
      <c r="F16" s="135"/>
      <c r="G16" s="135"/>
      <c r="H16" s="135"/>
      <c r="I16" s="141"/>
    </row>
    <row r="17" spans="1:9" ht="12.75">
      <c r="A17" s="134"/>
      <c r="B17" s="135"/>
      <c r="C17" s="135"/>
      <c r="D17" s="135"/>
      <c r="E17" s="135"/>
      <c r="F17" s="135"/>
      <c r="G17" s="135"/>
      <c r="H17" s="135"/>
      <c r="I17" s="141"/>
    </row>
    <row r="18" spans="1:9" ht="12.75">
      <c r="A18" s="134"/>
      <c r="B18" s="135"/>
      <c r="C18" s="135"/>
      <c r="D18" s="135"/>
      <c r="E18" s="135"/>
      <c r="F18" s="135"/>
      <c r="G18" s="135"/>
      <c r="H18" s="135"/>
      <c r="I18" s="141"/>
    </row>
    <row r="19" spans="1:9" ht="12.75">
      <c r="A19" s="134"/>
      <c r="B19" s="135"/>
      <c r="C19" s="135"/>
      <c r="D19" s="135"/>
      <c r="E19" s="135"/>
      <c r="F19" s="135"/>
      <c r="G19" s="135"/>
      <c r="H19" s="135"/>
      <c r="I19" s="141"/>
    </row>
    <row r="20" spans="1:9" ht="13.5" thickBot="1">
      <c r="A20" s="137"/>
      <c r="B20" s="138"/>
      <c r="C20" s="138"/>
      <c r="D20" s="138"/>
      <c r="E20" s="138"/>
      <c r="F20" s="138"/>
      <c r="G20" s="138"/>
      <c r="H20" s="138"/>
      <c r="I20" s="142"/>
    </row>
    <row r="21" ht="13.5" thickBot="1"/>
    <row r="22" spans="1:9" ht="12.75">
      <c r="A22" s="131" t="s">
        <v>129</v>
      </c>
      <c r="B22" s="132"/>
      <c r="C22" s="132"/>
      <c r="D22" s="132"/>
      <c r="E22" s="132"/>
      <c r="F22" s="132"/>
      <c r="G22" s="132"/>
      <c r="H22" s="132"/>
      <c r="I22" s="133"/>
    </row>
    <row r="23" spans="1:9" ht="12.75">
      <c r="A23" s="134"/>
      <c r="B23" s="135"/>
      <c r="C23" s="135"/>
      <c r="D23" s="135"/>
      <c r="E23" s="135"/>
      <c r="F23" s="135"/>
      <c r="G23" s="135"/>
      <c r="H23" s="135"/>
      <c r="I23" s="136"/>
    </row>
    <row r="24" spans="1:9" ht="12.75">
      <c r="A24" s="134"/>
      <c r="B24" s="135"/>
      <c r="C24" s="135"/>
      <c r="D24" s="135"/>
      <c r="E24" s="135"/>
      <c r="F24" s="135"/>
      <c r="G24" s="135"/>
      <c r="H24" s="135"/>
      <c r="I24" s="136"/>
    </row>
    <row r="25" spans="1:9" ht="9" customHeight="1">
      <c r="A25" s="134"/>
      <c r="B25" s="135"/>
      <c r="C25" s="135"/>
      <c r="D25" s="135"/>
      <c r="E25" s="135"/>
      <c r="F25" s="135"/>
      <c r="G25" s="135"/>
      <c r="H25" s="135"/>
      <c r="I25" s="136"/>
    </row>
    <row r="26" spans="1:9" ht="12.75" hidden="1">
      <c r="A26" s="134"/>
      <c r="B26" s="135"/>
      <c r="C26" s="135"/>
      <c r="D26" s="135"/>
      <c r="E26" s="135"/>
      <c r="F26" s="135"/>
      <c r="G26" s="135"/>
      <c r="H26" s="135"/>
      <c r="I26" s="136"/>
    </row>
    <row r="27" spans="1:9" ht="13.5" hidden="1" thickBot="1">
      <c r="A27" s="137"/>
      <c r="B27" s="138"/>
      <c r="C27" s="138"/>
      <c r="D27" s="138"/>
      <c r="E27" s="138"/>
      <c r="F27" s="138"/>
      <c r="G27" s="138"/>
      <c r="H27" s="138"/>
      <c r="I27" s="139"/>
    </row>
    <row r="28" spans="1:9" ht="13.5" thickBot="1">
      <c r="A28" s="12"/>
      <c r="B28" s="12"/>
      <c r="C28" s="12"/>
      <c r="D28" s="12"/>
      <c r="E28" s="12"/>
      <c r="F28" s="12"/>
      <c r="G28" s="12"/>
      <c r="H28" s="12"/>
      <c r="I28" s="2"/>
    </row>
    <row r="29" spans="1:9" ht="12.75">
      <c r="A29" s="131" t="s">
        <v>130</v>
      </c>
      <c r="B29" s="132"/>
      <c r="C29" s="132"/>
      <c r="D29" s="132"/>
      <c r="E29" s="132"/>
      <c r="F29" s="132"/>
      <c r="G29" s="132"/>
      <c r="H29" s="132"/>
      <c r="I29" s="140"/>
    </row>
    <row r="30" spans="1:9" ht="12.75">
      <c r="A30" s="134"/>
      <c r="B30" s="135"/>
      <c r="C30" s="135"/>
      <c r="D30" s="135"/>
      <c r="E30" s="135"/>
      <c r="F30" s="135"/>
      <c r="G30" s="135"/>
      <c r="H30" s="135"/>
      <c r="I30" s="141"/>
    </row>
    <row r="31" spans="1:9" ht="12.75">
      <c r="A31" s="134"/>
      <c r="B31" s="135"/>
      <c r="C31" s="135"/>
      <c r="D31" s="135"/>
      <c r="E31" s="135"/>
      <c r="F31" s="135"/>
      <c r="G31" s="135"/>
      <c r="H31" s="135"/>
      <c r="I31" s="141"/>
    </row>
    <row r="32" spans="1:9" ht="12.75">
      <c r="A32" s="134"/>
      <c r="B32" s="135"/>
      <c r="C32" s="135"/>
      <c r="D32" s="135"/>
      <c r="E32" s="135"/>
      <c r="F32" s="135"/>
      <c r="G32" s="135"/>
      <c r="H32" s="135"/>
      <c r="I32" s="141"/>
    </row>
    <row r="33" spans="1:9" ht="12.75">
      <c r="A33" s="134"/>
      <c r="B33" s="135"/>
      <c r="C33" s="135"/>
      <c r="D33" s="135"/>
      <c r="E33" s="135"/>
      <c r="F33" s="135"/>
      <c r="G33" s="135"/>
      <c r="H33" s="135"/>
      <c r="I33" s="141"/>
    </row>
    <row r="34" spans="1:9" ht="12.75">
      <c r="A34" s="134"/>
      <c r="B34" s="135"/>
      <c r="C34" s="135"/>
      <c r="D34" s="135"/>
      <c r="E34" s="135"/>
      <c r="F34" s="135"/>
      <c r="G34" s="135"/>
      <c r="H34" s="135"/>
      <c r="I34" s="141"/>
    </row>
    <row r="35" spans="1:9" ht="64.5" customHeight="1" thickBot="1">
      <c r="A35" s="137"/>
      <c r="B35" s="138"/>
      <c r="C35" s="138"/>
      <c r="D35" s="138"/>
      <c r="E35" s="138"/>
      <c r="F35" s="138"/>
      <c r="G35" s="138"/>
      <c r="H35" s="138"/>
      <c r="I35" s="142"/>
    </row>
    <row r="36" spans="1:8" ht="15" customHeight="1" thickBot="1">
      <c r="A36" s="15" t="s">
        <v>17</v>
      </c>
      <c r="B36" s="15"/>
      <c r="C36" s="15"/>
      <c r="D36" s="15"/>
      <c r="E36" s="15"/>
      <c r="F36" s="15"/>
      <c r="G36" s="15"/>
      <c r="H36" s="15"/>
    </row>
    <row r="37" spans="1:9" ht="14.25">
      <c r="A37" s="117" t="s">
        <v>18</v>
      </c>
      <c r="B37" s="118"/>
      <c r="C37" s="118"/>
      <c r="D37" s="118"/>
      <c r="E37" s="121" t="s">
        <v>56</v>
      </c>
      <c r="F37" s="16" t="s">
        <v>186</v>
      </c>
      <c r="G37" s="123" t="s">
        <v>21</v>
      </c>
      <c r="H37" s="124"/>
      <c r="I37" s="125"/>
    </row>
    <row r="38" spans="1:9" ht="15" thickBot="1">
      <c r="A38" s="119"/>
      <c r="B38" s="120"/>
      <c r="C38" s="120"/>
      <c r="D38" s="120"/>
      <c r="E38" s="122"/>
      <c r="F38" s="17" t="s">
        <v>187</v>
      </c>
      <c r="G38" s="18" t="s">
        <v>23</v>
      </c>
      <c r="H38" s="18" t="s">
        <v>24</v>
      </c>
      <c r="I38" s="19" t="s">
        <v>25</v>
      </c>
    </row>
    <row r="39" spans="1:9" ht="12.75">
      <c r="A39" s="147" t="s">
        <v>26</v>
      </c>
      <c r="B39" s="148"/>
      <c r="C39" s="148"/>
      <c r="D39" s="148"/>
      <c r="E39" s="20">
        <v>50165</v>
      </c>
      <c r="F39" s="20">
        <v>49305</v>
      </c>
      <c r="G39" s="20">
        <v>49000</v>
      </c>
      <c r="H39" s="20">
        <v>49000</v>
      </c>
      <c r="I39" s="21">
        <v>49000</v>
      </c>
    </row>
    <row r="40" spans="1:9" ht="12.75">
      <c r="A40" s="149" t="s">
        <v>27</v>
      </c>
      <c r="B40" s="150"/>
      <c r="C40" s="150"/>
      <c r="D40" s="150"/>
      <c r="E40" s="22">
        <v>50165</v>
      </c>
      <c r="F40" s="22">
        <v>49305</v>
      </c>
      <c r="G40" s="22">
        <v>49000</v>
      </c>
      <c r="H40" s="22">
        <v>49000</v>
      </c>
      <c r="I40" s="23">
        <v>49000</v>
      </c>
    </row>
    <row r="41" spans="1:9" ht="13.5" thickBot="1">
      <c r="A41" s="151" t="s">
        <v>28</v>
      </c>
      <c r="B41" s="152"/>
      <c r="C41" s="152"/>
      <c r="D41" s="152"/>
      <c r="E41" s="24">
        <f>E39-E40</f>
        <v>0</v>
      </c>
      <c r="F41" s="24">
        <f>F39-F40</f>
        <v>0</v>
      </c>
      <c r="G41" s="24">
        <f>G39-G40</f>
        <v>0</v>
      </c>
      <c r="H41" s="24">
        <f>H39-H40</f>
        <v>0</v>
      </c>
      <c r="I41" s="25">
        <f>I39-I40</f>
        <v>0</v>
      </c>
    </row>
    <row r="42" spans="1:9" ht="12.75">
      <c r="A42" s="153" t="s">
        <v>29</v>
      </c>
      <c r="B42" s="154"/>
      <c r="C42" s="154"/>
      <c r="D42" s="154"/>
      <c r="E42" s="26">
        <v>0</v>
      </c>
      <c r="F42" s="26">
        <v>0</v>
      </c>
      <c r="G42" s="26">
        <v>0</v>
      </c>
      <c r="H42" s="26">
        <v>0</v>
      </c>
      <c r="I42" s="27">
        <v>0</v>
      </c>
    </row>
    <row r="43" spans="1:9" ht="12.75">
      <c r="A43" s="126" t="s">
        <v>30</v>
      </c>
      <c r="B43" s="127"/>
      <c r="C43" s="127"/>
      <c r="D43" s="127"/>
      <c r="E43" s="28">
        <v>0</v>
      </c>
      <c r="F43" s="28">
        <v>0</v>
      </c>
      <c r="G43" s="28">
        <v>0</v>
      </c>
      <c r="H43" s="28">
        <v>0</v>
      </c>
      <c r="I43" s="29">
        <v>0</v>
      </c>
    </row>
    <row r="44" spans="1:9" ht="13.5" thickBot="1">
      <c r="A44" s="115" t="s">
        <v>31</v>
      </c>
      <c r="B44" s="116"/>
      <c r="C44" s="116"/>
      <c r="D44" s="116"/>
      <c r="E44" s="30">
        <f>E42-E43</f>
        <v>0</v>
      </c>
      <c r="F44" s="30">
        <f>F42-F43</f>
        <v>0</v>
      </c>
      <c r="G44" s="30">
        <f>G42-G43</f>
        <v>0</v>
      </c>
      <c r="H44" s="30">
        <f>H42-H43</f>
        <v>0</v>
      </c>
      <c r="I44" s="31">
        <f>I42-I43</f>
        <v>0</v>
      </c>
    </row>
    <row r="45" spans="1:9" ht="12.75">
      <c r="A45" s="129" t="s">
        <v>32</v>
      </c>
      <c r="B45" s="130"/>
      <c r="C45" s="130"/>
      <c r="D45" s="130"/>
      <c r="E45" s="32">
        <f>E39+E42</f>
        <v>50165</v>
      </c>
      <c r="F45" s="32">
        <f>F39+F42</f>
        <v>49305</v>
      </c>
      <c r="G45" s="32">
        <f>G39+G42</f>
        <v>49000</v>
      </c>
      <c r="H45" s="32">
        <f>H39+H42</f>
        <v>49000</v>
      </c>
      <c r="I45" s="33">
        <f>I39+I42</f>
        <v>49000</v>
      </c>
    </row>
    <row r="46" spans="1:9" ht="12.75">
      <c r="A46" s="171" t="s">
        <v>33</v>
      </c>
      <c r="B46" s="172"/>
      <c r="C46" s="172"/>
      <c r="D46" s="172"/>
      <c r="E46" s="32">
        <f aca="true" t="shared" si="0" ref="E46:I47">E40+E43</f>
        <v>50165</v>
      </c>
      <c r="F46" s="32">
        <f t="shared" si="0"/>
        <v>49305</v>
      </c>
      <c r="G46" s="32">
        <f t="shared" si="0"/>
        <v>49000</v>
      </c>
      <c r="H46" s="32">
        <f t="shared" si="0"/>
        <v>49000</v>
      </c>
      <c r="I46" s="33">
        <f t="shared" si="0"/>
        <v>49000</v>
      </c>
    </row>
    <row r="47" spans="1:9" ht="13.5" thickBot="1">
      <c r="A47" s="173" t="s">
        <v>34</v>
      </c>
      <c r="B47" s="174"/>
      <c r="C47" s="174"/>
      <c r="D47" s="174"/>
      <c r="E47" s="34">
        <f t="shared" si="0"/>
        <v>0</v>
      </c>
      <c r="F47" s="34">
        <f t="shared" si="0"/>
        <v>0</v>
      </c>
      <c r="G47" s="34">
        <f t="shared" si="0"/>
        <v>0</v>
      </c>
      <c r="H47" s="34">
        <f t="shared" si="0"/>
        <v>0</v>
      </c>
      <c r="I47" s="35">
        <f t="shared" si="0"/>
        <v>0</v>
      </c>
    </row>
    <row r="50" spans="1:9" ht="12.75">
      <c r="A50" s="15" t="s">
        <v>35</v>
      </c>
      <c r="B50" s="15"/>
      <c r="C50" s="15"/>
      <c r="D50" s="15"/>
      <c r="E50" s="15"/>
      <c r="F50" s="15"/>
      <c r="H50" s="15"/>
      <c r="I50" s="15"/>
    </row>
    <row r="51" spans="1:9" ht="13.5" thickBot="1">
      <c r="A51" s="15"/>
      <c r="B51" s="15"/>
      <c r="C51" s="15"/>
      <c r="D51" s="15"/>
      <c r="E51" s="15"/>
      <c r="F51" s="15"/>
      <c r="G51" s="15"/>
      <c r="H51" s="15"/>
      <c r="I51" s="15"/>
    </row>
    <row r="52" spans="1:9" ht="12.75">
      <c r="A52" s="131" t="s">
        <v>131</v>
      </c>
      <c r="B52" s="132"/>
      <c r="C52" s="132"/>
      <c r="D52" s="132"/>
      <c r="E52" s="132"/>
      <c r="F52" s="132"/>
      <c r="G52" s="132"/>
      <c r="H52" s="132"/>
      <c r="I52" s="133"/>
    </row>
    <row r="53" spans="1:9" ht="12.75">
      <c r="A53" s="134"/>
      <c r="B53" s="135"/>
      <c r="C53" s="135"/>
      <c r="D53" s="135"/>
      <c r="E53" s="135"/>
      <c r="F53" s="135"/>
      <c r="G53" s="135"/>
      <c r="H53" s="135"/>
      <c r="I53" s="136"/>
    </row>
    <row r="54" spans="1:9" ht="12.75">
      <c r="A54" s="134"/>
      <c r="B54" s="135"/>
      <c r="C54" s="135"/>
      <c r="D54" s="135"/>
      <c r="E54" s="135"/>
      <c r="F54" s="135"/>
      <c r="G54" s="135"/>
      <c r="H54" s="135"/>
      <c r="I54" s="136"/>
    </row>
    <row r="55" spans="1:9" ht="7.5" customHeight="1">
      <c r="A55" s="134"/>
      <c r="B55" s="135"/>
      <c r="C55" s="135"/>
      <c r="D55" s="135"/>
      <c r="E55" s="135"/>
      <c r="F55" s="135"/>
      <c r="G55" s="135"/>
      <c r="H55" s="135"/>
      <c r="I55" s="136"/>
    </row>
    <row r="56" spans="1:9" ht="12.75" hidden="1">
      <c r="A56" s="134"/>
      <c r="B56" s="135"/>
      <c r="C56" s="135"/>
      <c r="D56" s="135"/>
      <c r="E56" s="135"/>
      <c r="F56" s="135"/>
      <c r="G56" s="135"/>
      <c r="H56" s="135"/>
      <c r="I56" s="136"/>
    </row>
    <row r="57" spans="1:9" ht="0.75" customHeight="1" thickBot="1">
      <c r="A57" s="137"/>
      <c r="B57" s="138"/>
      <c r="C57" s="138"/>
      <c r="D57" s="138"/>
      <c r="E57" s="138"/>
      <c r="F57" s="138"/>
      <c r="G57" s="138"/>
      <c r="H57" s="138"/>
      <c r="I57" s="139"/>
    </row>
    <row r="59" spans="1:9" ht="14.25">
      <c r="A59" s="146" t="s">
        <v>37</v>
      </c>
      <c r="B59" s="146"/>
      <c r="C59" s="146"/>
      <c r="D59" s="146"/>
      <c r="E59" s="168" t="s">
        <v>56</v>
      </c>
      <c r="F59" s="39" t="s">
        <v>20</v>
      </c>
      <c r="G59" s="169" t="s">
        <v>21</v>
      </c>
      <c r="H59" s="161"/>
      <c r="I59" s="170"/>
    </row>
    <row r="60" spans="1:9" ht="14.25">
      <c r="A60" s="146"/>
      <c r="B60" s="146"/>
      <c r="C60" s="146"/>
      <c r="D60" s="146"/>
      <c r="E60" s="168"/>
      <c r="F60" s="40" t="s">
        <v>5</v>
      </c>
      <c r="G60" s="41" t="s">
        <v>23</v>
      </c>
      <c r="H60" s="41" t="s">
        <v>24</v>
      </c>
      <c r="I60" s="41" t="s">
        <v>25</v>
      </c>
    </row>
    <row r="61" spans="1:9" ht="12.75">
      <c r="A61" s="128" t="s">
        <v>38</v>
      </c>
      <c r="B61" s="128"/>
      <c r="C61" s="128"/>
      <c r="D61" s="128"/>
      <c r="E61" s="36">
        <v>31753</v>
      </c>
      <c r="F61" s="36">
        <v>31849</v>
      </c>
      <c r="G61" s="36">
        <v>32485</v>
      </c>
      <c r="H61" s="36">
        <v>32485</v>
      </c>
      <c r="I61" s="36">
        <v>32485</v>
      </c>
    </row>
    <row r="62" spans="1:9" ht="12.75">
      <c r="A62" s="175" t="s">
        <v>39</v>
      </c>
      <c r="B62" s="161"/>
      <c r="C62" s="161"/>
      <c r="D62" s="170"/>
      <c r="E62" s="36">
        <v>207</v>
      </c>
      <c r="F62" s="36">
        <v>210</v>
      </c>
      <c r="G62" s="36">
        <v>220</v>
      </c>
      <c r="H62" s="36">
        <v>220</v>
      </c>
      <c r="I62" s="36">
        <v>220</v>
      </c>
    </row>
    <row r="63" spans="1:9" ht="12.75">
      <c r="A63" s="175" t="s">
        <v>40</v>
      </c>
      <c r="B63" s="161"/>
      <c r="C63" s="161"/>
      <c r="D63" s="170"/>
      <c r="E63" s="36">
        <v>105</v>
      </c>
      <c r="F63" s="36">
        <v>105</v>
      </c>
      <c r="G63" s="36">
        <v>108</v>
      </c>
      <c r="H63" s="36">
        <v>108</v>
      </c>
      <c r="I63" s="36">
        <v>108</v>
      </c>
    </row>
    <row r="64" spans="1:9" ht="12.75">
      <c r="A64" s="2"/>
      <c r="B64" s="2"/>
      <c r="C64" s="2"/>
      <c r="D64" s="2"/>
      <c r="E64" s="15"/>
      <c r="F64" s="15"/>
      <c r="G64" s="15"/>
      <c r="H64" s="15"/>
      <c r="I64" s="15"/>
    </row>
    <row r="65" ht="12" customHeight="1" thickBot="1"/>
    <row r="66" spans="1:9" ht="15" customHeight="1">
      <c r="A66" s="131" t="s">
        <v>132</v>
      </c>
      <c r="B66" s="132"/>
      <c r="C66" s="132"/>
      <c r="D66" s="132"/>
      <c r="E66" s="132"/>
      <c r="F66" s="132"/>
      <c r="G66" s="132"/>
      <c r="H66" s="132"/>
      <c r="I66" s="133"/>
    </row>
    <row r="67" spans="1:9" ht="12.75">
      <c r="A67" s="134"/>
      <c r="B67" s="135"/>
      <c r="C67" s="135"/>
      <c r="D67" s="135"/>
      <c r="E67" s="135"/>
      <c r="F67" s="135"/>
      <c r="G67" s="135"/>
      <c r="H67" s="135"/>
      <c r="I67" s="136"/>
    </row>
    <row r="68" spans="1:9" ht="12.75">
      <c r="A68" s="134"/>
      <c r="B68" s="135"/>
      <c r="C68" s="135"/>
      <c r="D68" s="135"/>
      <c r="E68" s="135"/>
      <c r="F68" s="135"/>
      <c r="G68" s="135"/>
      <c r="H68" s="135"/>
      <c r="I68" s="136"/>
    </row>
    <row r="69" spans="1:9" ht="12.75">
      <c r="A69" s="134"/>
      <c r="B69" s="135"/>
      <c r="C69" s="135"/>
      <c r="D69" s="135"/>
      <c r="E69" s="135"/>
      <c r="F69" s="135"/>
      <c r="G69" s="135"/>
      <c r="H69" s="135"/>
      <c r="I69" s="136"/>
    </row>
    <row r="70" spans="1:9" ht="12.75">
      <c r="A70" s="134"/>
      <c r="B70" s="135"/>
      <c r="C70" s="135"/>
      <c r="D70" s="135"/>
      <c r="E70" s="135"/>
      <c r="F70" s="135"/>
      <c r="G70" s="135"/>
      <c r="H70" s="135"/>
      <c r="I70" s="136"/>
    </row>
    <row r="71" spans="1:9" ht="18.75" customHeight="1" thickBot="1">
      <c r="A71" s="137"/>
      <c r="B71" s="138"/>
      <c r="C71" s="138"/>
      <c r="D71" s="138"/>
      <c r="E71" s="138"/>
      <c r="F71" s="138"/>
      <c r="G71" s="138"/>
      <c r="H71" s="138"/>
      <c r="I71" s="139"/>
    </row>
    <row r="72" ht="12" customHeight="1"/>
    <row r="73" spans="1:9" ht="14.25">
      <c r="A73" s="146" t="s">
        <v>37</v>
      </c>
      <c r="B73" s="146"/>
      <c r="C73" s="146"/>
      <c r="D73" s="146"/>
      <c r="E73" s="168" t="s">
        <v>56</v>
      </c>
      <c r="F73" s="39" t="s">
        <v>20</v>
      </c>
      <c r="G73" s="169" t="s">
        <v>21</v>
      </c>
      <c r="H73" s="161"/>
      <c r="I73" s="170"/>
    </row>
    <row r="74" spans="1:9" ht="14.25">
      <c r="A74" s="146"/>
      <c r="B74" s="146"/>
      <c r="C74" s="146"/>
      <c r="D74" s="146"/>
      <c r="E74" s="168"/>
      <c r="F74" s="40" t="s">
        <v>5</v>
      </c>
      <c r="G74" s="41" t="s">
        <v>23</v>
      </c>
      <c r="H74" s="41" t="s">
        <v>24</v>
      </c>
      <c r="I74" s="41" t="s">
        <v>25</v>
      </c>
    </row>
    <row r="75" spans="1:9" ht="12.75">
      <c r="A75" s="128" t="s">
        <v>42</v>
      </c>
      <c r="B75" s="128"/>
      <c r="C75" s="128"/>
      <c r="D75" s="128"/>
      <c r="E75" s="36">
        <v>1478</v>
      </c>
      <c r="F75" s="36">
        <v>1181</v>
      </c>
      <c r="G75" s="36">
        <v>1085</v>
      </c>
      <c r="H75" s="36">
        <v>1420</v>
      </c>
      <c r="I75" s="36">
        <v>1280</v>
      </c>
    </row>
    <row r="76" ht="12" customHeight="1"/>
    <row r="77" ht="12" customHeight="1" thickBot="1"/>
    <row r="78" spans="1:9" ht="12.75">
      <c r="A78" s="131" t="s">
        <v>133</v>
      </c>
      <c r="B78" s="132"/>
      <c r="C78" s="132"/>
      <c r="D78" s="132"/>
      <c r="E78" s="132"/>
      <c r="F78" s="132"/>
      <c r="G78" s="132"/>
      <c r="H78" s="132"/>
      <c r="I78" s="133"/>
    </row>
    <row r="79" spans="1:9" ht="12.75">
      <c r="A79" s="134"/>
      <c r="B79" s="135"/>
      <c r="C79" s="135"/>
      <c r="D79" s="135"/>
      <c r="E79" s="135"/>
      <c r="F79" s="135"/>
      <c r="G79" s="135"/>
      <c r="H79" s="135"/>
      <c r="I79" s="136"/>
    </row>
    <row r="80" spans="1:9" ht="12.75">
      <c r="A80" s="134"/>
      <c r="B80" s="135"/>
      <c r="C80" s="135"/>
      <c r="D80" s="135"/>
      <c r="E80" s="135"/>
      <c r="F80" s="135"/>
      <c r="G80" s="135"/>
      <c r="H80" s="135"/>
      <c r="I80" s="136"/>
    </row>
    <row r="81" spans="1:9" ht="12.75">
      <c r="A81" s="134"/>
      <c r="B81" s="135"/>
      <c r="C81" s="135"/>
      <c r="D81" s="135"/>
      <c r="E81" s="135"/>
      <c r="F81" s="135"/>
      <c r="G81" s="135"/>
      <c r="H81" s="135"/>
      <c r="I81" s="136"/>
    </row>
    <row r="82" spans="1:9" ht="12.75">
      <c r="A82" s="134"/>
      <c r="B82" s="135"/>
      <c r="C82" s="135"/>
      <c r="D82" s="135"/>
      <c r="E82" s="135"/>
      <c r="F82" s="135"/>
      <c r="G82" s="135"/>
      <c r="H82" s="135"/>
      <c r="I82" s="136"/>
    </row>
    <row r="83" spans="1:9" ht="112.5" customHeight="1" thickBot="1">
      <c r="A83" s="137"/>
      <c r="B83" s="138"/>
      <c r="C83" s="138"/>
      <c r="D83" s="138"/>
      <c r="E83" s="138"/>
      <c r="F83" s="138"/>
      <c r="G83" s="138"/>
      <c r="H83" s="138"/>
      <c r="I83" s="139"/>
    </row>
    <row r="84" ht="12" customHeight="1"/>
    <row r="85" spans="1:9" ht="14.25">
      <c r="A85" s="146" t="s">
        <v>37</v>
      </c>
      <c r="B85" s="146"/>
      <c r="C85" s="146"/>
      <c r="D85" s="146"/>
      <c r="E85" s="168" t="s">
        <v>56</v>
      </c>
      <c r="F85" s="39" t="s">
        <v>20</v>
      </c>
      <c r="G85" s="169" t="s">
        <v>21</v>
      </c>
      <c r="H85" s="161"/>
      <c r="I85" s="170"/>
    </row>
    <row r="86" spans="1:9" ht="14.25">
      <c r="A86" s="146"/>
      <c r="B86" s="146"/>
      <c r="C86" s="146"/>
      <c r="D86" s="146"/>
      <c r="E86" s="168"/>
      <c r="F86" s="40" t="s">
        <v>5</v>
      </c>
      <c r="G86" s="41" t="s">
        <v>23</v>
      </c>
      <c r="H86" s="41" t="s">
        <v>24</v>
      </c>
      <c r="I86" s="41" t="s">
        <v>25</v>
      </c>
    </row>
    <row r="87" spans="1:9" ht="12.75">
      <c r="A87" s="128" t="s">
        <v>44</v>
      </c>
      <c r="B87" s="128"/>
      <c r="C87" s="128"/>
      <c r="D87" s="128"/>
      <c r="E87" s="36">
        <v>4554</v>
      </c>
      <c r="F87" s="36">
        <v>4476</v>
      </c>
      <c r="G87" s="36">
        <v>4400</v>
      </c>
      <c r="H87" s="36">
        <v>4400</v>
      </c>
      <c r="I87" s="36">
        <v>4400</v>
      </c>
    </row>
    <row r="88" spans="1:9" ht="14.25">
      <c r="A88" s="143" t="s">
        <v>45</v>
      </c>
      <c r="B88" s="162" t="s">
        <v>46</v>
      </c>
      <c r="C88" s="163"/>
      <c r="D88" s="164"/>
      <c r="E88" s="36">
        <v>132</v>
      </c>
      <c r="F88" s="36">
        <v>135</v>
      </c>
      <c r="G88" s="36">
        <v>135</v>
      </c>
      <c r="H88" s="36">
        <v>135</v>
      </c>
      <c r="I88" s="36">
        <v>135</v>
      </c>
    </row>
    <row r="89" spans="1:9" ht="14.25">
      <c r="A89" s="144"/>
      <c r="B89" s="162" t="s">
        <v>47</v>
      </c>
      <c r="C89" s="163"/>
      <c r="D89" s="164"/>
      <c r="E89" s="36">
        <v>3255</v>
      </c>
      <c r="F89" s="36">
        <v>3100</v>
      </c>
      <c r="G89" s="36">
        <v>3000</v>
      </c>
      <c r="H89" s="36">
        <v>3000</v>
      </c>
      <c r="I89" s="36">
        <v>3000</v>
      </c>
    </row>
    <row r="90" spans="1:9" ht="14.25">
      <c r="A90" s="144"/>
      <c r="B90" s="162" t="s">
        <v>48</v>
      </c>
      <c r="C90" s="163"/>
      <c r="D90" s="164"/>
      <c r="E90" s="36">
        <v>220</v>
      </c>
      <c r="F90" s="36">
        <v>220</v>
      </c>
      <c r="G90" s="36">
        <v>250</v>
      </c>
      <c r="H90" s="36">
        <v>250</v>
      </c>
      <c r="I90" s="36">
        <v>250</v>
      </c>
    </row>
    <row r="91" spans="1:9" ht="27.75" customHeight="1">
      <c r="A91" s="145"/>
      <c r="B91" s="165" t="s">
        <v>49</v>
      </c>
      <c r="C91" s="166"/>
      <c r="D91" s="167"/>
      <c r="E91" s="36">
        <v>55</v>
      </c>
      <c r="F91" s="36">
        <v>55</v>
      </c>
      <c r="G91" s="36">
        <v>55</v>
      </c>
      <c r="H91" s="36">
        <v>55</v>
      </c>
      <c r="I91" s="36">
        <v>55</v>
      </c>
    </row>
    <row r="92" ht="12" customHeight="1"/>
    <row r="93" ht="12" customHeight="1"/>
    <row r="94" ht="14.25">
      <c r="A94" t="s">
        <v>50</v>
      </c>
    </row>
    <row r="95" ht="12.75">
      <c r="A95" t="s">
        <v>134</v>
      </c>
    </row>
  </sheetData>
  <sheetProtection selectLockedCells="1" selectUnlockedCells="1"/>
  <mergeCells count="43">
    <mergeCell ref="B91:D91"/>
    <mergeCell ref="E73:E74"/>
    <mergeCell ref="G73:I73"/>
    <mergeCell ref="A75:D75"/>
    <mergeCell ref="A78:I83"/>
    <mergeCell ref="A85:D86"/>
    <mergeCell ref="E85:E86"/>
    <mergeCell ref="A87:D87"/>
    <mergeCell ref="A88:A91"/>
    <mergeCell ref="A73:D74"/>
    <mergeCell ref="A47:D47"/>
    <mergeCell ref="A52:I57"/>
    <mergeCell ref="A59:D60"/>
    <mergeCell ref="E59:E60"/>
    <mergeCell ref="G59:I59"/>
    <mergeCell ref="A41:D41"/>
    <mergeCell ref="A42:D42"/>
    <mergeCell ref="G10:I10"/>
    <mergeCell ref="C11:D11"/>
    <mergeCell ref="A13:I20"/>
    <mergeCell ref="A22:I27"/>
    <mergeCell ref="A29:I35"/>
    <mergeCell ref="A37:D38"/>
    <mergeCell ref="E37:E38"/>
    <mergeCell ref="G37:I37"/>
    <mergeCell ref="A10:B10"/>
    <mergeCell ref="C10:F10"/>
    <mergeCell ref="A62:D62"/>
    <mergeCell ref="A63:D63"/>
    <mergeCell ref="G85:I85"/>
    <mergeCell ref="B88:D88"/>
    <mergeCell ref="A61:D61"/>
    <mergeCell ref="B89:D89"/>
    <mergeCell ref="B90:D90"/>
    <mergeCell ref="A1:A5"/>
    <mergeCell ref="D3:F3"/>
    <mergeCell ref="A43:D43"/>
    <mergeCell ref="A44:D44"/>
    <mergeCell ref="A45:D45"/>
    <mergeCell ref="A46:D46"/>
    <mergeCell ref="A39:D39"/>
    <mergeCell ref="A40:D40"/>
    <mergeCell ref="A66:I71"/>
  </mergeCells>
  <printOptions/>
  <pageMargins left="0.15748031496062992" right="0.15748031496062992" top="0.5905511811023623" bottom="0.15748031496062992" header="0.5118110236220472" footer="0.15748031496062992"/>
  <pageSetup fitToHeight="2" horizontalDpi="300" verticalDpi="300" orientation="portrait" paperSize="9" scale="98" r:id="rId2"/>
  <headerFooter alignWithMargins="0">
    <oddFooter>&amp;C&amp;"Arial CE,Běžné"&amp;P</oddFooter>
  </headerFooter>
  <rowBreaks count="1" manualBreakCount="1">
    <brk id="49" max="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Hondlová Lenka Ing. Bc.</dc:creator>
  <cp:keywords/>
  <dc:description/>
  <cp:lastModifiedBy>Jakoubková Marie</cp:lastModifiedBy>
  <cp:lastPrinted>2013-10-25T05:22:38Z</cp:lastPrinted>
  <dcterms:created xsi:type="dcterms:W3CDTF">2012-04-17T11:32:44Z</dcterms:created>
  <dcterms:modified xsi:type="dcterms:W3CDTF">2013-10-25T05:22:43Z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