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8.Soupiska výdajů" sheetId="1" r:id="rId1"/>
  </sheets>
  <externalReferences>
    <externalReference r:id="rId4"/>
  </externalReferences>
  <definedNames>
    <definedName name="_xlnm.Print_Titles" localSheetId="0">'8.Soupiska výdajů'!$1:$14</definedName>
    <definedName name="_xlnm.Print_Area" localSheetId="0">'8.Soupiska výdajů'!$A$1:$W$51</definedName>
  </definedNames>
  <calcPr fullCalcOnLoad="1"/>
</workbook>
</file>

<file path=xl/comments1.xml><?xml version="1.0" encoding="utf-8"?>
<comments xmlns="http://schemas.openxmlformats.org/spreadsheetml/2006/main">
  <authors>
    <author>Pavel Rieger</author>
    <author>Beranov? Veronika</author>
  </authors>
  <commentList>
    <comment ref="Z1" authorId="0">
      <text>
        <r>
          <rPr>
            <b/>
            <sz val="8"/>
            <rFont val="Tahoma"/>
            <family val="2"/>
          </rPr>
          <t>Pavel Rieger:</t>
        </r>
        <r>
          <rPr>
            <sz val="8"/>
            <rFont val="Tahoma"/>
            <family val="2"/>
          </rPr>
          <t xml:space="preserve">
Číselník o dvou hodnotách (NIV - neinvestice, IV -investice).</t>
        </r>
      </text>
    </comment>
    <comment ref="I7" authorId="1">
      <text>
        <r>
          <rPr>
            <b/>
            <sz val="8"/>
            <rFont val="Tahoma"/>
            <family val="2"/>
          </rPr>
          <t>Beranová Veronika:</t>
        </r>
        <r>
          <rPr>
            <sz val="8"/>
            <rFont val="Tahoma"/>
            <family val="2"/>
          </rPr>
          <t xml:space="preserve">
Kurz doplnit dle měsíce, kdy byla soupiska zpracována. Viz pokyny pro vyplňování.</t>
        </r>
      </text>
    </comment>
  </commentList>
</comments>
</file>

<file path=xl/sharedStrings.xml><?xml version="1.0" encoding="utf-8"?>
<sst xmlns="http://schemas.openxmlformats.org/spreadsheetml/2006/main" count="161" uniqueCount="141">
  <si>
    <t>Soupiska výdajů vynaložených  partnerem - příloha Finanční zprávy za období  ….</t>
  </si>
  <si>
    <t>A</t>
  </si>
  <si>
    <t>Mzdové výdaje</t>
  </si>
  <si>
    <t>Sociální pojištění zaměstnavatele</t>
  </si>
  <si>
    <t>Číslo soupisky výdajů:</t>
  </si>
  <si>
    <t>Název partnera:</t>
  </si>
  <si>
    <t>B</t>
  </si>
  <si>
    <t>Ostatní zákonné výdaje</t>
  </si>
  <si>
    <t>Registrační číslo projektu:</t>
  </si>
  <si>
    <t>Zkratka projektu:</t>
  </si>
  <si>
    <t>Partner AT-CZ PRO 2013+</t>
  </si>
  <si>
    <t>C</t>
  </si>
  <si>
    <t>Cestovní náhrady a spotřeba PHM</t>
  </si>
  <si>
    <t>D</t>
  </si>
  <si>
    <t>Nákup služeb</t>
  </si>
  <si>
    <t>Plátce DPH:</t>
  </si>
  <si>
    <t>ANO</t>
  </si>
  <si>
    <t>E</t>
  </si>
  <si>
    <t>Pořízení majetku</t>
  </si>
  <si>
    <t>U plátců DPH: 
mám nárok na odpočet DPH u níže uvedených výdajů  v rámci mého daňového přiznání?</t>
  </si>
  <si>
    <t>NE</t>
  </si>
  <si>
    <t>Kurz EUR/CZK:</t>
  </si>
  <si>
    <t>F</t>
  </si>
  <si>
    <t>Výdaje v naturáliích - věcné příspěvky</t>
  </si>
  <si>
    <t>Datum zpracování:</t>
  </si>
  <si>
    <t>G</t>
  </si>
  <si>
    <t>Leasing / Nájem</t>
  </si>
  <si>
    <t>H</t>
  </si>
  <si>
    <t>Režie</t>
  </si>
  <si>
    <t>I</t>
  </si>
  <si>
    <t xml:space="preserve">Odpisy </t>
  </si>
  <si>
    <t>Vyplní partner</t>
  </si>
  <si>
    <t>Vyplňuje CRR ČR</t>
  </si>
  <si>
    <t>J</t>
  </si>
  <si>
    <t>DPH</t>
  </si>
  <si>
    <t>Podkapitola rozpočtu</t>
  </si>
  <si>
    <t>Specifikace výdaje</t>
  </si>
  <si>
    <t>Číslo dokladu (faktury)</t>
  </si>
  <si>
    <t>Číslo dokladu v účetnictví partnera</t>
  </si>
  <si>
    <t>Dodavatel</t>
  </si>
  <si>
    <t>Datum vystavení dokladu</t>
  </si>
  <si>
    <t>Datum úhrady</t>
  </si>
  <si>
    <t>Měna dokladu/
sestavy</t>
  </si>
  <si>
    <t>Nárokovaná částka v měně dokladu</t>
  </si>
  <si>
    <t>Nárokovaná částka v EUR 
(Celkem vč. DPH )</t>
  </si>
  <si>
    <t>Počet stran dokladu</t>
  </si>
  <si>
    <t>Korekce v měně dokladu</t>
  </si>
  <si>
    <t>Celkem vč. DPH</t>
  </si>
  <si>
    <t>Stručný důvod neuznání výdaje/ Poznámka</t>
  </si>
  <si>
    <t>Jiné (kombinace)</t>
  </si>
  <si>
    <t>Název plnění / Předmět fakturace</t>
  </si>
  <si>
    <t>Druh výdaje dle náležitostí dokladování</t>
  </si>
  <si>
    <t>Účel / Aktivita projektu</t>
  </si>
  <si>
    <t>Výdaj investiční (IV) nebo neinvestiční (NIV)</t>
  </si>
  <si>
    <t>Název</t>
  </si>
  <si>
    <t>IČ</t>
  </si>
  <si>
    <t>Částka bez DPH</t>
  </si>
  <si>
    <t xml:space="preserve">DPH </t>
  </si>
  <si>
    <t xml:space="preserve">Celkem vč. DPH </t>
  </si>
  <si>
    <t>DPH odloženo</t>
  </si>
  <si>
    <t>CZK</t>
  </si>
  <si>
    <t>EUR</t>
  </si>
  <si>
    <t>(14a)</t>
  </si>
  <si>
    <r>
      <t xml:space="preserve">Kap. 1 
</t>
    </r>
    <r>
      <rPr>
        <sz val="10"/>
        <rFont val="Arial"/>
        <family val="2"/>
      </rPr>
      <t>Personální výdaje</t>
    </r>
  </si>
  <si>
    <t>1.2.1</t>
  </si>
  <si>
    <t>Cestovní náhrady</t>
  </si>
  <si>
    <t>Cestovní náhrady v CZK</t>
  </si>
  <si>
    <t>NIV</t>
  </si>
  <si>
    <t>201300037</t>
  </si>
  <si>
    <t>Mezisoučet kapitoly 1: Personální výdaje</t>
  </si>
  <si>
    <t>Kap. 2               Věcné a externí výdaje</t>
  </si>
  <si>
    <t>2.2.2</t>
  </si>
  <si>
    <t>Analýza potenciálů</t>
  </si>
  <si>
    <t>Analýza potenciálů - modul 2</t>
  </si>
  <si>
    <t>13/1/04</t>
  </si>
  <si>
    <t>201300937</t>
  </si>
  <si>
    <t>MEPCO, s.r.o.</t>
  </si>
  <si>
    <t>27143643</t>
  </si>
  <si>
    <t>2.2.9</t>
  </si>
  <si>
    <t>Občerstvení</t>
  </si>
  <si>
    <t>Občerstvení na workshopu, 29. 10. 2012, Jihlava</t>
  </si>
  <si>
    <t>190450</t>
  </si>
  <si>
    <t>201205805</t>
  </si>
  <si>
    <t>Střední škola obchodu a služeb Jihlava</t>
  </si>
  <si>
    <t>00836591</t>
  </si>
  <si>
    <t>Mezisoučet kapitoly 2: Věcné a externí výdaje</t>
  </si>
  <si>
    <r>
      <t>Kap. 3</t>
    </r>
    <r>
      <rPr>
        <sz val="10"/>
        <rFont val="Arial"/>
        <family val="2"/>
      </rPr>
      <t xml:space="preserve"> 
Investice</t>
    </r>
  </si>
  <si>
    <t>Mezisoučet kapitoly 3: Investice</t>
  </si>
  <si>
    <t>A.</t>
  </si>
  <si>
    <t>C E L K E M   VÝDAJE    D L E   PARTNERA :</t>
  </si>
  <si>
    <t>B.</t>
  </si>
  <si>
    <t xml:space="preserve">PŘÍJMY Z REALIZACE: </t>
  </si>
  <si>
    <t>C.</t>
  </si>
  <si>
    <t xml:space="preserve">CELKEM ZPŮSOBILÉ VÝDAJE (ř. A-B) </t>
  </si>
  <si>
    <t>Z toho výdaje na přípravu:</t>
  </si>
  <si>
    <t>Výdaje na přípravu</t>
  </si>
  <si>
    <t>Mezisoučet kapitoly 4: Výdaje na přípravu</t>
  </si>
  <si>
    <t>Celkové uznané výdaje dle CRR ČR v EUR:</t>
  </si>
  <si>
    <t>Kontrola</t>
  </si>
  <si>
    <t>Jako partner prohlašuji:</t>
  </si>
  <si>
    <t>Rozdělení SR na NIV a IV</t>
  </si>
  <si>
    <t>Celkové neuznané výdaje dle CRR ČR v EUR:</t>
  </si>
  <si>
    <t>pomocný výpočet</t>
  </si>
  <si>
    <t>NIV/IV</t>
  </si>
  <si>
    <t>SR</t>
  </si>
  <si>
    <t>1.</t>
  </si>
  <si>
    <t>veškeré vynaložené výdaje jsou v souladu s Application form/Subsidy contract/Partnership agreement a závaznou dokumentací programu,</t>
  </si>
  <si>
    <t>IV</t>
  </si>
  <si>
    <t>Celkové investiční uznané výdaje dle CRR ČR v EUR:</t>
  </si>
  <si>
    <t>2.</t>
  </si>
  <si>
    <t>soupiska obsahuje skutečně vzniklé výdaje,</t>
  </si>
  <si>
    <t>Celkové neinvestiční uznané výdaje dle CRR ČR v EUR:</t>
  </si>
  <si>
    <t>3.</t>
  </si>
  <si>
    <t>projekt nebyl podpořen jiným finannčním nástrojem EU, ani z jiných národních veřejných zdrojů s výjimkou stanoveného spolufinancování,</t>
  </si>
  <si>
    <t>kontrola</t>
  </si>
  <si>
    <t>4.</t>
  </si>
  <si>
    <t xml:space="preserve">při realizaci projektu byla dodržena pravidla veřejné podpory, </t>
  </si>
  <si>
    <t>Spolufinancování</t>
  </si>
  <si>
    <t>5.</t>
  </si>
  <si>
    <t>při realizaci projektu byla dodržena pravidla zadávání veřejných zakázek, ochrany životního prostředí, rovnosti příležitostí,</t>
  </si>
  <si>
    <t>Zdroj</t>
  </si>
  <si>
    <t>Míra spolufin.</t>
  </si>
  <si>
    <t>6.</t>
  </si>
  <si>
    <t xml:space="preserve">všechny transakce jsou věrně zobrazeny v účetnictví (v analytické evidenci pro projekt) a předložené kopie dokladů jsou v souladu s originály v účetnictví </t>
  </si>
  <si>
    <t>Prostředky Cíle 3</t>
  </si>
  <si>
    <t>7.</t>
  </si>
  <si>
    <t xml:space="preserve">nemám dluhy vůči orgánům veřejné správy po lhůtě splatnosti (tj. daňové nedoplatky a penále, nedoplatky na pojistném a na penále </t>
  </si>
  <si>
    <t>Prostředky SR</t>
  </si>
  <si>
    <t xml:space="preserve">  na veřejné zdravotní pojištění, na pojistném a penále na sociální zabezpečení a príspěvku na státní politiku zaměstnanosti ČR),</t>
  </si>
  <si>
    <t>Vlastní prostředky</t>
  </si>
  <si>
    <t xml:space="preserve">  odvody za porušení rozpočtové kázně či další nevypořádané finanční závazky z jiných projektů spolufinancovaných z rozpočtu EU).</t>
  </si>
  <si>
    <t>Celkem</t>
  </si>
  <si>
    <t xml:space="preserve">8. </t>
  </si>
  <si>
    <t>veškeré příjmy z projektu byly reportovány.</t>
  </si>
  <si>
    <t>Za projektového partnera (statutárního zástupce):</t>
  </si>
  <si>
    <t>Za příslušné pracoviště CRR ČR:</t>
  </si>
  <si>
    <t>MUDr. Jiří Běhounek, hejtman</t>
  </si>
  <si>
    <t>(titul, jméno, příjmení, funkce)</t>
  </si>
  <si>
    <t>(datum, podpis, razítko)</t>
  </si>
  <si>
    <t>RK-14-2013-04, př. 1</t>
  </si>
  <si>
    <t>počet stran: 1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</si>
</sst>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(\ #\)"/>
    <numFmt numFmtId="165" formatCode="d/m/yy;@"/>
    <numFmt numFmtId="166" formatCode="#,##0.00\ _K_č"/>
    <numFmt numFmtId="167" formatCode="#,##0.00\ [$EUR]"/>
    <numFmt numFmtId="168" formatCode="[$€-2]\ #,##0.00"/>
    <numFmt numFmtId="169" formatCode="_-* #,##0.00_-;\-* #,##0.00_-;_-* &quot;-&quot;??_-;_-@_-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12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1"/>
      <name val="Arial CE"/>
      <family val="0"/>
    </font>
    <font>
      <sz val="11"/>
      <name val="Arial"/>
      <family val="2"/>
    </font>
    <font>
      <b/>
      <sz val="10"/>
      <name val="Arial CE"/>
      <family val="0"/>
    </font>
    <font>
      <sz val="11"/>
      <name val="Arial CE"/>
      <family val="0"/>
    </font>
    <font>
      <b/>
      <sz val="10"/>
      <color indexed="60"/>
      <name val="Arial CE"/>
      <family val="0"/>
    </font>
    <font>
      <sz val="10"/>
      <color indexed="60"/>
      <name val="Arial"/>
      <family val="2"/>
    </font>
    <font>
      <sz val="10"/>
      <color indexed="8"/>
      <name val="Arial CE"/>
      <family val="0"/>
    </font>
    <font>
      <b/>
      <sz val="11"/>
      <name val="Arial"/>
      <family val="2"/>
    </font>
    <font>
      <sz val="10"/>
      <name val="Cambria"/>
      <family val="1"/>
    </font>
    <font>
      <b/>
      <sz val="10"/>
      <name val="Cambria"/>
      <family val="1"/>
    </font>
    <font>
      <b/>
      <i/>
      <sz val="10"/>
      <name val="Arial CE"/>
      <family val="0"/>
    </font>
    <font>
      <sz val="8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sz val="10"/>
      <color indexed="10"/>
      <name val="Arial CE"/>
      <family val="0"/>
    </font>
    <font>
      <sz val="11"/>
      <color indexed="8"/>
      <name val="Arial CE"/>
      <family val="0"/>
    </font>
    <font>
      <sz val="10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72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43" fillId="0" borderId="0" applyFont="0" applyFill="0" applyBorder="0" applyAlignment="0" applyProtection="0"/>
    <xf numFmtId="169" fontId="26" fillId="0" borderId="0" applyFont="0" applyFill="0" applyBorder="0" applyAlignment="0" applyProtection="0"/>
    <xf numFmtId="41" fontId="43" fillId="0" borderId="0" applyFon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3" borderId="6" applyNumberFormat="0" applyFont="0" applyAlignment="0" applyProtection="0"/>
    <xf numFmtId="9" fontId="4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308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 hidden="1" locked="0"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hidden="1" locked="0"/>
    </xf>
    <xf numFmtId="0" fontId="0" fillId="0" borderId="0" xfId="0" applyFont="1" applyAlignment="1" applyProtection="1">
      <alignment/>
      <protection hidden="1" locked="0"/>
    </xf>
    <xf numFmtId="14" fontId="0" fillId="0" borderId="0" xfId="0" applyNumberFormat="1" applyFont="1" applyBorder="1" applyAlignment="1" applyProtection="1">
      <alignment/>
      <protection hidden="1" locked="0"/>
    </xf>
    <xf numFmtId="0" fontId="0" fillId="0" borderId="0" xfId="0" applyFont="1" applyBorder="1" applyAlignment="1" applyProtection="1">
      <alignment/>
      <protection hidden="1" locked="0"/>
    </xf>
    <xf numFmtId="4" fontId="0" fillId="0" borderId="0" xfId="0" applyNumberFormat="1" applyFont="1" applyAlignment="1" applyProtection="1">
      <alignment/>
      <protection hidden="1" locked="0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 applyProtection="1">
      <alignment horizontal="left"/>
      <protection hidden="1" locked="0"/>
    </xf>
    <xf numFmtId="0" fontId="5" fillId="0" borderId="0" xfId="0" applyFont="1" applyFill="1" applyBorder="1" applyAlignment="1" applyProtection="1">
      <alignment horizontal="center"/>
      <protection locked="0"/>
    </xf>
    <xf numFmtId="3" fontId="6" fillId="0" borderId="0" xfId="0" applyNumberFormat="1" applyFont="1" applyFill="1" applyBorder="1" applyAlignment="1" applyProtection="1">
      <alignment horizontal="center"/>
      <protection hidden="1" locked="0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 applyProtection="1">
      <alignment/>
      <protection hidden="1" locked="0"/>
    </xf>
    <xf numFmtId="0" fontId="0" fillId="0" borderId="10" xfId="0" applyFill="1" applyBorder="1" applyAlignment="1">
      <alignment/>
    </xf>
    <xf numFmtId="4" fontId="7" fillId="0" borderId="0" xfId="0" applyNumberFormat="1" applyFont="1" applyFill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7" fillId="0" borderId="0" xfId="0" applyFont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right"/>
      <protection hidden="1" locked="0"/>
    </xf>
    <xf numFmtId="0" fontId="9" fillId="0" borderId="0" xfId="0" applyFont="1" applyFill="1" applyBorder="1" applyAlignment="1" applyProtection="1">
      <alignment horizontal="center"/>
      <protection hidden="1" locked="0"/>
    </xf>
    <xf numFmtId="3" fontId="9" fillId="0" borderId="0" xfId="0" applyNumberFormat="1" applyFont="1" applyFill="1" applyBorder="1" applyAlignment="1" applyProtection="1">
      <alignment/>
      <protection hidden="1" locked="0"/>
    </xf>
    <xf numFmtId="0" fontId="9" fillId="0" borderId="0" xfId="0" applyFont="1" applyFill="1" applyBorder="1" applyAlignment="1" applyProtection="1">
      <alignment/>
      <protection hidden="1" locked="0"/>
    </xf>
    <xf numFmtId="4" fontId="9" fillId="0" borderId="0" xfId="0" applyNumberFormat="1" applyFont="1" applyFill="1" applyBorder="1" applyAlignment="1" applyProtection="1">
      <alignment/>
      <protection hidden="1" locked="0"/>
    </xf>
    <xf numFmtId="0" fontId="7" fillId="0" borderId="0" xfId="0" applyFont="1" applyAlignment="1">
      <alignment/>
    </xf>
    <xf numFmtId="0" fontId="0" fillId="0" borderId="13" xfId="0" applyFont="1" applyBorder="1" applyAlignment="1" applyProtection="1">
      <alignment/>
      <protection locked="0"/>
    </xf>
    <xf numFmtId="4" fontId="4" fillId="34" borderId="14" xfId="0" applyNumberFormat="1" applyFont="1" applyFill="1" applyBorder="1" applyAlignment="1" applyProtection="1">
      <alignment horizontal="center" vertical="center" wrapText="1"/>
      <protection hidden="1"/>
    </xf>
    <xf numFmtId="0" fontId="4" fillId="33" borderId="12" xfId="0" applyFont="1" applyFill="1" applyBorder="1" applyAlignment="1" applyProtection="1">
      <alignment horizontal="center" vertical="center" wrapText="1"/>
      <protection hidden="1" locked="0"/>
    </xf>
    <xf numFmtId="0" fontId="4" fillId="33" borderId="15" xfId="0" applyFont="1" applyFill="1" applyBorder="1" applyAlignment="1" applyProtection="1">
      <alignment horizontal="center" vertical="center" wrapText="1"/>
      <protection hidden="1" locked="0"/>
    </xf>
    <xf numFmtId="0" fontId="4" fillId="33" borderId="16" xfId="0" applyFont="1" applyFill="1" applyBorder="1" applyAlignment="1" applyProtection="1">
      <alignment horizontal="center" vertical="center" wrapText="1"/>
      <protection hidden="1" locked="0"/>
    </xf>
    <xf numFmtId="0" fontId="0" fillId="0" borderId="17" xfId="0" applyFont="1" applyBorder="1" applyAlignment="1" applyProtection="1">
      <alignment horizontal="center"/>
      <protection locked="0"/>
    </xf>
    <xf numFmtId="164" fontId="0" fillId="35" borderId="18" xfId="0" applyNumberFormat="1" applyFont="1" applyFill="1" applyBorder="1" applyAlignment="1" applyProtection="1">
      <alignment horizontal="center" vertical="center"/>
      <protection locked="0"/>
    </xf>
    <xf numFmtId="164" fontId="0" fillId="35" borderId="19" xfId="0" applyNumberFormat="1" applyFont="1" applyFill="1" applyBorder="1" applyAlignment="1" applyProtection="1">
      <alignment horizontal="center" vertical="center"/>
      <protection locked="0"/>
    </xf>
    <xf numFmtId="164" fontId="0" fillId="35" borderId="20" xfId="0" applyNumberFormat="1" applyFont="1" applyFill="1" applyBorder="1" applyAlignment="1" applyProtection="1">
      <alignment horizontal="center" vertical="center"/>
      <protection locked="0"/>
    </xf>
    <xf numFmtId="164" fontId="0" fillId="35" borderId="21" xfId="0" applyNumberFormat="1" applyFont="1" applyFill="1" applyBorder="1" applyAlignment="1" applyProtection="1">
      <alignment horizontal="center" vertical="center"/>
      <protection locked="0"/>
    </xf>
    <xf numFmtId="164" fontId="0" fillId="35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22" xfId="0" applyNumberFormat="1" applyFont="1" applyFill="1" applyBorder="1" applyAlignment="1" applyProtection="1">
      <alignment/>
      <protection locked="0"/>
    </xf>
    <xf numFmtId="49" fontId="4" fillId="0" borderId="23" xfId="0" applyNumberFormat="1" applyFont="1" applyFill="1" applyBorder="1" applyAlignment="1" applyProtection="1">
      <alignment horizontal="center" vertical="center"/>
      <protection hidden="1" locked="0"/>
    </xf>
    <xf numFmtId="49" fontId="9" fillId="0" borderId="23" xfId="0" applyNumberFormat="1" applyFont="1" applyBorder="1" applyAlignment="1" applyProtection="1">
      <alignment vertical="center" wrapText="1"/>
      <protection hidden="1" locked="0"/>
    </xf>
    <xf numFmtId="49" fontId="4" fillId="0" borderId="23" xfId="0" applyNumberFormat="1" applyFont="1" applyFill="1" applyBorder="1" applyAlignment="1" applyProtection="1">
      <alignment vertical="center" wrapText="1"/>
      <protection hidden="1" locked="0"/>
    </xf>
    <xf numFmtId="49" fontId="6" fillId="0" borderId="23" xfId="0" applyNumberFormat="1" applyFont="1" applyFill="1" applyBorder="1" applyAlignment="1" applyProtection="1">
      <alignment horizontal="left" vertical="center"/>
      <protection hidden="1" locked="0"/>
    </xf>
    <xf numFmtId="49" fontId="13" fillId="0" borderId="24" xfId="0" applyNumberFormat="1" applyFont="1" applyFill="1" applyBorder="1" applyAlignment="1" applyProtection="1">
      <alignment/>
      <protection locked="0"/>
    </xf>
    <xf numFmtId="49" fontId="4" fillId="0" borderId="23" xfId="0" applyNumberFormat="1" applyFont="1" applyFill="1" applyBorder="1" applyAlignment="1" applyProtection="1">
      <alignment horizontal="left" vertical="center"/>
      <protection hidden="1" locked="0"/>
    </xf>
    <xf numFmtId="49" fontId="6" fillId="0" borderId="24" xfId="0" applyNumberFormat="1" applyFont="1" applyFill="1" applyBorder="1" applyAlignment="1" applyProtection="1">
      <alignment vertical="center"/>
      <protection hidden="1" locked="0"/>
    </xf>
    <xf numFmtId="1" fontId="6" fillId="0" borderId="23" xfId="0" applyNumberFormat="1" applyFont="1" applyFill="1" applyBorder="1" applyAlignment="1" applyProtection="1">
      <alignment horizontal="left" vertical="center"/>
      <protection hidden="1" locked="0"/>
    </xf>
    <xf numFmtId="165" fontId="14" fillId="0" borderId="23" xfId="0" applyNumberFormat="1" applyFont="1" applyFill="1" applyBorder="1" applyAlignment="1" applyProtection="1">
      <alignment vertical="center"/>
      <protection hidden="1" locked="0"/>
    </xf>
    <xf numFmtId="165" fontId="14" fillId="0" borderId="23" xfId="0" applyNumberFormat="1" applyFont="1" applyFill="1" applyBorder="1" applyAlignment="1" applyProtection="1">
      <alignment horizontal="right" vertical="center"/>
      <protection hidden="1" locked="0"/>
    </xf>
    <xf numFmtId="49" fontId="6" fillId="0" borderId="25" xfId="0" applyNumberFormat="1" applyFont="1" applyFill="1" applyBorder="1" applyAlignment="1" applyProtection="1">
      <alignment horizontal="left" vertical="center"/>
      <protection hidden="1" locked="0"/>
    </xf>
    <xf numFmtId="4" fontId="4" fillId="0" borderId="22" xfId="0" applyNumberFormat="1" applyFont="1" applyFill="1" applyBorder="1" applyAlignment="1" applyProtection="1">
      <alignment horizontal="right" vertical="center" wrapText="1"/>
      <protection hidden="1" locked="0"/>
    </xf>
    <xf numFmtId="4" fontId="4" fillId="0" borderId="23" xfId="0" applyNumberFormat="1" applyFont="1" applyFill="1" applyBorder="1" applyAlignment="1" applyProtection="1">
      <alignment horizontal="right" vertical="center" wrapText="1"/>
      <protection hidden="1" locked="0"/>
    </xf>
    <xf numFmtId="4" fontId="6" fillId="36" borderId="26" xfId="0" applyNumberFormat="1" applyFont="1" applyFill="1" applyBorder="1" applyAlignment="1" applyProtection="1">
      <alignment horizontal="right" vertical="center"/>
      <protection hidden="1" locked="0"/>
    </xf>
    <xf numFmtId="3" fontId="15" fillId="0" borderId="27" xfId="0" applyNumberFormat="1" applyFont="1" applyBorder="1" applyAlignment="1" applyProtection="1">
      <alignment horizontal="center" vertical="center"/>
      <protection hidden="1" locked="0"/>
    </xf>
    <xf numFmtId="4" fontId="4" fillId="36" borderId="22" xfId="0" applyNumberFormat="1" applyFont="1" applyFill="1" applyBorder="1" applyAlignment="1" applyProtection="1">
      <alignment horizontal="right" vertical="center" wrapText="1"/>
      <protection hidden="1" locked="0"/>
    </xf>
    <xf numFmtId="4" fontId="8" fillId="33" borderId="23" xfId="0" applyNumberFormat="1" applyFont="1" applyFill="1" applyBorder="1" applyAlignment="1" applyProtection="1">
      <alignment horizontal="right" vertical="center"/>
      <protection hidden="1" locked="0"/>
    </xf>
    <xf numFmtId="0" fontId="4" fillId="36" borderId="26" xfId="0" applyNumberFormat="1" applyFont="1" applyFill="1" applyBorder="1" applyAlignment="1" applyProtection="1">
      <alignment horizontal="center" vertical="top" wrapText="1"/>
      <protection hidden="1" locked="0"/>
    </xf>
    <xf numFmtId="4" fontId="16" fillId="35" borderId="28" xfId="0" applyNumberFormat="1" applyFont="1" applyFill="1" applyBorder="1" applyAlignment="1" applyProtection="1">
      <alignment horizontal="right" vertical="center"/>
      <protection hidden="1" locked="0"/>
    </xf>
    <xf numFmtId="4" fontId="16" fillId="35" borderId="29" xfId="0" applyNumberFormat="1" applyFont="1" applyFill="1" applyBorder="1" applyAlignment="1" applyProtection="1">
      <alignment horizontal="right" vertical="center"/>
      <protection hidden="1" locked="0"/>
    </xf>
    <xf numFmtId="3" fontId="15" fillId="35" borderId="30" xfId="0" applyNumberFormat="1" applyFont="1" applyFill="1" applyBorder="1" applyAlignment="1" applyProtection="1">
      <alignment horizontal="center" vertical="center"/>
      <protection hidden="1" locked="0"/>
    </xf>
    <xf numFmtId="0" fontId="4" fillId="35" borderId="28" xfId="0" applyNumberFormat="1" applyFont="1" applyFill="1" applyBorder="1" applyAlignment="1" applyProtection="1">
      <alignment horizontal="center" vertical="center"/>
      <protection hidden="1" locked="0"/>
    </xf>
    <xf numFmtId="49" fontId="5" fillId="0" borderId="22" xfId="0" applyNumberFormat="1" applyFont="1" applyBorder="1" applyAlignment="1" applyProtection="1">
      <alignment/>
      <protection locked="0"/>
    </xf>
    <xf numFmtId="49" fontId="4" fillId="0" borderId="14" xfId="0" applyNumberFormat="1" applyFont="1" applyBorder="1" applyAlignment="1" applyProtection="1">
      <alignment horizontal="center" vertical="center"/>
      <protection hidden="1" locked="0"/>
    </xf>
    <xf numFmtId="49" fontId="9" fillId="0" borderId="23" xfId="0" applyNumberFormat="1" applyFont="1" applyBorder="1" applyAlignment="1" applyProtection="1">
      <alignment vertical="center"/>
      <protection hidden="1" locked="0"/>
    </xf>
    <xf numFmtId="49" fontId="4" fillId="0" borderId="31" xfId="0" applyNumberFormat="1" applyFont="1" applyBorder="1" applyAlignment="1" applyProtection="1">
      <alignment vertical="center" wrapText="1"/>
      <protection hidden="1" locked="0"/>
    </xf>
    <xf numFmtId="49" fontId="4" fillId="0" borderId="14" xfId="0" applyNumberFormat="1" applyFont="1" applyBorder="1" applyAlignment="1" applyProtection="1">
      <alignment vertical="center"/>
      <protection hidden="1" locked="0"/>
    </xf>
    <xf numFmtId="165" fontId="14" fillId="0" borderId="14" xfId="0" applyNumberFormat="1" applyFont="1" applyFill="1" applyBorder="1" applyAlignment="1" applyProtection="1">
      <alignment vertical="center"/>
      <protection hidden="1" locked="0"/>
    </xf>
    <xf numFmtId="3" fontId="15" fillId="0" borderId="32" xfId="0" applyNumberFormat="1" applyFont="1" applyBorder="1" applyAlignment="1" applyProtection="1">
      <alignment horizontal="center" vertical="center"/>
      <protection hidden="1" locked="0"/>
    </xf>
    <xf numFmtId="0" fontId="4" fillId="36" borderId="33" xfId="0" applyNumberFormat="1" applyFont="1" applyFill="1" applyBorder="1" applyAlignment="1" applyProtection="1">
      <alignment horizontal="center" vertical="top" wrapText="1"/>
      <protection hidden="1" locked="0"/>
    </xf>
    <xf numFmtId="49" fontId="4" fillId="0" borderId="14" xfId="0" applyNumberFormat="1" applyFont="1" applyBorder="1" applyAlignment="1" applyProtection="1">
      <alignment horizontal="center" vertical="center" wrapText="1"/>
      <protection hidden="1" locked="0"/>
    </xf>
    <xf numFmtId="4" fontId="0" fillId="0" borderId="34" xfId="0" applyNumberFormat="1" applyFont="1" applyBorder="1" applyAlignment="1" applyProtection="1">
      <alignment horizontal="right" vertical="center"/>
      <protection locked="0"/>
    </xf>
    <xf numFmtId="4" fontId="0" fillId="0" borderId="31" xfId="0" applyNumberFormat="1" applyFont="1" applyBorder="1" applyAlignment="1" applyProtection="1">
      <alignment horizontal="right" vertical="center"/>
      <protection locked="0"/>
    </xf>
    <xf numFmtId="49" fontId="4" fillId="0" borderId="23" xfId="0" applyNumberFormat="1" applyFont="1" applyBorder="1" applyAlignment="1" applyProtection="1">
      <alignment horizontal="center" vertical="center"/>
      <protection hidden="1" locked="0"/>
    </xf>
    <xf numFmtId="49" fontId="4" fillId="0" borderId="24" xfId="0" applyNumberFormat="1" applyFont="1" applyBorder="1" applyAlignment="1" applyProtection="1">
      <alignment vertical="center"/>
      <protection hidden="1" locked="0"/>
    </xf>
    <xf numFmtId="49" fontId="4" fillId="0" borderId="23" xfId="0" applyNumberFormat="1" applyFont="1" applyBorder="1" applyAlignment="1" applyProtection="1">
      <alignment vertical="center"/>
      <protection hidden="1"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35" xfId="0" applyFont="1" applyBorder="1" applyAlignment="1">
      <alignment wrapText="1"/>
    </xf>
    <xf numFmtId="3" fontId="8" fillId="0" borderId="0" xfId="0" applyNumberFormat="1" applyFont="1" applyFill="1" applyBorder="1" applyAlignment="1" applyProtection="1">
      <alignment vertical="center"/>
      <protection hidden="1" locked="0"/>
    </xf>
    <xf numFmtId="0" fontId="0" fillId="0" borderId="0" xfId="0" applyFont="1" applyFill="1" applyAlignment="1">
      <alignment/>
    </xf>
    <xf numFmtId="0" fontId="0" fillId="0" borderId="36" xfId="0" applyFont="1" applyBorder="1" applyAlignment="1" applyProtection="1">
      <alignment/>
      <protection locked="0"/>
    </xf>
    <xf numFmtId="166" fontId="6" fillId="35" borderId="37" xfId="0" applyNumberFormat="1" applyFont="1" applyFill="1" applyBorder="1" applyAlignment="1" applyProtection="1">
      <alignment vertical="center"/>
      <protection hidden="1" locked="0"/>
    </xf>
    <xf numFmtId="3" fontId="15" fillId="35" borderId="38" xfId="0" applyNumberFormat="1" applyFont="1" applyFill="1" applyBorder="1" applyAlignment="1" applyProtection="1">
      <alignment horizontal="center" vertical="center"/>
      <protection hidden="1" locked="0"/>
    </xf>
    <xf numFmtId="166" fontId="8" fillId="35" borderId="37" xfId="0" applyNumberFormat="1" applyFont="1" applyFill="1" applyBorder="1" applyAlignment="1" applyProtection="1">
      <alignment vertical="center"/>
      <protection hidden="1" locked="0"/>
    </xf>
    <xf numFmtId="0" fontId="5" fillId="0" borderId="37" xfId="0" applyFont="1" applyBorder="1" applyAlignment="1" applyProtection="1">
      <alignment horizontal="left"/>
      <protection locked="0"/>
    </xf>
    <xf numFmtId="166" fontId="8" fillId="0" borderId="37" xfId="0" applyNumberFormat="1" applyFont="1" applyFill="1" applyBorder="1" applyAlignment="1" applyProtection="1">
      <alignment vertical="center"/>
      <protection hidden="1" locked="0"/>
    </xf>
    <xf numFmtId="0" fontId="0" fillId="0" borderId="0" xfId="0" applyFont="1" applyFill="1" applyBorder="1" applyAlignment="1" applyProtection="1">
      <alignment/>
      <protection locked="0"/>
    </xf>
    <xf numFmtId="166" fontId="8" fillId="0" borderId="0" xfId="0" applyNumberFormat="1" applyFont="1" applyFill="1" applyBorder="1" applyAlignment="1" applyProtection="1">
      <alignment vertical="center"/>
      <protection hidden="1" locked="0"/>
    </xf>
    <xf numFmtId="0" fontId="19" fillId="0" borderId="0" xfId="0" applyFont="1" applyFill="1" applyBorder="1" applyAlignment="1" applyProtection="1">
      <alignment/>
      <protection locked="0"/>
    </xf>
    <xf numFmtId="166" fontId="8" fillId="0" borderId="0" xfId="0" applyNumberFormat="1" applyFont="1" applyFill="1" applyBorder="1" applyAlignment="1" applyProtection="1">
      <alignment horizontal="center" vertical="center"/>
      <protection hidden="1" locked="0"/>
    </xf>
    <xf numFmtId="49" fontId="0" fillId="0" borderId="11" xfId="0" applyNumberFormat="1" applyFont="1" applyBorder="1" applyAlignment="1" applyProtection="1">
      <alignment/>
      <protection locked="0"/>
    </xf>
    <xf numFmtId="49" fontId="4" fillId="0" borderId="39" xfId="0" applyNumberFormat="1" applyFont="1" applyBorder="1" applyAlignment="1" applyProtection="1">
      <alignment horizontal="center" vertical="center"/>
      <protection hidden="1" locked="0"/>
    </xf>
    <xf numFmtId="49" fontId="9" fillId="0" borderId="39" xfId="0" applyNumberFormat="1" applyFont="1" applyBorder="1" applyAlignment="1" applyProtection="1">
      <alignment vertical="center"/>
      <protection hidden="1" locked="0"/>
    </xf>
    <xf numFmtId="49" fontId="4" fillId="0" borderId="40" xfId="0" applyNumberFormat="1" applyFont="1" applyBorder="1" applyAlignment="1" applyProtection="1">
      <alignment vertical="center"/>
      <protection hidden="1" locked="0"/>
    </xf>
    <xf numFmtId="49" fontId="6" fillId="0" borderId="39" xfId="0" applyNumberFormat="1" applyFont="1" applyFill="1" applyBorder="1" applyAlignment="1" applyProtection="1">
      <alignment horizontal="left" vertical="center"/>
      <protection hidden="1" locked="0"/>
    </xf>
    <xf numFmtId="49" fontId="4" fillId="0" borderId="39" xfId="0" applyNumberFormat="1" applyFont="1" applyBorder="1" applyAlignment="1" applyProtection="1">
      <alignment vertical="center"/>
      <protection hidden="1" locked="0"/>
    </xf>
    <xf numFmtId="165" fontId="14" fillId="0" borderId="39" xfId="0" applyNumberFormat="1" applyFont="1" applyFill="1" applyBorder="1" applyAlignment="1" applyProtection="1">
      <alignment vertical="center"/>
      <protection hidden="1" locked="0"/>
    </xf>
    <xf numFmtId="49" fontId="6" fillId="0" borderId="41" xfId="0" applyNumberFormat="1" applyFont="1" applyFill="1" applyBorder="1" applyAlignment="1" applyProtection="1">
      <alignment horizontal="left" vertical="center"/>
      <protection hidden="1" locked="0"/>
    </xf>
    <xf numFmtId="4" fontId="4" fillId="0" borderId="11" xfId="0" applyNumberFormat="1" applyFont="1" applyFill="1" applyBorder="1" applyAlignment="1" applyProtection="1">
      <alignment horizontal="right" vertical="center" wrapText="1"/>
      <protection hidden="1" locked="0"/>
    </xf>
    <xf numFmtId="4" fontId="4" fillId="0" borderId="39" xfId="0" applyNumberFormat="1" applyFont="1" applyFill="1" applyBorder="1" applyAlignment="1" applyProtection="1">
      <alignment horizontal="right" vertical="center" wrapText="1"/>
      <protection hidden="1" locked="0"/>
    </xf>
    <xf numFmtId="4" fontId="6" fillId="36" borderId="10" xfId="0" applyNumberFormat="1" applyFont="1" applyFill="1" applyBorder="1" applyAlignment="1" applyProtection="1">
      <alignment horizontal="right" vertical="center"/>
      <protection hidden="1" locked="0"/>
    </xf>
    <xf numFmtId="3" fontId="15" fillId="0" borderId="42" xfId="0" applyNumberFormat="1" applyFont="1" applyBorder="1" applyAlignment="1" applyProtection="1">
      <alignment horizontal="center" vertical="center"/>
      <protection hidden="1" locked="0"/>
    </xf>
    <xf numFmtId="4" fontId="4" fillId="36" borderId="11" xfId="0" applyNumberFormat="1" applyFont="1" applyFill="1" applyBorder="1" applyAlignment="1" applyProtection="1">
      <alignment horizontal="right" vertical="center" wrapText="1"/>
      <protection hidden="1" locked="0"/>
    </xf>
    <xf numFmtId="4" fontId="4" fillId="33" borderId="39" xfId="0" applyNumberFormat="1" applyFont="1" applyFill="1" applyBorder="1" applyAlignment="1" applyProtection="1">
      <alignment horizontal="right" vertical="center"/>
      <protection hidden="1" locked="0"/>
    </xf>
    <xf numFmtId="0" fontId="4" fillId="36" borderId="10" xfId="0" applyNumberFormat="1" applyFont="1" applyFill="1" applyBorder="1" applyAlignment="1" applyProtection="1">
      <alignment horizontal="center" vertical="top" wrapText="1"/>
      <protection hidden="1" locked="0"/>
    </xf>
    <xf numFmtId="0" fontId="2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 vertical="center"/>
      <protection hidden="1" locked="0"/>
    </xf>
    <xf numFmtId="0" fontId="4" fillId="0" borderId="0" xfId="0" applyFont="1" applyFill="1" applyBorder="1" applyAlignment="1" applyProtection="1">
      <alignment vertical="center"/>
      <protection hidden="1" locked="0"/>
    </xf>
    <xf numFmtId="3" fontId="4" fillId="0" borderId="0" xfId="0" applyNumberFormat="1" applyFont="1" applyFill="1" applyBorder="1" applyAlignment="1" applyProtection="1">
      <alignment vertical="center"/>
      <protection hidden="1" locked="0"/>
    </xf>
    <xf numFmtId="0" fontId="0" fillId="0" borderId="0" xfId="0" applyFont="1" applyBorder="1" applyAlignment="1">
      <alignment/>
    </xf>
    <xf numFmtId="167" fontId="6" fillId="37" borderId="36" xfId="0" applyNumberFormat="1" applyFont="1" applyFill="1" applyBorder="1" applyAlignment="1" applyProtection="1">
      <alignment/>
      <protection hidden="1"/>
    </xf>
    <xf numFmtId="0" fontId="19" fillId="0" borderId="38" xfId="0" applyFont="1" applyBorder="1" applyAlignment="1">
      <alignment/>
    </xf>
    <xf numFmtId="0" fontId="0" fillId="0" borderId="43" xfId="0" applyBorder="1" applyAlignment="1" applyProtection="1">
      <alignment/>
      <protection locked="0"/>
    </xf>
    <xf numFmtId="0" fontId="4" fillId="0" borderId="43" xfId="0" applyFont="1" applyFill="1" applyBorder="1" applyAlignment="1" applyProtection="1">
      <alignment horizontal="center" vertical="center"/>
      <protection hidden="1" locked="0"/>
    </xf>
    <xf numFmtId="0" fontId="4" fillId="0" borderId="43" xfId="0" applyFont="1" applyFill="1" applyBorder="1" applyAlignment="1" applyProtection="1">
      <alignment vertical="center"/>
      <protection hidden="1" locked="0"/>
    </xf>
    <xf numFmtId="3" fontId="4" fillId="0" borderId="43" xfId="0" applyNumberFormat="1" applyFont="1" applyFill="1" applyBorder="1" applyAlignment="1" applyProtection="1">
      <alignment vertical="center"/>
      <protection hidden="1" locked="0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0" xfId="0" applyBorder="1" applyAlignment="1">
      <alignment/>
    </xf>
    <xf numFmtId="3" fontId="21" fillId="0" borderId="0" xfId="0" applyNumberFormat="1" applyFont="1" applyBorder="1" applyAlignment="1" applyProtection="1">
      <alignment vertical="center"/>
      <protection hidden="1" locked="0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right"/>
    </xf>
    <xf numFmtId="3" fontId="4" fillId="0" borderId="0" xfId="0" applyNumberFormat="1" applyFont="1" applyBorder="1" applyAlignment="1" applyProtection="1">
      <alignment vertical="center"/>
      <protection hidden="1" locked="0"/>
    </xf>
    <xf numFmtId="0" fontId="0" fillId="0" borderId="45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Border="1" applyAlignment="1" applyProtection="1">
      <alignment horizontal="center" vertical="center"/>
      <protection hidden="1" locked="0"/>
    </xf>
    <xf numFmtId="0" fontId="0" fillId="0" borderId="46" xfId="0" applyBorder="1" applyAlignment="1">
      <alignment/>
    </xf>
    <xf numFmtId="168" fontId="5" fillId="37" borderId="34" xfId="0" applyNumberFormat="1" applyFont="1" applyFill="1" applyBorder="1" applyAlignment="1">
      <alignment horizontal="right"/>
    </xf>
    <xf numFmtId="0" fontId="5" fillId="38" borderId="33" xfId="0" applyFont="1" applyFill="1" applyBorder="1" applyAlignment="1">
      <alignment horizontal="right"/>
    </xf>
    <xf numFmtId="167" fontId="6" fillId="39" borderId="36" xfId="0" applyNumberFormat="1" applyFont="1" applyFill="1" applyBorder="1" applyAlignment="1" applyProtection="1">
      <alignment/>
      <protection hidden="1"/>
    </xf>
    <xf numFmtId="167" fontId="22" fillId="33" borderId="36" xfId="0" applyNumberFormat="1" applyFont="1" applyFill="1" applyBorder="1" applyAlignment="1" applyProtection="1">
      <alignment/>
      <protection hidden="1"/>
    </xf>
    <xf numFmtId="10" fontId="4" fillId="0" borderId="14" xfId="0" applyNumberFormat="1" applyFont="1" applyFill="1" applyBorder="1" applyAlignment="1" applyProtection="1">
      <alignment vertical="center"/>
      <protection hidden="1" locked="0"/>
    </xf>
    <xf numFmtId="0" fontId="0" fillId="0" borderId="46" xfId="0" applyFill="1" applyBorder="1" applyAlignment="1">
      <alignment/>
    </xf>
    <xf numFmtId="168" fontId="5" fillId="37" borderId="12" xfId="0" applyNumberFormat="1" applyFont="1" applyFill="1" applyBorder="1" applyAlignment="1">
      <alignment horizontal="right"/>
    </xf>
    <xf numFmtId="0" fontId="5" fillId="38" borderId="16" xfId="0" applyFont="1" applyFill="1" applyBorder="1" applyAlignment="1">
      <alignment horizontal="right"/>
    </xf>
    <xf numFmtId="0" fontId="23" fillId="0" borderId="0" xfId="0" applyFont="1" applyFill="1" applyAlignment="1">
      <alignment/>
    </xf>
    <xf numFmtId="168" fontId="23" fillId="0" borderId="0" xfId="0" applyNumberFormat="1" applyFont="1" applyFill="1" applyAlignment="1">
      <alignment/>
    </xf>
    <xf numFmtId="3" fontId="21" fillId="0" borderId="0" xfId="0" applyNumberFormat="1" applyFont="1" applyFill="1" applyBorder="1" applyAlignment="1" applyProtection="1">
      <alignment vertical="center"/>
      <protection hidden="1" locked="0"/>
    </xf>
    <xf numFmtId="10" fontId="0" fillId="0" borderId="14" xfId="0" applyNumberFormat="1" applyFont="1" applyFill="1" applyBorder="1" applyAlignment="1">
      <alignment/>
    </xf>
    <xf numFmtId="166" fontId="4" fillId="0" borderId="0" xfId="0" applyNumberFormat="1" applyFont="1" applyFill="1" applyBorder="1" applyAlignment="1" applyProtection="1">
      <alignment horizontal="center" vertical="top" wrapText="1"/>
      <protection hidden="1" locked="0"/>
    </xf>
    <xf numFmtId="0" fontId="0" fillId="0" borderId="0" xfId="0" applyFont="1" applyFill="1" applyBorder="1" applyAlignment="1" applyProtection="1">
      <alignment horizontal="center"/>
      <protection hidden="1"/>
    </xf>
    <xf numFmtId="4" fontId="0" fillId="0" borderId="0" xfId="0" applyNumberFormat="1" applyFont="1" applyAlignment="1" applyProtection="1">
      <alignment/>
      <protection hidden="1"/>
    </xf>
    <xf numFmtId="166" fontId="4" fillId="33" borderId="14" xfId="0" applyNumberFormat="1" applyFont="1" applyFill="1" applyBorder="1" applyAlignment="1" applyProtection="1">
      <alignment horizontal="left" vertical="top" wrapText="1"/>
      <protection hidden="1" locked="0"/>
    </xf>
    <xf numFmtId="0" fontId="0" fillId="33" borderId="33" xfId="0" applyFont="1" applyFill="1" applyBorder="1" applyAlignment="1">
      <alignment horizontal="left"/>
    </xf>
    <xf numFmtId="9" fontId="8" fillId="0" borderId="14" xfId="0" applyNumberFormat="1" applyFont="1" applyFill="1" applyBorder="1" applyAlignment="1" applyProtection="1">
      <alignment horizontal="right" vertical="center"/>
      <protection hidden="1" locked="0"/>
    </xf>
    <xf numFmtId="167" fontId="8" fillId="33" borderId="33" xfId="0" applyNumberFormat="1" applyFont="1" applyFill="1" applyBorder="1" applyAlignment="1" applyProtection="1">
      <alignment horizontal="right" vertical="center"/>
      <protection hidden="1" locked="0"/>
    </xf>
    <xf numFmtId="4" fontId="0" fillId="0" borderId="0" xfId="0" applyNumberFormat="1" applyFont="1" applyBorder="1" applyAlignment="1" applyProtection="1">
      <alignment/>
      <protection hidden="1"/>
    </xf>
    <xf numFmtId="9" fontId="8" fillId="0" borderId="14" xfId="0" applyNumberFormat="1" applyFont="1" applyFill="1" applyBorder="1" applyAlignment="1" applyProtection="1">
      <alignment horizontal="right"/>
      <protection hidden="1" locked="0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>
      <alignment/>
    </xf>
    <xf numFmtId="9" fontId="8" fillId="33" borderId="14" xfId="0" applyNumberFormat="1" applyFont="1" applyFill="1" applyBorder="1" applyAlignment="1" applyProtection="1">
      <alignment horizontal="right" vertical="center"/>
      <protection hidden="1" locked="0"/>
    </xf>
    <xf numFmtId="0" fontId="0" fillId="0" borderId="45" xfId="0" applyBorder="1" applyAlignment="1">
      <alignment/>
    </xf>
    <xf numFmtId="9" fontId="4" fillId="33" borderId="15" xfId="0" applyNumberFormat="1" applyFont="1" applyFill="1" applyBorder="1" applyAlignment="1" applyProtection="1">
      <alignment horizontal="right" vertical="center"/>
      <protection hidden="1" locked="0"/>
    </xf>
    <xf numFmtId="167" fontId="8" fillId="33" borderId="16" xfId="0" applyNumberFormat="1" applyFont="1" applyFill="1" applyBorder="1" applyAlignment="1" applyProtection="1">
      <alignment horizontal="right" vertical="center"/>
      <protection hidden="1" locked="0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21" xfId="0" applyBorder="1" applyAlignment="1">
      <alignment/>
    </xf>
    <xf numFmtId="0" fontId="0" fillId="0" borderId="0" xfId="0" applyFont="1" applyBorder="1" applyAlignment="1" applyProtection="1">
      <alignment wrapText="1"/>
      <protection hidden="1"/>
    </xf>
    <xf numFmtId="0" fontId="4" fillId="0" borderId="0" xfId="0" applyFont="1" applyFill="1" applyBorder="1" applyAlignment="1" applyProtection="1">
      <alignment wrapText="1"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wrapText="1"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21" xfId="0" applyBorder="1" applyAlignment="1">
      <alignment horizontal="center"/>
    </xf>
    <xf numFmtId="166" fontId="4" fillId="33" borderId="34" xfId="0" applyNumberFormat="1" applyFont="1" applyFill="1" applyBorder="1" applyAlignment="1" applyProtection="1">
      <alignment horizontal="left" vertical="top" wrapText="1"/>
      <protection hidden="1" locked="0"/>
    </xf>
    <xf numFmtId="166" fontId="4" fillId="33" borderId="14" xfId="0" applyNumberFormat="1" applyFont="1" applyFill="1" applyBorder="1" applyAlignment="1" applyProtection="1">
      <alignment horizontal="left" vertical="top" wrapText="1"/>
      <protection hidden="1" locked="0"/>
    </xf>
    <xf numFmtId="3" fontId="4" fillId="33" borderId="34" xfId="0" applyNumberFormat="1" applyFont="1" applyFill="1" applyBorder="1" applyAlignment="1" applyProtection="1">
      <alignment horizontal="left" vertical="center"/>
      <protection hidden="1" locked="0"/>
    </xf>
    <xf numFmtId="3" fontId="4" fillId="33" borderId="14" xfId="0" applyNumberFormat="1" applyFont="1" applyFill="1" applyBorder="1" applyAlignment="1" applyProtection="1">
      <alignment horizontal="left" vertical="center"/>
      <protection hidden="1" locked="0"/>
    </xf>
    <xf numFmtId="3" fontId="4" fillId="33" borderId="12" xfId="0" applyNumberFormat="1" applyFont="1" applyFill="1" applyBorder="1" applyAlignment="1" applyProtection="1">
      <alignment horizontal="left" vertical="center"/>
      <protection hidden="1" locked="0"/>
    </xf>
    <xf numFmtId="3" fontId="4" fillId="33" borderId="15" xfId="0" applyNumberFormat="1" applyFont="1" applyFill="1" applyBorder="1" applyAlignment="1" applyProtection="1">
      <alignment horizontal="left" vertical="center"/>
      <protection hidden="1" locked="0"/>
    </xf>
    <xf numFmtId="0" fontId="5" fillId="0" borderId="11" xfId="0" applyFont="1" applyBorder="1" applyAlignment="1">
      <alignment horizontal="left"/>
    </xf>
    <xf numFmtId="0" fontId="5" fillId="0" borderId="3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33" borderId="11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right"/>
    </xf>
    <xf numFmtId="0" fontId="4" fillId="37" borderId="54" xfId="0" applyFont="1" applyFill="1" applyBorder="1" applyAlignment="1" applyProtection="1">
      <alignment horizontal="left" vertical="center"/>
      <protection hidden="1" locked="0"/>
    </xf>
    <xf numFmtId="0" fontId="4" fillId="37" borderId="30" xfId="0" applyFont="1" applyFill="1" applyBorder="1" applyAlignment="1" applyProtection="1">
      <alignment horizontal="left" vertical="center"/>
      <protection hidden="1" locked="0"/>
    </xf>
    <xf numFmtId="0" fontId="4" fillId="39" borderId="54" xfId="0" applyFont="1" applyFill="1" applyBorder="1" applyAlignment="1" applyProtection="1">
      <alignment horizontal="center" vertical="center"/>
      <protection hidden="1" locked="0"/>
    </xf>
    <xf numFmtId="0" fontId="4" fillId="39" borderId="30" xfId="0" applyFont="1" applyFill="1" applyBorder="1" applyAlignment="1" applyProtection="1">
      <alignment horizontal="center" vertical="center"/>
      <protection hidden="1" locked="0"/>
    </xf>
    <xf numFmtId="167" fontId="21" fillId="0" borderId="43" xfId="0" applyNumberFormat="1" applyFont="1" applyFill="1" applyBorder="1" applyAlignment="1" applyProtection="1">
      <alignment horizontal="center" vertical="center"/>
      <protection hidden="1" locked="0"/>
    </xf>
    <xf numFmtId="3" fontId="4" fillId="33" borderId="11" xfId="0" applyNumberFormat="1" applyFont="1" applyFill="1" applyBorder="1" applyAlignment="1" applyProtection="1">
      <alignment horizontal="center" vertical="center"/>
      <protection hidden="1" locked="0"/>
    </xf>
    <xf numFmtId="3" fontId="4" fillId="33" borderId="39" xfId="0" applyNumberFormat="1" applyFont="1" applyFill="1" applyBorder="1" applyAlignment="1" applyProtection="1">
      <alignment horizontal="center" vertical="center"/>
      <protection hidden="1" locked="0"/>
    </xf>
    <xf numFmtId="3" fontId="4" fillId="33" borderId="10" xfId="0" applyNumberFormat="1" applyFont="1" applyFill="1" applyBorder="1" applyAlignment="1" applyProtection="1">
      <alignment horizontal="center" vertical="center"/>
      <protection hidden="1" locked="0"/>
    </xf>
    <xf numFmtId="0" fontId="18" fillId="35" borderId="36" xfId="0" applyNumberFormat="1" applyFont="1" applyFill="1" applyBorder="1" applyAlignment="1" applyProtection="1">
      <alignment horizontal="center" vertical="center"/>
      <protection locked="0"/>
    </xf>
    <xf numFmtId="0" fontId="18" fillId="35" borderId="54" xfId="0" applyNumberFormat="1" applyFont="1" applyFill="1" applyBorder="1" applyAlignment="1" applyProtection="1">
      <alignment horizontal="center" vertical="center"/>
      <protection locked="0"/>
    </xf>
    <xf numFmtId="0" fontId="18" fillId="35" borderId="30" xfId="0" applyNumberFormat="1" applyFont="1" applyFill="1" applyBorder="1" applyAlignment="1" applyProtection="1">
      <alignment horizontal="center" vertical="center"/>
      <protection locked="0"/>
    </xf>
    <xf numFmtId="0" fontId="4" fillId="35" borderId="36" xfId="0" applyNumberFormat="1" applyFont="1" applyFill="1" applyBorder="1" applyAlignment="1" applyProtection="1">
      <alignment horizontal="center" vertical="center"/>
      <protection hidden="1" locked="0"/>
    </xf>
    <xf numFmtId="0" fontId="4" fillId="35" borderId="54" xfId="0" applyNumberFormat="1" applyFont="1" applyFill="1" applyBorder="1" applyAlignment="1" applyProtection="1">
      <alignment horizontal="center" vertical="center"/>
      <protection hidden="1" locked="0"/>
    </xf>
    <xf numFmtId="0" fontId="4" fillId="35" borderId="30" xfId="0" applyNumberFormat="1" applyFont="1" applyFill="1" applyBorder="1" applyAlignment="1" applyProtection="1">
      <alignment horizontal="center" vertical="center"/>
      <protection hidden="1" locked="0"/>
    </xf>
    <xf numFmtId="166" fontId="8" fillId="0" borderId="55" xfId="0" applyNumberFormat="1" applyFont="1" applyFill="1" applyBorder="1" applyAlignment="1" applyProtection="1">
      <alignment horizontal="center" vertical="center"/>
      <protection hidden="1" locked="0"/>
    </xf>
    <xf numFmtId="166" fontId="8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0" fillId="0" borderId="57" xfId="0" applyFont="1" applyFill="1" applyBorder="1" applyAlignment="1" applyProtection="1">
      <alignment horizontal="center" vertical="center" textRotation="90" wrapText="1"/>
      <protection locked="0"/>
    </xf>
    <xf numFmtId="0" fontId="0" fillId="0" borderId="47" xfId="0" applyFont="1" applyFill="1" applyBorder="1" applyAlignment="1" applyProtection="1">
      <alignment horizontal="center" vertical="center" textRotation="90" wrapText="1"/>
      <protection locked="0"/>
    </xf>
    <xf numFmtId="0" fontId="5" fillId="35" borderId="36" xfId="0" applyFont="1" applyFill="1" applyBorder="1" applyAlignment="1" applyProtection="1">
      <alignment horizontal="center"/>
      <protection locked="0"/>
    </xf>
    <xf numFmtId="0" fontId="5" fillId="35" borderId="54" xfId="0" applyFont="1" applyFill="1" applyBorder="1" applyAlignment="1" applyProtection="1">
      <alignment horizontal="center"/>
      <protection locked="0"/>
    </xf>
    <xf numFmtId="0" fontId="5" fillId="35" borderId="58" xfId="0" applyFont="1" applyFill="1" applyBorder="1" applyAlignment="1" applyProtection="1">
      <alignment horizontal="center"/>
      <protection locked="0"/>
    </xf>
    <xf numFmtId="3" fontId="4" fillId="37" borderId="36" xfId="0" applyNumberFormat="1" applyFont="1" applyFill="1" applyBorder="1" applyAlignment="1" applyProtection="1">
      <alignment horizontal="left" vertical="center"/>
      <protection hidden="1" locked="0"/>
    </xf>
    <xf numFmtId="3" fontId="4" fillId="37" borderId="54" xfId="0" applyNumberFormat="1" applyFont="1" applyFill="1" applyBorder="1" applyAlignment="1" applyProtection="1">
      <alignment horizontal="left" vertical="center"/>
      <protection hidden="1" locked="0"/>
    </xf>
    <xf numFmtId="3" fontId="4" fillId="37" borderId="30" xfId="0" applyNumberFormat="1" applyFont="1" applyFill="1" applyBorder="1" applyAlignment="1" applyProtection="1">
      <alignment horizontal="left" vertical="center"/>
      <protection hidden="1" locked="0"/>
    </xf>
    <xf numFmtId="0" fontId="0" fillId="0" borderId="56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>
      <alignment wrapText="1"/>
    </xf>
    <xf numFmtId="166" fontId="2" fillId="35" borderId="36" xfId="0" applyNumberFormat="1" applyFont="1" applyFill="1" applyBorder="1" applyAlignment="1" applyProtection="1">
      <alignment horizontal="center" vertical="center"/>
      <protection hidden="1" locked="0"/>
    </xf>
    <xf numFmtId="166" fontId="2" fillId="35" borderId="54" xfId="0" applyNumberFormat="1" applyFont="1" applyFill="1" applyBorder="1" applyAlignment="1" applyProtection="1">
      <alignment horizontal="center" vertical="center"/>
      <protection hidden="1" locked="0"/>
    </xf>
    <xf numFmtId="166" fontId="2" fillId="35" borderId="30" xfId="0" applyNumberFormat="1" applyFont="1" applyFill="1" applyBorder="1" applyAlignment="1" applyProtection="1">
      <alignment horizontal="center" vertical="center"/>
      <protection hidden="1" locked="0"/>
    </xf>
    <xf numFmtId="0" fontId="5" fillId="40" borderId="57" xfId="0" applyFont="1" applyFill="1" applyBorder="1" applyAlignment="1" applyProtection="1">
      <alignment horizontal="center" vertical="center" textRotation="90" wrapText="1"/>
      <protection locked="0"/>
    </xf>
    <xf numFmtId="0" fontId="5" fillId="40" borderId="59" xfId="0" applyFont="1" applyFill="1" applyBorder="1" applyAlignment="1" applyProtection="1">
      <alignment horizontal="center" vertical="center" textRotation="90" wrapText="1"/>
      <protection locked="0"/>
    </xf>
    <xf numFmtId="0" fontId="5" fillId="0" borderId="60" xfId="0" applyFont="1" applyBorder="1" applyAlignment="1" applyProtection="1">
      <alignment horizontal="center" vertical="center" textRotation="90" wrapText="1"/>
      <protection locked="0"/>
    </xf>
    <xf numFmtId="0" fontId="5" fillId="0" borderId="47" xfId="0" applyFont="1" applyBorder="1" applyAlignment="1" applyProtection="1">
      <alignment horizontal="center" vertical="center" textRotation="90" wrapText="1"/>
      <protection locked="0"/>
    </xf>
    <xf numFmtId="0" fontId="5" fillId="0" borderId="57" xfId="0" applyFont="1" applyBorder="1" applyAlignment="1" applyProtection="1">
      <alignment horizontal="center" vertical="center" textRotation="90" wrapText="1"/>
      <protection locked="0"/>
    </xf>
    <xf numFmtId="0" fontId="4" fillId="33" borderId="61" xfId="0" applyFont="1" applyFill="1" applyBorder="1" applyAlignment="1" applyProtection="1">
      <alignment horizontal="center" vertical="center" wrapText="1"/>
      <protection hidden="1" locked="0"/>
    </xf>
    <xf numFmtId="0" fontId="4" fillId="33" borderId="19" xfId="0" applyFont="1" applyFill="1" applyBorder="1" applyAlignment="1" applyProtection="1">
      <alignment horizontal="center" vertical="center" wrapText="1"/>
      <protection hidden="1" locked="0"/>
    </xf>
    <xf numFmtId="0" fontId="12" fillId="33" borderId="61" xfId="0" applyFont="1" applyFill="1" applyBorder="1" applyAlignment="1" applyProtection="1">
      <alignment horizontal="center" vertical="center" wrapText="1"/>
      <protection hidden="1" locked="0"/>
    </xf>
    <xf numFmtId="0" fontId="12" fillId="33" borderId="19" xfId="0" applyFont="1" applyFill="1" applyBorder="1" applyAlignment="1" applyProtection="1">
      <alignment horizontal="center" vertical="center" wrapText="1"/>
      <protection hidden="1" locked="0"/>
    </xf>
    <xf numFmtId="0" fontId="4" fillId="33" borderId="38" xfId="0" applyFont="1" applyFill="1" applyBorder="1" applyAlignment="1" applyProtection="1">
      <alignment horizontal="center" vertical="center" wrapText="1"/>
      <protection hidden="1" locked="0"/>
    </xf>
    <xf numFmtId="0" fontId="4" fillId="33" borderId="43" xfId="0" applyFont="1" applyFill="1" applyBorder="1" applyAlignment="1" applyProtection="1">
      <alignment horizontal="center" vertical="center" wrapText="1"/>
      <protection hidden="1" locked="0"/>
    </xf>
    <xf numFmtId="0" fontId="4" fillId="33" borderId="44" xfId="0" applyFont="1" applyFill="1" applyBorder="1" applyAlignment="1" applyProtection="1">
      <alignment horizontal="center" vertical="center" wrapText="1"/>
      <protection hidden="1" locked="0"/>
    </xf>
    <xf numFmtId="0" fontId="4" fillId="33" borderId="52" xfId="0" applyFont="1" applyFill="1" applyBorder="1" applyAlignment="1" applyProtection="1">
      <alignment horizontal="center" vertical="center" wrapText="1"/>
      <protection hidden="1" locked="0"/>
    </xf>
    <xf numFmtId="0" fontId="4" fillId="33" borderId="27" xfId="0" applyFont="1" applyFill="1" applyBorder="1" applyAlignment="1" applyProtection="1">
      <alignment horizontal="center" vertical="center" wrapText="1"/>
      <protection hidden="1" locked="0"/>
    </xf>
    <xf numFmtId="0" fontId="4" fillId="33" borderId="53" xfId="0" applyFont="1" applyFill="1" applyBorder="1" applyAlignment="1" applyProtection="1">
      <alignment horizontal="center" vertical="center" wrapText="1"/>
      <protection hidden="1" locked="0"/>
    </xf>
    <xf numFmtId="0" fontId="4" fillId="33" borderId="57" xfId="0" applyFont="1" applyFill="1" applyBorder="1" applyAlignment="1" applyProtection="1">
      <alignment horizontal="center" vertical="center" wrapText="1"/>
      <protection hidden="1" locked="0"/>
    </xf>
    <xf numFmtId="0" fontId="4" fillId="33" borderId="60" xfId="0" applyFont="1" applyFill="1" applyBorder="1" applyAlignment="1" applyProtection="1">
      <alignment horizontal="center" vertical="center" wrapText="1"/>
      <protection hidden="1" locked="0"/>
    </xf>
    <xf numFmtId="0" fontId="4" fillId="33" borderId="59" xfId="0" applyFont="1" applyFill="1" applyBorder="1" applyAlignment="1" applyProtection="1">
      <alignment horizontal="center" vertical="center" wrapText="1"/>
      <protection hidden="1" locked="0"/>
    </xf>
    <xf numFmtId="0" fontId="8" fillId="33" borderId="62" xfId="51" applyFont="1" applyFill="1" applyBorder="1" applyAlignment="1" applyProtection="1">
      <alignment horizontal="center" vertical="center" wrapText="1"/>
      <protection hidden="1" locked="0"/>
    </xf>
    <xf numFmtId="0" fontId="8" fillId="33" borderId="63" xfId="51" applyFont="1" applyFill="1" applyBorder="1" applyAlignment="1" applyProtection="1">
      <alignment horizontal="center" vertical="center" wrapText="1"/>
      <protection hidden="1" locked="0"/>
    </xf>
    <xf numFmtId="0" fontId="8" fillId="33" borderId="17" xfId="51" applyFont="1" applyFill="1" applyBorder="1" applyAlignment="1" applyProtection="1">
      <alignment horizontal="center" vertical="center" wrapText="1"/>
      <protection hidden="1" locked="0"/>
    </xf>
    <xf numFmtId="4" fontId="4" fillId="34" borderId="39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39" xfId="0" applyFont="1" applyBorder="1" applyAlignment="1" applyProtection="1">
      <alignment horizontal="center" vertical="center" wrapText="1"/>
      <protection hidden="1"/>
    </xf>
    <xf numFmtId="0" fontId="0" fillId="0" borderId="14" xfId="0" applyFont="1" applyBorder="1" applyAlignment="1" applyProtection="1">
      <alignment horizontal="center" vertical="center" wrapText="1"/>
      <protection hidden="1"/>
    </xf>
    <xf numFmtId="4" fontId="4" fillId="34" borderId="14" xfId="0" applyNumberFormat="1" applyFont="1" applyFill="1" applyBorder="1" applyAlignment="1" applyProtection="1">
      <alignment horizontal="center" vertical="center" wrapText="1"/>
      <protection hidden="1"/>
    </xf>
    <xf numFmtId="4" fontId="4" fillId="34" borderId="10" xfId="0" applyNumberFormat="1" applyFont="1" applyFill="1" applyBorder="1" applyAlignment="1" applyProtection="1">
      <alignment horizontal="center" vertical="center" wrapText="1"/>
      <protection hidden="1"/>
    </xf>
    <xf numFmtId="4" fontId="4" fillId="34" borderId="33" xfId="0" applyNumberFormat="1" applyFont="1" applyFill="1" applyBorder="1" applyAlignment="1" applyProtection="1">
      <alignment horizontal="center" vertical="center" wrapText="1"/>
      <protection hidden="1"/>
    </xf>
    <xf numFmtId="49" fontId="10" fillId="36" borderId="36" xfId="0" applyNumberFormat="1" applyFont="1" applyFill="1" applyBorder="1" applyAlignment="1" applyProtection="1">
      <alignment horizontal="center"/>
      <protection hidden="1" locked="0"/>
    </xf>
    <xf numFmtId="0" fontId="11" fillId="0" borderId="54" xfId="0" applyFont="1" applyBorder="1" applyAlignment="1">
      <alignment/>
    </xf>
    <xf numFmtId="0" fontId="11" fillId="0" borderId="30" xfId="0" applyFont="1" applyBorder="1" applyAlignment="1">
      <alignment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61" xfId="0" applyFont="1" applyBorder="1" applyAlignment="1" applyProtection="1">
      <alignment horizontal="center"/>
      <protection locked="0"/>
    </xf>
    <xf numFmtId="0" fontId="0" fillId="33" borderId="64" xfId="0" applyFont="1" applyFill="1" applyBorder="1" applyAlignment="1" applyProtection="1">
      <alignment horizontal="center" vertical="center" wrapText="1"/>
      <protection locked="0"/>
    </xf>
    <xf numFmtId="0" fontId="0" fillId="33" borderId="65" xfId="0" applyFont="1" applyFill="1" applyBorder="1" applyAlignment="1" applyProtection="1">
      <alignment horizontal="center" vertical="center" wrapText="1"/>
      <protection locked="0"/>
    </xf>
    <xf numFmtId="0" fontId="0" fillId="33" borderId="18" xfId="0" applyFont="1" applyFill="1" applyBorder="1" applyAlignment="1" applyProtection="1">
      <alignment horizontal="center" vertical="center" wrapText="1"/>
      <protection locked="0"/>
    </xf>
    <xf numFmtId="0" fontId="4" fillId="33" borderId="41" xfId="0" applyFont="1" applyFill="1" applyBorder="1" applyAlignment="1" applyProtection="1">
      <alignment horizontal="center" vertical="center"/>
      <protection hidden="1" locked="0"/>
    </xf>
    <xf numFmtId="0" fontId="4" fillId="33" borderId="42" xfId="0" applyFont="1" applyFill="1" applyBorder="1" applyAlignment="1" applyProtection="1">
      <alignment horizontal="center" vertical="center"/>
      <protection hidden="1" locked="0"/>
    </xf>
    <xf numFmtId="0" fontId="4" fillId="33" borderId="40" xfId="0" applyFont="1" applyFill="1" applyBorder="1" applyAlignment="1" applyProtection="1">
      <alignment horizontal="center" vertical="center"/>
      <protection hidden="1" locked="0"/>
    </xf>
    <xf numFmtId="0" fontId="0" fillId="33" borderId="66" xfId="0" applyFont="1" applyFill="1" applyBorder="1" applyAlignment="1" applyProtection="1">
      <alignment horizontal="center" vertical="center" wrapText="1"/>
      <protection locked="0"/>
    </xf>
    <xf numFmtId="0" fontId="0" fillId="33" borderId="67" xfId="0" applyFont="1" applyFill="1" applyBorder="1" applyAlignment="1" applyProtection="1">
      <alignment horizontal="center" vertical="center" wrapText="1"/>
      <protection locked="0"/>
    </xf>
    <xf numFmtId="0" fontId="0" fillId="33" borderId="19" xfId="0" applyFont="1" applyFill="1" applyBorder="1" applyAlignment="1" applyProtection="1">
      <alignment horizontal="center" vertical="center" wrapText="1"/>
      <protection locked="0"/>
    </xf>
    <xf numFmtId="0" fontId="4" fillId="33" borderId="66" xfId="0" applyFont="1" applyFill="1" applyBorder="1" applyAlignment="1" applyProtection="1">
      <alignment horizontal="center" vertical="center" wrapText="1"/>
      <protection hidden="1" locked="0"/>
    </xf>
    <xf numFmtId="0" fontId="4" fillId="33" borderId="67" xfId="0" applyFont="1" applyFill="1" applyBorder="1" applyAlignment="1" applyProtection="1">
      <alignment horizontal="center" vertical="center" wrapText="1"/>
      <protection hidden="1" locked="0"/>
    </xf>
    <xf numFmtId="0" fontId="4" fillId="33" borderId="56" xfId="0" applyFont="1" applyFill="1" applyBorder="1" applyAlignment="1" applyProtection="1">
      <alignment horizontal="center" vertical="center" wrapText="1"/>
      <protection hidden="1" locked="0"/>
    </xf>
    <xf numFmtId="0" fontId="4" fillId="33" borderId="68" xfId="0" applyFont="1" applyFill="1" applyBorder="1" applyAlignment="1" applyProtection="1">
      <alignment horizontal="center" vertical="center" wrapText="1"/>
      <protection hidden="1" locked="0"/>
    </xf>
    <xf numFmtId="0" fontId="4" fillId="33" borderId="20" xfId="0" applyFont="1" applyFill="1" applyBorder="1" applyAlignment="1" applyProtection="1">
      <alignment horizontal="center" vertical="center" wrapText="1"/>
      <protection hidden="1" locked="0"/>
    </xf>
    <xf numFmtId="0" fontId="5" fillId="33" borderId="69" xfId="0" applyFont="1" applyFill="1" applyBorder="1" applyAlignment="1">
      <alignment horizontal="left"/>
    </xf>
    <xf numFmtId="0" fontId="5" fillId="33" borderId="40" xfId="0" applyFont="1" applyFill="1" applyBorder="1" applyAlignment="1">
      <alignment horizontal="left"/>
    </xf>
    <xf numFmtId="0" fontId="0" fillId="33" borderId="49" xfId="0" applyFont="1" applyFill="1" applyBorder="1" applyAlignment="1">
      <alignment horizontal="left" wrapText="1"/>
    </xf>
    <xf numFmtId="0" fontId="0" fillId="33" borderId="70" xfId="0" applyFont="1" applyFill="1" applyBorder="1" applyAlignment="1">
      <alignment horizontal="left" wrapText="1"/>
    </xf>
    <xf numFmtId="0" fontId="0" fillId="33" borderId="45" xfId="0" applyFont="1" applyFill="1" applyBorder="1" applyAlignment="1">
      <alignment horizontal="left" wrapText="1"/>
    </xf>
    <xf numFmtId="0" fontId="0" fillId="33" borderId="71" xfId="0" applyFont="1" applyFill="1" applyBorder="1" applyAlignment="1">
      <alignment horizontal="left" wrapText="1"/>
    </xf>
    <xf numFmtId="0" fontId="0" fillId="33" borderId="47" xfId="0" applyFont="1" applyFill="1" applyBorder="1" applyAlignment="1">
      <alignment horizontal="left" wrapText="1"/>
    </xf>
    <xf numFmtId="0" fontId="0" fillId="33" borderId="72" xfId="0" applyFont="1" applyFill="1" applyBorder="1" applyAlignment="1">
      <alignment horizontal="left" wrapText="1"/>
    </xf>
    <xf numFmtId="0" fontId="0" fillId="0" borderId="51" xfId="0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0" fillId="0" borderId="41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73" xfId="0" applyFont="1" applyFill="1" applyBorder="1" applyAlignment="1">
      <alignment horizontal="center"/>
    </xf>
    <xf numFmtId="14" fontId="0" fillId="0" borderId="74" xfId="0" applyNumberFormat="1" applyFont="1" applyFill="1" applyBorder="1" applyAlignment="1">
      <alignment horizontal="center"/>
    </xf>
    <xf numFmtId="14" fontId="0" fillId="0" borderId="75" xfId="0" applyNumberFormat="1" applyFont="1" applyFill="1" applyBorder="1" applyAlignment="1">
      <alignment horizontal="center"/>
    </xf>
    <xf numFmtId="14" fontId="0" fillId="0" borderId="76" xfId="0" applyNumberFormat="1" applyFont="1" applyFill="1" applyBorder="1" applyAlignment="1">
      <alignment horizontal="center"/>
    </xf>
    <xf numFmtId="0" fontId="8" fillId="0" borderId="36" xfId="0" applyFont="1" applyFill="1" applyBorder="1" applyAlignment="1" applyProtection="1">
      <alignment horizontal="center"/>
      <protection hidden="1" locked="0"/>
    </xf>
    <xf numFmtId="0" fontId="8" fillId="0" borderId="54" xfId="0" applyFont="1" applyFill="1" applyBorder="1" applyAlignment="1" applyProtection="1">
      <alignment horizontal="center"/>
      <protection hidden="1" locked="0"/>
    </xf>
    <xf numFmtId="0" fontId="8" fillId="0" borderId="30" xfId="0" applyFont="1" applyFill="1" applyBorder="1" applyAlignment="1" applyProtection="1">
      <alignment horizontal="center"/>
      <protection hidden="1" locked="0"/>
    </xf>
    <xf numFmtId="14" fontId="0" fillId="41" borderId="36" xfId="0" applyNumberFormat="1" applyFont="1" applyFill="1" applyBorder="1" applyAlignment="1" applyProtection="1">
      <alignment horizontal="center"/>
      <protection hidden="1" locked="0"/>
    </xf>
    <xf numFmtId="14" fontId="0" fillId="41" borderId="30" xfId="0" applyNumberFormat="1" applyFont="1" applyFill="1" applyBorder="1" applyAlignment="1" applyProtection="1">
      <alignment horizontal="center"/>
      <protection hidden="1" locked="0"/>
    </xf>
    <xf numFmtId="0" fontId="4" fillId="33" borderId="11" xfId="0" applyFont="1" applyFill="1" applyBorder="1" applyAlignment="1" applyProtection="1">
      <alignment horizontal="left"/>
      <protection hidden="1" locked="0"/>
    </xf>
    <xf numFmtId="0" fontId="4" fillId="33" borderId="39" xfId="0" applyFont="1" applyFill="1" applyBorder="1" applyAlignment="1" applyProtection="1">
      <alignment horizontal="left"/>
      <protection hidden="1" locked="0"/>
    </xf>
    <xf numFmtId="0" fontId="5" fillId="41" borderId="41" xfId="0" applyFont="1" applyFill="1" applyBorder="1" applyAlignment="1" applyProtection="1">
      <alignment horizontal="left"/>
      <protection locked="0"/>
    </xf>
    <xf numFmtId="0" fontId="5" fillId="41" borderId="73" xfId="0" applyFont="1" applyFill="1" applyBorder="1" applyAlignment="1" applyProtection="1">
      <alignment horizontal="left"/>
      <protection locked="0"/>
    </xf>
    <xf numFmtId="0" fontId="8" fillId="33" borderId="69" xfId="0" applyFont="1" applyFill="1" applyBorder="1" applyAlignment="1" applyProtection="1">
      <alignment horizontal="center"/>
      <protection hidden="1" locked="0"/>
    </xf>
    <xf numFmtId="0" fontId="8" fillId="33" borderId="73" xfId="0" applyFont="1" applyFill="1" applyBorder="1" applyAlignment="1" applyProtection="1">
      <alignment horizontal="center"/>
      <protection hidden="1" locked="0"/>
    </xf>
    <xf numFmtId="0" fontId="0" fillId="41" borderId="69" xfId="0" applyFont="1" applyFill="1" applyBorder="1" applyAlignment="1">
      <alignment horizontal="left"/>
    </xf>
    <xf numFmtId="0" fontId="0" fillId="41" borderId="42" xfId="0" applyFont="1" applyFill="1" applyBorder="1" applyAlignment="1">
      <alignment horizontal="left"/>
    </xf>
    <xf numFmtId="0" fontId="0" fillId="41" borderId="73" xfId="0" applyFont="1" applyFill="1" applyBorder="1" applyAlignment="1">
      <alignment horizontal="left"/>
    </xf>
    <xf numFmtId="0" fontId="4" fillId="33" borderId="12" xfId="0" applyFont="1" applyFill="1" applyBorder="1" applyAlignment="1" applyProtection="1">
      <alignment horizontal="left"/>
      <protection hidden="1" locked="0"/>
    </xf>
    <xf numFmtId="0" fontId="4" fillId="33" borderId="15" xfId="0" applyFont="1" applyFill="1" applyBorder="1" applyAlignment="1" applyProtection="1">
      <alignment horizontal="left"/>
      <protection hidden="1" locked="0"/>
    </xf>
    <xf numFmtId="0" fontId="5" fillId="41" borderId="74" xfId="0" applyFont="1" applyFill="1" applyBorder="1" applyAlignment="1" applyProtection="1">
      <alignment horizontal="left"/>
      <protection locked="0"/>
    </xf>
    <xf numFmtId="0" fontId="5" fillId="41" borderId="76" xfId="0" applyFont="1" applyFill="1" applyBorder="1" applyAlignment="1" applyProtection="1">
      <alignment horizontal="left"/>
      <protection locked="0"/>
    </xf>
    <xf numFmtId="0" fontId="8" fillId="33" borderId="77" xfId="0" applyFont="1" applyFill="1" applyBorder="1" applyAlignment="1" applyProtection="1">
      <alignment horizontal="center"/>
      <protection hidden="1" locked="0"/>
    </xf>
    <xf numFmtId="0" fontId="8" fillId="33" borderId="76" xfId="0" applyFont="1" applyFill="1" applyBorder="1" applyAlignment="1" applyProtection="1">
      <alignment horizontal="center"/>
      <protection hidden="1" locked="0"/>
    </xf>
    <xf numFmtId="0" fontId="0" fillId="41" borderId="77" xfId="0" applyFont="1" applyFill="1" applyBorder="1" applyAlignment="1">
      <alignment horizontal="left"/>
    </xf>
    <xf numFmtId="0" fontId="0" fillId="41" borderId="75" xfId="0" applyFont="1" applyFill="1" applyBorder="1" applyAlignment="1">
      <alignment horizontal="left"/>
    </xf>
    <xf numFmtId="0" fontId="0" fillId="41" borderId="76" xfId="0" applyFont="1" applyFill="1" applyBorder="1" applyAlignment="1">
      <alignment horizontal="left"/>
    </xf>
  </cellXfs>
  <cellStyles count="5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4" xfId="49"/>
    <cellStyle name="normální 5" xfId="50"/>
    <cellStyle name="normální_Vzor2 Návrh Záv.vyúčtování 2" xfId="51"/>
    <cellStyle name="Poznámka" xfId="52"/>
    <cellStyle name="procent 2" xfId="53"/>
    <cellStyle name="procent 3" xfId="54"/>
    <cellStyle name="Percent" xfId="55"/>
    <cellStyle name="Propojená buňka" xfId="56"/>
    <cellStyle name="Správně" xfId="57"/>
    <cellStyle name="Standard 2" xfId="58"/>
    <cellStyle name="Standard 2 2" xfId="59"/>
    <cellStyle name="Standard 2_Prüfbericht AT-CZ Korr 02022011" xfId="60"/>
    <cellStyle name="Text upozornění" xfId="61"/>
    <cellStyle name="Vstup" xfId="62"/>
    <cellStyle name="Výpočet" xfId="63"/>
    <cellStyle name="Výstup" xfId="64"/>
    <cellStyle name="Vysvětlující text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dxfs count="5">
    <dxf>
      <fill>
        <patternFill>
          <bgColor indexed="55"/>
        </patternFill>
      </fill>
    </dxf>
    <dxf>
      <font>
        <u val="none"/>
        <strike val="0"/>
        <color auto="1"/>
      </font>
      <fill>
        <patternFill>
          <bgColor indexed="55"/>
        </patternFill>
      </fill>
      <border>
        <top style="thin"/>
        <bottom style="thin"/>
      </border>
    </dxf>
    <dxf>
      <font>
        <strike/>
        <color auto="1"/>
      </font>
      <fill>
        <patternFill>
          <bgColor indexed="55"/>
        </patternFill>
      </fill>
      <border>
        <top style="thin"/>
        <bottom style="thin"/>
      </border>
    </dxf>
    <dxf>
      <font>
        <strike/>
        <color auto="1"/>
      </font>
      <fill>
        <patternFill>
          <bgColor rgb="FF969696"/>
        </patternFill>
      </fill>
      <border>
        <top style="thin"/>
        <bottom style="thin">
          <color rgb="FF000000"/>
        </bottom>
      </border>
    </dxf>
    <dxf>
      <font>
        <u val="none"/>
        <strike val="0"/>
        <color auto="1"/>
      </font>
      <fill>
        <patternFill>
          <bgColor rgb="FF969696"/>
        </patternFill>
      </fill>
      <border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.%20MZ%20PRO%202013+,%20M0018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 Prohlášení o výdajích"/>
      <sheetName val="6.Zpráva o pokroku"/>
      <sheetName val="7. Finanční zpráva "/>
      <sheetName val="8.Soupiska výdajů"/>
      <sheetName val="9. Národní spolufinancování"/>
      <sheetName val="10. Zadávací řízení"/>
      <sheetName val="11. Kontrola na místě"/>
      <sheetName val="12. Krácení výdajů"/>
      <sheetName val="13. Sdílené výdaje"/>
    </sheetNames>
    <sheetDataSet>
      <sheetData sheetId="2">
        <row r="8">
          <cell r="C8" t="str">
            <v>M00180</v>
          </cell>
        </row>
        <row r="10">
          <cell r="C10" t="str">
            <v>Kraj Vysočina</v>
          </cell>
        </row>
        <row r="20">
          <cell r="C20">
            <v>3</v>
          </cell>
        </row>
        <row r="22">
          <cell r="C22" t="str">
            <v>č. 4 od 01/10/2012 - 31/03/2013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1"/>
  <sheetViews>
    <sheetView tabSelected="1" view="pageLayout" zoomScaleSheetLayoutView="75" workbookViewId="0" topLeftCell="N1">
      <selection activeCell="W2" sqref="W2"/>
    </sheetView>
  </sheetViews>
  <sheetFormatPr defaultColWidth="9.140625" defaultRowHeight="12.75"/>
  <cols>
    <col min="1" max="1" width="7.140625" style="8" customWidth="1"/>
    <col min="2" max="2" width="12.57421875" style="8" customWidth="1"/>
    <col min="3" max="3" width="21.8515625" style="8" customWidth="1"/>
    <col min="4" max="4" width="17.00390625" style="8" customWidth="1"/>
    <col min="5" max="5" width="16.00390625" style="8" customWidth="1"/>
    <col min="6" max="6" width="11.57421875" style="8" customWidth="1"/>
    <col min="7" max="7" width="15.28125" style="8" customWidth="1"/>
    <col min="8" max="8" width="17.7109375" style="8" customWidth="1"/>
    <col min="9" max="9" width="15.00390625" style="8" customWidth="1"/>
    <col min="10" max="10" width="14.8515625" style="8" customWidth="1"/>
    <col min="11" max="11" width="13.7109375" style="8" customWidth="1"/>
    <col min="12" max="13" width="11.421875" style="8" customWidth="1"/>
    <col min="14" max="14" width="12.140625" style="8" customWidth="1"/>
    <col min="15" max="15" width="11.421875" style="8" customWidth="1"/>
    <col min="16" max="16" width="14.28125" style="8" customWidth="1"/>
    <col min="17" max="17" width="11.8515625" style="8" customWidth="1"/>
    <col min="18" max="18" width="14.57421875" style="8" customWidth="1"/>
    <col min="19" max="19" width="10.421875" style="8" customWidth="1"/>
    <col min="20" max="20" width="16.421875" style="8" customWidth="1"/>
    <col min="21" max="21" width="14.421875" style="8" bestFit="1" customWidth="1"/>
    <col min="22" max="22" width="16.00390625" style="8" bestFit="1" customWidth="1"/>
    <col min="23" max="23" width="25.7109375" style="8" customWidth="1"/>
    <col min="24" max="24" width="15.28125" style="8" customWidth="1"/>
    <col min="25" max="26" width="9.28125" style="8" bestFit="1" customWidth="1"/>
    <col min="27" max="16384" width="9.140625" style="8" customWidth="1"/>
  </cols>
  <sheetData>
    <row r="1" spans="1:43" ht="24" customHeight="1" thickBot="1">
      <c r="A1" s="1" t="s">
        <v>0</v>
      </c>
      <c r="B1" s="2"/>
      <c r="C1" s="2"/>
      <c r="D1" s="2"/>
      <c r="E1" s="3"/>
      <c r="F1" s="4"/>
      <c r="G1" s="4"/>
      <c r="H1" s="4"/>
      <c r="I1" s="288" t="str">
        <f>'[1]7. Finanční zpráva '!C22</f>
        <v>č. 4 od 01/10/2012 - 31/03/2013</v>
      </c>
      <c r="J1" s="289"/>
      <c r="K1" s="5"/>
      <c r="L1" s="6"/>
      <c r="M1" s="4"/>
      <c r="N1" s="4"/>
      <c r="O1" s="4"/>
      <c r="P1" s="4"/>
      <c r="Q1" s="4"/>
      <c r="R1" s="7"/>
      <c r="S1" s="7"/>
      <c r="W1" s="8" t="s">
        <v>139</v>
      </c>
      <c r="AP1" t="s">
        <v>1</v>
      </c>
      <c r="AQ1" s="9" t="s">
        <v>2</v>
      </c>
    </row>
    <row r="2" spans="1:43" s="14" customFormat="1" ht="15.75" thickBot="1">
      <c r="A2" s="10"/>
      <c r="B2" s="10"/>
      <c r="C2" s="10"/>
      <c r="D2" s="10"/>
      <c r="E2" s="10"/>
      <c r="F2" s="11"/>
      <c r="G2" s="11"/>
      <c r="H2" s="11"/>
      <c r="I2" s="10"/>
      <c r="J2" s="10"/>
      <c r="K2" s="10"/>
      <c r="L2" s="12"/>
      <c r="M2" s="12"/>
      <c r="N2" s="12"/>
      <c r="O2" s="12"/>
      <c r="P2" s="12"/>
      <c r="Q2" s="12"/>
      <c r="R2" s="12"/>
      <c r="S2" s="12"/>
      <c r="T2" s="12"/>
      <c r="U2" s="12"/>
      <c r="V2" s="13"/>
      <c r="W2" s="14" t="s">
        <v>140</v>
      </c>
      <c r="AP2"/>
      <c r="AQ2" s="9" t="s">
        <v>3</v>
      </c>
    </row>
    <row r="3" spans="1:43" s="14" customFormat="1" ht="15">
      <c r="A3" s="15"/>
      <c r="B3" s="290" t="s">
        <v>4</v>
      </c>
      <c r="C3" s="291"/>
      <c r="D3" s="291"/>
      <c r="E3" s="291"/>
      <c r="F3" s="292">
        <f>'[1]7. Finanční zpráva '!C20</f>
        <v>3</v>
      </c>
      <c r="G3" s="293"/>
      <c r="H3" s="294" t="s">
        <v>5</v>
      </c>
      <c r="I3" s="295"/>
      <c r="J3" s="296" t="str">
        <f>'[1]7. Finanční zpráva '!C10</f>
        <v>Kraj Vysočina</v>
      </c>
      <c r="K3" s="297"/>
      <c r="L3" s="297"/>
      <c r="M3" s="297"/>
      <c r="N3" s="297"/>
      <c r="O3" s="297"/>
      <c r="P3" s="297"/>
      <c r="Q3" s="298"/>
      <c r="R3" s="12"/>
      <c r="S3" s="12"/>
      <c r="T3" s="12"/>
      <c r="U3" s="12"/>
      <c r="V3" s="13"/>
      <c r="AP3" t="s">
        <v>6</v>
      </c>
      <c r="AQ3" s="9" t="s">
        <v>7</v>
      </c>
    </row>
    <row r="4" spans="1:43" s="14" customFormat="1" ht="15.75" thickBot="1">
      <c r="A4" s="10"/>
      <c r="B4" s="299" t="s">
        <v>8</v>
      </c>
      <c r="C4" s="300"/>
      <c r="D4" s="300"/>
      <c r="E4" s="300"/>
      <c r="F4" s="301" t="str">
        <f>'[1]7. Finanční zpráva '!C8</f>
        <v>M00180</v>
      </c>
      <c r="G4" s="302"/>
      <c r="H4" s="303" t="s">
        <v>9</v>
      </c>
      <c r="I4" s="304"/>
      <c r="J4" s="305" t="s">
        <v>10</v>
      </c>
      <c r="K4" s="306"/>
      <c r="L4" s="306"/>
      <c r="M4" s="306"/>
      <c r="N4" s="306"/>
      <c r="O4" s="306"/>
      <c r="P4" s="306"/>
      <c r="Q4" s="307"/>
      <c r="R4" s="12"/>
      <c r="S4" s="12"/>
      <c r="T4" s="12"/>
      <c r="U4" s="12"/>
      <c r="V4" s="13"/>
      <c r="AP4" t="s">
        <v>11</v>
      </c>
      <c r="AQ4" s="9" t="s">
        <v>12</v>
      </c>
    </row>
    <row r="5" spans="1:43" s="14" customFormat="1" ht="15.75" thickBot="1">
      <c r="A5" s="15"/>
      <c r="B5" s="15"/>
      <c r="C5" s="15"/>
      <c r="D5" s="15"/>
      <c r="E5" s="15"/>
      <c r="F5" s="11"/>
      <c r="G5" s="11"/>
      <c r="K5" s="10"/>
      <c r="L5" s="12"/>
      <c r="M5" s="12"/>
      <c r="N5" s="12"/>
      <c r="O5" s="12"/>
      <c r="P5" s="12"/>
      <c r="Q5" s="12"/>
      <c r="R5" s="12"/>
      <c r="S5" s="12"/>
      <c r="T5" s="12"/>
      <c r="U5" s="12"/>
      <c r="V5" s="13"/>
      <c r="AP5" t="s">
        <v>13</v>
      </c>
      <c r="AQ5" s="9" t="s">
        <v>14</v>
      </c>
    </row>
    <row r="6" spans="1:43" s="14" customFormat="1" ht="15.75" thickBot="1">
      <c r="A6" s="15"/>
      <c r="B6" s="268" t="s">
        <v>15</v>
      </c>
      <c r="C6" s="269"/>
      <c r="D6" s="16" t="s">
        <v>16</v>
      </c>
      <c r="E6" s="11"/>
      <c r="F6" s="11"/>
      <c r="G6" s="11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7"/>
      <c r="AP6" t="s">
        <v>17</v>
      </c>
      <c r="AQ6" s="9" t="s">
        <v>18</v>
      </c>
    </row>
    <row r="7" spans="1:43" s="14" customFormat="1" ht="15.75" customHeight="1">
      <c r="A7" s="15"/>
      <c r="B7" s="270" t="s">
        <v>19</v>
      </c>
      <c r="C7" s="271"/>
      <c r="D7" s="276" t="s">
        <v>20</v>
      </c>
      <c r="E7" s="11"/>
      <c r="F7" s="11"/>
      <c r="G7" s="11"/>
      <c r="H7" s="18" t="s">
        <v>21</v>
      </c>
      <c r="I7" s="279">
        <v>25.74</v>
      </c>
      <c r="J7" s="280"/>
      <c r="K7" s="281"/>
      <c r="L7" s="12"/>
      <c r="M7" s="12"/>
      <c r="N7" s="12"/>
      <c r="O7" s="12"/>
      <c r="P7" s="12"/>
      <c r="Q7" s="12"/>
      <c r="R7" s="12"/>
      <c r="S7" s="12"/>
      <c r="T7" s="12"/>
      <c r="U7" s="12"/>
      <c r="V7" s="13"/>
      <c r="AP7" t="s">
        <v>22</v>
      </c>
      <c r="AQ7" s="9" t="s">
        <v>23</v>
      </c>
    </row>
    <row r="8" spans="1:43" s="14" customFormat="1" ht="15.75" thickBot="1">
      <c r="A8" s="10"/>
      <c r="B8" s="272"/>
      <c r="C8" s="273"/>
      <c r="D8" s="277"/>
      <c r="E8" s="11"/>
      <c r="F8" s="11"/>
      <c r="G8" s="11"/>
      <c r="H8" s="19" t="s">
        <v>24</v>
      </c>
      <c r="I8" s="282">
        <v>41379</v>
      </c>
      <c r="J8" s="283"/>
      <c r="K8" s="284"/>
      <c r="L8" s="12"/>
      <c r="M8" s="12"/>
      <c r="N8" s="12"/>
      <c r="O8" s="12"/>
      <c r="P8" s="12"/>
      <c r="Q8" s="12"/>
      <c r="R8" s="12"/>
      <c r="S8" s="12"/>
      <c r="T8" s="12"/>
      <c r="U8" s="12"/>
      <c r="V8" s="13"/>
      <c r="AP8" t="s">
        <v>25</v>
      </c>
      <c r="AQ8" s="9" t="s">
        <v>26</v>
      </c>
    </row>
    <row r="9" spans="1:43" s="14" customFormat="1" ht="15.75" thickBot="1">
      <c r="A9" s="10"/>
      <c r="B9" s="274"/>
      <c r="C9" s="275"/>
      <c r="D9" s="278"/>
      <c r="E9" s="11"/>
      <c r="F9" s="11"/>
      <c r="G9" s="11"/>
      <c r="H9" s="11"/>
      <c r="I9" s="10"/>
      <c r="J9" s="10"/>
      <c r="K9" s="10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AP9" t="s">
        <v>27</v>
      </c>
      <c r="AQ9" s="9" t="s">
        <v>28</v>
      </c>
    </row>
    <row r="10" spans="1:43" s="26" customFormat="1" ht="15.75" thickBot="1">
      <c r="A10" s="20"/>
      <c r="B10" s="20"/>
      <c r="C10" s="20"/>
      <c r="D10" s="20"/>
      <c r="E10" s="21"/>
      <c r="F10" s="22"/>
      <c r="G10" s="22"/>
      <c r="H10" s="22"/>
      <c r="I10" s="22"/>
      <c r="J10" s="21"/>
      <c r="K10" s="23"/>
      <c r="L10" s="24"/>
      <c r="M10" s="24"/>
      <c r="N10" s="24"/>
      <c r="O10" s="24"/>
      <c r="P10" s="24"/>
      <c r="Q10" s="24"/>
      <c r="R10" s="25"/>
      <c r="S10" s="25"/>
      <c r="T10" s="25"/>
      <c r="U10" s="25"/>
      <c r="AP10" t="s">
        <v>29</v>
      </c>
      <c r="AQ10" s="9" t="s">
        <v>30</v>
      </c>
    </row>
    <row r="11" spans="1:43" ht="13.5" customHeight="1" thickBot="1">
      <c r="A11" s="27"/>
      <c r="B11" s="285" t="s">
        <v>31</v>
      </c>
      <c r="C11" s="286"/>
      <c r="D11" s="286"/>
      <c r="E11" s="286"/>
      <c r="F11" s="286"/>
      <c r="G11" s="286"/>
      <c r="H11" s="286"/>
      <c r="I11" s="286"/>
      <c r="J11" s="286"/>
      <c r="K11" s="286"/>
      <c r="L11" s="286"/>
      <c r="M11" s="286"/>
      <c r="N11" s="286"/>
      <c r="O11" s="286"/>
      <c r="P11" s="286"/>
      <c r="Q11" s="286"/>
      <c r="R11" s="286"/>
      <c r="S11" s="287"/>
      <c r="T11" s="249" t="s">
        <v>32</v>
      </c>
      <c r="U11" s="250"/>
      <c r="V11" s="250"/>
      <c r="W11" s="251"/>
      <c r="AP11" t="s">
        <v>33</v>
      </c>
      <c r="AQ11" s="9" t="s">
        <v>34</v>
      </c>
    </row>
    <row r="12" spans="1:43" ht="12.75" customHeight="1">
      <c r="A12" s="252"/>
      <c r="B12" s="254" t="s">
        <v>35</v>
      </c>
      <c r="C12" s="257" t="s">
        <v>36</v>
      </c>
      <c r="D12" s="258"/>
      <c r="E12" s="258"/>
      <c r="F12" s="259"/>
      <c r="G12" s="260" t="s">
        <v>37</v>
      </c>
      <c r="H12" s="263" t="s">
        <v>38</v>
      </c>
      <c r="I12" s="257" t="s">
        <v>39</v>
      </c>
      <c r="J12" s="259"/>
      <c r="K12" s="263" t="s">
        <v>40</v>
      </c>
      <c r="L12" s="263" t="s">
        <v>41</v>
      </c>
      <c r="M12" s="265" t="s">
        <v>42</v>
      </c>
      <c r="N12" s="231" t="s">
        <v>43</v>
      </c>
      <c r="O12" s="232"/>
      <c r="P12" s="232"/>
      <c r="Q12" s="233"/>
      <c r="R12" s="237" t="s">
        <v>44</v>
      </c>
      <c r="S12" s="240" t="s">
        <v>45</v>
      </c>
      <c r="T12" s="243" t="s">
        <v>46</v>
      </c>
      <c r="U12" s="244"/>
      <c r="V12" s="243" t="s">
        <v>47</v>
      </c>
      <c r="W12" s="247" t="s">
        <v>48</v>
      </c>
      <c r="AQ12" s="9" t="s">
        <v>49</v>
      </c>
    </row>
    <row r="13" spans="1:23" ht="12.75" customHeight="1">
      <c r="A13" s="253"/>
      <c r="B13" s="255"/>
      <c r="C13" s="227" t="s">
        <v>50</v>
      </c>
      <c r="D13" s="229" t="s">
        <v>51</v>
      </c>
      <c r="E13" s="227" t="s">
        <v>52</v>
      </c>
      <c r="F13" s="227" t="s">
        <v>53</v>
      </c>
      <c r="G13" s="261"/>
      <c r="H13" s="264"/>
      <c r="I13" s="227" t="s">
        <v>54</v>
      </c>
      <c r="J13" s="227" t="s">
        <v>55</v>
      </c>
      <c r="K13" s="264"/>
      <c r="L13" s="264"/>
      <c r="M13" s="266"/>
      <c r="N13" s="234"/>
      <c r="O13" s="235"/>
      <c r="P13" s="235"/>
      <c r="Q13" s="236"/>
      <c r="R13" s="238"/>
      <c r="S13" s="241"/>
      <c r="T13" s="245"/>
      <c r="U13" s="245"/>
      <c r="V13" s="246"/>
      <c r="W13" s="248"/>
    </row>
    <row r="14" spans="1:23" ht="51.75" customHeight="1" thickBot="1">
      <c r="A14" s="253"/>
      <c r="B14" s="256"/>
      <c r="C14" s="228"/>
      <c r="D14" s="230"/>
      <c r="E14" s="228"/>
      <c r="F14" s="228"/>
      <c r="G14" s="262"/>
      <c r="H14" s="228"/>
      <c r="I14" s="228"/>
      <c r="J14" s="228"/>
      <c r="K14" s="228"/>
      <c r="L14" s="228"/>
      <c r="M14" s="267"/>
      <c r="N14" s="29" t="s">
        <v>56</v>
      </c>
      <c r="O14" s="30" t="s">
        <v>57</v>
      </c>
      <c r="P14" s="31" t="s">
        <v>58</v>
      </c>
      <c r="Q14" s="31" t="s">
        <v>59</v>
      </c>
      <c r="R14" s="239"/>
      <c r="S14" s="242"/>
      <c r="T14" s="28" t="s">
        <v>60</v>
      </c>
      <c r="U14" s="28" t="s">
        <v>61</v>
      </c>
      <c r="V14" s="246"/>
      <c r="W14" s="248"/>
    </row>
    <row r="15" spans="1:23" ht="21" customHeight="1" thickBot="1">
      <c r="A15" s="32"/>
      <c r="B15" s="33">
        <v>1</v>
      </c>
      <c r="C15" s="34">
        <v>2</v>
      </c>
      <c r="D15" s="34">
        <v>3</v>
      </c>
      <c r="E15" s="33">
        <v>4</v>
      </c>
      <c r="F15" s="34">
        <v>5</v>
      </c>
      <c r="G15" s="34">
        <v>6</v>
      </c>
      <c r="H15" s="33">
        <v>7</v>
      </c>
      <c r="I15" s="34">
        <v>8</v>
      </c>
      <c r="J15" s="34">
        <v>9</v>
      </c>
      <c r="K15" s="33">
        <v>10</v>
      </c>
      <c r="L15" s="34">
        <v>11</v>
      </c>
      <c r="M15" s="35">
        <v>12</v>
      </c>
      <c r="N15" s="33">
        <v>13</v>
      </c>
      <c r="O15" s="34">
        <v>14</v>
      </c>
      <c r="P15" s="34">
        <v>15</v>
      </c>
      <c r="Q15" s="36" t="s">
        <v>62</v>
      </c>
      <c r="R15" s="34">
        <v>16</v>
      </c>
      <c r="S15" s="33">
        <v>17</v>
      </c>
      <c r="T15" s="34">
        <v>18</v>
      </c>
      <c r="U15" s="34">
        <v>19</v>
      </c>
      <c r="V15" s="33">
        <v>20</v>
      </c>
      <c r="W15" s="37">
        <v>21</v>
      </c>
    </row>
    <row r="16" spans="1:43" s="14" customFormat="1" ht="43.5" thickBot="1">
      <c r="A16" s="222" t="s">
        <v>63</v>
      </c>
      <c r="B16" s="38" t="s">
        <v>64</v>
      </c>
      <c r="C16" s="39" t="s">
        <v>65</v>
      </c>
      <c r="D16" s="40" t="s">
        <v>12</v>
      </c>
      <c r="E16" s="41" t="s">
        <v>66</v>
      </c>
      <c r="F16" s="42" t="s">
        <v>67</v>
      </c>
      <c r="G16" s="43"/>
      <c r="H16" s="44" t="s">
        <v>68</v>
      </c>
      <c r="I16" s="45"/>
      <c r="J16" s="46"/>
      <c r="K16" s="47">
        <v>41278</v>
      </c>
      <c r="L16" s="48">
        <v>41284</v>
      </c>
      <c r="M16" s="49" t="s">
        <v>60</v>
      </c>
      <c r="N16" s="50">
        <v>1398</v>
      </c>
      <c r="O16" s="51">
        <v>0</v>
      </c>
      <c r="P16" s="52">
        <f>IF($D$6="ANO",IF($D$7="NE",SUM(N16:O16),N16),SUM(N16:O16))</f>
        <v>1398</v>
      </c>
      <c r="Q16" s="51">
        <v>0</v>
      </c>
      <c r="R16" s="52">
        <f>ROUND(IF(M16="EUR",P16,(P16/$I$7)),2)</f>
        <v>54.31</v>
      </c>
      <c r="S16" s="53">
        <v>45</v>
      </c>
      <c r="T16" s="54"/>
      <c r="U16" s="54"/>
      <c r="V16" s="55">
        <f>ROUND(IF(M16="CZK",R16-(T16/$I$7),R16-U16),2)</f>
        <v>54.31</v>
      </c>
      <c r="W16" s="56"/>
      <c r="AQ16" s="8"/>
    </row>
    <row r="17" spans="1:23" ht="13.5" thickBot="1">
      <c r="A17" s="223"/>
      <c r="B17" s="210" t="s">
        <v>69</v>
      </c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2"/>
      <c r="Q17" s="57">
        <f aca="true" t="shared" si="0" ref="Q17:V17">SUM(Q16:Q16)</f>
        <v>0</v>
      </c>
      <c r="R17" s="58">
        <f t="shared" si="0"/>
        <v>54.31</v>
      </c>
      <c r="S17" s="59">
        <f t="shared" si="0"/>
        <v>45</v>
      </c>
      <c r="T17" s="58">
        <f t="shared" si="0"/>
        <v>0</v>
      </c>
      <c r="U17" s="58">
        <f t="shared" si="0"/>
        <v>0</v>
      </c>
      <c r="V17" s="58">
        <f t="shared" si="0"/>
        <v>54.31</v>
      </c>
      <c r="W17" s="60"/>
    </row>
    <row r="18" spans="1:23" ht="38.25">
      <c r="A18" s="224" t="s">
        <v>70</v>
      </c>
      <c r="B18" s="61" t="s">
        <v>71</v>
      </c>
      <c r="C18" s="62" t="s">
        <v>72</v>
      </c>
      <c r="D18" s="63" t="s">
        <v>14</v>
      </c>
      <c r="E18" s="64" t="s">
        <v>73</v>
      </c>
      <c r="F18" s="42" t="s">
        <v>67</v>
      </c>
      <c r="G18" s="65" t="s">
        <v>74</v>
      </c>
      <c r="H18" s="65" t="s">
        <v>75</v>
      </c>
      <c r="I18" s="62" t="s">
        <v>76</v>
      </c>
      <c r="J18" s="62" t="s">
        <v>77</v>
      </c>
      <c r="K18" s="66">
        <v>41326</v>
      </c>
      <c r="L18" s="66">
        <v>41367</v>
      </c>
      <c r="M18" s="49" t="s">
        <v>60</v>
      </c>
      <c r="N18" s="50">
        <v>160000</v>
      </c>
      <c r="O18" s="51">
        <v>33600</v>
      </c>
      <c r="P18" s="52">
        <f>IF($D$6="ANO",IF($D$7="NE",SUM(N18:O18),N18),SUM(N18:O18))</f>
        <v>193600</v>
      </c>
      <c r="Q18" s="51">
        <v>0</v>
      </c>
      <c r="R18" s="52">
        <f>ROUND(IF(M18="EUR",P18,(P18/$I$7)),2)</f>
        <v>7521.37</v>
      </c>
      <c r="S18" s="67">
        <v>4</v>
      </c>
      <c r="T18" s="54"/>
      <c r="U18" s="54"/>
      <c r="V18" s="55">
        <f>ROUND(IF(M18="CZK",R18-(T18/$I$7),R18-U18),2)</f>
        <v>7521.37</v>
      </c>
      <c r="W18" s="68"/>
    </row>
    <row r="19" spans="1:23" ht="54" customHeight="1" thickBot="1">
      <c r="A19" s="224"/>
      <c r="B19" s="61" t="s">
        <v>78</v>
      </c>
      <c r="C19" s="62" t="s">
        <v>79</v>
      </c>
      <c r="D19" s="63" t="s">
        <v>14</v>
      </c>
      <c r="E19" s="64" t="s">
        <v>80</v>
      </c>
      <c r="F19" s="42" t="s">
        <v>67</v>
      </c>
      <c r="G19" s="65" t="s">
        <v>81</v>
      </c>
      <c r="H19" s="65" t="s">
        <v>82</v>
      </c>
      <c r="I19" s="69" t="s">
        <v>83</v>
      </c>
      <c r="J19" s="62" t="s">
        <v>84</v>
      </c>
      <c r="K19" s="66">
        <v>41212</v>
      </c>
      <c r="L19" s="66">
        <v>41227</v>
      </c>
      <c r="M19" s="49" t="s">
        <v>60</v>
      </c>
      <c r="N19" s="70">
        <v>2065</v>
      </c>
      <c r="O19" s="71">
        <v>0</v>
      </c>
      <c r="P19" s="52">
        <f>IF($D$6="ANO",IF($D$7="NE",SUM(N19:O19),N19),SUM(N19:O19))</f>
        <v>2065</v>
      </c>
      <c r="Q19" s="71">
        <v>0</v>
      </c>
      <c r="R19" s="52">
        <f>ROUND(IF(M19="EUR",P19,(P19/$I$7)),2)</f>
        <v>80.23</v>
      </c>
      <c r="S19" s="67">
        <v>7</v>
      </c>
      <c r="T19" s="54"/>
      <c r="U19" s="54"/>
      <c r="V19" s="55">
        <f>ROUND(IF(M19="CZK",R19-(T19/$I$7),R19-U19),2)</f>
        <v>80.23</v>
      </c>
      <c r="W19" s="68"/>
    </row>
    <row r="20" spans="1:23" ht="13.5" thickBot="1">
      <c r="A20" s="225"/>
      <c r="B20" s="210" t="s">
        <v>85</v>
      </c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>
        <f aca="true" t="shared" si="1" ref="N20:V20">SUM(N18:N19)</f>
        <v>162065</v>
      </c>
      <c r="O20" s="211">
        <f t="shared" si="1"/>
        <v>33600</v>
      </c>
      <c r="P20" s="212">
        <f t="shared" si="1"/>
        <v>195665</v>
      </c>
      <c r="Q20" s="57">
        <f t="shared" si="1"/>
        <v>0</v>
      </c>
      <c r="R20" s="58">
        <f t="shared" si="1"/>
        <v>7601.599999999999</v>
      </c>
      <c r="S20" s="59">
        <f t="shared" si="1"/>
        <v>11</v>
      </c>
      <c r="T20" s="58">
        <f t="shared" si="1"/>
        <v>0</v>
      </c>
      <c r="U20" s="58">
        <f t="shared" si="1"/>
        <v>0</v>
      </c>
      <c r="V20" s="58">
        <f t="shared" si="1"/>
        <v>7601.599999999999</v>
      </c>
      <c r="W20" s="60"/>
    </row>
    <row r="21" spans="1:23" ht="15.75" thickBot="1">
      <c r="A21" s="226" t="s">
        <v>86</v>
      </c>
      <c r="B21" s="61"/>
      <c r="C21" s="72"/>
      <c r="D21" s="63"/>
      <c r="E21" s="73"/>
      <c r="F21" s="42" t="s">
        <v>67</v>
      </c>
      <c r="G21" s="74"/>
      <c r="H21" s="74"/>
      <c r="I21" s="72"/>
      <c r="J21" s="72"/>
      <c r="K21" s="66"/>
      <c r="L21" s="66"/>
      <c r="M21" s="49" t="s">
        <v>60</v>
      </c>
      <c r="N21" s="50">
        <v>0</v>
      </c>
      <c r="O21" s="51"/>
      <c r="P21" s="52">
        <f>IF($D$6="ANO",IF($D$7="NE",SUM(N21:O21),N21),SUM(N21:O21))</f>
        <v>0</v>
      </c>
      <c r="Q21" s="51">
        <v>0</v>
      </c>
      <c r="R21" s="52">
        <f>ROUND(IF(M21="EUR",P21,(P21/$I$7)),2)</f>
        <v>0</v>
      </c>
      <c r="S21" s="53"/>
      <c r="T21" s="54"/>
      <c r="U21" s="54"/>
      <c r="V21" s="55">
        <f>ROUND(IF(M21="CZK",R21-(T21/$I$7),R21-U21),2)</f>
        <v>0</v>
      </c>
      <c r="W21" s="56"/>
    </row>
    <row r="22" spans="1:23" ht="13.5" thickBot="1">
      <c r="A22" s="225"/>
      <c r="B22" s="210" t="s">
        <v>87</v>
      </c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>
        <f aca="true" t="shared" si="2" ref="N22:V22">SUM(N21:N21)</f>
        <v>0</v>
      </c>
      <c r="O22" s="211">
        <f t="shared" si="2"/>
        <v>0</v>
      </c>
      <c r="P22" s="212">
        <f t="shared" si="2"/>
        <v>0</v>
      </c>
      <c r="Q22" s="57">
        <f t="shared" si="2"/>
        <v>0</v>
      </c>
      <c r="R22" s="58">
        <f t="shared" si="2"/>
        <v>0</v>
      </c>
      <c r="S22" s="59">
        <f t="shared" si="2"/>
        <v>0</v>
      </c>
      <c r="T22" s="58">
        <f t="shared" si="2"/>
        <v>0</v>
      </c>
      <c r="U22" s="58">
        <f t="shared" si="2"/>
        <v>0</v>
      </c>
      <c r="V22" s="58">
        <f t="shared" si="2"/>
        <v>0</v>
      </c>
      <c r="W22" s="60"/>
    </row>
    <row r="23" spans="1:43" s="78" customFormat="1" ht="23.25" customHeight="1" thickBot="1">
      <c r="A23" s="216"/>
      <c r="B23" s="217"/>
      <c r="C23" s="217"/>
      <c r="D23" s="217"/>
      <c r="E23" s="217"/>
      <c r="F23" s="217"/>
      <c r="G23" s="217"/>
      <c r="H23" s="217"/>
      <c r="I23" s="217"/>
      <c r="J23" s="217"/>
      <c r="K23" s="217"/>
      <c r="L23" s="75"/>
      <c r="M23" s="75"/>
      <c r="N23" s="75"/>
      <c r="O23" s="75"/>
      <c r="P23" s="75"/>
      <c r="Q23" s="75"/>
      <c r="R23" s="218"/>
      <c r="S23" s="218"/>
      <c r="T23" s="218"/>
      <c r="U23" s="218"/>
      <c r="V23" s="76"/>
      <c r="W23" s="77"/>
      <c r="AQ23" s="8"/>
    </row>
    <row r="24" spans="1:43" ht="26.25" customHeight="1" thickBot="1">
      <c r="A24" s="79" t="s">
        <v>88</v>
      </c>
      <c r="B24" s="200" t="s">
        <v>89</v>
      </c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2"/>
      <c r="O24" s="219" t="s">
        <v>61</v>
      </c>
      <c r="P24" s="220"/>
      <c r="Q24" s="221"/>
      <c r="R24" s="80">
        <f>R22+R20+R17</f>
        <v>7655.91</v>
      </c>
      <c r="S24" s="81">
        <f>S22+S20+S17</f>
        <v>56</v>
      </c>
      <c r="T24" s="82">
        <f>T22+T20+T17</f>
        <v>0</v>
      </c>
      <c r="U24" s="82">
        <f>U22+U20+U17</f>
        <v>0</v>
      </c>
      <c r="V24" s="80">
        <f>V22+V20+V17</f>
        <v>7655.91</v>
      </c>
      <c r="W24" s="77"/>
      <c r="AQ24" s="78"/>
    </row>
    <row r="25" spans="1:43" ht="26.25" customHeight="1" thickBot="1">
      <c r="A25" s="83" t="s">
        <v>90</v>
      </c>
      <c r="B25" s="200" t="s">
        <v>91</v>
      </c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2"/>
      <c r="O25" s="80" t="s">
        <v>60</v>
      </c>
      <c r="P25" s="84">
        <v>0</v>
      </c>
      <c r="Q25" s="203"/>
      <c r="R25" s="204"/>
      <c r="S25" s="204"/>
      <c r="T25" s="205"/>
      <c r="U25" s="82" t="s">
        <v>61</v>
      </c>
      <c r="V25" s="82">
        <f>ROUND((P25/$I$7),2)</f>
        <v>0</v>
      </c>
      <c r="W25" s="77"/>
      <c r="AQ25" s="78"/>
    </row>
    <row r="26" spans="1:43" ht="26.25" customHeight="1" thickBot="1">
      <c r="A26" s="83" t="s">
        <v>92</v>
      </c>
      <c r="B26" s="200" t="s">
        <v>93</v>
      </c>
      <c r="C26" s="201"/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202"/>
      <c r="O26" s="203"/>
      <c r="P26" s="204"/>
      <c r="Q26" s="204"/>
      <c r="R26" s="204"/>
      <c r="S26" s="204"/>
      <c r="T26" s="205"/>
      <c r="U26" s="82" t="s">
        <v>61</v>
      </c>
      <c r="V26" s="82">
        <f>$V24-$V25</f>
        <v>7655.91</v>
      </c>
      <c r="W26" s="77"/>
      <c r="AQ26" s="78"/>
    </row>
    <row r="27" spans="1:43" s="14" customFormat="1" ht="12.75">
      <c r="A27" s="85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86"/>
      <c r="M27" s="86"/>
      <c r="N27" s="86"/>
      <c r="O27" s="86"/>
      <c r="P27" s="86"/>
      <c r="Q27" s="86"/>
      <c r="R27" s="206"/>
      <c r="S27" s="207"/>
      <c r="T27" s="86"/>
      <c r="U27" s="86"/>
      <c r="V27" s="86"/>
      <c r="W27" s="77"/>
      <c r="AQ27" s="8"/>
    </row>
    <row r="28" spans="1:23" s="14" customFormat="1" ht="22.5" customHeight="1" thickBot="1">
      <c r="A28" s="87" t="s">
        <v>94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86"/>
      <c r="M28" s="86"/>
      <c r="N28" s="86"/>
      <c r="O28" s="86"/>
      <c r="P28" s="86"/>
      <c r="Q28" s="86"/>
      <c r="R28" s="88"/>
      <c r="S28" s="88"/>
      <c r="T28" s="88"/>
      <c r="U28" s="88"/>
      <c r="V28" s="88"/>
      <c r="W28" s="88"/>
    </row>
    <row r="29" spans="1:23" s="14" customFormat="1" ht="15" customHeight="1" thickBot="1">
      <c r="A29" s="208" t="s">
        <v>95</v>
      </c>
      <c r="B29" s="89"/>
      <c r="C29" s="90"/>
      <c r="D29" s="91"/>
      <c r="E29" s="92"/>
      <c r="F29" s="93" t="s">
        <v>67</v>
      </c>
      <c r="G29" s="94"/>
      <c r="H29" s="94"/>
      <c r="I29" s="90"/>
      <c r="J29" s="90"/>
      <c r="K29" s="95"/>
      <c r="L29" s="95"/>
      <c r="M29" s="96" t="s">
        <v>60</v>
      </c>
      <c r="N29" s="97">
        <v>0</v>
      </c>
      <c r="O29" s="98"/>
      <c r="P29" s="99">
        <f>IF($D$6="ANO",IF($D$7="NE",SUM(N29:O29),N29),SUM(N29:O29))</f>
        <v>0</v>
      </c>
      <c r="Q29" s="98">
        <v>0</v>
      </c>
      <c r="R29" s="99">
        <f>ROUND(IF(M29="EUR",P29,(P29/$I$7)),2)</f>
        <v>0</v>
      </c>
      <c r="S29" s="100">
        <v>0</v>
      </c>
      <c r="T29" s="101"/>
      <c r="U29" s="101"/>
      <c r="V29" s="102">
        <f>ROUND(IF(M29="CZK",R29-(T29/$I$7),R29-U29),2)</f>
        <v>0</v>
      </c>
      <c r="W29" s="103"/>
    </row>
    <row r="30" spans="1:23" s="14" customFormat="1" ht="13.5" thickBot="1">
      <c r="A30" s="209"/>
      <c r="B30" s="210" t="s">
        <v>96</v>
      </c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2"/>
      <c r="Q30" s="57">
        <f aca="true" t="shared" si="3" ref="Q30:V30">SUM(Q29:Q29)</f>
        <v>0</v>
      </c>
      <c r="R30" s="58">
        <f t="shared" si="3"/>
        <v>0</v>
      </c>
      <c r="S30" s="59">
        <f t="shared" si="3"/>
        <v>0</v>
      </c>
      <c r="T30" s="58">
        <f t="shared" si="3"/>
        <v>0</v>
      </c>
      <c r="U30" s="58">
        <f t="shared" si="3"/>
        <v>0</v>
      </c>
      <c r="V30" s="58">
        <f t="shared" si="3"/>
        <v>0</v>
      </c>
      <c r="W30" s="60"/>
    </row>
    <row r="31" spans="1:23" s="14" customFormat="1" ht="13.5" thickBot="1">
      <c r="A31" s="85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86"/>
      <c r="M31" s="86"/>
      <c r="N31" s="86"/>
      <c r="O31" s="86"/>
      <c r="P31" s="86"/>
      <c r="Q31" s="86"/>
      <c r="R31" s="88"/>
      <c r="S31" s="88"/>
      <c r="T31" s="88"/>
      <c r="U31" s="88"/>
      <c r="V31" s="88"/>
      <c r="W31" s="88"/>
    </row>
    <row r="32" spans="1:43" s="109" customFormat="1" ht="15.75" customHeight="1" thickBot="1">
      <c r="A32" s="104"/>
      <c r="B32" s="105"/>
      <c r="C32" s="106"/>
      <c r="D32" s="106"/>
      <c r="E32" s="107"/>
      <c r="F32" s="107"/>
      <c r="G32" s="107"/>
      <c r="H32" s="107"/>
      <c r="I32" s="106"/>
      <c r="J32" s="106"/>
      <c r="K32" s="108"/>
      <c r="T32" s="213" t="s">
        <v>97</v>
      </c>
      <c r="U32" s="214"/>
      <c r="V32" s="215"/>
      <c r="W32" s="110">
        <f>V26</f>
        <v>7655.91</v>
      </c>
      <c r="X32" s="108"/>
      <c r="Y32" s="109" t="s">
        <v>98</v>
      </c>
      <c r="AC32" s="108"/>
      <c r="AD32" s="108"/>
      <c r="AE32" s="108"/>
      <c r="AF32" s="108"/>
      <c r="AG32" s="108"/>
      <c r="AH32" s="108"/>
      <c r="AI32" s="108"/>
      <c r="AQ32" s="14"/>
    </row>
    <row r="33" spans="1:43" ht="16.5" customHeight="1" thickBot="1">
      <c r="A33" s="111" t="s">
        <v>99</v>
      </c>
      <c r="B33" s="112"/>
      <c r="C33" s="113"/>
      <c r="D33" s="113"/>
      <c r="E33" s="114"/>
      <c r="F33" s="113"/>
      <c r="G33" s="115"/>
      <c r="H33" s="116"/>
      <c r="I33" s="116"/>
      <c r="J33" s="117"/>
      <c r="K33" s="118"/>
      <c r="L33" s="109"/>
      <c r="R33" s="190" t="s">
        <v>100</v>
      </c>
      <c r="S33" s="191"/>
      <c r="T33" s="192" t="s">
        <v>101</v>
      </c>
      <c r="U33" s="192"/>
      <c r="V33" s="193"/>
      <c r="W33" s="110">
        <f>R24-V24</f>
        <v>0</v>
      </c>
      <c r="X33" s="119" t="s">
        <v>102</v>
      </c>
      <c r="Y33" s="120" t="s">
        <v>103</v>
      </c>
      <c r="Z33" s="121" t="s">
        <v>104</v>
      </c>
      <c r="AC33" s="122"/>
      <c r="AD33" s="122"/>
      <c r="AE33" s="122"/>
      <c r="AF33" s="122"/>
      <c r="AG33" s="122"/>
      <c r="AH33" s="122"/>
      <c r="AI33" s="122"/>
      <c r="AQ33" s="109"/>
    </row>
    <row r="34" spans="1:43" s="14" customFormat="1" ht="13.5" customHeight="1" thickBot="1">
      <c r="A34" s="123" t="s">
        <v>105</v>
      </c>
      <c r="B34" s="124" t="s">
        <v>106</v>
      </c>
      <c r="C34" s="125"/>
      <c r="D34" s="125"/>
      <c r="E34" s="125"/>
      <c r="F34" s="126"/>
      <c r="G34" s="122"/>
      <c r="H34" s="118"/>
      <c r="I34" s="118"/>
      <c r="J34" s="127"/>
      <c r="K34" s="118"/>
      <c r="L34" s="124"/>
      <c r="R34" s="128">
        <f>FLOOR(($V40*W34),1)</f>
        <v>0</v>
      </c>
      <c r="S34" s="129" t="s">
        <v>107</v>
      </c>
      <c r="T34" s="194" t="s">
        <v>108</v>
      </c>
      <c r="U34" s="194"/>
      <c r="V34" s="195"/>
      <c r="W34" s="130">
        <f>$X34-($X34/$V24*$V25)</f>
        <v>0</v>
      </c>
      <c r="X34" s="131">
        <f>SUMIF(F16:F22,"IV",V16:V22)</f>
        <v>0</v>
      </c>
      <c r="Y34" s="132">
        <f>W34/V26</f>
        <v>0</v>
      </c>
      <c r="Z34" s="132">
        <f>R34/W40</f>
        <v>0</v>
      </c>
      <c r="AC34" s="108"/>
      <c r="AD34" s="108"/>
      <c r="AE34" s="108"/>
      <c r="AF34" s="108"/>
      <c r="AG34" s="108"/>
      <c r="AH34" s="108"/>
      <c r="AI34" s="108"/>
      <c r="AQ34" s="8"/>
    </row>
    <row r="35" spans="1:35" s="14" customFormat="1" ht="13.5" customHeight="1" thickBot="1">
      <c r="A35" s="123" t="s">
        <v>109</v>
      </c>
      <c r="B35" s="124" t="s">
        <v>110</v>
      </c>
      <c r="C35" s="125"/>
      <c r="D35" s="125"/>
      <c r="E35" s="125"/>
      <c r="F35" s="106"/>
      <c r="G35" s="108"/>
      <c r="H35" s="125"/>
      <c r="I35" s="125"/>
      <c r="J35" s="133"/>
      <c r="K35" s="125"/>
      <c r="L35" s="124"/>
      <c r="R35" s="134">
        <f>W40-R34</f>
        <v>382</v>
      </c>
      <c r="S35" s="135" t="s">
        <v>67</v>
      </c>
      <c r="T35" s="194" t="s">
        <v>111</v>
      </c>
      <c r="U35" s="194"/>
      <c r="V35" s="195"/>
      <c r="W35" s="130">
        <f>$X35-($X35/$V24*$V25)</f>
        <v>7655.91</v>
      </c>
      <c r="X35" s="131">
        <f>SUMIF(F16:F22,"NIV",V16:V22)</f>
        <v>7655.91</v>
      </c>
      <c r="Y35" s="132">
        <f>W35/V26</f>
        <v>1</v>
      </c>
      <c r="Z35" s="132">
        <f>R35/W40</f>
        <v>1</v>
      </c>
      <c r="AC35" s="108"/>
      <c r="AD35" s="108"/>
      <c r="AE35" s="108"/>
      <c r="AF35" s="108"/>
      <c r="AG35" s="108"/>
      <c r="AH35" s="108"/>
      <c r="AI35" s="108"/>
    </row>
    <row r="36" spans="1:35" s="14" customFormat="1" ht="13.5" customHeight="1" thickBot="1">
      <c r="A36" s="123" t="s">
        <v>112</v>
      </c>
      <c r="B36" s="124" t="s">
        <v>113</v>
      </c>
      <c r="C36" s="125"/>
      <c r="D36" s="125"/>
      <c r="E36" s="125"/>
      <c r="F36" s="106"/>
      <c r="G36" s="108"/>
      <c r="H36" s="125"/>
      <c r="I36" s="125"/>
      <c r="J36" s="133"/>
      <c r="K36" s="125"/>
      <c r="L36" s="124"/>
      <c r="Q36" s="136" t="s">
        <v>114</v>
      </c>
      <c r="R36" s="137">
        <f>SUM(R34:R35)</f>
        <v>382</v>
      </c>
      <c r="S36" s="108"/>
      <c r="T36" s="108"/>
      <c r="U36" s="138" t="s">
        <v>98</v>
      </c>
      <c r="V36" s="196" t="str">
        <f>IF((W34+W35)=V26,"OK","ZKONTROLUJ     NIV/IV ")</f>
        <v>OK</v>
      </c>
      <c r="W36" s="196"/>
      <c r="Y36" s="139">
        <f>SUM(Y34:Y35)</f>
        <v>1</v>
      </c>
      <c r="Z36" s="139">
        <f>SUM(Z34:Z35)</f>
        <v>1</v>
      </c>
      <c r="AC36" s="108"/>
      <c r="AD36" s="108"/>
      <c r="AE36" s="108"/>
      <c r="AF36" s="108"/>
      <c r="AG36" s="108"/>
      <c r="AH36" s="108"/>
      <c r="AI36" s="108"/>
    </row>
    <row r="37" spans="1:43" ht="12.75">
      <c r="A37" s="123" t="s">
        <v>115</v>
      </c>
      <c r="B37" s="124" t="s">
        <v>116</v>
      </c>
      <c r="C37" s="118"/>
      <c r="D37" s="118"/>
      <c r="E37" s="118"/>
      <c r="F37" s="106"/>
      <c r="G37" s="108"/>
      <c r="H37" s="125"/>
      <c r="I37" s="125"/>
      <c r="J37" s="133"/>
      <c r="K37" s="125"/>
      <c r="L37" s="109"/>
      <c r="O37" s="14"/>
      <c r="P37" s="14"/>
      <c r="Q37" s="14"/>
      <c r="R37" s="14"/>
      <c r="S37" s="108"/>
      <c r="T37" s="197" t="s">
        <v>117</v>
      </c>
      <c r="U37" s="198"/>
      <c r="V37" s="198"/>
      <c r="W37" s="199"/>
      <c r="X37" s="140"/>
      <c r="AC37" s="140"/>
      <c r="AD37" s="140"/>
      <c r="AE37" s="140"/>
      <c r="AF37" s="140"/>
      <c r="AG37" s="140"/>
      <c r="AH37" s="140"/>
      <c r="AI37" s="140"/>
      <c r="AQ37" s="14"/>
    </row>
    <row r="38" spans="1:35" ht="12.75">
      <c r="A38" s="123" t="s">
        <v>118</v>
      </c>
      <c r="B38" s="124" t="s">
        <v>119</v>
      </c>
      <c r="C38" s="118"/>
      <c r="D38" s="118"/>
      <c r="E38" s="118"/>
      <c r="F38" s="118"/>
      <c r="G38" s="118"/>
      <c r="H38" s="118"/>
      <c r="I38" s="118"/>
      <c r="J38" s="127"/>
      <c r="K38" s="141"/>
      <c r="L38" s="141"/>
      <c r="M38" s="141"/>
      <c r="O38" s="14"/>
      <c r="P38" s="14"/>
      <c r="Q38" s="14"/>
      <c r="R38" s="14"/>
      <c r="S38" s="142"/>
      <c r="T38" s="181" t="s">
        <v>120</v>
      </c>
      <c r="U38" s="182"/>
      <c r="V38" s="143" t="s">
        <v>121</v>
      </c>
      <c r="W38" s="144" t="s">
        <v>117</v>
      </c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</row>
    <row r="39" spans="1:35" ht="12.75">
      <c r="A39" s="123" t="s">
        <v>122</v>
      </c>
      <c r="B39" s="124" t="s">
        <v>123</v>
      </c>
      <c r="C39" s="118"/>
      <c r="D39" s="118"/>
      <c r="E39" s="118"/>
      <c r="F39" s="118"/>
      <c r="G39" s="118"/>
      <c r="H39" s="118"/>
      <c r="I39" s="118"/>
      <c r="J39" s="127"/>
      <c r="K39" s="141"/>
      <c r="L39" s="141"/>
      <c r="M39" s="141"/>
      <c r="O39" s="14"/>
      <c r="P39" s="14"/>
      <c r="Q39" s="14"/>
      <c r="R39" s="108"/>
      <c r="S39" s="109"/>
      <c r="T39" s="183" t="s">
        <v>124</v>
      </c>
      <c r="U39" s="184"/>
      <c r="V39" s="145">
        <v>0.85</v>
      </c>
      <c r="W39" s="146">
        <f>FLOOR(($V39*$V26),1)</f>
        <v>6507</v>
      </c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</row>
    <row r="40" spans="1:35" ht="12.75">
      <c r="A40" s="123" t="s">
        <v>125</v>
      </c>
      <c r="B40" s="124" t="s">
        <v>126</v>
      </c>
      <c r="C40" s="118"/>
      <c r="D40" s="118"/>
      <c r="E40" s="118"/>
      <c r="F40" s="118"/>
      <c r="G40" s="118"/>
      <c r="H40" s="118"/>
      <c r="I40" s="118"/>
      <c r="J40" s="127"/>
      <c r="K40" s="141"/>
      <c r="L40" s="141"/>
      <c r="M40" s="141"/>
      <c r="R40" s="108"/>
      <c r="S40" s="109"/>
      <c r="T40" s="181" t="s">
        <v>127</v>
      </c>
      <c r="U40" s="182"/>
      <c r="V40" s="148">
        <v>0.05</v>
      </c>
      <c r="W40" s="146">
        <f>IF(V41=0%,V26-W39,FLOOR(($V40*$V26),1))</f>
        <v>382</v>
      </c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</row>
    <row r="41" spans="1:35" ht="12.75">
      <c r="A41" s="123"/>
      <c r="B41" s="124" t="s">
        <v>128</v>
      </c>
      <c r="C41" s="118"/>
      <c r="D41" s="118"/>
      <c r="E41" s="118"/>
      <c r="F41" s="118"/>
      <c r="G41" s="118"/>
      <c r="H41" s="118"/>
      <c r="I41" s="118"/>
      <c r="J41" s="127"/>
      <c r="K41" s="141"/>
      <c r="L41" s="141"/>
      <c r="M41" s="141"/>
      <c r="R41" s="108"/>
      <c r="S41" s="150"/>
      <c r="T41" s="183" t="s">
        <v>129</v>
      </c>
      <c r="U41" s="184"/>
      <c r="V41" s="151">
        <f>V42-V39-V40</f>
        <v>0.10000000000000002</v>
      </c>
      <c r="W41" s="146">
        <f>V26-W39-W40</f>
        <v>766.9099999999999</v>
      </c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</row>
    <row r="42" spans="1:35" ht="13.5" thickBot="1">
      <c r="A42" s="152"/>
      <c r="B42" s="124" t="s">
        <v>130</v>
      </c>
      <c r="C42" s="118"/>
      <c r="D42" s="118"/>
      <c r="E42" s="118"/>
      <c r="F42" s="118"/>
      <c r="G42" s="118"/>
      <c r="H42" s="118"/>
      <c r="I42" s="118"/>
      <c r="J42" s="127"/>
      <c r="K42" s="141"/>
      <c r="L42" s="141"/>
      <c r="M42" s="141"/>
      <c r="R42" s="108"/>
      <c r="S42" s="150"/>
      <c r="T42" s="185" t="s">
        <v>131</v>
      </c>
      <c r="U42" s="186"/>
      <c r="V42" s="153">
        <v>1</v>
      </c>
      <c r="W42" s="154">
        <f>SUM(W39:W41)</f>
        <v>7655.91</v>
      </c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</row>
    <row r="43" spans="1:35" ht="13.5" thickBot="1">
      <c r="A43" s="155" t="s">
        <v>132</v>
      </c>
      <c r="B43" s="156" t="s">
        <v>133</v>
      </c>
      <c r="C43" s="156"/>
      <c r="D43" s="156"/>
      <c r="E43" s="156"/>
      <c r="F43" s="156"/>
      <c r="G43" s="156"/>
      <c r="H43" s="156"/>
      <c r="I43" s="156"/>
      <c r="J43" s="157"/>
      <c r="K43" s="141"/>
      <c r="L43" s="141"/>
      <c r="M43" s="141"/>
      <c r="R43" s="142"/>
      <c r="S43" s="150"/>
      <c r="W43" s="142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</row>
    <row r="44" spans="1:35" ht="15" customHeight="1">
      <c r="A44" s="141"/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O44" s="187" t="s">
        <v>134</v>
      </c>
      <c r="P44" s="188"/>
      <c r="Q44" s="188"/>
      <c r="R44" s="189"/>
      <c r="S44" s="109"/>
      <c r="T44" s="187" t="s">
        <v>135</v>
      </c>
      <c r="U44" s="188"/>
      <c r="V44" s="188"/>
      <c r="W44" s="189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</row>
    <row r="45" spans="3:35" ht="12.75">
      <c r="C45" s="141"/>
      <c r="D45" s="141"/>
      <c r="E45" s="159"/>
      <c r="F45" s="159"/>
      <c r="G45" s="159"/>
      <c r="H45" s="159"/>
      <c r="I45" s="160"/>
      <c r="J45" s="161"/>
      <c r="K45" s="160"/>
      <c r="L45" s="160"/>
      <c r="M45" s="160"/>
      <c r="N45" s="160"/>
      <c r="O45" s="163" t="s">
        <v>136</v>
      </c>
      <c r="P45" s="164"/>
      <c r="Q45" s="164"/>
      <c r="R45" s="165"/>
      <c r="S45" s="162"/>
      <c r="T45" s="163" t="s">
        <v>137</v>
      </c>
      <c r="U45" s="164"/>
      <c r="V45" s="164"/>
      <c r="W45" s="165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</row>
    <row r="46" spans="3:35" ht="33.75" customHeight="1">
      <c r="C46" s="124"/>
      <c r="D46" s="124"/>
      <c r="E46" s="159"/>
      <c r="F46" s="159"/>
      <c r="G46" s="159"/>
      <c r="H46" s="159"/>
      <c r="I46" s="160"/>
      <c r="J46" s="161"/>
      <c r="K46" s="160"/>
      <c r="L46" s="160"/>
      <c r="M46" s="160"/>
      <c r="N46" s="160"/>
      <c r="O46" s="166"/>
      <c r="P46" s="167"/>
      <c r="Q46" s="167"/>
      <c r="R46" s="168"/>
      <c r="S46" s="162"/>
      <c r="T46" s="166"/>
      <c r="U46" s="167"/>
      <c r="V46" s="167"/>
      <c r="W46" s="168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</row>
    <row r="47" spans="15:23" ht="12.75">
      <c r="O47" s="166"/>
      <c r="P47" s="167"/>
      <c r="Q47" s="167"/>
      <c r="R47" s="168"/>
      <c r="T47" s="166"/>
      <c r="U47" s="167"/>
      <c r="V47" s="167"/>
      <c r="W47" s="168"/>
    </row>
    <row r="48" spans="15:23" ht="12.75">
      <c r="O48" s="169"/>
      <c r="P48" s="170"/>
      <c r="Q48" s="170"/>
      <c r="R48" s="171"/>
      <c r="T48" s="169"/>
      <c r="U48" s="170"/>
      <c r="V48" s="170"/>
      <c r="W48" s="171"/>
    </row>
    <row r="49" spans="15:23" ht="12.75">
      <c r="O49" s="172" t="s">
        <v>138</v>
      </c>
      <c r="P49" s="173"/>
      <c r="Q49" s="173"/>
      <c r="R49" s="174"/>
      <c r="T49" s="172" t="s">
        <v>138</v>
      </c>
      <c r="U49" s="173"/>
      <c r="V49" s="173"/>
      <c r="W49" s="174"/>
    </row>
    <row r="50" spans="15:23" ht="12.75">
      <c r="O50" s="175"/>
      <c r="P50" s="176"/>
      <c r="Q50" s="176"/>
      <c r="R50" s="177"/>
      <c r="T50" s="175"/>
      <c r="U50" s="176"/>
      <c r="V50" s="176"/>
      <c r="W50" s="177"/>
    </row>
    <row r="51" spans="15:23" ht="13.5" thickBot="1">
      <c r="O51" s="178"/>
      <c r="P51" s="179"/>
      <c r="Q51" s="179"/>
      <c r="R51" s="180"/>
      <c r="T51" s="178"/>
      <c r="U51" s="179"/>
      <c r="V51" s="179"/>
      <c r="W51" s="180"/>
    </row>
  </sheetData>
  <sheetProtection/>
  <mergeCells count="73">
    <mergeCell ref="I1:J1"/>
    <mergeCell ref="B3:E3"/>
    <mergeCell ref="F3:G3"/>
    <mergeCell ref="H3:I3"/>
    <mergeCell ref="J3:Q3"/>
    <mergeCell ref="B4:E4"/>
    <mergeCell ref="F4:G4"/>
    <mergeCell ref="H4:I4"/>
    <mergeCell ref="J4:Q4"/>
    <mergeCell ref="B6:C6"/>
    <mergeCell ref="B7:C9"/>
    <mergeCell ref="D7:D9"/>
    <mergeCell ref="I7:K7"/>
    <mergeCell ref="I8:K8"/>
    <mergeCell ref="B11:S11"/>
    <mergeCell ref="T11:W11"/>
    <mergeCell ref="A12:A14"/>
    <mergeCell ref="B12:B14"/>
    <mergeCell ref="C12:F12"/>
    <mergeCell ref="G12:G14"/>
    <mergeCell ref="H12:H14"/>
    <mergeCell ref="I12:J12"/>
    <mergeCell ref="K12:K14"/>
    <mergeCell ref="L12:L14"/>
    <mergeCell ref="M12:M14"/>
    <mergeCell ref="N12:Q13"/>
    <mergeCell ref="R12:R14"/>
    <mergeCell ref="S12:S14"/>
    <mergeCell ref="T12:U13"/>
    <mergeCell ref="V12:V14"/>
    <mergeCell ref="W12:W14"/>
    <mergeCell ref="C13:C14"/>
    <mergeCell ref="D13:D14"/>
    <mergeCell ref="E13:E14"/>
    <mergeCell ref="F13:F14"/>
    <mergeCell ref="I13:I14"/>
    <mergeCell ref="J13:J14"/>
    <mergeCell ref="A16:A17"/>
    <mergeCell ref="B17:P17"/>
    <mergeCell ref="A18:A20"/>
    <mergeCell ref="B20:P20"/>
    <mergeCell ref="A21:A22"/>
    <mergeCell ref="B22:P22"/>
    <mergeCell ref="A23:K23"/>
    <mergeCell ref="R23:S23"/>
    <mergeCell ref="T23:U23"/>
    <mergeCell ref="B24:N24"/>
    <mergeCell ref="O24:Q24"/>
    <mergeCell ref="B25:N25"/>
    <mergeCell ref="Q25:T25"/>
    <mergeCell ref="B26:N26"/>
    <mergeCell ref="O26:T26"/>
    <mergeCell ref="R27:S27"/>
    <mergeCell ref="A29:A30"/>
    <mergeCell ref="B30:P30"/>
    <mergeCell ref="T32:V32"/>
    <mergeCell ref="T44:W44"/>
    <mergeCell ref="R33:S33"/>
    <mergeCell ref="T33:V33"/>
    <mergeCell ref="T34:V34"/>
    <mergeCell ref="T35:V35"/>
    <mergeCell ref="V36:W36"/>
    <mergeCell ref="T37:W37"/>
    <mergeCell ref="O45:R48"/>
    <mergeCell ref="T45:W48"/>
    <mergeCell ref="O49:R51"/>
    <mergeCell ref="T49:W51"/>
    <mergeCell ref="T38:U38"/>
    <mergeCell ref="T39:U39"/>
    <mergeCell ref="T40:U40"/>
    <mergeCell ref="T41:U41"/>
    <mergeCell ref="T42:U42"/>
    <mergeCell ref="O44:R44"/>
  </mergeCells>
  <conditionalFormatting sqref="T21 T29 T18:T19">
    <cfRule type="expression" priority="3" dxfId="3" stopIfTrue="1">
      <formula>M18="EUR"</formula>
    </cfRule>
  </conditionalFormatting>
  <conditionalFormatting sqref="T16">
    <cfRule type="expression" priority="2" dxfId="4" stopIfTrue="1">
      <formula>M16="EUR"</formula>
    </cfRule>
  </conditionalFormatting>
  <conditionalFormatting sqref="U21 U16 U29 U18:U19">
    <cfRule type="expression" priority="1" dxfId="0" stopIfTrue="1">
      <formula>M16="CZK"</formula>
    </cfRule>
  </conditionalFormatting>
  <dataValidations count="5">
    <dataValidation type="custom" allowBlank="1" showInputMessage="1" showErrorMessage="1" sqref="V29 R29 V42:W42 P21 R34:S35 W34:X35 W32:W33 R24:V24 P29 Q30:V30 S22:U22 Q22 S20:U20 Q20 S17:U17 Q17 V25:V26 P16 Y32:Z36 W39:W41 A33:J43 V16:V22 R16:R22 P18:P19">
      <formula1>V29</formula1>
    </dataValidation>
    <dataValidation type="list" allowBlank="1" showInputMessage="1" showErrorMessage="1" sqref="M16 M29 M21 M18:M19">
      <formula1>"CZK,EUR"</formula1>
    </dataValidation>
    <dataValidation type="list" allowBlank="1" showInputMessage="1" showErrorMessage="1" sqref="F29 F16 F21 F18:F19">
      <formula1>"IV, NIV"</formula1>
    </dataValidation>
    <dataValidation type="list" allowBlank="1" showInputMessage="1" showErrorMessage="1" sqref="E6:E7 D6:D9">
      <formula1>"ANO, NE"</formula1>
    </dataValidation>
    <dataValidation type="list" allowBlank="1" showInputMessage="1" showErrorMessage="1" sqref="D29 D16 D21 D18:D19">
      <formula1>$AQ$1:$AQ$12</formula1>
    </dataValidation>
  </dataValidations>
  <printOptions horizontalCentered="1"/>
  <pageMargins left="0.7874015748031497" right="0.7874015748031497" top="0.7874015748031497" bottom="0.7874015748031497" header="0.31496062992125984" footer="0.31496062992125984"/>
  <pageSetup fitToHeight="0" fitToWidth="1" horizontalDpi="600" verticalDpi="600" orientation="landscape" paperSize="9" scale="39" r:id="rId3"/>
  <headerFooter alignWithMargins="0">
    <oddHeader>&amp;LPříručka pro příjemce dotace Cíl 3 ČR-Rakousko
&amp;RSoupiska výdajů
</oddHeader>
    <oddFooter>&amp;CStránka &amp;P z &amp;N&amp;RSoupiska výdajů  verze  č. 5, aktualizace z 07/05/2010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Šedivý Richard</dc:creator>
  <cp:keywords/>
  <dc:description/>
  <cp:lastModifiedBy>Pospíchalová Petra</cp:lastModifiedBy>
  <dcterms:created xsi:type="dcterms:W3CDTF">2013-04-15T11:43:12Z</dcterms:created>
  <dcterms:modified xsi:type="dcterms:W3CDTF">2013-04-17T06:13:03Z</dcterms:modified>
  <cp:category/>
  <cp:version/>
  <cp:contentType/>
  <cp:contentStatus/>
</cp:coreProperties>
</file>