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6" windowWidth="16032" windowHeight="8232" activeTab="0"/>
  </bookViews>
  <sheets>
    <sheet name="RK-11-2013-22, př. 4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<sst xmlns="http://schemas.openxmlformats.org/spreadsheetml/2006/main" count="117" uniqueCount="117">
  <si>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Odpisové plány 2013</t>
  </si>
  <si>
    <t>v Kč</t>
  </si>
  <si>
    <t>z toho odpisová skupina</t>
  </si>
  <si>
    <t>1.</t>
  </si>
  <si>
    <t>2.</t>
  </si>
  <si>
    <t>3.</t>
  </si>
  <si>
    <t>4.</t>
  </si>
  <si>
    <t>5.</t>
  </si>
  <si>
    <t>6.</t>
  </si>
  <si>
    <t>7.</t>
  </si>
  <si>
    <t>§ 3114</t>
  </si>
  <si>
    <t>Základní škola Ledeč nad Sázavou, Habrecká 378</t>
  </si>
  <si>
    <t>Základní škola a Praktická škola, U Trojice 2104, Havlíčkův Brod</t>
  </si>
  <si>
    <t>Základní škola a Mateřská škola při zdravotnických zařízeních Kraje Vysočina</t>
  </si>
  <si>
    <t>Základní škola Pelhřimov, Komenského 1326</t>
  </si>
  <si>
    <t>Základní škola Humpolec, Husova 391</t>
  </si>
  <si>
    <t>Základní škola speciální a Praktická škola Černovice</t>
  </si>
  <si>
    <t>Základní škola a Praktická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</si>
  <si>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</si>
  <si>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</si>
  <si>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Tyršova 106</t>
  </si>
  <si>
    <t>Praktická škola 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</si>
  <si>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</si>
  <si>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</si>
  <si>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</si>
  <si>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Celkem § 3114</t>
  </si>
  <si>
    <t>§ 3121</t>
  </si>
  <si>
    <t>Gymnázium Jihlava</t>
  </si>
  <si>
    <t>Gymnázium Velké Meziříčí</t>
  </si>
  <si>
    <t>Gymnázium Pacov</t>
  </si>
  <si>
    <t xml:space="preserve">Gymnázium Otokara Březiny a Střední odborná škola Telč </t>
  </si>
  <si>
    <t>Gymnázium Žďár nad Sázavou</t>
  </si>
  <si>
    <t>Gymnázium Bystřice nad Pernštejnem</t>
  </si>
  <si>
    <t>Gymnázium  V. Makovského se sportovními třídami Nové Město na Moravě</t>
  </si>
  <si>
    <t>Gymnázium a SOŠ Moravské Budějovice, Tyršova 365</t>
  </si>
  <si>
    <t>Gymnázium Třebíč</t>
  </si>
  <si>
    <t>Gymnázium dr. A. Hrdličky, Humpolec, Komenského 147</t>
  </si>
  <si>
    <t>Gymnázium Pelhřimov</t>
  </si>
  <si>
    <t>Gymnázium, Střední odborná škola a Vyšší odborná škola Ledeč nad Sázavou</t>
  </si>
  <si>
    <t>Gymnázium Havlíčkův Brod</t>
  </si>
  <si>
    <t>Gymnázium Chotěboř</t>
  </si>
  <si>
    <t>Celkem § 3121</t>
  </si>
  <si>
    <t>§ 3122</t>
  </si>
  <si>
    <t>Vyšší odborná škola a Obchodní akademie Chotěboř</t>
  </si>
  <si>
    <t xml:space="preserve">Střední průmyslová škola stavební akademika Stanislava Bechyně, Havlíčkův Brod, Jihlavská 628 </t>
  </si>
  <si>
    <t>Střední zdravotnická škola a Vyšší odborná škola zdravotnická Havlíčkův Brod</t>
  </si>
  <si>
    <t>Obchodní akademie a Jazyková škola s právem státní jazykové zkoušky Jihlava</t>
  </si>
  <si>
    <t>Střední průmyslová škola Jihlava</t>
  </si>
  <si>
    <t>Střední uměleckoprůmyslová škola Jihlava - Helenín, Hálkova 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</si>
  <si>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</si>
  <si>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</si>
  <si>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</si>
  <si>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</si>
  <si>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</si>
  <si>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</si>
  <si>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</si>
  <si>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</si>
  <si>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</si>
  <si>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</si>
  <si>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Střední zdravotnická škola a Vyšší odborná škola zdravotnická Žďár nad Sázavou</t>
  </si>
  <si>
    <t>Celkem § 3122</t>
  </si>
  <si>
    <t>§ 3123</t>
  </si>
  <si>
    <t xml:space="preserve">Střední odborné učiliště technické, Chotěboř, Žižkova 1501 </t>
  </si>
  <si>
    <t xml:space="preserve">Obchodní akademie a Hotelová škola Havlíčkův Brod                        </t>
  </si>
  <si>
    <t xml:space="preserve">Střední odborná škola a Střední odborné učiliště Třešť                                                   </t>
  </si>
  <si>
    <t xml:space="preserve">Střední škola automobilní Jihlava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</si>
  <si>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</si>
  <si>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</si>
  <si>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škola stavební Jihlava                                            </t>
  </si>
  <si>
    <t xml:space="preserve">Střední průmyslová škola a Střední odborné učiliště Pelhřimov                                            </t>
  </si>
  <si>
    <t>Hotelová škola Třebíč</t>
  </si>
  <si>
    <t xml:space="preserve">Střední škola řemesel a služeb Moravské Budějovice              </t>
  </si>
  <si>
    <t>Střední škola řemesel Třebíč</t>
  </si>
  <si>
    <t xml:space="preserve">Střední odborná škola Nové Město na Moravě                                       </t>
  </si>
  <si>
    <t xml:space="preserve">Střední škola technická Žďár nad Sázavou                   </t>
  </si>
  <si>
    <t>Střední škola řemesel a služeb Velké Meziříčí</t>
  </si>
  <si>
    <t>Celkem § 3123</t>
  </si>
  <si>
    <t>§ 3124</t>
  </si>
  <si>
    <t>Odborné učiliště a Praktická škola, Černovice, Mariánské náměstí 72</t>
  </si>
  <si>
    <t>Celkem § 3124</t>
  </si>
  <si>
    <t>§ 3125</t>
  </si>
  <si>
    <t>Školní statek, Humpolec, Dusilov 384</t>
  </si>
  <si>
    <t>Celkem § 3125</t>
  </si>
  <si>
    <t>§ 3146</t>
  </si>
  <si>
    <t>Pedagogicko-psychologická poradna, Havlíčkův Brod, Nad Tratí 335</t>
  </si>
  <si>
    <t>Pedagogicko-psychologická poradna Jihlava</t>
  </si>
  <si>
    <t>Pedagogicko-psychologická poradna Pelhřimov</t>
  </si>
  <si>
    <t>Pedagogicko -psychologická poradna Třebíč</t>
  </si>
  <si>
    <t>Pedagogicko -psychologická poradna Žďár nad Sázavou</t>
  </si>
  <si>
    <t>Celkem § 3146</t>
  </si>
  <si>
    <t>§ 3147</t>
  </si>
  <si>
    <t>Domov mládeže a Školní jídelna Jihlava</t>
  </si>
  <si>
    <t>Celkem § 3147</t>
  </si>
  <si>
    <t>§ 3299</t>
  </si>
  <si>
    <t>Vysočina Education, školské zařízení pro další vzdělávání pedagogických pracovníků a středisko služeb školám, příspěvková organizace</t>
  </si>
  <si>
    <t>Celkem § 3299</t>
  </si>
  <si>
    <t xml:space="preserve"> § 4322 </t>
  </si>
  <si>
    <t>Dětský domov, Nová Ves u Chotěboře 1</t>
  </si>
  <si>
    <t>Dětský domov, Telč, Štěpnická 111</t>
  </si>
  <si>
    <t>Dětský domov, Humpolec, Libická 928</t>
  </si>
  <si>
    <t>Dětský domov, Senožaty 199</t>
  </si>
  <si>
    <t>Dětský domov, Budkov 1</t>
  </si>
  <si>
    <t>Dětský domov, Hrotovice, Sokolská 362</t>
  </si>
  <si>
    <t>Dětský domov, Jemnice, Třešňová 748</t>
  </si>
  <si>
    <t>Dětský domov, Náměšť nad Oslavou, Krátká 284</t>
  </si>
  <si>
    <t>Dětský domov, Rovečné 40</t>
  </si>
  <si>
    <t xml:space="preserve">Celkem § 4322 </t>
  </si>
  <si>
    <t>ŠKOLY CELKEM</t>
  </si>
  <si>
    <t>počet stran: 2</t>
  </si>
  <si>
    <t>Organizace</t>
  </si>
  <si>
    <t>Pořizovací cena</t>
  </si>
  <si>
    <t>Oprávky k 1. 1. 2013 celkem</t>
  </si>
  <si>
    <t>Účetní odpisy celkem za rok</t>
  </si>
  <si>
    <t>Oprávky k 31. 12. 2013 celkem</t>
  </si>
  <si>
    <t>Zůstatková cena majetku k 31. 12. 2013</t>
  </si>
  <si>
    <t xml:space="preserve">Akademie - VOŠ, Gymnázium a Střední odborná škola uměleckoprůmyslová  Světlá nad Sázavou                 </t>
  </si>
  <si>
    <t>RK-11-2013-22,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</si>
</sst>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 CE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 CE"/>
      <family val="0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7" fillId="0" borderId="0" xfId="0" applyFont="1" applyAlignment="1">
      <alignment/>
    </xf>
    <xf numFmtId="0" fontId="54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33" borderId="14" xfId="0" applyFont="1" applyFill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3" fontId="9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8" fillId="0" borderId="14" xfId="0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8" fillId="33" borderId="14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/>
    </xf>
    <xf numFmtId="3" fontId="12" fillId="34" borderId="18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0" fontId="7" fillId="33" borderId="19" xfId="0" applyFont="1" applyFill="1" applyBorder="1" applyAlignment="1" applyProtection="1">
      <alignment horizontal="center"/>
      <protection locked="0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3" fontId="11" fillId="0" borderId="16" xfId="0" applyNumberFormat="1" applyFont="1" applyBorder="1" applyAlignment="1">
      <alignment/>
    </xf>
    <xf numFmtId="0" fontId="0" fillId="33" borderId="0" xfId="0" applyFill="1" applyAlignment="1">
      <alignment/>
    </xf>
    <xf numFmtId="0" fontId="8" fillId="0" borderId="14" xfId="0" applyFont="1" applyFill="1" applyBorder="1" applyAlignment="1">
      <alignment wrapText="1"/>
    </xf>
    <xf numFmtId="0" fontId="8" fillId="33" borderId="14" xfId="0" applyFont="1" applyFill="1" applyBorder="1" applyAlignment="1" applyProtection="1">
      <alignment wrapText="1"/>
      <protection locked="0"/>
    </xf>
    <xf numFmtId="0" fontId="8" fillId="33" borderId="14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7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9" fillId="0" borderId="21" xfId="0" applyNumberFormat="1" applyFont="1" applyBorder="1" applyAlignment="1">
      <alignment/>
    </xf>
    <xf numFmtId="49" fontId="8" fillId="33" borderId="14" xfId="0" applyNumberFormat="1" applyFont="1" applyFill="1" applyBorder="1" applyAlignment="1" applyProtection="1">
      <alignment/>
      <protection locked="0"/>
    </xf>
    <xf numFmtId="49" fontId="8" fillId="33" borderId="14" xfId="0" applyNumberFormat="1" applyFont="1" applyFill="1" applyBorder="1" applyAlignment="1" applyProtection="1">
      <alignment wrapText="1"/>
      <protection locked="0"/>
    </xf>
    <xf numFmtId="0" fontId="7" fillId="33" borderId="22" xfId="0" applyFont="1" applyFill="1" applyBorder="1" applyAlignment="1">
      <alignment horizontal="center"/>
    </xf>
    <xf numFmtId="3" fontId="12" fillId="34" borderId="18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2" fillId="34" borderId="2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0" fillId="0" borderId="24" xfId="0" applyNumberFormat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33" borderId="22" xfId="0" applyFont="1" applyFill="1" applyBorder="1" applyAlignment="1" applyProtection="1">
      <alignment horizontal="center"/>
      <protection locked="0"/>
    </xf>
    <xf numFmtId="3" fontId="12" fillId="33" borderId="2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8" fillId="33" borderId="14" xfId="0" applyFont="1" applyFill="1" applyBorder="1" applyAlignment="1" applyProtection="1">
      <alignment horizontal="left" wrapText="1"/>
      <protection locked="0"/>
    </xf>
    <xf numFmtId="0" fontId="37" fillId="33" borderId="26" xfId="0" applyFont="1" applyFill="1" applyBorder="1" applyAlignment="1">
      <alignment horizontal="center"/>
    </xf>
    <xf numFmtId="0" fontId="8" fillId="33" borderId="14" xfId="0" applyFont="1" applyFill="1" applyBorder="1" applyAlignment="1" applyProtection="1">
      <alignment horizontal="left"/>
      <protection locked="0"/>
    </xf>
    <xf numFmtId="4" fontId="8" fillId="33" borderId="14" xfId="0" applyNumberFormat="1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left" wrapText="1"/>
    </xf>
    <xf numFmtId="0" fontId="3" fillId="34" borderId="27" xfId="0" applyFont="1" applyFill="1" applyBorder="1" applyAlignment="1">
      <alignment horizontal="center"/>
    </xf>
    <xf numFmtId="4" fontId="7" fillId="36" borderId="28" xfId="0" applyNumberFormat="1" applyFont="1" applyFill="1" applyBorder="1" applyAlignment="1">
      <alignment horizontal="center" wrapText="1"/>
    </xf>
    <xf numFmtId="3" fontId="12" fillId="36" borderId="29" xfId="0" applyNumberFormat="1" applyFont="1" applyFill="1" applyBorder="1" applyAlignment="1">
      <alignment/>
    </xf>
    <xf numFmtId="3" fontId="12" fillId="36" borderId="30" xfId="0" applyNumberFormat="1" applyFont="1" applyFill="1" applyBorder="1" applyAlignment="1">
      <alignment/>
    </xf>
    <xf numFmtId="3" fontId="12" fillId="36" borderId="3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3" fontId="56" fillId="0" borderId="15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56" fillId="33" borderId="15" xfId="0" applyNumberFormat="1" applyFont="1" applyFill="1" applyBorder="1" applyAlignment="1">
      <alignment/>
    </xf>
    <xf numFmtId="3" fontId="56" fillId="33" borderId="16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/>
    </xf>
    <xf numFmtId="3" fontId="56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56" fillId="0" borderId="15" xfId="0" applyNumberFormat="1" applyFont="1" applyBorder="1" applyAlignment="1">
      <alignment/>
    </xf>
    <xf numFmtId="49" fontId="8" fillId="0" borderId="14" xfId="0" applyNumberFormat="1" applyFont="1" applyFill="1" applyBorder="1" applyAlignment="1" applyProtection="1">
      <alignment/>
      <protection locked="0"/>
    </xf>
    <xf numFmtId="49" fontId="8" fillId="0" borderId="32" xfId="0" applyNumberFormat="1" applyFont="1" applyFill="1" applyBorder="1" applyAlignment="1" applyProtection="1">
      <alignment/>
      <protection locked="0"/>
    </xf>
    <xf numFmtId="3" fontId="56" fillId="0" borderId="15" xfId="0" applyNumberFormat="1" applyFont="1" applyFill="1" applyBorder="1" applyAlignment="1">
      <alignment/>
    </xf>
    <xf numFmtId="3" fontId="56" fillId="0" borderId="16" xfId="0" applyNumberFormat="1" applyFont="1" applyFill="1" applyBorder="1" applyAlignment="1">
      <alignment/>
    </xf>
    <xf numFmtId="3" fontId="56" fillId="0" borderId="33" xfId="0" applyNumberFormat="1" applyFont="1" applyFill="1" applyBorder="1" applyAlignment="1">
      <alignment/>
    </xf>
    <xf numFmtId="3" fontId="56" fillId="0" borderId="21" xfId="0" applyNumberFormat="1" applyFont="1" applyBorder="1" applyAlignment="1">
      <alignment/>
    </xf>
    <xf numFmtId="3" fontId="56" fillId="0" borderId="21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3" fontId="12" fillId="35" borderId="18" xfId="0" applyNumberFormat="1" applyFont="1" applyFill="1" applyBorder="1" applyAlignment="1">
      <alignment/>
    </xf>
    <xf numFmtId="0" fontId="0" fillId="0" borderId="0" xfId="0" applyAlignment="1">
      <alignment/>
    </xf>
    <xf numFmtId="0" fontId="37" fillId="12" borderId="34" xfId="0" applyFont="1" applyFill="1" applyBorder="1" applyAlignment="1">
      <alignment horizontal="center" vertical="center" wrapText="1"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35" xfId="0" applyFont="1" applyFill="1" applyBorder="1" applyAlignment="1">
      <alignment horizontal="center" vertical="center" wrapText="1"/>
    </xf>
    <xf numFmtId="0" fontId="37" fillId="12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12" borderId="19" xfId="0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7" fillId="12" borderId="2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pane xSplit="1" ySplit="7" topLeftCell="J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"/>
    </sheetView>
  </sheetViews>
  <sheetFormatPr defaultColWidth="9.140625" defaultRowHeight="15"/>
  <cols>
    <col min="1" max="1" width="82.00390625" style="34" customWidth="1"/>
    <col min="2" max="2" width="16.140625" style="0" customWidth="1"/>
    <col min="3" max="4" width="15.7109375" style="0" customWidth="1"/>
    <col min="5" max="5" width="14.28125" style="0" customWidth="1"/>
    <col min="6" max="6" width="15.00390625" style="0" customWidth="1"/>
    <col min="7" max="7" width="16.7109375" style="0" customWidth="1"/>
    <col min="8" max="8" width="15.7109375" style="0" customWidth="1"/>
    <col min="9" max="9" width="15.8515625" style="0" customWidth="1"/>
    <col min="10" max="10" width="15.140625" style="0" customWidth="1"/>
    <col min="11" max="11" width="16.7109375" style="0" customWidth="1"/>
    <col min="12" max="12" width="19.00390625" style="0" customWidth="1"/>
    <col min="13" max="13" width="19.8515625" style="0" customWidth="1"/>
  </cols>
  <sheetData>
    <row r="1" spans="1:13" ht="13.5" customHeight="1">
      <c r="A1" s="94"/>
      <c r="B1" s="94"/>
      <c r="C1" s="95"/>
      <c r="D1" s="95"/>
      <c r="E1" s="95"/>
      <c r="M1" s="6" t="s">
        <v>116</v>
      </c>
    </row>
    <row r="2" spans="1:13" ht="13.5" customHeight="1">
      <c r="A2" s="1"/>
      <c r="B2" s="1"/>
      <c r="C2" s="89"/>
      <c r="D2" s="89"/>
      <c r="E2" s="89"/>
      <c r="M2" s="6" t="s">
        <v>108</v>
      </c>
    </row>
    <row r="3" spans="1:13" ht="19.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customHeight="1">
      <c r="A4" s="1"/>
      <c r="B4" s="1"/>
      <c r="C4" s="2"/>
      <c r="D4" s="2"/>
      <c r="E4" s="2"/>
      <c r="M4" s="3" t="s">
        <v>1</v>
      </c>
    </row>
    <row r="5" spans="1:9" ht="3" customHeight="1" thickBot="1">
      <c r="A5" s="96"/>
      <c r="B5" s="96"/>
      <c r="C5" s="96"/>
      <c r="D5" s="4"/>
      <c r="I5" s="5"/>
    </row>
    <row r="6" spans="1:13" s="6" customFormat="1" ht="18.75" customHeight="1">
      <c r="A6" s="97" t="s">
        <v>109</v>
      </c>
      <c r="B6" s="99" t="s">
        <v>110</v>
      </c>
      <c r="C6" s="101" t="s">
        <v>111</v>
      </c>
      <c r="D6" s="101" t="s">
        <v>112</v>
      </c>
      <c r="E6" s="90" t="s">
        <v>2</v>
      </c>
      <c r="F6" s="90"/>
      <c r="G6" s="90"/>
      <c r="H6" s="90"/>
      <c r="I6" s="90"/>
      <c r="J6" s="90"/>
      <c r="K6" s="90"/>
      <c r="L6" s="90" t="s">
        <v>113</v>
      </c>
      <c r="M6" s="92" t="s">
        <v>114</v>
      </c>
    </row>
    <row r="7" spans="1:13" s="6" customFormat="1" ht="13.5" customHeight="1" thickBot="1">
      <c r="A7" s="98"/>
      <c r="B7" s="100"/>
      <c r="C7" s="91"/>
      <c r="D7" s="91"/>
      <c r="E7" s="7" t="s">
        <v>3</v>
      </c>
      <c r="F7" s="7" t="s">
        <v>4</v>
      </c>
      <c r="G7" s="7" t="s">
        <v>5</v>
      </c>
      <c r="H7" s="7" t="s">
        <v>6</v>
      </c>
      <c r="I7" s="8" t="s">
        <v>7</v>
      </c>
      <c r="J7" s="7" t="s">
        <v>8</v>
      </c>
      <c r="K7" s="7" t="s">
        <v>9</v>
      </c>
      <c r="L7" s="91"/>
      <c r="M7" s="93"/>
    </row>
    <row r="8" spans="1:13" ht="13.5" customHeight="1">
      <c r="A8" s="9"/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customHeight="1">
      <c r="A9" s="13" t="s">
        <v>10</v>
      </c>
      <c r="B9" s="14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</row>
    <row r="10" spans="1:13" ht="13.5" customHeight="1">
      <c r="A10" s="17" t="s">
        <v>11</v>
      </c>
      <c r="B10" s="79">
        <v>601356</v>
      </c>
      <c r="C10" s="70">
        <v>239110</v>
      </c>
      <c r="D10" s="70">
        <v>5668</v>
      </c>
      <c r="E10" s="7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5668</v>
      </c>
      <c r="L10" s="15">
        <v>244778</v>
      </c>
      <c r="M10" s="15">
        <v>356578</v>
      </c>
    </row>
    <row r="11" spans="1:13" ht="13.5" customHeight="1">
      <c r="A11" s="17" t="s">
        <v>12</v>
      </c>
      <c r="B11" s="82">
        <v>29212525</v>
      </c>
      <c r="C11" s="83">
        <v>1575630</v>
      </c>
      <c r="D11" s="70">
        <v>381531</v>
      </c>
      <c r="E11" s="70">
        <v>54496</v>
      </c>
      <c r="F11" s="15">
        <v>43646</v>
      </c>
      <c r="G11" s="15">
        <v>9893</v>
      </c>
      <c r="H11" s="15">
        <v>0</v>
      </c>
      <c r="I11" s="15">
        <v>273496</v>
      </c>
      <c r="J11" s="15">
        <v>0</v>
      </c>
      <c r="K11" s="15">
        <v>0</v>
      </c>
      <c r="L11" s="15">
        <v>1957161</v>
      </c>
      <c r="M11" s="15">
        <v>27255364</v>
      </c>
    </row>
    <row r="12" spans="1:13" ht="13.5" customHeight="1">
      <c r="A12" s="17" t="s">
        <v>13</v>
      </c>
      <c r="B12" s="79">
        <v>341400</v>
      </c>
      <c r="C12" s="70">
        <v>224755</v>
      </c>
      <c r="D12" s="70">
        <v>34140</v>
      </c>
      <c r="E12" s="70">
        <v>34140</v>
      </c>
      <c r="F12" s="19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258895</v>
      </c>
      <c r="M12" s="15">
        <v>82505</v>
      </c>
    </row>
    <row r="13" spans="1:13" ht="13.5" customHeight="1">
      <c r="A13" s="17" t="s">
        <v>14</v>
      </c>
      <c r="B13" s="79">
        <v>9887914</v>
      </c>
      <c r="C13" s="70">
        <v>2758135</v>
      </c>
      <c r="D13" s="70">
        <v>95760</v>
      </c>
      <c r="E13" s="70">
        <v>0</v>
      </c>
      <c r="F13" s="15">
        <v>18540</v>
      </c>
      <c r="G13" s="15">
        <v>5544</v>
      </c>
      <c r="H13" s="15">
        <v>0</v>
      </c>
      <c r="I13" s="15">
        <v>901</v>
      </c>
      <c r="J13" s="15">
        <v>2031</v>
      </c>
      <c r="K13" s="15">
        <v>68744</v>
      </c>
      <c r="L13" s="15">
        <v>2853895</v>
      </c>
      <c r="M13" s="15">
        <v>7034019</v>
      </c>
    </row>
    <row r="14" spans="1:13" s="22" customFormat="1" ht="13.5" customHeight="1">
      <c r="A14" s="20" t="s">
        <v>15</v>
      </c>
      <c r="B14" s="82">
        <v>14960</v>
      </c>
      <c r="C14" s="83">
        <v>14960</v>
      </c>
      <c r="D14" s="83">
        <v>0</v>
      </c>
      <c r="E14" s="83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14960</v>
      </c>
      <c r="M14" s="15">
        <v>0</v>
      </c>
    </row>
    <row r="15" spans="1:13" ht="13.5" customHeight="1">
      <c r="A15" s="17" t="s">
        <v>16</v>
      </c>
      <c r="B15" s="79">
        <v>241459</v>
      </c>
      <c r="C15" s="70">
        <v>121102</v>
      </c>
      <c r="D15" s="70">
        <v>20472</v>
      </c>
      <c r="E15" s="70">
        <v>16764</v>
      </c>
      <c r="F15" s="15">
        <v>3708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141574</v>
      </c>
      <c r="M15" s="15">
        <v>99885</v>
      </c>
    </row>
    <row r="16" spans="1:13" ht="13.5" customHeight="1">
      <c r="A16" s="17" t="s">
        <v>17</v>
      </c>
      <c r="B16" s="82">
        <v>389805</v>
      </c>
      <c r="C16" s="83">
        <v>255847</v>
      </c>
      <c r="D16" s="70">
        <v>17760</v>
      </c>
      <c r="E16" s="70">
        <v>5412</v>
      </c>
      <c r="F16" s="15">
        <v>1584</v>
      </c>
      <c r="G16" s="15">
        <v>0</v>
      </c>
      <c r="H16" s="15">
        <v>10764</v>
      </c>
      <c r="I16" s="15">
        <v>0</v>
      </c>
      <c r="J16" s="15">
        <v>0</v>
      </c>
      <c r="K16" s="15">
        <v>0</v>
      </c>
      <c r="L16" s="15">
        <v>273607</v>
      </c>
      <c r="M16" s="15">
        <v>116198</v>
      </c>
    </row>
    <row r="17" spans="1:13" ht="13.5" customHeight="1">
      <c r="A17" s="17" t="s">
        <v>18</v>
      </c>
      <c r="B17" s="82">
        <v>3113276</v>
      </c>
      <c r="C17" s="83">
        <v>1536626</v>
      </c>
      <c r="D17" s="70">
        <v>109778</v>
      </c>
      <c r="E17" s="70">
        <v>0</v>
      </c>
      <c r="F17" s="15">
        <v>29924</v>
      </c>
      <c r="G17" s="15">
        <v>0</v>
      </c>
      <c r="H17" s="33">
        <v>68255</v>
      </c>
      <c r="I17" s="33">
        <v>0</v>
      </c>
      <c r="J17" s="15">
        <v>0</v>
      </c>
      <c r="K17" s="15">
        <v>11599</v>
      </c>
      <c r="L17" s="15">
        <v>1646404</v>
      </c>
      <c r="M17" s="15">
        <v>1466872</v>
      </c>
    </row>
    <row r="18" spans="1:13" ht="13.5" customHeight="1">
      <c r="A18" s="23" t="s">
        <v>19</v>
      </c>
      <c r="B18" s="79">
        <v>695841</v>
      </c>
      <c r="C18" s="70">
        <v>271905</v>
      </c>
      <c r="D18" s="70">
        <v>53637</v>
      </c>
      <c r="E18" s="70">
        <v>43379</v>
      </c>
      <c r="F18" s="15">
        <v>10258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325542</v>
      </c>
      <c r="M18" s="15">
        <v>370299</v>
      </c>
    </row>
    <row r="19" spans="1:13" ht="13.5" customHeight="1">
      <c r="A19" s="17" t="s">
        <v>20</v>
      </c>
      <c r="B19" s="79">
        <v>167290</v>
      </c>
      <c r="C19" s="70">
        <v>112890</v>
      </c>
      <c r="D19" s="70">
        <v>13600</v>
      </c>
      <c r="E19" s="70">
        <v>13600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126490</v>
      </c>
      <c r="M19" s="15">
        <v>40800</v>
      </c>
    </row>
    <row r="20" spans="1:13" s="22" customFormat="1" ht="13.5" customHeight="1">
      <c r="A20" s="20" t="s">
        <v>21</v>
      </c>
      <c r="B20" s="82">
        <v>3845462</v>
      </c>
      <c r="C20" s="83">
        <v>2091894</v>
      </c>
      <c r="D20" s="83">
        <v>372406</v>
      </c>
      <c r="E20" s="83">
        <v>137754</v>
      </c>
      <c r="F20" s="21">
        <v>121997</v>
      </c>
      <c r="G20" s="21">
        <v>0</v>
      </c>
      <c r="H20" s="21">
        <v>112067</v>
      </c>
      <c r="I20" s="21">
        <v>0</v>
      </c>
      <c r="J20" s="21">
        <v>0</v>
      </c>
      <c r="K20" s="21">
        <v>588</v>
      </c>
      <c r="L20" s="15">
        <v>2464300</v>
      </c>
      <c r="M20" s="15">
        <v>1381162</v>
      </c>
    </row>
    <row r="21" spans="1:13" s="22" customFormat="1" ht="13.5" customHeight="1">
      <c r="A21" s="20" t="s">
        <v>22</v>
      </c>
      <c r="B21" s="82">
        <v>22460</v>
      </c>
      <c r="C21" s="83">
        <v>22460</v>
      </c>
      <c r="D21" s="83">
        <v>0</v>
      </c>
      <c r="E21" s="83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5">
        <v>22460</v>
      </c>
      <c r="M21" s="15">
        <v>0</v>
      </c>
    </row>
    <row r="22" spans="1:13" ht="13.5" customHeight="1">
      <c r="A22" s="17" t="s">
        <v>23</v>
      </c>
      <c r="B22" s="82">
        <v>81208</v>
      </c>
      <c r="C22" s="83">
        <v>43016</v>
      </c>
      <c r="D22" s="70">
        <v>2972</v>
      </c>
      <c r="E22" s="70">
        <v>0</v>
      </c>
      <c r="F22" s="15">
        <v>622</v>
      </c>
      <c r="G22" s="15">
        <v>2350</v>
      </c>
      <c r="H22" s="15">
        <v>0</v>
      </c>
      <c r="I22" s="15">
        <v>0</v>
      </c>
      <c r="J22" s="15">
        <v>0</v>
      </c>
      <c r="K22" s="15">
        <v>0</v>
      </c>
      <c r="L22" s="15">
        <v>45988</v>
      </c>
      <c r="M22" s="15">
        <v>35220</v>
      </c>
    </row>
    <row r="23" spans="1:13" ht="13.5" customHeight="1">
      <c r="A23" s="23" t="s">
        <v>24</v>
      </c>
      <c r="B23" s="84">
        <v>37731895</v>
      </c>
      <c r="C23" s="83">
        <v>4240609</v>
      </c>
      <c r="D23" s="70">
        <v>415008</v>
      </c>
      <c r="E23" s="70">
        <v>0</v>
      </c>
      <c r="F23" s="15">
        <v>45036</v>
      </c>
      <c r="G23" s="15">
        <v>5688</v>
      </c>
      <c r="H23" s="33">
        <v>0</v>
      </c>
      <c r="I23" s="33">
        <v>364284</v>
      </c>
      <c r="J23" s="15">
        <v>0</v>
      </c>
      <c r="K23" s="15">
        <v>0</v>
      </c>
      <c r="L23" s="15">
        <v>4655617</v>
      </c>
      <c r="M23" s="15">
        <v>33076278</v>
      </c>
    </row>
    <row r="24" spans="1:13" ht="13.5" customHeight="1" thickBot="1">
      <c r="A24" s="24" t="s">
        <v>25</v>
      </c>
      <c r="B24" s="25">
        <f aca="true" t="shared" si="0" ref="B24:M24">SUM(B10:B23)</f>
        <v>86346851</v>
      </c>
      <c r="C24" s="26">
        <f t="shared" si="0"/>
        <v>13508939</v>
      </c>
      <c r="D24" s="26">
        <f t="shared" si="0"/>
        <v>1522732</v>
      </c>
      <c r="E24" s="27">
        <f t="shared" si="0"/>
        <v>305545</v>
      </c>
      <c r="F24" s="27">
        <f t="shared" si="0"/>
        <v>275315</v>
      </c>
      <c r="G24" s="27">
        <f t="shared" si="0"/>
        <v>23475</v>
      </c>
      <c r="H24" s="27">
        <f t="shared" si="0"/>
        <v>191086</v>
      </c>
      <c r="I24" s="27">
        <f t="shared" si="0"/>
        <v>638681</v>
      </c>
      <c r="J24" s="26">
        <f t="shared" si="0"/>
        <v>2031</v>
      </c>
      <c r="K24" s="27">
        <f t="shared" si="0"/>
        <v>86599</v>
      </c>
      <c r="L24" s="27">
        <f t="shared" si="0"/>
        <v>15031671</v>
      </c>
      <c r="M24" s="27">
        <f t="shared" si="0"/>
        <v>71315180</v>
      </c>
    </row>
    <row r="25" spans="1:13" ht="13.5" customHeight="1">
      <c r="A25" s="28" t="s">
        <v>26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 customHeight="1">
      <c r="A26" s="31" t="s">
        <v>27</v>
      </c>
      <c r="B26" s="68">
        <v>50400204</v>
      </c>
      <c r="C26" s="69">
        <v>17407646</v>
      </c>
      <c r="D26" s="69">
        <v>797184</v>
      </c>
      <c r="E26" s="70">
        <v>319320</v>
      </c>
      <c r="F26" s="69">
        <v>13116</v>
      </c>
      <c r="G26" s="69">
        <v>0</v>
      </c>
      <c r="H26" s="69">
        <v>0</v>
      </c>
      <c r="I26" s="69">
        <v>464748</v>
      </c>
      <c r="J26" s="71">
        <v>0</v>
      </c>
      <c r="K26" s="71">
        <v>0</v>
      </c>
      <c r="L26" s="71">
        <f aca="true" t="shared" si="1" ref="L26:L39">SUM(C26+D26)</f>
        <v>18204830</v>
      </c>
      <c r="M26" s="77">
        <f aca="true" t="shared" si="2" ref="M26:M39">SUM(B26-L26)</f>
        <v>32195374</v>
      </c>
    </row>
    <row r="27" spans="1:13" ht="13.5" customHeight="1">
      <c r="A27" s="32" t="s">
        <v>28</v>
      </c>
      <c r="B27" s="68">
        <v>16036507</v>
      </c>
      <c r="C27" s="69">
        <v>10601654</v>
      </c>
      <c r="D27" s="69">
        <v>188934</v>
      </c>
      <c r="E27" s="70">
        <v>53238</v>
      </c>
      <c r="F27" s="70">
        <v>0</v>
      </c>
      <c r="G27" s="70">
        <v>9132</v>
      </c>
      <c r="H27" s="70">
        <v>0</v>
      </c>
      <c r="I27" s="70">
        <v>0</v>
      </c>
      <c r="J27" s="71">
        <v>0</v>
      </c>
      <c r="K27" s="71">
        <v>126564</v>
      </c>
      <c r="L27" s="71">
        <f t="shared" si="1"/>
        <v>10790588</v>
      </c>
      <c r="M27" s="71">
        <f t="shared" si="2"/>
        <v>5245919</v>
      </c>
    </row>
    <row r="28" spans="1:13" ht="13.5" customHeight="1">
      <c r="A28" s="32" t="s">
        <v>29</v>
      </c>
      <c r="B28" s="68">
        <v>49571688</v>
      </c>
      <c r="C28" s="69">
        <v>6863051</v>
      </c>
      <c r="D28" s="69">
        <v>613775</v>
      </c>
      <c r="E28" s="70">
        <v>109452</v>
      </c>
      <c r="F28" s="70">
        <v>8997</v>
      </c>
      <c r="G28" s="70">
        <v>0</v>
      </c>
      <c r="H28" s="70">
        <v>20498</v>
      </c>
      <c r="I28" s="70">
        <v>0</v>
      </c>
      <c r="J28" s="71">
        <v>0</v>
      </c>
      <c r="K28" s="71">
        <v>474828</v>
      </c>
      <c r="L28" s="71">
        <f t="shared" si="1"/>
        <v>7476826</v>
      </c>
      <c r="M28" s="71">
        <f t="shared" si="2"/>
        <v>42094862</v>
      </c>
    </row>
    <row r="29" spans="1:13" s="34" customFormat="1" ht="13.5" customHeight="1">
      <c r="A29" s="31" t="s">
        <v>30</v>
      </c>
      <c r="B29" s="72">
        <v>84467812</v>
      </c>
      <c r="C29" s="73">
        <v>22085417</v>
      </c>
      <c r="D29" s="73">
        <v>1593790</v>
      </c>
      <c r="E29" s="73">
        <v>92815</v>
      </c>
      <c r="F29" s="73">
        <v>185153</v>
      </c>
      <c r="G29" s="73">
        <v>158338</v>
      </c>
      <c r="H29" s="73">
        <v>482364</v>
      </c>
      <c r="I29" s="73">
        <v>3168</v>
      </c>
      <c r="J29" s="74">
        <v>51864</v>
      </c>
      <c r="K29" s="74">
        <v>620088</v>
      </c>
      <c r="L29" s="74">
        <f t="shared" si="1"/>
        <v>23679207</v>
      </c>
      <c r="M29" s="74">
        <f t="shared" si="2"/>
        <v>60788605</v>
      </c>
    </row>
    <row r="30" spans="1:13" s="22" customFormat="1" ht="13.5" customHeight="1">
      <c r="A30" s="32" t="s">
        <v>31</v>
      </c>
      <c r="B30" s="75">
        <v>65076078</v>
      </c>
      <c r="C30" s="76">
        <v>12067448</v>
      </c>
      <c r="D30" s="76">
        <v>709000</v>
      </c>
      <c r="E30" s="76">
        <v>20170</v>
      </c>
      <c r="F30" s="76">
        <v>18564</v>
      </c>
      <c r="G30" s="76">
        <v>28080</v>
      </c>
      <c r="H30" s="76">
        <v>29603</v>
      </c>
      <c r="I30" s="76">
        <v>0</v>
      </c>
      <c r="J30" s="77">
        <v>0</v>
      </c>
      <c r="K30" s="77">
        <v>612583</v>
      </c>
      <c r="L30" s="77">
        <f t="shared" si="1"/>
        <v>12776448</v>
      </c>
      <c r="M30" s="77">
        <f t="shared" si="2"/>
        <v>52299630</v>
      </c>
    </row>
    <row r="31" spans="1:13" s="34" customFormat="1" ht="13.5" customHeight="1">
      <c r="A31" s="35" t="s">
        <v>32</v>
      </c>
      <c r="B31" s="72">
        <v>84745992</v>
      </c>
      <c r="C31" s="73">
        <v>13465256</v>
      </c>
      <c r="D31" s="73">
        <v>881015</v>
      </c>
      <c r="E31" s="73">
        <v>21758</v>
      </c>
      <c r="F31" s="73">
        <v>29745</v>
      </c>
      <c r="G31" s="73">
        <v>0</v>
      </c>
      <c r="H31" s="73">
        <v>12660</v>
      </c>
      <c r="I31" s="73">
        <v>0</v>
      </c>
      <c r="J31" s="74">
        <v>984</v>
      </c>
      <c r="K31" s="74">
        <v>815868</v>
      </c>
      <c r="L31" s="74">
        <f t="shared" si="1"/>
        <v>14346271</v>
      </c>
      <c r="M31" s="74">
        <f t="shared" si="2"/>
        <v>70399721</v>
      </c>
    </row>
    <row r="32" spans="1:13" ht="13.5" customHeight="1">
      <c r="A32" s="36" t="s">
        <v>33</v>
      </c>
      <c r="B32" s="68">
        <v>48402436</v>
      </c>
      <c r="C32" s="69">
        <v>14115351</v>
      </c>
      <c r="D32" s="69">
        <v>627238</v>
      </c>
      <c r="E32" s="69">
        <v>107488</v>
      </c>
      <c r="F32" s="69">
        <v>31188</v>
      </c>
      <c r="G32" s="69">
        <v>0</v>
      </c>
      <c r="H32" s="69">
        <v>0</v>
      </c>
      <c r="I32" s="69">
        <v>488562</v>
      </c>
      <c r="J32" s="71">
        <v>0</v>
      </c>
      <c r="K32" s="71">
        <v>0</v>
      </c>
      <c r="L32" s="71">
        <f t="shared" si="1"/>
        <v>14742589</v>
      </c>
      <c r="M32" s="71">
        <f t="shared" si="2"/>
        <v>33659847</v>
      </c>
    </row>
    <row r="33" spans="1:13" ht="13.5" customHeight="1">
      <c r="A33" s="32" t="s">
        <v>34</v>
      </c>
      <c r="B33" s="68">
        <v>86014986</v>
      </c>
      <c r="C33" s="69">
        <v>19203165</v>
      </c>
      <c r="D33" s="69">
        <v>1047902</v>
      </c>
      <c r="E33" s="69">
        <v>138696</v>
      </c>
      <c r="F33" s="69">
        <v>105050</v>
      </c>
      <c r="G33" s="69">
        <v>5928</v>
      </c>
      <c r="H33" s="69">
        <v>0</v>
      </c>
      <c r="I33" s="69">
        <v>798228</v>
      </c>
      <c r="J33" s="71">
        <v>0</v>
      </c>
      <c r="K33" s="71">
        <v>0</v>
      </c>
      <c r="L33" s="71">
        <f t="shared" si="1"/>
        <v>20251067</v>
      </c>
      <c r="M33" s="71">
        <f t="shared" si="2"/>
        <v>65763919</v>
      </c>
    </row>
    <row r="34" spans="1:13" ht="13.5" customHeight="1">
      <c r="A34" s="31" t="s">
        <v>35</v>
      </c>
      <c r="B34" s="68">
        <v>43184469</v>
      </c>
      <c r="C34" s="69">
        <v>10792034</v>
      </c>
      <c r="D34" s="69">
        <v>559504</v>
      </c>
      <c r="E34" s="69">
        <v>136324</v>
      </c>
      <c r="F34" s="69">
        <v>24468</v>
      </c>
      <c r="G34" s="69">
        <v>0</v>
      </c>
      <c r="H34" s="69">
        <v>6408</v>
      </c>
      <c r="I34" s="69">
        <v>0</v>
      </c>
      <c r="J34" s="71">
        <v>0</v>
      </c>
      <c r="K34" s="71">
        <v>392304</v>
      </c>
      <c r="L34" s="71">
        <f t="shared" si="1"/>
        <v>11351538</v>
      </c>
      <c r="M34" s="71">
        <f t="shared" si="2"/>
        <v>31832931</v>
      </c>
    </row>
    <row r="35" spans="1:13" s="34" customFormat="1" ht="13.5" customHeight="1">
      <c r="A35" s="37" t="s">
        <v>36</v>
      </c>
      <c r="B35" s="72">
        <v>39667476</v>
      </c>
      <c r="C35" s="73">
        <v>7727084</v>
      </c>
      <c r="D35" s="73">
        <v>678425</v>
      </c>
      <c r="E35" s="73">
        <v>108205</v>
      </c>
      <c r="F35" s="73">
        <v>199304</v>
      </c>
      <c r="G35" s="73">
        <v>0</v>
      </c>
      <c r="H35" s="73">
        <v>24144</v>
      </c>
      <c r="I35" s="73">
        <v>0</v>
      </c>
      <c r="J35" s="74">
        <v>0</v>
      </c>
      <c r="K35" s="74">
        <v>346772</v>
      </c>
      <c r="L35" s="74">
        <f t="shared" si="1"/>
        <v>8405509</v>
      </c>
      <c r="M35" s="74">
        <f t="shared" si="2"/>
        <v>31261967</v>
      </c>
    </row>
    <row r="36" spans="1:13" ht="13.5" customHeight="1">
      <c r="A36" s="31" t="s">
        <v>37</v>
      </c>
      <c r="B36" s="68">
        <v>19754926</v>
      </c>
      <c r="C36" s="69">
        <v>10420332</v>
      </c>
      <c r="D36" s="69">
        <v>277081</v>
      </c>
      <c r="E36" s="69">
        <v>56995</v>
      </c>
      <c r="F36" s="69">
        <v>6272</v>
      </c>
      <c r="G36" s="69">
        <v>10131</v>
      </c>
      <c r="H36" s="69">
        <v>27920</v>
      </c>
      <c r="I36" s="69">
        <v>0</v>
      </c>
      <c r="J36" s="71">
        <v>16540</v>
      </c>
      <c r="K36" s="71">
        <v>159223</v>
      </c>
      <c r="L36" s="71">
        <f t="shared" si="1"/>
        <v>10697413</v>
      </c>
      <c r="M36" s="71">
        <f t="shared" si="2"/>
        <v>9057513</v>
      </c>
    </row>
    <row r="37" spans="1:13" ht="13.5" customHeight="1">
      <c r="A37" s="31" t="s">
        <v>38</v>
      </c>
      <c r="B37" s="68">
        <v>112371366</v>
      </c>
      <c r="C37" s="69">
        <v>24015495</v>
      </c>
      <c r="D37" s="69">
        <v>1869925</v>
      </c>
      <c r="E37" s="69">
        <v>129217</v>
      </c>
      <c r="F37" s="69">
        <v>264213</v>
      </c>
      <c r="G37" s="69">
        <v>37200</v>
      </c>
      <c r="H37" s="69">
        <v>536535</v>
      </c>
      <c r="I37" s="69">
        <v>0</v>
      </c>
      <c r="J37" s="71">
        <v>20076</v>
      </c>
      <c r="K37" s="71">
        <v>882684</v>
      </c>
      <c r="L37" s="71">
        <f t="shared" si="1"/>
        <v>25885420</v>
      </c>
      <c r="M37" s="71">
        <f t="shared" si="2"/>
        <v>86485946</v>
      </c>
    </row>
    <row r="38" spans="1:13" s="34" customFormat="1" ht="13.5" customHeight="1">
      <c r="A38" s="31" t="s">
        <v>39</v>
      </c>
      <c r="B38" s="72">
        <v>40853902</v>
      </c>
      <c r="C38" s="73">
        <v>12054936</v>
      </c>
      <c r="D38" s="73">
        <v>555228</v>
      </c>
      <c r="E38" s="73">
        <v>116456</v>
      </c>
      <c r="F38" s="73">
        <v>69541</v>
      </c>
      <c r="G38" s="73">
        <v>0</v>
      </c>
      <c r="H38" s="73">
        <v>28188</v>
      </c>
      <c r="I38" s="73">
        <v>0</v>
      </c>
      <c r="J38" s="74">
        <v>5028</v>
      </c>
      <c r="K38" s="74">
        <v>336015</v>
      </c>
      <c r="L38" s="74">
        <f t="shared" si="1"/>
        <v>12610164</v>
      </c>
      <c r="M38" s="74">
        <f t="shared" si="2"/>
        <v>28243738</v>
      </c>
    </row>
    <row r="39" spans="1:13" ht="13.5" customHeight="1">
      <c r="A39" s="31" t="s">
        <v>40</v>
      </c>
      <c r="B39" s="68">
        <v>113638265</v>
      </c>
      <c r="C39" s="69">
        <v>11417499</v>
      </c>
      <c r="D39" s="69">
        <v>1451955</v>
      </c>
      <c r="E39" s="69">
        <v>33612</v>
      </c>
      <c r="F39" s="69">
        <v>164047</v>
      </c>
      <c r="G39" s="69">
        <v>32940</v>
      </c>
      <c r="H39" s="69">
        <v>157772</v>
      </c>
      <c r="I39" s="69">
        <v>0</v>
      </c>
      <c r="J39" s="71">
        <v>0</v>
      </c>
      <c r="K39" s="71">
        <v>1063584</v>
      </c>
      <c r="L39" s="71">
        <f t="shared" si="1"/>
        <v>12869454</v>
      </c>
      <c r="M39" s="71">
        <f t="shared" si="2"/>
        <v>100768811</v>
      </c>
    </row>
    <row r="40" spans="1:13" ht="13.5" customHeight="1" thickBot="1">
      <c r="A40" s="24" t="s">
        <v>41</v>
      </c>
      <c r="B40" s="25">
        <f aca="true" t="shared" si="3" ref="B40:M40">SUM(B26:B39)</f>
        <v>854186107</v>
      </c>
      <c r="C40" s="26">
        <f t="shared" si="3"/>
        <v>192236368</v>
      </c>
      <c r="D40" s="26">
        <f t="shared" si="3"/>
        <v>11850956</v>
      </c>
      <c r="E40" s="27">
        <f t="shared" si="3"/>
        <v>1443746</v>
      </c>
      <c r="F40" s="27">
        <f t="shared" si="3"/>
        <v>1119658</v>
      </c>
      <c r="G40" s="27">
        <f t="shared" si="3"/>
        <v>281749</v>
      </c>
      <c r="H40" s="27">
        <f t="shared" si="3"/>
        <v>1326092</v>
      </c>
      <c r="I40" s="27">
        <f t="shared" si="3"/>
        <v>1754706</v>
      </c>
      <c r="J40" s="26">
        <f t="shared" si="3"/>
        <v>94492</v>
      </c>
      <c r="K40" s="27">
        <f t="shared" si="3"/>
        <v>5830513</v>
      </c>
      <c r="L40" s="27">
        <f t="shared" si="3"/>
        <v>204087324</v>
      </c>
      <c r="M40" s="27">
        <f t="shared" si="3"/>
        <v>650098783</v>
      </c>
    </row>
    <row r="41" spans="1:13" ht="13.5" customHeight="1">
      <c r="A41" s="38" t="s">
        <v>42</v>
      </c>
      <c r="B41" s="39"/>
      <c r="C41" s="18"/>
      <c r="D41" s="18"/>
      <c r="E41" s="18"/>
      <c r="F41" s="15"/>
      <c r="G41" s="15"/>
      <c r="H41" s="15"/>
      <c r="I41" s="15"/>
      <c r="J41" s="15"/>
      <c r="K41" s="15"/>
      <c r="L41" s="15"/>
      <c r="M41" s="15"/>
    </row>
    <row r="42" spans="1:13" ht="13.5" customHeight="1">
      <c r="A42" s="35" t="s">
        <v>43</v>
      </c>
      <c r="B42" s="79">
        <v>28199234</v>
      </c>
      <c r="C42" s="70">
        <v>11198439</v>
      </c>
      <c r="D42" s="70">
        <f>SUM(E42+F42+G42+H42+I42+J42+K42)</f>
        <v>368467</v>
      </c>
      <c r="E42" s="70">
        <v>15371</v>
      </c>
      <c r="F42" s="71">
        <v>28256</v>
      </c>
      <c r="G42" s="71">
        <v>38536</v>
      </c>
      <c r="H42" s="71">
        <v>42141</v>
      </c>
      <c r="I42" s="71">
        <v>0</v>
      </c>
      <c r="J42" s="71">
        <v>2929</v>
      </c>
      <c r="K42" s="71">
        <v>241234</v>
      </c>
      <c r="L42" s="71">
        <f aca="true" t="shared" si="4" ref="L42:L58">SUM(C42+D42)</f>
        <v>11566906</v>
      </c>
      <c r="M42" s="71">
        <f aca="true" t="shared" si="5" ref="M42:M58">SUM(B42-L42)</f>
        <v>16632328</v>
      </c>
    </row>
    <row r="43" spans="1:13" ht="13.5" customHeight="1">
      <c r="A43" s="35" t="s">
        <v>44</v>
      </c>
      <c r="B43" s="79">
        <v>66064966</v>
      </c>
      <c r="C43" s="70">
        <v>14843677</v>
      </c>
      <c r="D43" s="70">
        <f aca="true" t="shared" si="6" ref="D43:D58">SUM(E43+F43+G43+H43+I43+J43+K43)</f>
        <v>1381055</v>
      </c>
      <c r="E43" s="70">
        <v>704216</v>
      </c>
      <c r="F43" s="71">
        <v>80986</v>
      </c>
      <c r="G43" s="71">
        <v>0</v>
      </c>
      <c r="H43" s="71">
        <v>56357</v>
      </c>
      <c r="I43" s="71">
        <v>0</v>
      </c>
      <c r="J43" s="71">
        <v>0</v>
      </c>
      <c r="K43" s="71">
        <v>539496</v>
      </c>
      <c r="L43" s="71">
        <f t="shared" si="4"/>
        <v>16224732</v>
      </c>
      <c r="M43" s="71">
        <f t="shared" si="5"/>
        <v>49840234</v>
      </c>
    </row>
    <row r="44" spans="1:13" ht="13.5" customHeight="1">
      <c r="A44" s="35" t="s">
        <v>45</v>
      </c>
      <c r="B44" s="79">
        <v>31238244</v>
      </c>
      <c r="C44" s="70">
        <v>5401539</v>
      </c>
      <c r="D44" s="70">
        <f t="shared" si="6"/>
        <v>393857</v>
      </c>
      <c r="E44" s="70">
        <v>54832</v>
      </c>
      <c r="F44" s="71">
        <v>17687</v>
      </c>
      <c r="G44" s="71">
        <v>0</v>
      </c>
      <c r="H44" s="71">
        <v>28838</v>
      </c>
      <c r="I44" s="71">
        <v>0</v>
      </c>
      <c r="J44" s="71">
        <v>0</v>
      </c>
      <c r="K44" s="71">
        <v>292500</v>
      </c>
      <c r="L44" s="71">
        <f t="shared" si="4"/>
        <v>5795396</v>
      </c>
      <c r="M44" s="71">
        <f t="shared" si="5"/>
        <v>25442848</v>
      </c>
    </row>
    <row r="45" spans="1:13" ht="13.5" customHeight="1">
      <c r="A45" s="35" t="s">
        <v>46</v>
      </c>
      <c r="B45" s="79">
        <v>34817330</v>
      </c>
      <c r="C45" s="70">
        <v>5861207</v>
      </c>
      <c r="D45" s="70">
        <f t="shared" si="6"/>
        <v>473811</v>
      </c>
      <c r="E45" s="70">
        <v>97953</v>
      </c>
      <c r="F45" s="71">
        <v>58419</v>
      </c>
      <c r="G45" s="71">
        <v>0</v>
      </c>
      <c r="H45" s="71">
        <v>0</v>
      </c>
      <c r="I45" s="71">
        <v>0</v>
      </c>
      <c r="J45" s="71">
        <v>0</v>
      </c>
      <c r="K45" s="71">
        <v>317439</v>
      </c>
      <c r="L45" s="71">
        <f t="shared" si="4"/>
        <v>6335018</v>
      </c>
      <c r="M45" s="71">
        <f t="shared" si="5"/>
        <v>28482312</v>
      </c>
    </row>
    <row r="46" spans="1:13" ht="13.5" customHeight="1">
      <c r="A46" s="35" t="s">
        <v>47</v>
      </c>
      <c r="B46" s="79">
        <v>72261492</v>
      </c>
      <c r="C46" s="70">
        <v>31020058</v>
      </c>
      <c r="D46" s="70">
        <f t="shared" si="6"/>
        <v>2075406</v>
      </c>
      <c r="E46" s="70">
        <v>1419512</v>
      </c>
      <c r="F46" s="71">
        <v>317658</v>
      </c>
      <c r="G46" s="71">
        <v>2964</v>
      </c>
      <c r="H46" s="71">
        <v>6307</v>
      </c>
      <c r="I46" s="71">
        <v>0</v>
      </c>
      <c r="J46" s="71">
        <v>0</v>
      </c>
      <c r="K46" s="71">
        <v>328965</v>
      </c>
      <c r="L46" s="71">
        <f t="shared" si="4"/>
        <v>33095464</v>
      </c>
      <c r="M46" s="71">
        <f t="shared" si="5"/>
        <v>39166028</v>
      </c>
    </row>
    <row r="47" spans="1:13" ht="13.5" customHeight="1">
      <c r="A47" s="35" t="s">
        <v>48</v>
      </c>
      <c r="B47" s="79">
        <v>106032220</v>
      </c>
      <c r="C47" s="70">
        <v>24899617</v>
      </c>
      <c r="D47" s="70">
        <f t="shared" si="6"/>
        <v>1824417</v>
      </c>
      <c r="E47" s="70">
        <v>356476</v>
      </c>
      <c r="F47" s="71">
        <v>40212</v>
      </c>
      <c r="G47" s="71">
        <v>61692</v>
      </c>
      <c r="H47" s="71">
        <v>572004</v>
      </c>
      <c r="I47" s="71">
        <v>0</v>
      </c>
      <c r="J47" s="71">
        <v>47765</v>
      </c>
      <c r="K47" s="71">
        <v>746268</v>
      </c>
      <c r="L47" s="71">
        <f t="shared" si="4"/>
        <v>26724034</v>
      </c>
      <c r="M47" s="71">
        <f t="shared" si="5"/>
        <v>79308186</v>
      </c>
    </row>
    <row r="48" spans="1:13" ht="13.5" customHeight="1">
      <c r="A48" s="35" t="s">
        <v>49</v>
      </c>
      <c r="B48" s="79">
        <v>28682272</v>
      </c>
      <c r="C48" s="70">
        <v>9101915</v>
      </c>
      <c r="D48" s="70">
        <f t="shared" si="6"/>
        <v>424288</v>
      </c>
      <c r="E48" s="70">
        <v>131401</v>
      </c>
      <c r="F48" s="71">
        <v>52215</v>
      </c>
      <c r="G48" s="71">
        <v>0</v>
      </c>
      <c r="H48" s="71">
        <v>28452</v>
      </c>
      <c r="I48" s="71">
        <v>0</v>
      </c>
      <c r="J48" s="71">
        <v>0</v>
      </c>
      <c r="K48" s="71">
        <v>212220</v>
      </c>
      <c r="L48" s="71">
        <f t="shared" si="4"/>
        <v>9526203</v>
      </c>
      <c r="M48" s="71">
        <f t="shared" si="5"/>
        <v>19156069</v>
      </c>
    </row>
    <row r="49" spans="1:13" ht="13.5" customHeight="1">
      <c r="A49" s="35" t="s">
        <v>50</v>
      </c>
      <c r="B49" s="79">
        <v>46959037</v>
      </c>
      <c r="C49" s="70">
        <v>22861330</v>
      </c>
      <c r="D49" s="70">
        <f t="shared" si="6"/>
        <v>668334</v>
      </c>
      <c r="E49" s="70">
        <v>221484</v>
      </c>
      <c r="F49" s="71">
        <v>17808</v>
      </c>
      <c r="G49" s="71">
        <v>0</v>
      </c>
      <c r="H49" s="71">
        <v>0</v>
      </c>
      <c r="I49" s="71">
        <v>0</v>
      </c>
      <c r="J49" s="71">
        <v>0</v>
      </c>
      <c r="K49" s="71">
        <v>429042</v>
      </c>
      <c r="L49" s="71">
        <f t="shared" si="4"/>
        <v>23529664</v>
      </c>
      <c r="M49" s="71">
        <f t="shared" si="5"/>
        <v>23429373</v>
      </c>
    </row>
    <row r="50" spans="1:13" ht="13.5" customHeight="1">
      <c r="A50" s="35" t="s">
        <v>51</v>
      </c>
      <c r="B50" s="79">
        <v>192594755</v>
      </c>
      <c r="C50" s="70">
        <v>66571520</v>
      </c>
      <c r="D50" s="70">
        <f t="shared" si="6"/>
        <v>3125000</v>
      </c>
      <c r="E50" s="70">
        <v>467706</v>
      </c>
      <c r="F50" s="71">
        <v>512515</v>
      </c>
      <c r="G50" s="71">
        <v>66593</v>
      </c>
      <c r="H50" s="71">
        <v>451293</v>
      </c>
      <c r="I50" s="71">
        <v>0</v>
      </c>
      <c r="J50" s="71">
        <v>18936</v>
      </c>
      <c r="K50" s="71">
        <v>1607957</v>
      </c>
      <c r="L50" s="71">
        <f t="shared" si="4"/>
        <v>69696520</v>
      </c>
      <c r="M50" s="71">
        <f t="shared" si="5"/>
        <v>122898235</v>
      </c>
    </row>
    <row r="51" spans="1:13" ht="13.5" customHeight="1">
      <c r="A51" s="35" t="s">
        <v>52</v>
      </c>
      <c r="B51" s="79">
        <v>33431138</v>
      </c>
      <c r="C51" s="70">
        <v>12866187</v>
      </c>
      <c r="D51" s="70">
        <f t="shared" si="6"/>
        <v>390440</v>
      </c>
      <c r="E51" s="70">
        <v>65804</v>
      </c>
      <c r="F51" s="71">
        <v>8904</v>
      </c>
      <c r="G51" s="71">
        <v>0</v>
      </c>
      <c r="H51" s="71">
        <v>0</v>
      </c>
      <c r="I51" s="71">
        <v>0</v>
      </c>
      <c r="J51" s="71">
        <v>0</v>
      </c>
      <c r="K51" s="71">
        <v>315732</v>
      </c>
      <c r="L51" s="71">
        <f t="shared" si="4"/>
        <v>13256627</v>
      </c>
      <c r="M51" s="71">
        <f t="shared" si="5"/>
        <v>20174511</v>
      </c>
    </row>
    <row r="52" spans="1:13" ht="13.5" customHeight="1">
      <c r="A52" s="35" t="s">
        <v>53</v>
      </c>
      <c r="B52" s="79">
        <v>111013847</v>
      </c>
      <c r="C52" s="70">
        <v>18708200</v>
      </c>
      <c r="D52" s="70">
        <v>1677977</v>
      </c>
      <c r="E52" s="70">
        <v>72456</v>
      </c>
      <c r="F52" s="71">
        <v>154050</v>
      </c>
      <c r="G52" s="71">
        <v>96660</v>
      </c>
      <c r="H52" s="71">
        <v>437773</v>
      </c>
      <c r="I52" s="71">
        <v>0</v>
      </c>
      <c r="J52" s="71">
        <v>78871</v>
      </c>
      <c r="K52" s="71">
        <v>838167</v>
      </c>
      <c r="L52" s="71">
        <f t="shared" si="4"/>
        <v>20386177</v>
      </c>
      <c r="M52" s="71">
        <f t="shared" si="5"/>
        <v>90627670</v>
      </c>
    </row>
    <row r="53" spans="1:13" ht="13.5" customHeight="1">
      <c r="A53" s="35" t="s">
        <v>54</v>
      </c>
      <c r="B53" s="79">
        <v>334129671</v>
      </c>
      <c r="C53" s="70">
        <v>66663121</v>
      </c>
      <c r="D53" s="70">
        <f t="shared" si="6"/>
        <v>5050037</v>
      </c>
      <c r="E53" s="70">
        <v>1461867</v>
      </c>
      <c r="F53" s="71">
        <v>336024</v>
      </c>
      <c r="G53" s="71">
        <v>383736</v>
      </c>
      <c r="H53" s="71">
        <v>285668</v>
      </c>
      <c r="I53" s="71">
        <v>34452</v>
      </c>
      <c r="J53" s="71">
        <v>64260</v>
      </c>
      <c r="K53" s="71">
        <v>2484030</v>
      </c>
      <c r="L53" s="71">
        <f t="shared" si="4"/>
        <v>71713158</v>
      </c>
      <c r="M53" s="71">
        <f t="shared" si="5"/>
        <v>262416513</v>
      </c>
    </row>
    <row r="54" spans="1:13" ht="13.5" customHeight="1">
      <c r="A54" s="35" t="s">
        <v>55</v>
      </c>
      <c r="B54" s="79">
        <v>88062939</v>
      </c>
      <c r="C54" s="70">
        <v>23534348</v>
      </c>
      <c r="D54" s="70">
        <f t="shared" si="6"/>
        <v>1379206</v>
      </c>
      <c r="E54" s="70">
        <v>342370</v>
      </c>
      <c r="F54" s="71">
        <v>208212</v>
      </c>
      <c r="G54" s="71">
        <v>30000</v>
      </c>
      <c r="H54" s="71">
        <v>27276</v>
      </c>
      <c r="I54" s="71">
        <v>0</v>
      </c>
      <c r="J54" s="71">
        <v>0</v>
      </c>
      <c r="K54" s="71">
        <v>771348</v>
      </c>
      <c r="L54" s="71">
        <f t="shared" si="4"/>
        <v>24913554</v>
      </c>
      <c r="M54" s="71">
        <f t="shared" si="5"/>
        <v>63149385</v>
      </c>
    </row>
    <row r="55" spans="1:13" ht="13.5" customHeight="1">
      <c r="A55" s="35" t="s">
        <v>56</v>
      </c>
      <c r="B55" s="79">
        <v>52344214</v>
      </c>
      <c r="C55" s="70">
        <v>21888878</v>
      </c>
      <c r="D55" s="70">
        <f t="shared" si="6"/>
        <v>773186</v>
      </c>
      <c r="E55" s="70">
        <v>89316</v>
      </c>
      <c r="F55" s="71">
        <v>34872</v>
      </c>
      <c r="G55" s="71">
        <v>45758</v>
      </c>
      <c r="H55" s="71">
        <v>150840</v>
      </c>
      <c r="I55" s="71">
        <v>0</v>
      </c>
      <c r="J55" s="71">
        <v>0</v>
      </c>
      <c r="K55" s="71">
        <v>452400</v>
      </c>
      <c r="L55" s="71">
        <f t="shared" si="4"/>
        <v>22662064</v>
      </c>
      <c r="M55" s="71">
        <f t="shared" si="5"/>
        <v>29682150</v>
      </c>
    </row>
    <row r="56" spans="1:13" ht="13.5" customHeight="1">
      <c r="A56" s="35" t="s">
        <v>57</v>
      </c>
      <c r="B56" s="79">
        <v>84028890</v>
      </c>
      <c r="C56" s="70">
        <v>43355919</v>
      </c>
      <c r="D56" s="70">
        <f t="shared" si="6"/>
        <v>1814712</v>
      </c>
      <c r="E56" s="70">
        <v>74466</v>
      </c>
      <c r="F56" s="71">
        <v>869007</v>
      </c>
      <c r="G56" s="71">
        <v>97055</v>
      </c>
      <c r="H56" s="71">
        <v>252244</v>
      </c>
      <c r="I56" s="71">
        <v>0</v>
      </c>
      <c r="J56" s="71">
        <v>8496</v>
      </c>
      <c r="K56" s="71">
        <v>513444</v>
      </c>
      <c r="L56" s="71">
        <f t="shared" si="4"/>
        <v>45170631</v>
      </c>
      <c r="M56" s="71">
        <f t="shared" si="5"/>
        <v>38858259</v>
      </c>
    </row>
    <row r="57" spans="1:13" ht="13.5" customHeight="1">
      <c r="A57" s="35" t="s">
        <v>58</v>
      </c>
      <c r="B57" s="79">
        <v>89281168</v>
      </c>
      <c r="C57" s="70">
        <v>26993782</v>
      </c>
      <c r="D57" s="70">
        <f t="shared" si="6"/>
        <v>1049997</v>
      </c>
      <c r="E57" s="70">
        <v>5139</v>
      </c>
      <c r="F57" s="71">
        <v>48994</v>
      </c>
      <c r="G57" s="71">
        <v>24156</v>
      </c>
      <c r="H57" s="71">
        <v>227900</v>
      </c>
      <c r="I57" s="71">
        <v>0</v>
      </c>
      <c r="J57" s="71">
        <v>14460</v>
      </c>
      <c r="K57" s="71">
        <v>729348</v>
      </c>
      <c r="L57" s="71">
        <f t="shared" si="4"/>
        <v>28043779</v>
      </c>
      <c r="M57" s="71">
        <f t="shared" si="5"/>
        <v>61237389</v>
      </c>
    </row>
    <row r="58" spans="1:13" ht="13.5" customHeight="1">
      <c r="A58" s="35" t="s">
        <v>59</v>
      </c>
      <c r="B58" s="79">
        <v>18105416</v>
      </c>
      <c r="C58" s="70">
        <v>2614341</v>
      </c>
      <c r="D58" s="70">
        <f t="shared" si="6"/>
        <v>201888</v>
      </c>
      <c r="E58" s="70">
        <v>12000</v>
      </c>
      <c r="F58" s="71">
        <v>12804</v>
      </c>
      <c r="G58" s="71">
        <v>6000</v>
      </c>
      <c r="H58" s="71">
        <v>0</v>
      </c>
      <c r="I58" s="71">
        <v>0</v>
      </c>
      <c r="J58" s="71">
        <v>1620</v>
      </c>
      <c r="K58" s="71">
        <v>169464</v>
      </c>
      <c r="L58" s="71">
        <f t="shared" si="4"/>
        <v>2816229</v>
      </c>
      <c r="M58" s="71">
        <f t="shared" si="5"/>
        <v>15289187</v>
      </c>
    </row>
    <row r="59" spans="1:13" ht="13.5" customHeight="1" thickBot="1">
      <c r="A59" s="24" t="s">
        <v>60</v>
      </c>
      <c r="B59" s="25">
        <f aca="true" t="shared" si="7" ref="B59:M59">SUM(B42:B58)</f>
        <v>1417246833</v>
      </c>
      <c r="C59" s="26">
        <f t="shared" si="7"/>
        <v>408384078</v>
      </c>
      <c r="D59" s="26">
        <f t="shared" si="7"/>
        <v>23072078</v>
      </c>
      <c r="E59" s="27">
        <f t="shared" si="7"/>
        <v>5592369</v>
      </c>
      <c r="F59" s="27">
        <f t="shared" si="7"/>
        <v>2798623</v>
      </c>
      <c r="G59" s="27">
        <f t="shared" si="7"/>
        <v>853150</v>
      </c>
      <c r="H59" s="27">
        <f t="shared" si="7"/>
        <v>2567093</v>
      </c>
      <c r="I59" s="27">
        <f t="shared" si="7"/>
        <v>34452</v>
      </c>
      <c r="J59" s="26">
        <f t="shared" si="7"/>
        <v>237337</v>
      </c>
      <c r="K59" s="27">
        <f t="shared" si="7"/>
        <v>10989054</v>
      </c>
      <c r="L59" s="27">
        <f t="shared" si="7"/>
        <v>431456156</v>
      </c>
      <c r="M59" s="27">
        <f t="shared" si="7"/>
        <v>985790677</v>
      </c>
    </row>
    <row r="60" spans="1:13" ht="13.5" customHeight="1">
      <c r="A60" s="40" t="s">
        <v>61</v>
      </c>
      <c r="B60" s="41"/>
      <c r="C60" s="15"/>
      <c r="D60" s="15"/>
      <c r="E60" s="15"/>
      <c r="F60" s="15"/>
      <c r="G60" s="15"/>
      <c r="H60" s="15"/>
      <c r="I60" s="15"/>
      <c r="J60" s="30"/>
      <c r="K60" s="30"/>
      <c r="L60" s="30"/>
      <c r="M60" s="30"/>
    </row>
    <row r="61" spans="1:13" ht="13.5" customHeight="1">
      <c r="A61" s="23" t="s">
        <v>62</v>
      </c>
      <c r="B61" s="85">
        <v>52174102</v>
      </c>
      <c r="C61" s="70">
        <v>22261863</v>
      </c>
      <c r="D61" s="70">
        <v>1794444</v>
      </c>
      <c r="E61" s="70">
        <v>964056</v>
      </c>
      <c r="F61" s="15">
        <v>38340</v>
      </c>
      <c r="G61" s="21">
        <v>42624</v>
      </c>
      <c r="H61" s="15">
        <v>500544</v>
      </c>
      <c r="I61" s="15">
        <v>2460</v>
      </c>
      <c r="J61" s="15">
        <v>3828</v>
      </c>
      <c r="K61" s="15">
        <v>242592</v>
      </c>
      <c r="L61" s="15">
        <v>24056307</v>
      </c>
      <c r="M61" s="15">
        <v>28117795</v>
      </c>
    </row>
    <row r="62" spans="1:13" ht="13.5" customHeight="1">
      <c r="A62" s="43" t="s">
        <v>63</v>
      </c>
      <c r="B62" s="85">
        <v>117361610</v>
      </c>
      <c r="C62" s="70">
        <v>32173246</v>
      </c>
      <c r="D62" s="70">
        <v>1787156</v>
      </c>
      <c r="E62" s="70">
        <v>210311</v>
      </c>
      <c r="F62" s="15">
        <v>70546</v>
      </c>
      <c r="G62" s="15">
        <v>26052</v>
      </c>
      <c r="H62" s="15">
        <v>454296</v>
      </c>
      <c r="I62" s="15">
        <v>0</v>
      </c>
      <c r="J62" s="15">
        <v>79991</v>
      </c>
      <c r="K62" s="15">
        <v>945960</v>
      </c>
      <c r="L62" s="15">
        <v>33960402</v>
      </c>
      <c r="M62" s="15">
        <v>83401208</v>
      </c>
    </row>
    <row r="63" spans="1:13" ht="14.25" customHeight="1">
      <c r="A63" s="44" t="s">
        <v>115</v>
      </c>
      <c r="B63" s="85">
        <v>142003663</v>
      </c>
      <c r="C63" s="70">
        <v>53588332</v>
      </c>
      <c r="D63" s="70">
        <v>2639533</v>
      </c>
      <c r="E63" s="70">
        <v>66996</v>
      </c>
      <c r="F63" s="15">
        <v>330297</v>
      </c>
      <c r="G63" s="15">
        <v>35220</v>
      </c>
      <c r="H63" s="15">
        <v>1045432</v>
      </c>
      <c r="I63" s="15">
        <v>0</v>
      </c>
      <c r="J63" s="15">
        <v>95340</v>
      </c>
      <c r="K63" s="15">
        <v>1066248</v>
      </c>
      <c r="L63" s="15">
        <v>56227865</v>
      </c>
      <c r="M63" s="15">
        <v>85775798</v>
      </c>
    </row>
    <row r="64" spans="1:13" ht="14.25" customHeight="1">
      <c r="A64" s="80" t="s">
        <v>64</v>
      </c>
      <c r="B64" s="85">
        <v>89568130</v>
      </c>
      <c r="C64" s="70">
        <v>19504113</v>
      </c>
      <c r="D64" s="70">
        <v>1569569</v>
      </c>
      <c r="E64" s="70">
        <v>159012</v>
      </c>
      <c r="F64" s="15">
        <v>71522</v>
      </c>
      <c r="G64" s="15">
        <v>135024</v>
      </c>
      <c r="H64" s="15">
        <v>356403</v>
      </c>
      <c r="I64" s="15">
        <v>20088</v>
      </c>
      <c r="J64" s="15">
        <v>92880</v>
      </c>
      <c r="K64" s="21">
        <v>734640</v>
      </c>
      <c r="L64" s="15">
        <v>21073682</v>
      </c>
      <c r="M64" s="15">
        <v>68494448</v>
      </c>
    </row>
    <row r="65" spans="1:13" ht="13.5" customHeight="1">
      <c r="A65" s="80" t="s">
        <v>65</v>
      </c>
      <c r="B65" s="85">
        <v>50568432</v>
      </c>
      <c r="C65" s="70">
        <v>15017863</v>
      </c>
      <c r="D65" s="70">
        <v>795217</v>
      </c>
      <c r="E65" s="70">
        <v>32520</v>
      </c>
      <c r="F65" s="15">
        <v>5268</v>
      </c>
      <c r="G65" s="15">
        <v>97308</v>
      </c>
      <c r="H65" s="15">
        <v>266605</v>
      </c>
      <c r="I65" s="15">
        <v>0</v>
      </c>
      <c r="J65" s="15">
        <v>0</v>
      </c>
      <c r="K65" s="15">
        <v>393516</v>
      </c>
      <c r="L65" s="15">
        <v>15813080</v>
      </c>
      <c r="M65" s="15">
        <v>34755352</v>
      </c>
    </row>
    <row r="66" spans="1:13" ht="13.5" customHeight="1">
      <c r="A66" s="80" t="s">
        <v>66</v>
      </c>
      <c r="B66" s="85">
        <v>201492384</v>
      </c>
      <c r="C66" s="70">
        <v>34964382</v>
      </c>
      <c r="D66" s="70">
        <v>2545209</v>
      </c>
      <c r="E66" s="70">
        <v>21562</v>
      </c>
      <c r="F66" s="15">
        <v>108546</v>
      </c>
      <c r="G66" s="15">
        <v>0</v>
      </c>
      <c r="H66" s="15">
        <v>498701</v>
      </c>
      <c r="I66" s="15">
        <v>0</v>
      </c>
      <c r="J66" s="15">
        <v>109764</v>
      </c>
      <c r="K66" s="15">
        <v>1806636</v>
      </c>
      <c r="L66" s="15">
        <v>37509591</v>
      </c>
      <c r="M66" s="15">
        <v>163982793</v>
      </c>
    </row>
    <row r="67" spans="1:13" ht="13.5" customHeight="1">
      <c r="A67" s="43" t="s">
        <v>67</v>
      </c>
      <c r="B67" s="85">
        <v>71595072</v>
      </c>
      <c r="C67" s="70">
        <v>23985395</v>
      </c>
      <c r="D67" s="70">
        <v>1488468</v>
      </c>
      <c r="E67" s="70">
        <v>387450</v>
      </c>
      <c r="F67" s="15">
        <v>36210</v>
      </c>
      <c r="G67" s="15">
        <v>9900</v>
      </c>
      <c r="H67" s="15">
        <v>593136</v>
      </c>
      <c r="I67" s="15">
        <v>0</v>
      </c>
      <c r="J67" s="15">
        <v>636</v>
      </c>
      <c r="K67" s="15">
        <v>461136</v>
      </c>
      <c r="L67" s="15">
        <v>25473863</v>
      </c>
      <c r="M67" s="15">
        <v>46121209</v>
      </c>
    </row>
    <row r="68" spans="1:13" ht="13.5" customHeight="1">
      <c r="A68" s="43" t="s">
        <v>68</v>
      </c>
      <c r="B68" s="85">
        <v>94753142</v>
      </c>
      <c r="C68" s="70">
        <v>25650115</v>
      </c>
      <c r="D68" s="70">
        <v>1522531</v>
      </c>
      <c r="E68" s="70">
        <v>144340</v>
      </c>
      <c r="F68" s="15">
        <v>95834</v>
      </c>
      <c r="G68" s="15">
        <v>0</v>
      </c>
      <c r="H68" s="15">
        <v>478478</v>
      </c>
      <c r="I68" s="15">
        <v>2604</v>
      </c>
      <c r="J68" s="15">
        <v>9767</v>
      </c>
      <c r="K68" s="15">
        <v>791508</v>
      </c>
      <c r="L68" s="15">
        <v>27172646</v>
      </c>
      <c r="M68" s="15">
        <v>67580496</v>
      </c>
    </row>
    <row r="69" spans="1:13" ht="13.5" customHeight="1">
      <c r="A69" s="80" t="s">
        <v>69</v>
      </c>
      <c r="B69" s="85">
        <v>202506642</v>
      </c>
      <c r="C69" s="70">
        <v>73303698</v>
      </c>
      <c r="D69" s="70">
        <v>4126238</v>
      </c>
      <c r="E69" s="70">
        <v>227552</v>
      </c>
      <c r="F69" s="15">
        <v>1061576</v>
      </c>
      <c r="G69" s="15">
        <v>117586</v>
      </c>
      <c r="H69" s="15">
        <v>1358616</v>
      </c>
      <c r="I69" s="15">
        <v>0</v>
      </c>
      <c r="J69" s="15">
        <v>34476</v>
      </c>
      <c r="K69" s="15">
        <v>1326432</v>
      </c>
      <c r="L69" s="15">
        <v>77429936</v>
      </c>
      <c r="M69" s="15">
        <v>125076706</v>
      </c>
    </row>
    <row r="70" spans="1:13" ht="13.5" customHeight="1">
      <c r="A70" s="80" t="s">
        <v>70</v>
      </c>
      <c r="B70" s="85">
        <v>88781717</v>
      </c>
      <c r="C70" s="70">
        <v>21458000</v>
      </c>
      <c r="D70" s="70">
        <v>1466539</v>
      </c>
      <c r="E70" s="70">
        <v>220303</v>
      </c>
      <c r="F70" s="15">
        <v>13272</v>
      </c>
      <c r="G70" s="15">
        <v>0</v>
      </c>
      <c r="H70" s="15">
        <v>411264</v>
      </c>
      <c r="I70" s="15">
        <v>0</v>
      </c>
      <c r="J70" s="15">
        <v>0</v>
      </c>
      <c r="K70" s="15">
        <v>821700</v>
      </c>
      <c r="L70" s="15">
        <v>22924539</v>
      </c>
      <c r="M70" s="15">
        <v>65857178</v>
      </c>
    </row>
    <row r="71" spans="1:13" ht="13.5" customHeight="1">
      <c r="A71" s="80" t="s">
        <v>71</v>
      </c>
      <c r="B71" s="85">
        <v>119227863</v>
      </c>
      <c r="C71" s="70">
        <v>29892477</v>
      </c>
      <c r="D71" s="70">
        <v>2030000</v>
      </c>
      <c r="E71" s="70">
        <v>145000</v>
      </c>
      <c r="F71" s="15">
        <v>76000</v>
      </c>
      <c r="G71" s="15">
        <v>119000</v>
      </c>
      <c r="H71" s="15">
        <v>777000</v>
      </c>
      <c r="I71" s="15">
        <v>0</v>
      </c>
      <c r="J71" s="15">
        <v>1000</v>
      </c>
      <c r="K71" s="15">
        <v>912000</v>
      </c>
      <c r="L71" s="15">
        <v>31922477</v>
      </c>
      <c r="M71" s="15">
        <v>87305386</v>
      </c>
    </row>
    <row r="72" spans="1:13" ht="13.5" customHeight="1">
      <c r="A72" s="80" t="s">
        <v>72</v>
      </c>
      <c r="B72" s="85">
        <v>79532622</v>
      </c>
      <c r="C72" s="70">
        <v>30056943</v>
      </c>
      <c r="D72" s="70">
        <v>1169598</v>
      </c>
      <c r="E72" s="70">
        <v>71292</v>
      </c>
      <c r="F72" s="15">
        <v>127320</v>
      </c>
      <c r="G72" s="15">
        <v>3000</v>
      </c>
      <c r="H72" s="15">
        <v>306162</v>
      </c>
      <c r="I72" s="15">
        <v>0</v>
      </c>
      <c r="J72" s="15">
        <v>276</v>
      </c>
      <c r="K72" s="15">
        <v>661548</v>
      </c>
      <c r="L72" s="15">
        <v>31226541</v>
      </c>
      <c r="M72" s="15">
        <v>48306081</v>
      </c>
    </row>
    <row r="73" spans="1:13" ht="13.5" customHeight="1">
      <c r="A73" s="80" t="s">
        <v>73</v>
      </c>
      <c r="B73" s="85">
        <v>90832769</v>
      </c>
      <c r="C73" s="70">
        <v>34345399</v>
      </c>
      <c r="D73" s="70">
        <v>1444974</v>
      </c>
      <c r="E73" s="70">
        <v>164896</v>
      </c>
      <c r="F73" s="15">
        <v>27048</v>
      </c>
      <c r="G73" s="15">
        <v>42000</v>
      </c>
      <c r="H73" s="15">
        <v>417701</v>
      </c>
      <c r="I73" s="15">
        <v>0</v>
      </c>
      <c r="J73" s="15">
        <v>172869</v>
      </c>
      <c r="K73" s="15">
        <v>620460</v>
      </c>
      <c r="L73" s="15">
        <v>35790373</v>
      </c>
      <c r="M73" s="15">
        <v>55042396</v>
      </c>
    </row>
    <row r="74" spans="1:13" ht="13.5" customHeight="1">
      <c r="A74" s="43" t="s">
        <v>74</v>
      </c>
      <c r="B74" s="85">
        <v>79967081</v>
      </c>
      <c r="C74" s="70">
        <v>37605647</v>
      </c>
      <c r="D74" s="70">
        <v>2256559</v>
      </c>
      <c r="E74" s="70">
        <v>391344</v>
      </c>
      <c r="F74" s="15">
        <v>416496</v>
      </c>
      <c r="G74" s="15">
        <v>20759</v>
      </c>
      <c r="H74" s="15">
        <v>964188</v>
      </c>
      <c r="I74" s="15">
        <v>0</v>
      </c>
      <c r="J74" s="15">
        <v>0</v>
      </c>
      <c r="K74" s="15">
        <v>463772</v>
      </c>
      <c r="L74" s="15">
        <v>39862206</v>
      </c>
      <c r="M74" s="15">
        <v>40104875</v>
      </c>
    </row>
    <row r="75" spans="1:13" ht="13.5" customHeight="1">
      <c r="A75" s="81" t="s">
        <v>75</v>
      </c>
      <c r="B75" s="85">
        <v>58463275</v>
      </c>
      <c r="C75" s="70">
        <v>26500660</v>
      </c>
      <c r="D75" s="70">
        <v>691731</v>
      </c>
      <c r="E75" s="70">
        <v>46981</v>
      </c>
      <c r="F75" s="15">
        <v>48348</v>
      </c>
      <c r="G75" s="15">
        <v>29820</v>
      </c>
      <c r="H75" s="15">
        <v>171038</v>
      </c>
      <c r="I75" s="15">
        <v>0</v>
      </c>
      <c r="J75" s="15">
        <v>5316</v>
      </c>
      <c r="K75" s="15">
        <v>390228</v>
      </c>
      <c r="L75" s="15">
        <v>27192391</v>
      </c>
      <c r="M75" s="15">
        <v>31270884</v>
      </c>
    </row>
    <row r="76" spans="1:13" s="22" customFormat="1" ht="13.5" customHeight="1" thickBot="1">
      <c r="A76" s="87" t="s">
        <v>76</v>
      </c>
      <c r="B76" s="88">
        <f aca="true" t="shared" si="8" ref="B76:M76">SUM(B60:B75)</f>
        <v>1538828504</v>
      </c>
      <c r="C76" s="27">
        <f t="shared" si="8"/>
        <v>480308133</v>
      </c>
      <c r="D76" s="27">
        <f t="shared" si="8"/>
        <v>27327766</v>
      </c>
      <c r="E76" s="27">
        <f t="shared" si="8"/>
        <v>3253615</v>
      </c>
      <c r="F76" s="27">
        <f t="shared" si="8"/>
        <v>2526623</v>
      </c>
      <c r="G76" s="27">
        <f t="shared" si="8"/>
        <v>678293</v>
      </c>
      <c r="H76" s="27">
        <f t="shared" si="8"/>
        <v>8599564</v>
      </c>
      <c r="I76" s="27">
        <f t="shared" si="8"/>
        <v>25152</v>
      </c>
      <c r="J76" s="27">
        <f t="shared" si="8"/>
        <v>606143</v>
      </c>
      <c r="K76" s="27">
        <f t="shared" si="8"/>
        <v>11638376</v>
      </c>
      <c r="L76" s="27">
        <f t="shared" si="8"/>
        <v>507635899</v>
      </c>
      <c r="M76" s="27">
        <f t="shared" si="8"/>
        <v>1031192605</v>
      </c>
    </row>
    <row r="77" spans="1:13" ht="13.5" customHeight="1">
      <c r="A77" s="45" t="s">
        <v>77</v>
      </c>
      <c r="B77" s="2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3.5" customHeight="1">
      <c r="A78" s="43" t="s">
        <v>78</v>
      </c>
      <c r="B78" s="83">
        <v>22602207</v>
      </c>
      <c r="C78" s="83">
        <v>7040265</v>
      </c>
      <c r="D78" s="83">
        <v>433993</v>
      </c>
      <c r="E78" s="83">
        <v>0</v>
      </c>
      <c r="F78" s="21">
        <v>1975</v>
      </c>
      <c r="G78" s="21">
        <v>40903</v>
      </c>
      <c r="H78" s="78">
        <v>213705</v>
      </c>
      <c r="I78" s="78">
        <v>0</v>
      </c>
      <c r="J78" s="21">
        <v>0</v>
      </c>
      <c r="K78" s="21">
        <v>177410</v>
      </c>
      <c r="L78" s="21">
        <v>7474258</v>
      </c>
      <c r="M78" s="21">
        <v>15127949</v>
      </c>
    </row>
    <row r="79" spans="1:13" ht="13.5" customHeight="1" thickBot="1">
      <c r="A79" s="24" t="s">
        <v>79</v>
      </c>
      <c r="B79" s="46">
        <f aca="true" t="shared" si="9" ref="B79:M79">SUM(B78)</f>
        <v>22602207</v>
      </c>
      <c r="C79" s="47">
        <f t="shared" si="9"/>
        <v>7040265</v>
      </c>
      <c r="D79" s="26">
        <f t="shared" si="9"/>
        <v>433993</v>
      </c>
      <c r="E79" s="26">
        <f t="shared" si="9"/>
        <v>0</v>
      </c>
      <c r="F79" s="26">
        <f t="shared" si="9"/>
        <v>1975</v>
      </c>
      <c r="G79" s="26">
        <f t="shared" si="9"/>
        <v>40903</v>
      </c>
      <c r="H79" s="26">
        <f t="shared" si="9"/>
        <v>213705</v>
      </c>
      <c r="I79" s="26">
        <f t="shared" si="9"/>
        <v>0</v>
      </c>
      <c r="J79" s="48">
        <f t="shared" si="9"/>
        <v>0</v>
      </c>
      <c r="K79" s="47">
        <f t="shared" si="9"/>
        <v>177410</v>
      </c>
      <c r="L79" s="48">
        <f t="shared" si="9"/>
        <v>7474258</v>
      </c>
      <c r="M79" s="47">
        <f t="shared" si="9"/>
        <v>15127949</v>
      </c>
    </row>
    <row r="80" spans="1:13" ht="13.5" customHeight="1">
      <c r="A80" s="28" t="s">
        <v>80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s="22" customFormat="1" ht="13.5" customHeight="1">
      <c r="A81" s="49" t="s">
        <v>81</v>
      </c>
      <c r="B81" s="76">
        <v>123148251</v>
      </c>
      <c r="C81" s="76">
        <v>38056459</v>
      </c>
      <c r="D81" s="76">
        <v>3402626</v>
      </c>
      <c r="E81" s="83">
        <v>0</v>
      </c>
      <c r="F81" s="76">
        <v>1426384</v>
      </c>
      <c r="G81" s="76">
        <v>26853</v>
      </c>
      <c r="H81" s="76">
        <v>1439192</v>
      </c>
      <c r="I81" s="76">
        <v>0</v>
      </c>
      <c r="J81" s="77">
        <v>6411</v>
      </c>
      <c r="K81" s="77">
        <v>503786</v>
      </c>
      <c r="L81" s="77">
        <f>SUM(C81+D81)</f>
        <v>41459085</v>
      </c>
      <c r="M81" s="77">
        <f>SUM(B81-L81)</f>
        <v>81689166</v>
      </c>
    </row>
    <row r="82" spans="1:13" ht="13.5" customHeight="1" thickBot="1">
      <c r="A82" s="24" t="s">
        <v>82</v>
      </c>
      <c r="B82" s="46">
        <f aca="true" t="shared" si="10" ref="B82:M82">SUM(B81)</f>
        <v>123148251</v>
      </c>
      <c r="C82" s="47">
        <f t="shared" si="10"/>
        <v>38056459</v>
      </c>
      <c r="D82" s="26">
        <v>3402626</v>
      </c>
      <c r="E82" s="26">
        <f t="shared" si="10"/>
        <v>0</v>
      </c>
      <c r="F82" s="26">
        <v>1426384</v>
      </c>
      <c r="G82" s="26">
        <f t="shared" si="10"/>
        <v>26853</v>
      </c>
      <c r="H82" s="26">
        <f t="shared" si="10"/>
        <v>1439192</v>
      </c>
      <c r="I82" s="26">
        <f t="shared" si="10"/>
        <v>0</v>
      </c>
      <c r="J82" s="48">
        <f t="shared" si="10"/>
        <v>6411</v>
      </c>
      <c r="K82" s="47">
        <f t="shared" si="10"/>
        <v>503786</v>
      </c>
      <c r="L82" s="48">
        <f t="shared" si="10"/>
        <v>41459085</v>
      </c>
      <c r="M82" s="47">
        <f t="shared" si="10"/>
        <v>81689166</v>
      </c>
    </row>
    <row r="83" spans="1:13" ht="13.5" customHeight="1">
      <c r="A83" s="40" t="s">
        <v>83</v>
      </c>
      <c r="B83" s="5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3.5" customHeight="1">
      <c r="A84" s="51" t="s">
        <v>84</v>
      </c>
      <c r="B84" s="83">
        <v>1945861</v>
      </c>
      <c r="C84" s="83">
        <v>660209</v>
      </c>
      <c r="D84" s="83">
        <v>28419</v>
      </c>
      <c r="E84" s="83">
        <v>8200</v>
      </c>
      <c r="F84" s="21">
        <v>0</v>
      </c>
      <c r="G84" s="21">
        <v>2559</v>
      </c>
      <c r="H84" s="21">
        <v>0</v>
      </c>
      <c r="I84" s="21">
        <v>17660</v>
      </c>
      <c r="J84" s="21">
        <v>0</v>
      </c>
      <c r="K84" s="21">
        <v>0</v>
      </c>
      <c r="L84" s="21">
        <v>688628</v>
      </c>
      <c r="M84" s="21">
        <v>1257233</v>
      </c>
    </row>
    <row r="85" spans="1:13" s="22" customFormat="1" ht="13.5" customHeight="1">
      <c r="A85" s="52" t="s">
        <v>85</v>
      </c>
      <c r="B85" s="83">
        <v>3065783</v>
      </c>
      <c r="C85" s="83">
        <v>349816</v>
      </c>
      <c r="D85" s="83">
        <v>31433</v>
      </c>
      <c r="E85" s="83">
        <v>0</v>
      </c>
      <c r="F85" s="21">
        <v>0</v>
      </c>
      <c r="G85" s="21">
        <v>0</v>
      </c>
      <c r="H85" s="21">
        <v>1291</v>
      </c>
      <c r="I85" s="21">
        <v>30142</v>
      </c>
      <c r="J85" s="21">
        <v>0</v>
      </c>
      <c r="K85" s="21">
        <v>0</v>
      </c>
      <c r="L85" s="21">
        <v>381249</v>
      </c>
      <c r="M85" s="21">
        <v>2684534</v>
      </c>
    </row>
    <row r="86" spans="1:13" s="22" customFormat="1" ht="13.5" customHeight="1">
      <c r="A86" s="52" t="s">
        <v>86</v>
      </c>
      <c r="B86" s="83">
        <v>124975</v>
      </c>
      <c r="C86" s="83">
        <v>124975</v>
      </c>
      <c r="D86" s="83">
        <v>0</v>
      </c>
      <c r="E86" s="83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124975</v>
      </c>
      <c r="M86" s="21">
        <v>0</v>
      </c>
    </row>
    <row r="87" spans="1:13" s="22" customFormat="1" ht="13.5" customHeight="1">
      <c r="A87" s="52" t="s">
        <v>87</v>
      </c>
      <c r="B87" s="83">
        <v>614945</v>
      </c>
      <c r="C87" s="83">
        <v>431161</v>
      </c>
      <c r="D87" s="83">
        <v>55235</v>
      </c>
      <c r="E87" s="83">
        <v>35168</v>
      </c>
      <c r="F87" s="21">
        <v>20067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486396</v>
      </c>
      <c r="M87" s="21">
        <v>128549</v>
      </c>
    </row>
    <row r="88" spans="1:13" s="22" customFormat="1" ht="13.5" customHeight="1">
      <c r="A88" s="52" t="s">
        <v>88</v>
      </c>
      <c r="B88" s="83">
        <v>278190</v>
      </c>
      <c r="C88" s="83">
        <v>92730</v>
      </c>
      <c r="D88" s="83">
        <v>27819</v>
      </c>
      <c r="E88" s="83">
        <v>0</v>
      </c>
      <c r="F88" s="21">
        <v>0</v>
      </c>
      <c r="G88" s="21">
        <v>0</v>
      </c>
      <c r="H88" s="21">
        <v>27819</v>
      </c>
      <c r="I88" s="21">
        <v>0</v>
      </c>
      <c r="J88" s="21">
        <v>0</v>
      </c>
      <c r="K88" s="21">
        <v>0</v>
      </c>
      <c r="L88" s="21">
        <v>120549</v>
      </c>
      <c r="M88" s="21">
        <v>157641</v>
      </c>
    </row>
    <row r="89" spans="1:13" ht="13.5" customHeight="1" thickBot="1">
      <c r="A89" s="24" t="s">
        <v>89</v>
      </c>
      <c r="B89" s="25">
        <f aca="true" t="shared" si="11" ref="B89:M89">SUM(B84:B88)</f>
        <v>6029754</v>
      </c>
      <c r="C89" s="26">
        <f t="shared" si="11"/>
        <v>1658891</v>
      </c>
      <c r="D89" s="26">
        <f t="shared" si="11"/>
        <v>142906</v>
      </c>
      <c r="E89" s="27">
        <f t="shared" si="11"/>
        <v>43368</v>
      </c>
      <c r="F89" s="27">
        <f t="shared" si="11"/>
        <v>20067</v>
      </c>
      <c r="G89" s="27">
        <f t="shared" si="11"/>
        <v>2559</v>
      </c>
      <c r="H89" s="27">
        <f t="shared" si="11"/>
        <v>29110</v>
      </c>
      <c r="I89" s="27">
        <f t="shared" si="11"/>
        <v>47802</v>
      </c>
      <c r="J89" s="26">
        <f t="shared" si="11"/>
        <v>0</v>
      </c>
      <c r="K89" s="27">
        <f t="shared" si="11"/>
        <v>0</v>
      </c>
      <c r="L89" s="27">
        <f t="shared" si="11"/>
        <v>1801797</v>
      </c>
      <c r="M89" s="27">
        <f t="shared" si="11"/>
        <v>4227957</v>
      </c>
    </row>
    <row r="90" spans="1:13" ht="13.5" customHeight="1">
      <c r="A90" s="40" t="s">
        <v>90</v>
      </c>
      <c r="B90" s="5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3.5" customHeight="1">
      <c r="A91" s="49" t="s">
        <v>91</v>
      </c>
      <c r="B91" s="79">
        <v>43079107</v>
      </c>
      <c r="C91" s="70">
        <v>14532827</v>
      </c>
      <c r="D91" s="70">
        <v>841324</v>
      </c>
      <c r="E91" s="70">
        <v>23186</v>
      </c>
      <c r="F91" s="71">
        <v>0</v>
      </c>
      <c r="G91" s="71">
        <v>16356</v>
      </c>
      <c r="H91" s="71">
        <v>486782</v>
      </c>
      <c r="I91" s="71">
        <v>0</v>
      </c>
      <c r="J91" s="71">
        <v>8568</v>
      </c>
      <c r="K91" s="71">
        <v>306432</v>
      </c>
      <c r="L91" s="71">
        <v>15374151</v>
      </c>
      <c r="M91" s="71">
        <v>27704956</v>
      </c>
    </row>
    <row r="92" spans="1:13" ht="13.5" customHeight="1" thickBot="1">
      <c r="A92" s="24" t="s">
        <v>92</v>
      </c>
      <c r="B92" s="46">
        <f aca="true" t="shared" si="12" ref="B92:M92">SUM(B91)</f>
        <v>43079107</v>
      </c>
      <c r="C92" s="47">
        <f t="shared" si="12"/>
        <v>14532827</v>
      </c>
      <c r="D92" s="26">
        <f t="shared" si="12"/>
        <v>841324</v>
      </c>
      <c r="E92" s="26">
        <f t="shared" si="12"/>
        <v>23186</v>
      </c>
      <c r="F92" s="26">
        <f t="shared" si="12"/>
        <v>0</v>
      </c>
      <c r="G92" s="26">
        <f t="shared" si="12"/>
        <v>16356</v>
      </c>
      <c r="H92" s="26">
        <f t="shared" si="12"/>
        <v>486782</v>
      </c>
      <c r="I92" s="26">
        <f t="shared" si="12"/>
        <v>0</v>
      </c>
      <c r="J92" s="48">
        <f t="shared" si="12"/>
        <v>8568</v>
      </c>
      <c r="K92" s="47">
        <f t="shared" si="12"/>
        <v>306432</v>
      </c>
      <c r="L92" s="48">
        <f t="shared" si="12"/>
        <v>15374151</v>
      </c>
      <c r="M92" s="47">
        <f t="shared" si="12"/>
        <v>27704956</v>
      </c>
    </row>
    <row r="93" spans="1:13" ht="13.5" customHeight="1">
      <c r="A93" s="53" t="s">
        <v>93</v>
      </c>
      <c r="B93" s="54"/>
      <c r="C93" s="55"/>
      <c r="D93" s="55"/>
      <c r="E93" s="55"/>
      <c r="F93" s="55"/>
      <c r="G93" s="55"/>
      <c r="H93" s="55"/>
      <c r="I93" s="55"/>
      <c r="J93" s="15"/>
      <c r="K93" s="15"/>
      <c r="L93" s="15"/>
      <c r="M93" s="15"/>
    </row>
    <row r="94" spans="1:13" ht="27.75" customHeight="1">
      <c r="A94" s="56" t="s">
        <v>94</v>
      </c>
      <c r="B94" s="69">
        <v>1347796</v>
      </c>
      <c r="C94" s="69">
        <v>690976</v>
      </c>
      <c r="D94" s="69">
        <v>126984</v>
      </c>
      <c r="E94" s="69">
        <v>119136</v>
      </c>
      <c r="F94" s="69">
        <v>7848</v>
      </c>
      <c r="G94" s="69">
        <v>0</v>
      </c>
      <c r="H94" s="69">
        <v>0</v>
      </c>
      <c r="I94" s="69">
        <v>0</v>
      </c>
      <c r="J94" s="71">
        <v>0</v>
      </c>
      <c r="K94" s="71">
        <v>0</v>
      </c>
      <c r="L94" s="71">
        <f>SUM(C94+D94)</f>
        <v>817960</v>
      </c>
      <c r="M94" s="71">
        <f>SUM(B94-L94)</f>
        <v>529836</v>
      </c>
    </row>
    <row r="95" spans="1:13" ht="13.5" customHeight="1" thickBot="1">
      <c r="A95" s="24" t="s">
        <v>95</v>
      </c>
      <c r="B95" s="46">
        <f aca="true" t="shared" si="13" ref="B95:M95">SUM(B94)</f>
        <v>1347796</v>
      </c>
      <c r="C95" s="47">
        <f t="shared" si="13"/>
        <v>690976</v>
      </c>
      <c r="D95" s="26">
        <f t="shared" si="13"/>
        <v>126984</v>
      </c>
      <c r="E95" s="26">
        <f t="shared" si="13"/>
        <v>119136</v>
      </c>
      <c r="F95" s="26">
        <f t="shared" si="13"/>
        <v>7848</v>
      </c>
      <c r="G95" s="26">
        <f t="shared" si="13"/>
        <v>0</v>
      </c>
      <c r="H95" s="26">
        <f t="shared" si="13"/>
        <v>0</v>
      </c>
      <c r="I95" s="26">
        <f t="shared" si="13"/>
        <v>0</v>
      </c>
      <c r="J95" s="48">
        <f t="shared" si="13"/>
        <v>0</v>
      </c>
      <c r="K95" s="47">
        <f t="shared" si="13"/>
        <v>0</v>
      </c>
      <c r="L95" s="48">
        <f t="shared" si="13"/>
        <v>817960</v>
      </c>
      <c r="M95" s="47">
        <f t="shared" si="13"/>
        <v>529836</v>
      </c>
    </row>
    <row r="96" spans="1:13" ht="13.5" customHeight="1">
      <c r="A96" s="57" t="s">
        <v>96</v>
      </c>
      <c r="B96" s="42"/>
      <c r="C96" s="18"/>
      <c r="D96" s="18"/>
      <c r="E96" s="18"/>
      <c r="F96" s="15"/>
      <c r="G96" s="15"/>
      <c r="H96" s="15"/>
      <c r="I96" s="15"/>
      <c r="J96" s="15"/>
      <c r="K96" s="15"/>
      <c r="L96" s="15"/>
      <c r="M96" s="15"/>
    </row>
    <row r="97" spans="1:13" ht="13.5" customHeight="1">
      <c r="A97" s="58" t="s">
        <v>97</v>
      </c>
      <c r="B97" s="86">
        <v>16080831</v>
      </c>
      <c r="C97" s="83">
        <v>5532355</v>
      </c>
      <c r="D97" s="70">
        <v>269658</v>
      </c>
      <c r="E97" s="70">
        <v>0</v>
      </c>
      <c r="F97" s="15">
        <v>15990</v>
      </c>
      <c r="G97" s="15">
        <v>0</v>
      </c>
      <c r="H97" s="15">
        <v>146460</v>
      </c>
      <c r="I97" s="15">
        <v>0</v>
      </c>
      <c r="J97" s="15">
        <v>6060</v>
      </c>
      <c r="K97" s="15">
        <v>101148</v>
      </c>
      <c r="L97" s="15">
        <v>5802013</v>
      </c>
      <c r="M97" s="15">
        <v>10278818</v>
      </c>
    </row>
    <row r="98" spans="1:13" ht="13.5" customHeight="1">
      <c r="A98" s="58" t="s">
        <v>98</v>
      </c>
      <c r="B98" s="85">
        <v>10359475</v>
      </c>
      <c r="C98" s="70">
        <v>2605427</v>
      </c>
      <c r="D98" s="70">
        <v>178164</v>
      </c>
      <c r="E98" s="70">
        <v>0</v>
      </c>
      <c r="F98" s="15">
        <v>6901</v>
      </c>
      <c r="G98" s="15">
        <v>81490</v>
      </c>
      <c r="H98" s="15">
        <v>5460</v>
      </c>
      <c r="I98" s="15">
        <v>4540</v>
      </c>
      <c r="J98" s="15">
        <v>0</v>
      </c>
      <c r="K98" s="15">
        <v>79773</v>
      </c>
      <c r="L98" s="15">
        <v>2783591</v>
      </c>
      <c r="M98" s="15">
        <v>7575884</v>
      </c>
    </row>
    <row r="99" spans="1:13" ht="13.5" customHeight="1">
      <c r="A99" s="58" t="s">
        <v>99</v>
      </c>
      <c r="B99" s="85">
        <v>23544338</v>
      </c>
      <c r="C99" s="70">
        <v>2459377</v>
      </c>
      <c r="D99" s="70">
        <v>427884</v>
      </c>
      <c r="E99" s="70">
        <v>0</v>
      </c>
      <c r="F99" s="15">
        <v>0</v>
      </c>
      <c r="G99" s="15">
        <v>218321</v>
      </c>
      <c r="H99" s="15">
        <v>0</v>
      </c>
      <c r="I99" s="15">
        <v>0</v>
      </c>
      <c r="J99" s="15">
        <v>0</v>
      </c>
      <c r="K99" s="15">
        <v>209563</v>
      </c>
      <c r="L99" s="15">
        <v>2887261</v>
      </c>
      <c r="M99" s="15">
        <v>20657077</v>
      </c>
    </row>
    <row r="100" spans="1:13" ht="13.5" customHeight="1">
      <c r="A100" s="58" t="s">
        <v>100</v>
      </c>
      <c r="B100" s="85">
        <v>15746699</v>
      </c>
      <c r="C100" s="70">
        <v>7363020</v>
      </c>
      <c r="D100" s="70">
        <v>348240</v>
      </c>
      <c r="E100" s="70">
        <v>0</v>
      </c>
      <c r="F100" s="15">
        <v>0</v>
      </c>
      <c r="G100" s="19">
        <v>0</v>
      </c>
      <c r="H100" s="15">
        <v>189300</v>
      </c>
      <c r="I100" s="19">
        <v>0</v>
      </c>
      <c r="J100" s="15">
        <v>57072</v>
      </c>
      <c r="K100" s="15">
        <v>101868</v>
      </c>
      <c r="L100" s="15">
        <v>7711260</v>
      </c>
      <c r="M100" s="15">
        <v>8035439</v>
      </c>
    </row>
    <row r="101" spans="1:13" ht="13.5" customHeight="1">
      <c r="A101" s="58" t="s">
        <v>101</v>
      </c>
      <c r="B101" s="85">
        <v>17127322</v>
      </c>
      <c r="C101" s="70">
        <v>3340653</v>
      </c>
      <c r="D101" s="70">
        <v>346196</v>
      </c>
      <c r="E101" s="70">
        <v>7021</v>
      </c>
      <c r="F101" s="15">
        <v>6765</v>
      </c>
      <c r="G101" s="15">
        <v>0</v>
      </c>
      <c r="H101" s="15">
        <v>169429</v>
      </c>
      <c r="I101" s="15">
        <v>0</v>
      </c>
      <c r="J101" s="15">
        <v>16225</v>
      </c>
      <c r="K101" s="15">
        <v>146756</v>
      </c>
      <c r="L101" s="15">
        <v>3686849</v>
      </c>
      <c r="M101" s="15">
        <v>13440473</v>
      </c>
    </row>
    <row r="102" spans="1:13" ht="13.5" customHeight="1">
      <c r="A102" s="59" t="s">
        <v>102</v>
      </c>
      <c r="B102" s="85">
        <v>2099754</v>
      </c>
      <c r="C102" s="70">
        <v>925514</v>
      </c>
      <c r="D102" s="70">
        <v>67282</v>
      </c>
      <c r="E102" s="70">
        <v>0</v>
      </c>
      <c r="F102" s="15">
        <v>2873</v>
      </c>
      <c r="G102" s="15">
        <v>0</v>
      </c>
      <c r="H102" s="15">
        <v>49377</v>
      </c>
      <c r="I102" s="15">
        <v>0</v>
      </c>
      <c r="J102" s="15">
        <v>240</v>
      </c>
      <c r="K102" s="15">
        <v>14792</v>
      </c>
      <c r="L102" s="15">
        <v>992796</v>
      </c>
      <c r="M102" s="15">
        <v>1106958</v>
      </c>
    </row>
    <row r="103" spans="1:13" ht="13.5" customHeight="1">
      <c r="A103" s="59" t="s">
        <v>103</v>
      </c>
      <c r="B103" s="85">
        <v>13498176</v>
      </c>
      <c r="C103" s="70">
        <v>3258677</v>
      </c>
      <c r="D103" s="70">
        <v>228833</v>
      </c>
      <c r="E103" s="70">
        <v>0</v>
      </c>
      <c r="F103" s="15">
        <v>15594</v>
      </c>
      <c r="G103" s="15">
        <v>8471</v>
      </c>
      <c r="H103" s="15">
        <v>80197</v>
      </c>
      <c r="I103" s="15">
        <v>0</v>
      </c>
      <c r="J103" s="15">
        <v>55966</v>
      </c>
      <c r="K103" s="15">
        <v>68605</v>
      </c>
      <c r="L103" s="15">
        <v>3487510</v>
      </c>
      <c r="M103" s="15">
        <v>10010666</v>
      </c>
    </row>
    <row r="104" spans="1:13" ht="13.5" customHeight="1">
      <c r="A104" s="59" t="s">
        <v>104</v>
      </c>
      <c r="B104" s="85">
        <v>2257249</v>
      </c>
      <c r="C104" s="70">
        <v>1111877</v>
      </c>
      <c r="D104" s="70">
        <v>75353</v>
      </c>
      <c r="E104" s="70">
        <v>0</v>
      </c>
      <c r="F104" s="15">
        <v>0</v>
      </c>
      <c r="G104" s="15">
        <v>4631</v>
      </c>
      <c r="H104" s="15">
        <v>55323</v>
      </c>
      <c r="I104" s="15">
        <v>0</v>
      </c>
      <c r="J104" s="15">
        <v>0</v>
      </c>
      <c r="K104" s="15">
        <v>15399</v>
      </c>
      <c r="L104" s="15">
        <v>1187230</v>
      </c>
      <c r="M104" s="15">
        <v>1070019</v>
      </c>
    </row>
    <row r="105" spans="1:13" s="22" customFormat="1" ht="13.5" customHeight="1">
      <c r="A105" s="60" t="s">
        <v>105</v>
      </c>
      <c r="B105" s="86">
        <v>8710899</v>
      </c>
      <c r="C105" s="83">
        <v>3535727</v>
      </c>
      <c r="D105" s="83">
        <v>173858</v>
      </c>
      <c r="E105" s="83">
        <v>64272</v>
      </c>
      <c r="F105" s="21">
        <v>36398</v>
      </c>
      <c r="G105" s="21">
        <v>0</v>
      </c>
      <c r="H105" s="21">
        <v>0</v>
      </c>
      <c r="I105" s="21">
        <v>73188</v>
      </c>
      <c r="J105" s="21">
        <v>0</v>
      </c>
      <c r="K105" s="21">
        <v>0</v>
      </c>
      <c r="L105" s="21">
        <v>3709585</v>
      </c>
      <c r="M105" s="21">
        <v>5001314</v>
      </c>
    </row>
    <row r="106" spans="1:13" ht="13.5" customHeight="1" thickBot="1">
      <c r="A106" s="61" t="s">
        <v>106</v>
      </c>
      <c r="B106" s="25">
        <f aca="true" t="shared" si="14" ref="B106:M106">SUM(B97:B105)</f>
        <v>109424743</v>
      </c>
      <c r="C106" s="26">
        <f t="shared" si="14"/>
        <v>30132627</v>
      </c>
      <c r="D106" s="26">
        <f t="shared" si="14"/>
        <v>2115468</v>
      </c>
      <c r="E106" s="27">
        <f t="shared" si="14"/>
        <v>71293</v>
      </c>
      <c r="F106" s="27">
        <f t="shared" si="14"/>
        <v>84521</v>
      </c>
      <c r="G106" s="27">
        <f t="shared" si="14"/>
        <v>312913</v>
      </c>
      <c r="H106" s="27">
        <f t="shared" si="14"/>
        <v>695546</v>
      </c>
      <c r="I106" s="27">
        <f t="shared" si="14"/>
        <v>77728</v>
      </c>
      <c r="J106" s="26">
        <f t="shared" si="14"/>
        <v>135563</v>
      </c>
      <c r="K106" s="27">
        <f t="shared" si="14"/>
        <v>737904</v>
      </c>
      <c r="L106" s="27">
        <f t="shared" si="14"/>
        <v>32248095</v>
      </c>
      <c r="M106" s="27">
        <f t="shared" si="14"/>
        <v>77176648</v>
      </c>
    </row>
    <row r="107" spans="1:13" ht="20.25" customHeight="1" thickBot="1">
      <c r="A107" s="62" t="s">
        <v>107</v>
      </c>
      <c r="B107" s="63">
        <f aca="true" t="shared" si="15" ref="B107:M107">SUM(B24+B40+B59+B76+B79+B82+B89+B92+B95+B106)</f>
        <v>4202240153</v>
      </c>
      <c r="C107" s="64">
        <f t="shared" si="15"/>
        <v>1186549563</v>
      </c>
      <c r="D107" s="63">
        <f t="shared" si="15"/>
        <v>70836833</v>
      </c>
      <c r="E107" s="64">
        <f t="shared" si="15"/>
        <v>10852258</v>
      </c>
      <c r="F107" s="63">
        <f t="shared" si="15"/>
        <v>8261014</v>
      </c>
      <c r="G107" s="64">
        <f t="shared" si="15"/>
        <v>2236251</v>
      </c>
      <c r="H107" s="63">
        <f t="shared" si="15"/>
        <v>15548170</v>
      </c>
      <c r="I107" s="64">
        <f t="shared" si="15"/>
        <v>2578521</v>
      </c>
      <c r="J107" s="63">
        <f t="shared" si="15"/>
        <v>1090545</v>
      </c>
      <c r="K107" s="64">
        <f t="shared" si="15"/>
        <v>30270074</v>
      </c>
      <c r="L107" s="63">
        <f t="shared" si="15"/>
        <v>1257386396</v>
      </c>
      <c r="M107" s="65">
        <f t="shared" si="15"/>
        <v>2944853757</v>
      </c>
    </row>
    <row r="108" spans="2:13" ht="13.5" customHeight="1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2:13" ht="13.5" customHeight="1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2:13" ht="13.5" customHeight="1">
      <c r="B110" s="66"/>
      <c r="C110" s="67"/>
      <c r="D110" s="67"/>
      <c r="E110" s="66"/>
      <c r="F110" s="66"/>
      <c r="G110" s="66"/>
      <c r="H110" s="66"/>
      <c r="I110" s="66"/>
      <c r="J110" s="66"/>
      <c r="K110" s="66"/>
      <c r="L110" s="66"/>
      <c r="M110" s="66"/>
    </row>
  </sheetData>
  <sheetProtection/>
  <mergeCells count="10">
    <mergeCell ref="L6:L7"/>
    <mergeCell ref="M6:M7"/>
    <mergeCell ref="A1:E1"/>
    <mergeCell ref="A5:C5"/>
    <mergeCell ref="A6:A7"/>
    <mergeCell ref="B6:B7"/>
    <mergeCell ref="C6:C7"/>
    <mergeCell ref="D6:D7"/>
    <mergeCell ref="E6:K6"/>
    <mergeCell ref="A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2013-03-18T07:13:59Z</cp:lastPrinted>
  <dcterms:created xsi:type="dcterms:W3CDTF">2013-02-21T13:54:20Z</dcterms:created>
  <dcterms:modified xsi:type="dcterms:W3CDTF">2013-03-21T18:18:06Z</dcterms:modified>
  <cp:category/>
  <cp:version/>
  <cp:contentType/>
  <cp:contentStatus/>
</cp:coreProperties>
</file>