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555" windowWidth="11955" windowHeight="9270" activeTab="0"/>
  </bookViews>
  <sheets>
    <sheet name="Souhrn" sheetId="1" r:id="rId1"/>
  </sheets>
  <definedNames>
    <definedName name="_xlnm.Print_Area" localSheetId="0">'Souhrn'!$A$1:$I$52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<sst xmlns="http://schemas.openxmlformats.org/spreadsheetml/2006/main" count="105" uniqueCount="69">
  <si>
    <t>Aktivity projektu</t>
  </si>
  <si>
    <t>Kč vč. DPH</t>
  </si>
  <si>
    <t>počet osob</t>
  </si>
  <si>
    <t>počet nocí</t>
  </si>
  <si>
    <t>počet</t>
  </si>
  <si>
    <t>jednotková cena</t>
  </si>
  <si>
    <t>počet dní</t>
  </si>
  <si>
    <t>počet normostran</t>
  </si>
  <si>
    <t>počet hodin</t>
  </si>
  <si>
    <t>1.1</t>
  </si>
  <si>
    <t>1.2</t>
  </si>
  <si>
    <t>1.3</t>
  </si>
  <si>
    <t>pronájem tlumočenických setů</t>
  </si>
  <si>
    <t>počet tlumočníků</t>
  </si>
  <si>
    <t>3</t>
  </si>
  <si>
    <t>počet dní celkem</t>
  </si>
  <si>
    <t>4</t>
  </si>
  <si>
    <t>6</t>
  </si>
  <si>
    <t>7</t>
  </si>
  <si>
    <t>Aktuální kurz CHF:</t>
  </si>
  <si>
    <t>2</t>
  </si>
  <si>
    <t>5</t>
  </si>
  <si>
    <t>2.1</t>
  </si>
  <si>
    <t>2.2</t>
  </si>
  <si>
    <t>Asistence švýcarských expertů v Kraji Vysočina</t>
  </si>
  <si>
    <t>transport: letenka pro švýcarské experty zpáteční</t>
  </si>
  <si>
    <t>transport: autobus v rámci programu studijní cesty</t>
  </si>
  <si>
    <t>překlad: textový průvodce odbornými exkurzemi</t>
  </si>
  <si>
    <t xml:space="preserve">překlad: zpětná vazba od švýcarských expertů </t>
  </si>
  <si>
    <t>překlad: tiskový zpráva</t>
  </si>
  <si>
    <t xml:space="preserve">překlad: zpráva ze studijní cesty </t>
  </si>
  <si>
    <t>tlumočení: konsekutivní v rámci odborných exkurzí</t>
  </si>
  <si>
    <t>1.6</t>
  </si>
  <si>
    <t>1.7</t>
  </si>
  <si>
    <t>1.8</t>
  </si>
  <si>
    <t>1.9</t>
  </si>
  <si>
    <t>1.10</t>
  </si>
  <si>
    <t>Konference se zahraniční častí</t>
  </si>
  <si>
    <t>pronájem sálu včetně konferenční techniky</t>
  </si>
  <si>
    <t>překlad: sborník s prezentacemi</t>
  </si>
  <si>
    <t>2.4</t>
  </si>
  <si>
    <t>2.6</t>
  </si>
  <si>
    <t>Studijní cesta české delegace do Švýcarska</t>
  </si>
  <si>
    <t>3.5</t>
  </si>
  <si>
    <t>3.6</t>
  </si>
  <si>
    <t>3.8</t>
  </si>
  <si>
    <t>3.9</t>
  </si>
  <si>
    <t>3.11</t>
  </si>
  <si>
    <t>3.12</t>
  </si>
  <si>
    <t>3.13</t>
  </si>
  <si>
    <t>Workshop – zasedání Řídícího výboru ISNOV</t>
  </si>
  <si>
    <t>Publicita ISNOV</t>
  </si>
  <si>
    <t>Workshopy pro veřejnost</t>
  </si>
  <si>
    <t>Publicita projektu</t>
  </si>
  <si>
    <t xml:space="preserve">tlumočení: simultánní </t>
  </si>
  <si>
    <t>tlumočení: technika a obsluha</t>
  </si>
  <si>
    <t xml:space="preserve">  </t>
  </si>
  <si>
    <t>1.11</t>
  </si>
  <si>
    <t>2.5</t>
  </si>
  <si>
    <t>pronájem sálu na workshop</t>
  </si>
  <si>
    <t>občerstvení (oběd, přestávky na kávu)</t>
  </si>
  <si>
    <t>transport (včetně ubytování a diet pro 2 řidiče)</t>
  </si>
  <si>
    <t>ubytování české delegace</t>
  </si>
  <si>
    <r>
      <t>Fond Partnerství, Program švýcarsko-české spolupráce</t>
    </r>
    <r>
      <rPr>
        <sz val="14"/>
        <rFont val="Calibri"/>
        <family val="2"/>
      </rPr>
      <t xml:space="preserve">
</t>
    </r>
    <r>
      <rPr>
        <b/>
        <sz val="14"/>
        <rFont val="Calibri"/>
        <family val="2"/>
      </rPr>
      <t xml:space="preserve">Projekt „Švýcarsko – dobrá praxe pro ISNOV“
</t>
    </r>
  </si>
  <si>
    <t>Celkem výběrové řízení</t>
  </si>
  <si>
    <t>ubytování švýcarské delegace (včetně snídaně)</t>
  </si>
  <si>
    <t>tlumočení: konsekutivní (1 tlumočník, cena: 5000 Kč/den, 5 dní; ubytování a diety)</t>
  </si>
  <si>
    <t>jednotková cena včetně DPH</t>
  </si>
  <si>
    <t>Příloha 11 – Výběrové řízení na zajištění transportu, ubytování, pronájem prostor, tlumočnických služeb a překladů.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</si>
</sst>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color indexed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right" wrapText="1"/>
    </xf>
    <xf numFmtId="164" fontId="7" fillId="33" borderId="0" xfId="46" applyNumberFormat="1" applyFont="1" applyFill="1" applyBorder="1" applyAlignment="1">
      <alignment horizontal="right"/>
      <protection/>
    </xf>
    <xf numFmtId="2" fontId="6" fillId="33" borderId="0" xfId="0" applyNumberFormat="1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0" fillId="33" borderId="0" xfId="0" applyNumberForma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center"/>
    </xf>
    <xf numFmtId="164" fontId="7" fillId="33" borderId="0" xfId="46" applyNumberFormat="1" applyFont="1" applyFill="1" applyBorder="1" applyAlignment="1">
      <alignment horizontal="right" vertical="center"/>
      <protection/>
    </xf>
    <xf numFmtId="2" fontId="6" fillId="33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49" fontId="11" fillId="33" borderId="10" xfId="0" applyNumberFormat="1" applyFont="1" applyFill="1" applyBorder="1" applyAlignment="1">
      <alignment/>
    </xf>
    <xf numFmtId="49" fontId="11" fillId="33" borderId="11" xfId="0" applyNumberFormat="1" applyFont="1" applyFill="1" applyBorder="1" applyAlignment="1">
      <alignment/>
    </xf>
    <xf numFmtId="49" fontId="11" fillId="33" borderId="12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right" vertical="center"/>
    </xf>
    <xf numFmtId="3" fontId="12" fillId="33" borderId="14" xfId="0" applyNumberFormat="1" applyFont="1" applyFill="1" applyBorder="1" applyAlignment="1">
      <alignment horizontal="right" vertical="center"/>
    </xf>
    <xf numFmtId="0" fontId="57" fillId="33" borderId="13" xfId="0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/>
    </xf>
    <xf numFmtId="49" fontId="59" fillId="33" borderId="16" xfId="0" applyNumberFormat="1" applyFont="1" applyFill="1" applyBorder="1" applyAlignment="1">
      <alignment vertical="center"/>
    </xf>
    <xf numFmtId="0" fontId="60" fillId="33" borderId="17" xfId="0" applyFont="1" applyFill="1" applyBorder="1" applyAlignment="1">
      <alignment horizontal="left" indent="2"/>
    </xf>
    <xf numFmtId="0" fontId="60" fillId="33" borderId="17" xfId="0" applyFont="1" applyFill="1" applyBorder="1" applyAlignment="1">
      <alignment/>
    </xf>
    <xf numFmtId="0" fontId="60" fillId="33" borderId="17" xfId="0" applyFont="1" applyFill="1" applyBorder="1" applyAlignment="1">
      <alignment horizontal="right"/>
    </xf>
    <xf numFmtId="3" fontId="60" fillId="33" borderId="17" xfId="0" applyNumberFormat="1" applyFont="1" applyFill="1" applyBorder="1" applyAlignment="1">
      <alignment horizontal="right"/>
    </xf>
    <xf numFmtId="3" fontId="60" fillId="33" borderId="18" xfId="0" applyNumberFormat="1" applyFont="1" applyFill="1" applyBorder="1" applyAlignment="1">
      <alignment horizontal="right"/>
    </xf>
    <xf numFmtId="0" fontId="60" fillId="33" borderId="17" xfId="0" applyFont="1" applyFill="1" applyBorder="1" applyAlignment="1">
      <alignment/>
    </xf>
    <xf numFmtId="0" fontId="60" fillId="33" borderId="19" xfId="0" applyFont="1" applyFill="1" applyBorder="1" applyAlignment="1">
      <alignment horizontal="left" indent="2"/>
    </xf>
    <xf numFmtId="0" fontId="60" fillId="33" borderId="19" xfId="0" applyFont="1" applyFill="1" applyBorder="1" applyAlignment="1">
      <alignment/>
    </xf>
    <xf numFmtId="0" fontId="60" fillId="33" borderId="19" xfId="0" applyFont="1" applyFill="1" applyBorder="1" applyAlignment="1">
      <alignment horizontal="right"/>
    </xf>
    <xf numFmtId="0" fontId="61" fillId="33" borderId="20" xfId="0" applyFont="1" applyFill="1" applyBorder="1" applyAlignment="1">
      <alignment vertical="center"/>
    </xf>
    <xf numFmtId="0" fontId="61" fillId="33" borderId="20" xfId="0" applyFont="1" applyFill="1" applyBorder="1" applyAlignment="1">
      <alignment horizontal="right" vertical="center"/>
    </xf>
    <xf numFmtId="3" fontId="61" fillId="33" borderId="21" xfId="0" applyNumberFormat="1" applyFont="1" applyFill="1" applyBorder="1" applyAlignment="1">
      <alignment horizontal="right" vertical="center"/>
    </xf>
    <xf numFmtId="49" fontId="62" fillId="33" borderId="22" xfId="0" applyNumberFormat="1" applyFont="1" applyFill="1" applyBorder="1" applyAlignment="1">
      <alignment/>
    </xf>
    <xf numFmtId="0" fontId="60" fillId="33" borderId="23" xfId="0" applyFont="1" applyFill="1" applyBorder="1" applyAlignment="1">
      <alignment/>
    </xf>
    <xf numFmtId="0" fontId="60" fillId="33" borderId="23" xfId="0" applyFont="1" applyFill="1" applyBorder="1" applyAlignment="1">
      <alignment horizontal="right"/>
    </xf>
    <xf numFmtId="49" fontId="63" fillId="33" borderId="24" xfId="0" applyNumberFormat="1" applyFont="1" applyFill="1" applyBorder="1" applyAlignment="1">
      <alignment vertical="center"/>
    </xf>
    <xf numFmtId="0" fontId="63" fillId="33" borderId="25" xfId="0" applyFont="1" applyFill="1" applyBorder="1" applyAlignment="1">
      <alignment horizontal="left" vertical="center"/>
    </xf>
    <xf numFmtId="0" fontId="63" fillId="33" borderId="25" xfId="0" applyFont="1" applyFill="1" applyBorder="1" applyAlignment="1">
      <alignment vertical="center"/>
    </xf>
    <xf numFmtId="0" fontId="63" fillId="33" borderId="25" xfId="0" applyFont="1" applyFill="1" applyBorder="1" applyAlignment="1">
      <alignment horizontal="right" vertical="center"/>
    </xf>
    <xf numFmtId="3" fontId="63" fillId="33" borderId="25" xfId="0" applyNumberFormat="1" applyFont="1" applyFill="1" applyBorder="1" applyAlignment="1">
      <alignment horizontal="right" vertical="center"/>
    </xf>
    <xf numFmtId="3" fontId="63" fillId="33" borderId="26" xfId="0" applyNumberFormat="1" applyFont="1" applyFill="1" applyBorder="1" applyAlignment="1">
      <alignment horizontal="right" vertical="center"/>
    </xf>
    <xf numFmtId="0" fontId="64" fillId="33" borderId="27" xfId="0" applyFont="1" applyFill="1" applyBorder="1" applyAlignment="1">
      <alignment vertical="center"/>
    </xf>
    <xf numFmtId="0" fontId="64" fillId="33" borderId="27" xfId="0" applyFont="1" applyFill="1" applyBorder="1" applyAlignment="1">
      <alignment horizontal="right" vertical="center"/>
    </xf>
    <xf numFmtId="0" fontId="65" fillId="33" borderId="27" xfId="0" applyFont="1" applyFill="1" applyBorder="1" applyAlignment="1">
      <alignment vertical="center"/>
    </xf>
    <xf numFmtId="0" fontId="65" fillId="33" borderId="27" xfId="0" applyFont="1" applyFill="1" applyBorder="1" applyAlignment="1">
      <alignment horizontal="right" vertical="center"/>
    </xf>
    <xf numFmtId="3" fontId="65" fillId="33" borderId="27" xfId="0" applyNumberFormat="1" applyFont="1" applyFill="1" applyBorder="1" applyAlignment="1">
      <alignment horizontal="right" vertical="center"/>
    </xf>
    <xf numFmtId="0" fontId="62" fillId="33" borderId="17" xfId="0" applyFont="1" applyFill="1" applyBorder="1" applyAlignment="1">
      <alignment horizontal="right"/>
    </xf>
    <xf numFmtId="3" fontId="62" fillId="33" borderId="17" xfId="0" applyNumberFormat="1" applyFont="1" applyFill="1" applyBorder="1" applyAlignment="1">
      <alignment horizontal="right"/>
    </xf>
    <xf numFmtId="0" fontId="62" fillId="33" borderId="17" xfId="0" applyFont="1" applyFill="1" applyBorder="1" applyAlignment="1">
      <alignment/>
    </xf>
    <xf numFmtId="0" fontId="62" fillId="33" borderId="17" xfId="0" applyFont="1" applyFill="1" applyBorder="1" applyAlignment="1">
      <alignment horizontal="left"/>
    </xf>
    <xf numFmtId="49" fontId="62" fillId="33" borderId="22" xfId="0" applyNumberFormat="1" applyFont="1" applyFill="1" applyBorder="1" applyAlignment="1">
      <alignment horizontal="left"/>
    </xf>
    <xf numFmtId="49" fontId="63" fillId="33" borderId="28" xfId="0" applyNumberFormat="1" applyFont="1" applyFill="1" applyBorder="1" applyAlignment="1">
      <alignment vertical="center"/>
    </xf>
    <xf numFmtId="0" fontId="63" fillId="33" borderId="27" xfId="0" applyFont="1" applyFill="1" applyBorder="1" applyAlignment="1">
      <alignment horizontal="left" vertical="center"/>
    </xf>
    <xf numFmtId="0" fontId="63" fillId="33" borderId="27" xfId="0" applyFont="1" applyFill="1" applyBorder="1" applyAlignment="1">
      <alignment vertical="center"/>
    </xf>
    <xf numFmtId="0" fontId="63" fillId="33" borderId="27" xfId="0" applyFont="1" applyFill="1" applyBorder="1" applyAlignment="1">
      <alignment horizontal="right" vertical="center"/>
    </xf>
    <xf numFmtId="3" fontId="63" fillId="33" borderId="27" xfId="0" applyNumberFormat="1" applyFont="1" applyFill="1" applyBorder="1" applyAlignment="1">
      <alignment horizontal="right" vertical="center"/>
    </xf>
    <xf numFmtId="3" fontId="63" fillId="33" borderId="29" xfId="0" applyNumberFormat="1" applyFont="1" applyFill="1" applyBorder="1" applyAlignment="1">
      <alignment horizontal="right" vertical="center"/>
    </xf>
    <xf numFmtId="0" fontId="63" fillId="33" borderId="30" xfId="0" applyFont="1" applyFill="1" applyBorder="1" applyAlignment="1">
      <alignment vertical="center"/>
    </xf>
    <xf numFmtId="0" fontId="63" fillId="33" borderId="30" xfId="0" applyFont="1" applyFill="1" applyBorder="1" applyAlignment="1">
      <alignment horizontal="right" vertical="center"/>
    </xf>
    <xf numFmtId="3" fontId="63" fillId="33" borderId="30" xfId="0" applyNumberFormat="1" applyFont="1" applyFill="1" applyBorder="1" applyAlignment="1">
      <alignment horizontal="right" vertical="center"/>
    </xf>
    <xf numFmtId="3" fontId="63" fillId="33" borderId="31" xfId="0" applyNumberFormat="1" applyFont="1" applyFill="1" applyBorder="1" applyAlignment="1">
      <alignment horizontal="right" vertical="center"/>
    </xf>
    <xf numFmtId="0" fontId="63" fillId="33" borderId="25" xfId="47" applyFont="1" applyFill="1" applyBorder="1" applyAlignment="1">
      <alignment vertical="center"/>
      <protection/>
    </xf>
    <xf numFmtId="0" fontId="63" fillId="33" borderId="25" xfId="47" applyFont="1" applyFill="1" applyBorder="1" applyAlignment="1">
      <alignment horizontal="right" vertical="center"/>
      <protection/>
    </xf>
    <xf numFmtId="3" fontId="63" fillId="33" borderId="25" xfId="47" applyNumberFormat="1" applyFont="1" applyFill="1" applyBorder="1" applyAlignment="1">
      <alignment horizontal="right" vertical="center"/>
      <protection/>
    </xf>
    <xf numFmtId="0" fontId="60" fillId="33" borderId="32" xfId="0" applyFont="1" applyFill="1" applyBorder="1" applyAlignment="1">
      <alignment horizontal="left" indent="2"/>
    </xf>
    <xf numFmtId="0" fontId="60" fillId="33" borderId="33" xfId="0" applyFont="1" applyFill="1" applyBorder="1" applyAlignment="1">
      <alignment horizontal="left" indent="2"/>
    </xf>
    <xf numFmtId="3" fontId="66" fillId="33" borderId="20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67" fillId="33" borderId="2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Souhrn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R44"/>
  <sheetViews>
    <sheetView showGridLines="0" tabSelected="1" view="pageLayout" zoomScale="75" zoomScalePageLayoutView="75" workbookViewId="0" topLeftCell="A1">
      <selection activeCell="B4" sqref="B4:I7"/>
    </sheetView>
  </sheetViews>
  <sheetFormatPr defaultColWidth="8.875" defaultRowHeight="12.75"/>
  <cols>
    <col min="1" max="1" width="5.125" style="14" customWidth="1"/>
    <col min="2" max="2" width="61.75390625" style="1" customWidth="1"/>
    <col min="3" max="3" width="16.25390625" style="1" customWidth="1"/>
    <col min="4" max="4" width="5.75390625" style="17" customWidth="1"/>
    <col min="5" max="5" width="16.375" style="1" customWidth="1"/>
    <col min="6" max="6" width="10.125" style="15" customWidth="1"/>
    <col min="7" max="7" width="14.25390625" style="1" customWidth="1"/>
    <col min="8" max="8" width="4.125" style="17" customWidth="1"/>
    <col min="9" max="9" width="14.25390625" style="15" customWidth="1"/>
    <col min="10" max="11" width="9.25390625" style="1" customWidth="1"/>
    <col min="12" max="14" width="2.125" style="1" customWidth="1"/>
    <col min="15" max="15" width="18.375" style="1" customWidth="1"/>
    <col min="16" max="16" width="30.25390625" style="1" customWidth="1"/>
    <col min="17" max="17" width="12.75390625" style="1" bestFit="1" customWidth="1"/>
    <col min="18" max="19" width="8.875" style="1" customWidth="1"/>
    <col min="20" max="20" width="9.875" style="1" bestFit="1" customWidth="1"/>
    <col min="21" max="16384" width="8.875" style="1" customWidth="1"/>
  </cols>
  <sheetData>
    <row r="1" spans="13:15" ht="13.5" thickBot="1">
      <c r="M1" s="2"/>
      <c r="N1" s="2"/>
      <c r="O1" s="2"/>
    </row>
    <row r="2" spans="1:9" ht="12.75">
      <c r="A2" s="27"/>
      <c r="B2" s="84" t="s">
        <v>68</v>
      </c>
      <c r="C2" s="84"/>
      <c r="D2" s="84"/>
      <c r="E2" s="84"/>
      <c r="F2" s="84"/>
      <c r="G2" s="84"/>
      <c r="H2" s="84"/>
      <c r="I2" s="85"/>
    </row>
    <row r="3" spans="1:15" ht="12.75">
      <c r="A3" s="28"/>
      <c r="B3" s="86"/>
      <c r="C3" s="86"/>
      <c r="D3" s="86"/>
      <c r="E3" s="86"/>
      <c r="F3" s="86"/>
      <c r="G3" s="86"/>
      <c r="H3" s="86"/>
      <c r="I3" s="87"/>
      <c r="O3" s="3"/>
    </row>
    <row r="4" spans="1:15" ht="12.75">
      <c r="A4" s="28"/>
      <c r="B4" s="88" t="s">
        <v>63</v>
      </c>
      <c r="C4" s="88"/>
      <c r="D4" s="88"/>
      <c r="E4" s="88"/>
      <c r="F4" s="88"/>
      <c r="G4" s="88"/>
      <c r="H4" s="88"/>
      <c r="I4" s="89"/>
      <c r="O4" s="3"/>
    </row>
    <row r="5" spans="1:9" ht="12.75">
      <c r="A5" s="28"/>
      <c r="B5" s="90"/>
      <c r="C5" s="90"/>
      <c r="D5" s="90"/>
      <c r="E5" s="90"/>
      <c r="F5" s="90"/>
      <c r="G5" s="90"/>
      <c r="H5" s="90"/>
      <c r="I5" s="89"/>
    </row>
    <row r="6" spans="1:9" ht="12.75">
      <c r="A6" s="28"/>
      <c r="B6" s="90"/>
      <c r="C6" s="90"/>
      <c r="D6" s="90"/>
      <c r="E6" s="90"/>
      <c r="F6" s="90"/>
      <c r="G6" s="90"/>
      <c r="H6" s="90"/>
      <c r="I6" s="89"/>
    </row>
    <row r="7" spans="1:18" ht="8.25" customHeight="1">
      <c r="A7" s="28"/>
      <c r="B7" s="90"/>
      <c r="C7" s="90"/>
      <c r="D7" s="90"/>
      <c r="E7" s="90"/>
      <c r="F7" s="90"/>
      <c r="G7" s="90"/>
      <c r="H7" s="90"/>
      <c r="I7" s="89"/>
      <c r="K7" s="3"/>
      <c r="L7" s="3"/>
      <c r="M7" s="3"/>
      <c r="N7" s="3"/>
      <c r="O7" s="3"/>
      <c r="P7" s="3"/>
      <c r="Q7" s="3"/>
      <c r="R7" s="3"/>
    </row>
    <row r="8" spans="1:18" ht="5.25" customHeight="1" thickBot="1">
      <c r="A8" s="29"/>
      <c r="B8" s="34" t="s">
        <v>19</v>
      </c>
      <c r="C8" s="34">
        <v>20.8</v>
      </c>
      <c r="D8" s="30"/>
      <c r="E8" s="31"/>
      <c r="F8" s="32"/>
      <c r="G8" s="31"/>
      <c r="H8" s="30"/>
      <c r="I8" s="33"/>
      <c r="K8" s="3"/>
      <c r="L8" s="3"/>
      <c r="M8" s="3"/>
      <c r="N8" s="3"/>
      <c r="O8" s="3"/>
      <c r="P8" s="3"/>
      <c r="Q8" s="3"/>
      <c r="R8" s="3"/>
    </row>
    <row r="9" spans="1:18" s="7" customFormat="1" ht="48.75" customHeight="1" thickBot="1">
      <c r="A9" s="35"/>
      <c r="B9" s="46" t="s">
        <v>0</v>
      </c>
      <c r="C9" s="46"/>
      <c r="D9" s="47"/>
      <c r="E9" s="46"/>
      <c r="F9" s="83" t="s">
        <v>67</v>
      </c>
      <c r="G9" s="46"/>
      <c r="H9" s="47"/>
      <c r="I9" s="48" t="s">
        <v>1</v>
      </c>
      <c r="J9" s="4"/>
      <c r="K9" s="5"/>
      <c r="L9" s="5"/>
      <c r="M9" s="5"/>
      <c r="N9" s="5"/>
      <c r="O9" s="5"/>
      <c r="P9" s="6"/>
      <c r="Q9" s="6"/>
      <c r="R9" s="6"/>
    </row>
    <row r="10" spans="1:18" s="19" customFormat="1" ht="22.5" customHeight="1">
      <c r="A10" s="52">
        <v>1</v>
      </c>
      <c r="B10" s="53" t="s">
        <v>24</v>
      </c>
      <c r="C10" s="54" t="s">
        <v>2</v>
      </c>
      <c r="D10" s="55">
        <v>5</v>
      </c>
      <c r="E10" s="53" t="s">
        <v>6</v>
      </c>
      <c r="F10" s="56">
        <v>5</v>
      </c>
      <c r="G10" s="54"/>
      <c r="H10" s="55"/>
      <c r="I10" s="57">
        <f>SUM(I11:I19)</f>
        <v>165570</v>
      </c>
      <c r="J10" s="20"/>
      <c r="K10" s="21"/>
      <c r="L10" s="22"/>
      <c r="M10" s="26"/>
      <c r="N10" s="24"/>
      <c r="O10" s="25"/>
      <c r="P10" s="20"/>
      <c r="Q10" s="20"/>
      <c r="R10" s="20"/>
    </row>
    <row r="11" spans="1:18" s="7" customFormat="1" ht="15" customHeight="1">
      <c r="A11" s="49" t="s">
        <v>9</v>
      </c>
      <c r="B11" s="37" t="s">
        <v>25</v>
      </c>
      <c r="C11" s="38" t="s">
        <v>2</v>
      </c>
      <c r="D11" s="39">
        <v>5</v>
      </c>
      <c r="E11" s="38" t="s">
        <v>5</v>
      </c>
      <c r="F11" s="40">
        <v>16000</v>
      </c>
      <c r="G11" s="38"/>
      <c r="H11" s="39"/>
      <c r="I11" s="41">
        <f>D11*F11</f>
        <v>80000</v>
      </c>
      <c r="J11" s="20"/>
      <c r="K11" s="21"/>
      <c r="L11" s="8"/>
      <c r="M11" s="9"/>
      <c r="N11" s="10"/>
      <c r="O11" s="11"/>
      <c r="P11" s="6"/>
      <c r="Q11" s="6"/>
      <c r="R11" s="6"/>
    </row>
    <row r="12" spans="1:18" s="7" customFormat="1" ht="15" customHeight="1">
      <c r="A12" s="49" t="s">
        <v>10</v>
      </c>
      <c r="B12" s="37" t="s">
        <v>26</v>
      </c>
      <c r="C12" s="38"/>
      <c r="D12" s="39"/>
      <c r="E12" s="38"/>
      <c r="F12" s="40"/>
      <c r="G12" s="38"/>
      <c r="H12" s="39"/>
      <c r="I12" s="41">
        <v>27000</v>
      </c>
      <c r="J12" s="20"/>
      <c r="K12" s="21"/>
      <c r="L12" s="8"/>
      <c r="M12" s="9"/>
      <c r="N12" s="10"/>
      <c r="O12" s="11"/>
      <c r="P12" s="6"/>
      <c r="Q12" s="6"/>
      <c r="R12" s="6"/>
    </row>
    <row r="13" spans="1:18" s="7" customFormat="1" ht="15" customHeight="1">
      <c r="A13" s="49" t="s">
        <v>11</v>
      </c>
      <c r="B13" s="37" t="s">
        <v>65</v>
      </c>
      <c r="C13" s="38" t="s">
        <v>2</v>
      </c>
      <c r="D13" s="39">
        <v>5</v>
      </c>
      <c r="E13" s="38" t="s">
        <v>5</v>
      </c>
      <c r="F13" s="40">
        <v>1400</v>
      </c>
      <c r="G13" s="38" t="s">
        <v>3</v>
      </c>
      <c r="H13" s="39">
        <v>4</v>
      </c>
      <c r="I13" s="41">
        <f>D13*F13*H13</f>
        <v>28000</v>
      </c>
      <c r="J13" s="20"/>
      <c r="K13" s="21"/>
      <c r="L13" s="8"/>
      <c r="M13" s="9"/>
      <c r="N13" s="10"/>
      <c r="O13" s="11"/>
      <c r="P13" s="6"/>
      <c r="Q13" s="6"/>
      <c r="R13" s="6"/>
    </row>
    <row r="14" spans="1:18" s="7" customFormat="1" ht="15" customHeight="1">
      <c r="A14" s="49" t="s">
        <v>32</v>
      </c>
      <c r="B14" s="37" t="s">
        <v>27</v>
      </c>
      <c r="C14" s="38" t="s">
        <v>7</v>
      </c>
      <c r="D14" s="39">
        <v>10</v>
      </c>
      <c r="E14" s="38" t="s">
        <v>5</v>
      </c>
      <c r="F14" s="40">
        <v>420</v>
      </c>
      <c r="G14" s="38"/>
      <c r="H14" s="39"/>
      <c r="I14" s="41">
        <f>D14*F14</f>
        <v>4200</v>
      </c>
      <c r="J14" s="20"/>
      <c r="K14" s="21"/>
      <c r="L14" s="8"/>
      <c r="M14" s="9"/>
      <c r="N14" s="10"/>
      <c r="O14" s="11"/>
      <c r="P14" s="6"/>
      <c r="Q14" s="6"/>
      <c r="R14" s="6"/>
    </row>
    <row r="15" spans="1:18" s="7" customFormat="1" ht="15" customHeight="1">
      <c r="A15" s="49" t="s">
        <v>33</v>
      </c>
      <c r="B15" s="37" t="s">
        <v>28</v>
      </c>
      <c r="C15" s="38" t="s">
        <v>7</v>
      </c>
      <c r="D15" s="39">
        <v>15</v>
      </c>
      <c r="E15" s="38" t="s">
        <v>5</v>
      </c>
      <c r="F15" s="40">
        <v>360</v>
      </c>
      <c r="G15" s="38"/>
      <c r="H15" s="39"/>
      <c r="I15" s="41">
        <f>D15*F15</f>
        <v>5400</v>
      </c>
      <c r="J15" s="20"/>
      <c r="K15" s="21"/>
      <c r="L15" s="8"/>
      <c r="M15" s="9"/>
      <c r="N15" s="10"/>
      <c r="O15" s="11"/>
      <c r="P15" s="6"/>
      <c r="Q15" s="6"/>
      <c r="R15" s="6"/>
    </row>
    <row r="16" spans="1:18" s="7" customFormat="1" ht="15" customHeight="1">
      <c r="A16" s="49" t="s">
        <v>34</v>
      </c>
      <c r="B16" s="37" t="s">
        <v>30</v>
      </c>
      <c r="C16" s="38" t="s">
        <v>7</v>
      </c>
      <c r="D16" s="39">
        <v>10</v>
      </c>
      <c r="E16" s="38" t="s">
        <v>5</v>
      </c>
      <c r="F16" s="40">
        <v>420</v>
      </c>
      <c r="G16" s="38"/>
      <c r="H16" s="39"/>
      <c r="I16" s="41">
        <f>D16*F16</f>
        <v>4200</v>
      </c>
      <c r="J16" s="20"/>
      <c r="K16" s="21"/>
      <c r="L16" s="8"/>
      <c r="M16" s="9"/>
      <c r="N16" s="10"/>
      <c r="O16" s="11"/>
      <c r="P16" s="6"/>
      <c r="Q16" s="6"/>
      <c r="R16" s="6"/>
    </row>
    <row r="17" spans="1:18" s="7" customFormat="1" ht="15" customHeight="1">
      <c r="A17" s="49" t="s">
        <v>35</v>
      </c>
      <c r="B17" s="37" t="s">
        <v>29</v>
      </c>
      <c r="C17" s="38" t="s">
        <v>7</v>
      </c>
      <c r="D17" s="39">
        <v>1</v>
      </c>
      <c r="E17" s="38" t="s">
        <v>5</v>
      </c>
      <c r="F17" s="40">
        <v>420</v>
      </c>
      <c r="G17" s="38"/>
      <c r="H17" s="39"/>
      <c r="I17" s="41">
        <f>D17*F17</f>
        <v>420</v>
      </c>
      <c r="J17" s="20"/>
      <c r="K17" s="21"/>
      <c r="L17" s="8"/>
      <c r="M17" s="9"/>
      <c r="N17" s="10"/>
      <c r="O17" s="11"/>
      <c r="P17" s="6"/>
      <c r="Q17" s="6"/>
      <c r="R17" s="6"/>
    </row>
    <row r="18" spans="1:18" s="7" customFormat="1" ht="15" customHeight="1">
      <c r="A18" s="49" t="s">
        <v>36</v>
      </c>
      <c r="B18" s="37" t="s">
        <v>31</v>
      </c>
      <c r="C18" s="38" t="s">
        <v>13</v>
      </c>
      <c r="D18" s="39">
        <v>1</v>
      </c>
      <c r="E18" s="38" t="s">
        <v>5</v>
      </c>
      <c r="F18" s="40">
        <v>5000</v>
      </c>
      <c r="G18" s="42" t="s">
        <v>6</v>
      </c>
      <c r="H18" s="39">
        <v>3</v>
      </c>
      <c r="I18" s="41">
        <f>D18*F18*H18</f>
        <v>15000</v>
      </c>
      <c r="J18" s="20"/>
      <c r="K18" s="21"/>
      <c r="L18" s="8"/>
      <c r="M18" s="9"/>
      <c r="N18" s="10"/>
      <c r="O18" s="11"/>
      <c r="P18" s="6"/>
      <c r="Q18" s="6"/>
      <c r="R18" s="6"/>
    </row>
    <row r="19" spans="1:18" s="7" customFormat="1" ht="15" customHeight="1" thickBot="1">
      <c r="A19" s="49" t="s">
        <v>57</v>
      </c>
      <c r="B19" s="43" t="s">
        <v>59</v>
      </c>
      <c r="C19" s="44"/>
      <c r="D19" s="45"/>
      <c r="E19" s="38" t="s">
        <v>5</v>
      </c>
      <c r="F19" s="40">
        <v>450</v>
      </c>
      <c r="G19" s="42" t="s">
        <v>8</v>
      </c>
      <c r="H19" s="39">
        <v>3</v>
      </c>
      <c r="I19" s="41">
        <f>F19*H19</f>
        <v>1350</v>
      </c>
      <c r="J19" s="20"/>
      <c r="K19" s="21"/>
      <c r="L19" s="8"/>
      <c r="M19" s="9"/>
      <c r="N19" s="10"/>
      <c r="O19" s="11"/>
      <c r="P19" s="6"/>
      <c r="Q19" s="6"/>
      <c r="R19" s="6"/>
    </row>
    <row r="20" spans="1:18" s="7" customFormat="1" ht="15" customHeight="1">
      <c r="A20" s="52" t="s">
        <v>20</v>
      </c>
      <c r="B20" s="53" t="s">
        <v>37</v>
      </c>
      <c r="C20" s="54" t="s">
        <v>2</v>
      </c>
      <c r="D20" s="55">
        <v>70</v>
      </c>
      <c r="E20" s="54"/>
      <c r="F20" s="56"/>
      <c r="G20" s="54"/>
      <c r="H20" s="55"/>
      <c r="I20" s="57">
        <f>SUM(I21:I25)</f>
        <v>83886.4</v>
      </c>
      <c r="J20" s="20"/>
      <c r="K20" s="21"/>
      <c r="L20" s="8"/>
      <c r="M20" s="12"/>
      <c r="N20" s="10"/>
      <c r="O20" s="11"/>
      <c r="P20" s="6"/>
      <c r="Q20" s="6"/>
      <c r="R20" s="6"/>
    </row>
    <row r="21" spans="1:18" s="7" customFormat="1" ht="15" customHeight="1">
      <c r="A21" s="49" t="s">
        <v>22</v>
      </c>
      <c r="B21" s="37" t="s">
        <v>38</v>
      </c>
      <c r="C21" s="38"/>
      <c r="D21" s="39"/>
      <c r="E21" s="38" t="s">
        <v>5</v>
      </c>
      <c r="F21" s="40">
        <v>1800</v>
      </c>
      <c r="G21" s="42" t="s">
        <v>8</v>
      </c>
      <c r="H21" s="39">
        <v>8</v>
      </c>
      <c r="I21" s="41">
        <f>F21*H21</f>
        <v>14400</v>
      </c>
      <c r="J21" s="20"/>
      <c r="K21" s="21"/>
      <c r="L21" s="8"/>
      <c r="M21" s="12"/>
      <c r="N21" s="10"/>
      <c r="O21" s="11"/>
      <c r="P21" s="6"/>
      <c r="Q21" s="6"/>
      <c r="R21" s="6"/>
    </row>
    <row r="22" spans="1:18" s="7" customFormat="1" ht="15" customHeight="1">
      <c r="A22" s="49" t="s">
        <v>23</v>
      </c>
      <c r="B22" s="37" t="s">
        <v>60</v>
      </c>
      <c r="C22" s="38" t="s">
        <v>4</v>
      </c>
      <c r="D22" s="39">
        <v>70</v>
      </c>
      <c r="E22" s="38" t="s">
        <v>5</v>
      </c>
      <c r="F22" s="40">
        <v>400</v>
      </c>
      <c r="G22" s="38"/>
      <c r="H22" s="39"/>
      <c r="I22" s="41">
        <f>D22*F22</f>
        <v>28000</v>
      </c>
      <c r="J22" s="20"/>
      <c r="K22" s="21"/>
      <c r="L22" s="8"/>
      <c r="M22" s="12"/>
      <c r="N22" s="10"/>
      <c r="O22" s="11"/>
      <c r="P22" s="6"/>
      <c r="Q22" s="6"/>
      <c r="R22" s="6"/>
    </row>
    <row r="23" spans="1:18" s="7" customFormat="1" ht="15" customHeight="1">
      <c r="A23" s="49" t="s">
        <v>40</v>
      </c>
      <c r="B23" s="37" t="s">
        <v>39</v>
      </c>
      <c r="C23" s="38" t="s">
        <v>7</v>
      </c>
      <c r="D23" s="39">
        <v>27</v>
      </c>
      <c r="E23" s="38" t="s">
        <v>5</v>
      </c>
      <c r="F23" s="40">
        <v>420</v>
      </c>
      <c r="G23" s="38"/>
      <c r="H23" s="39"/>
      <c r="I23" s="41">
        <f>D23*F23</f>
        <v>11340</v>
      </c>
      <c r="J23" s="20"/>
      <c r="K23" s="21"/>
      <c r="L23" s="8"/>
      <c r="M23" s="12"/>
      <c r="N23" s="10"/>
      <c r="O23" s="11"/>
      <c r="P23" s="6"/>
      <c r="Q23" s="6"/>
      <c r="R23" s="6"/>
    </row>
    <row r="24" spans="1:18" s="7" customFormat="1" ht="15" customHeight="1">
      <c r="A24" s="49" t="s">
        <v>58</v>
      </c>
      <c r="B24" s="37" t="s">
        <v>54</v>
      </c>
      <c r="C24" s="38" t="s">
        <v>13</v>
      </c>
      <c r="D24" s="38">
        <v>2</v>
      </c>
      <c r="E24" s="38" t="s">
        <v>5</v>
      </c>
      <c r="F24" s="40">
        <f>12000*1.2/2</f>
        <v>7200</v>
      </c>
      <c r="G24" s="50"/>
      <c r="H24" s="51"/>
      <c r="I24" s="41">
        <f>D24*F24</f>
        <v>14400</v>
      </c>
      <c r="J24" s="20"/>
      <c r="K24" s="21"/>
      <c r="L24" s="8"/>
      <c r="M24" s="12"/>
      <c r="N24" s="10"/>
      <c r="O24" s="11"/>
      <c r="P24" s="6"/>
      <c r="Q24" s="6"/>
      <c r="R24" s="6"/>
    </row>
    <row r="25" spans="1:18" s="7" customFormat="1" ht="15" customHeight="1" thickBot="1">
      <c r="A25" s="49" t="s">
        <v>41</v>
      </c>
      <c r="B25" s="37" t="s">
        <v>55</v>
      </c>
      <c r="C25" s="38"/>
      <c r="D25" s="37"/>
      <c r="E25" s="38"/>
      <c r="F25" s="40"/>
      <c r="G25" s="50"/>
      <c r="H25" s="51"/>
      <c r="I25" s="41">
        <f>(25122*1.2)-I24</f>
        <v>15746.399999999998</v>
      </c>
      <c r="J25" s="20"/>
      <c r="K25" s="21"/>
      <c r="L25" s="8"/>
      <c r="M25" s="9"/>
      <c r="N25" s="10"/>
      <c r="O25" s="11"/>
      <c r="P25" s="6"/>
      <c r="Q25" s="6"/>
      <c r="R25" s="6"/>
    </row>
    <row r="26" spans="1:18" s="19" customFormat="1" ht="22.5" customHeight="1">
      <c r="A26" s="52" t="s">
        <v>14</v>
      </c>
      <c r="B26" s="53" t="s">
        <v>42</v>
      </c>
      <c r="C26" s="54" t="s">
        <v>2</v>
      </c>
      <c r="D26" s="55">
        <v>35</v>
      </c>
      <c r="E26" s="53" t="s">
        <v>6</v>
      </c>
      <c r="F26" s="56">
        <v>5</v>
      </c>
      <c r="G26" s="54"/>
      <c r="H26" s="55"/>
      <c r="I26" s="57">
        <f>SUM(I27:I33)</f>
        <v>774315</v>
      </c>
      <c r="J26" s="20"/>
      <c r="K26" s="21"/>
      <c r="L26" s="22"/>
      <c r="M26" s="23"/>
      <c r="N26" s="24"/>
      <c r="O26" s="25"/>
      <c r="P26" s="20"/>
      <c r="Q26" s="20"/>
      <c r="R26" s="20"/>
    </row>
    <row r="27" spans="1:18" s="7" customFormat="1" ht="15" customHeight="1">
      <c r="A27" s="67" t="s">
        <v>43</v>
      </c>
      <c r="B27" s="37" t="s">
        <v>61</v>
      </c>
      <c r="C27" s="65"/>
      <c r="D27" s="63"/>
      <c r="E27" s="66"/>
      <c r="F27" s="64"/>
      <c r="G27" s="65"/>
      <c r="H27" s="63"/>
      <c r="I27" s="41">
        <f>125000+(2*3010*5)+(2*1613*5)</f>
        <v>171230</v>
      </c>
      <c r="J27" s="20"/>
      <c r="K27" s="21"/>
      <c r="L27" s="8"/>
      <c r="M27" s="12"/>
      <c r="N27" s="10"/>
      <c r="O27" s="11"/>
      <c r="P27" s="6"/>
      <c r="Q27" s="6"/>
      <c r="R27" s="6"/>
    </row>
    <row r="28" spans="1:18" s="7" customFormat="1" ht="15" customHeight="1">
      <c r="A28" s="67" t="s">
        <v>44</v>
      </c>
      <c r="B28" s="37" t="s">
        <v>62</v>
      </c>
      <c r="C28" s="38" t="s">
        <v>2</v>
      </c>
      <c r="D28" s="39">
        <v>35</v>
      </c>
      <c r="E28" s="38" t="s">
        <v>5</v>
      </c>
      <c r="F28" s="40">
        <f>140*21.5</f>
        <v>3010</v>
      </c>
      <c r="G28" s="38" t="s">
        <v>3</v>
      </c>
      <c r="H28" s="39">
        <v>5</v>
      </c>
      <c r="I28" s="41">
        <f>D28*F28*H28</f>
        <v>526750</v>
      </c>
      <c r="J28" s="20"/>
      <c r="K28" s="21"/>
      <c r="L28" s="8"/>
      <c r="M28" s="12"/>
      <c r="N28" s="10"/>
      <c r="O28" s="11"/>
      <c r="P28" s="6"/>
      <c r="Q28" s="6"/>
      <c r="R28" s="6"/>
    </row>
    <row r="29" spans="1:18" s="7" customFormat="1" ht="15" customHeight="1">
      <c r="A29" s="67" t="s">
        <v>45</v>
      </c>
      <c r="B29" s="81" t="s">
        <v>66</v>
      </c>
      <c r="C29" s="82"/>
      <c r="D29" s="37"/>
      <c r="E29" s="37"/>
      <c r="F29" s="37"/>
      <c r="G29" s="37"/>
      <c r="H29" s="37"/>
      <c r="I29" s="41">
        <f>(5000*5)+(1613*5)+(3010*5)</f>
        <v>48115</v>
      </c>
      <c r="J29" s="20"/>
      <c r="K29" s="21"/>
      <c r="L29" s="8"/>
      <c r="M29" s="12"/>
      <c r="N29" s="10"/>
      <c r="O29" s="11"/>
      <c r="P29" s="6"/>
      <c r="Q29" s="6"/>
      <c r="R29" s="6"/>
    </row>
    <row r="30" spans="1:18" s="7" customFormat="1" ht="15" customHeight="1">
      <c r="A30" s="67" t="s">
        <v>46</v>
      </c>
      <c r="B30" s="37" t="s">
        <v>12</v>
      </c>
      <c r="C30" s="38"/>
      <c r="D30" s="39"/>
      <c r="E30" s="38" t="s">
        <v>5</v>
      </c>
      <c r="F30" s="40">
        <v>4000</v>
      </c>
      <c r="G30" s="38" t="s">
        <v>15</v>
      </c>
      <c r="H30" s="39">
        <v>5</v>
      </c>
      <c r="I30" s="41">
        <f>F30*H30</f>
        <v>20000</v>
      </c>
      <c r="J30" s="20"/>
      <c r="K30" s="21"/>
      <c r="L30" s="8"/>
      <c r="M30" s="12"/>
      <c r="N30" s="10"/>
      <c r="O30" s="11"/>
      <c r="P30" s="6"/>
      <c r="Q30" s="6"/>
      <c r="R30" s="6"/>
    </row>
    <row r="31" spans="1:18" s="7" customFormat="1" ht="15" customHeight="1">
      <c r="A31" s="67" t="s">
        <v>47</v>
      </c>
      <c r="B31" s="37" t="s">
        <v>30</v>
      </c>
      <c r="C31" s="38" t="s">
        <v>7</v>
      </c>
      <c r="D31" s="39">
        <v>10</v>
      </c>
      <c r="E31" s="38" t="s">
        <v>5</v>
      </c>
      <c r="F31" s="40">
        <v>420</v>
      </c>
      <c r="G31" s="38"/>
      <c r="H31" s="39"/>
      <c r="I31" s="41">
        <f>D31*F31</f>
        <v>4200</v>
      </c>
      <c r="J31" s="20"/>
      <c r="K31" s="21"/>
      <c r="L31" s="8"/>
      <c r="M31" s="12"/>
      <c r="N31" s="10"/>
      <c r="O31" s="11"/>
      <c r="P31" s="6"/>
      <c r="Q31" s="6"/>
      <c r="R31" s="6"/>
    </row>
    <row r="32" spans="1:18" s="7" customFormat="1" ht="15" customHeight="1">
      <c r="A32" s="67" t="s">
        <v>48</v>
      </c>
      <c r="B32" s="37" t="s">
        <v>27</v>
      </c>
      <c r="C32" s="38" t="s">
        <v>7</v>
      </c>
      <c r="D32" s="39">
        <v>10</v>
      </c>
      <c r="E32" s="38" t="s">
        <v>5</v>
      </c>
      <c r="F32" s="40">
        <v>360</v>
      </c>
      <c r="G32" s="38"/>
      <c r="H32" s="39"/>
      <c r="I32" s="41">
        <f>D32*F32</f>
        <v>3600</v>
      </c>
      <c r="J32" s="20"/>
      <c r="K32" s="21"/>
      <c r="L32" s="8"/>
      <c r="M32" s="12"/>
      <c r="N32" s="10"/>
      <c r="O32" s="11"/>
      <c r="P32" s="6"/>
      <c r="Q32" s="6"/>
      <c r="R32" s="6"/>
    </row>
    <row r="33" spans="1:18" s="7" customFormat="1" ht="15" customHeight="1" thickBot="1">
      <c r="A33" s="67" t="s">
        <v>49</v>
      </c>
      <c r="B33" s="37" t="s">
        <v>29</v>
      </c>
      <c r="C33" s="38" t="s">
        <v>7</v>
      </c>
      <c r="D33" s="39">
        <v>1</v>
      </c>
      <c r="E33" s="38" t="s">
        <v>5</v>
      </c>
      <c r="F33" s="40">
        <v>420</v>
      </c>
      <c r="G33" s="38"/>
      <c r="H33" s="39"/>
      <c r="I33" s="41">
        <f>D33*F33</f>
        <v>420</v>
      </c>
      <c r="J33" s="20"/>
      <c r="K33" s="21"/>
      <c r="L33" s="8"/>
      <c r="M33" s="12"/>
      <c r="N33" s="10"/>
      <c r="O33" s="11"/>
      <c r="P33" s="6"/>
      <c r="Q33" s="6"/>
      <c r="R33" s="6"/>
    </row>
    <row r="34" spans="1:18" s="7" customFormat="1" ht="15" customHeight="1" thickBot="1">
      <c r="A34" s="52" t="s">
        <v>16</v>
      </c>
      <c r="B34" s="53" t="s">
        <v>50</v>
      </c>
      <c r="C34" s="78"/>
      <c r="D34" s="79"/>
      <c r="E34" s="78"/>
      <c r="F34" s="80"/>
      <c r="G34" s="78"/>
      <c r="H34" s="79"/>
      <c r="I34" s="57">
        <v>0</v>
      </c>
      <c r="J34" s="20"/>
      <c r="K34" s="21"/>
      <c r="L34" s="8"/>
      <c r="M34" s="12"/>
      <c r="N34" s="10"/>
      <c r="O34" s="11"/>
      <c r="P34" s="6"/>
      <c r="Q34" s="6"/>
      <c r="R34" s="6"/>
    </row>
    <row r="35" spans="1:18" s="7" customFormat="1" ht="15" customHeight="1" thickBot="1">
      <c r="A35" s="52" t="s">
        <v>21</v>
      </c>
      <c r="B35" s="53" t="s">
        <v>51</v>
      </c>
      <c r="C35" s="91"/>
      <c r="D35" s="91"/>
      <c r="E35" s="91"/>
      <c r="F35" s="91"/>
      <c r="G35" s="91"/>
      <c r="H35" s="91"/>
      <c r="I35" s="57">
        <v>0</v>
      </c>
      <c r="J35" s="20"/>
      <c r="K35" s="21"/>
      <c r="L35" s="8"/>
      <c r="M35" s="12"/>
      <c r="N35" s="10"/>
      <c r="O35" s="11"/>
      <c r="P35" s="6"/>
      <c r="Q35" s="6"/>
      <c r="R35" s="6"/>
    </row>
    <row r="36" spans="1:11" s="19" customFormat="1" ht="15" customHeight="1" thickBot="1">
      <c r="A36" s="68" t="s">
        <v>17</v>
      </c>
      <c r="B36" s="69" t="s">
        <v>52</v>
      </c>
      <c r="C36" s="70"/>
      <c r="D36" s="71"/>
      <c r="E36" s="70"/>
      <c r="F36" s="72"/>
      <c r="G36" s="70"/>
      <c r="H36" s="71"/>
      <c r="I36" s="73">
        <v>0</v>
      </c>
      <c r="J36" s="20"/>
      <c r="K36" s="21"/>
    </row>
    <row r="37" spans="1:11" s="7" customFormat="1" ht="15" customHeight="1" thickBot="1">
      <c r="A37" s="68" t="s">
        <v>18</v>
      </c>
      <c r="B37" s="69" t="s">
        <v>53</v>
      </c>
      <c r="C37" s="60"/>
      <c r="D37" s="61"/>
      <c r="E37" s="60"/>
      <c r="F37" s="62"/>
      <c r="G37" s="58"/>
      <c r="H37" s="59"/>
      <c r="I37" s="73">
        <v>0</v>
      </c>
      <c r="J37" s="20"/>
      <c r="K37" s="21"/>
    </row>
    <row r="38" spans="1:11" ht="19.5" thickBot="1">
      <c r="A38" s="36"/>
      <c r="B38" s="74" t="s">
        <v>64</v>
      </c>
      <c r="C38" s="74"/>
      <c r="D38" s="75"/>
      <c r="E38" s="74"/>
      <c r="F38" s="76"/>
      <c r="G38" s="74"/>
      <c r="H38" s="75"/>
      <c r="I38" s="77">
        <f>SUM(I10,I26,I20,I34,I35,I36,I37)</f>
        <v>1023771.4</v>
      </c>
      <c r="J38" s="20"/>
      <c r="K38" s="21"/>
    </row>
    <row r="39" spans="2:11" ht="15">
      <c r="B39" s="13"/>
      <c r="C39" s="13"/>
      <c r="D39" s="18"/>
      <c r="E39" s="13"/>
      <c r="F39" s="16"/>
      <c r="G39" s="13"/>
      <c r="H39" s="18"/>
      <c r="I39" s="16"/>
      <c r="J39" s="20"/>
      <c r="K39" s="21"/>
    </row>
    <row r="40" spans="2:11" ht="15">
      <c r="B40" s="13"/>
      <c r="C40" s="13"/>
      <c r="D40" s="18"/>
      <c r="E40" s="13"/>
      <c r="F40" s="16"/>
      <c r="G40" s="13"/>
      <c r="H40" s="18"/>
      <c r="I40" s="16"/>
      <c r="J40" s="20"/>
      <c r="K40" s="21"/>
    </row>
    <row r="41" spans="10:11" ht="15">
      <c r="J41" s="20"/>
      <c r="K41" s="21"/>
    </row>
    <row r="44" ht="12.75">
      <c r="G44" s="1" t="s">
        <v>56</v>
      </c>
    </row>
  </sheetData>
  <sheetProtection/>
  <mergeCells count="3">
    <mergeCell ref="B2:I3"/>
    <mergeCell ref="B4:I7"/>
    <mergeCell ref="C35:H35"/>
  </mergeCells>
  <printOptions/>
  <pageMargins left="0.25" right="0.25" top="0.75" bottom="0.75" header="0.3" footer="0.3"/>
  <pageSetup horizontalDpi="600" verticalDpi="600" orientation="portrait" paperSize="9" scale="66" r:id="rId1"/>
  <headerFooter alignWithMargins="0">
    <oddHeader>&amp;RRK-36-2012-49, př. 11
počet stran: 1
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20 Horní Počernice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KARKULOVA</dc:creator>
  <cp:keywords/>
  <dc:description/>
  <cp:lastModifiedBy>Pospíchalová Petra</cp:lastModifiedBy>
  <cp:lastPrinted>2012-11-01T09:58:33Z</cp:lastPrinted>
  <dcterms:created xsi:type="dcterms:W3CDTF">2005-08-04T11:58:16Z</dcterms:created>
  <dcterms:modified xsi:type="dcterms:W3CDTF">2012-11-01T09:58:40Z</dcterms:modified>
  <cp:category/>
  <cp:version/>
  <cp:contentType/>
  <cp:contentStatus/>
</cp:coreProperties>
</file>