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35-2012-48, př. 1" sheetId="1" r:id="rId1"/>
  </sheets>
  <externalReferences>
    <externalReference r:id="rId4"/>
  </externalReferences>
  <definedNames>
    <definedName name="_xlnm.Print_Titles" localSheetId="0">'RK-35-2012-48, př. 1'!$1:$14</definedName>
    <definedName name="_xlnm.Print_Area" localSheetId="0">'RK-35-2012-48, př. 1'!$A$1:$W$52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<sst xmlns="http://schemas.openxmlformats.org/spreadsheetml/2006/main" count="166" uniqueCount="141">
  <si>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</si>
  <si>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</si>
  <si>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</si>
  <si>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</si>
  <si>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</si>
  <si>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</si>
  <si>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</si>
  <si>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</si>
  <si>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</si>
  <si>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Zkratka projektu:</t>
  </si>
  <si>
    <t>PRO 2013+</t>
  </si>
  <si>
    <t>C</t>
  </si>
  <si>
    <t>Cestovní náhrady a spotřeba PHM</t>
  </si>
  <si>
    <t>D</t>
  </si>
  <si>
    <t>Nákup služeb</t>
  </si>
  <si>
    <t>Plátce DPH:</t>
  </si>
  <si>
    <t>ANO</t>
  </si>
  <si>
    <t>E</t>
  </si>
  <si>
    <t>Pořízení majetku</t>
  </si>
  <si>
    <t>U plátců DPH: 
mám nárok na odpočet DPH u níže uvedených výdajů  v rámci mého daňového přiznání?</t>
  </si>
  <si>
    <t>NE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</si>
  <si>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</si>
  <si>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</si>
  <si>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</si>
  <si>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</si>
  <si>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</si>
  <si>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</si>
  <si>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</si>
  <si>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</si>
  <si>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</si>
  <si>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</si>
  <si>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</si>
  <si>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</si>
  <si>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</si>
  <si>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</si>
  <si>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</si>
  <si>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</si>
  <si>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</si>
  <si>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</si>
  <si>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</si>
  <si>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</si>
  <si>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</si>
  <si>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</si>
  <si>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</si>
  <si>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</si>
  <si>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</si>
  <si>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</si>
  <si>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</si>
  <si>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</si>
  <si>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</si>
  <si>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</si>
  <si>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</si>
  <si>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</si>
  <si>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</si>
  <si>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</si>
  <si>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</si>
  <si>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</si>
  <si>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</si>
  <si>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</si>
  <si>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</si>
  <si>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</si>
  <si>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</si>
  <si>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</si>
  <si>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r>
      <t xml:space="preserve">Kap. 1 
</t>
    </r>
    <r>
      <rPr>
        <sz val="10"/>
        <rFont val="Arial"/>
        <family val="2"/>
      </rPr>
      <t>Personální výdaje</t>
    </r>
  </si>
  <si>
    <t>NIV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</si>
  <si>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</si>
  <si>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</si>
  <si>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2.2.2/1</t>
  </si>
  <si>
    <t>Analýza sítí</t>
  </si>
  <si>
    <t>Analýza sítí - stupeň 2: Kvalitativní průzkum</t>
  </si>
  <si>
    <t>12112</t>
  </si>
  <si>
    <t>201201846</t>
  </si>
  <si>
    <t>MEPCO, s.r.o.</t>
  </si>
  <si>
    <t>27143643</t>
  </si>
  <si>
    <t>2.2.2/2</t>
  </si>
  <si>
    <t>Analýza sítí - stupeň 3: Analýza sítí v užším smyslu</t>
  </si>
  <si>
    <t>12151</t>
  </si>
  <si>
    <t>201203700</t>
  </si>
  <si>
    <t>2.2.4</t>
  </si>
  <si>
    <t>Tlumočení</t>
  </si>
  <si>
    <t>Tlumočení na jednání projektového týmu dne 26. 3. 2012</t>
  </si>
  <si>
    <t>252012</t>
  </si>
  <si>
    <t>201201940</t>
  </si>
  <si>
    <t>Dr. Alena Jakubíčková</t>
  </si>
  <si>
    <t>12156213</t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</si>
  <si>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</si>
  <si>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</si>
  <si>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</si>
  <si>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</si>
  <si>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</si>
  <si>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</si>
  <si>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</si>
  <si>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</si>
  <si>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</si>
  <si>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</si>
  <si>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</si>
  <si>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</si>
  <si>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</si>
  <si>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</si>
  <si>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</si>
  <si>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</si>
  <si>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</si>
  <si>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</si>
  <si>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</si>
  <si>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</si>
  <si>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</si>
  <si>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</si>
  <si>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IV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</si>
  <si>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</si>
  <si>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</si>
  <si>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</si>
  <si>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</si>
  <si>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</si>
  <si>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</si>
  <si>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</si>
  <si>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</si>
  <si>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</si>
  <si>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</si>
  <si>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</si>
  <si>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</si>
  <si>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</si>
  <si>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</si>
  <si>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</si>
  <si>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</si>
  <si>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</si>
  <si>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</si>
  <si>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</si>
  <si>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</si>
  <si>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</si>
  <si>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</si>
  <si>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</si>
  <si>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</si>
  <si>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 xml:space="preserve">8. </t>
  </si>
  <si>
    <t>veškeré příjmy z projektu byly reportovány.</t>
  </si>
  <si>
    <t>Za projektového partnera (statutárního zástupce):</t>
  </si>
  <si>
    <t>Za příslušné pracoviště CRR ČR:</t>
  </si>
  <si>
    <t>MUDr. Jiří Běhounek, hejtman Kraje Vysočina</t>
  </si>
  <si>
    <t>(titul, jméno, příjmení, funkce)</t>
  </si>
  <si>
    <t>(datum, podpis, razítko)</t>
  </si>
  <si>
    <t>RK-35-2012-48, př. 1</t>
  </si>
  <si>
    <t>počet stran: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</si>
</sst>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  <numFmt numFmtId="169" formatCode="_-* #,##0.00_-;\-* #,##0.00_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44" fillId="0" borderId="0" applyFont="0" applyFill="0" applyBorder="0" applyAlignment="0" applyProtection="0"/>
    <xf numFmtId="169" fontId="26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3" borderId="6" applyNumberFormat="0" applyFont="0" applyAlignment="0" applyProtection="0"/>
    <xf numFmtId="9" fontId="4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>
      <alignment/>
    </xf>
    <xf numFmtId="4" fontId="7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hidden="1" locked="0"/>
    </xf>
    <xf numFmtId="0" fontId="9" fillId="0" borderId="0" xfId="0" applyFont="1" applyFill="1" applyBorder="1" applyAlignment="1" applyProtection="1">
      <alignment horizontal="center"/>
      <protection hidden="1" locked="0"/>
    </xf>
    <xf numFmtId="3" fontId="9" fillId="0" borderId="0" xfId="0" applyNumberFormat="1" applyFont="1" applyFill="1" applyBorder="1" applyAlignment="1" applyProtection="1">
      <alignment/>
      <protection hidden="1" locked="0"/>
    </xf>
    <xf numFmtId="0" fontId="9" fillId="0" borderId="0" xfId="0" applyFont="1" applyFill="1" applyBorder="1" applyAlignment="1" applyProtection="1">
      <alignment/>
      <protection hidden="1" locked="0"/>
    </xf>
    <xf numFmtId="4" fontId="9" fillId="0" borderId="0" xfId="0" applyNumberFormat="1" applyFont="1" applyFill="1" applyBorder="1" applyAlignment="1" applyProtection="1">
      <alignment/>
      <protection hidden="1" locked="0"/>
    </xf>
    <xf numFmtId="0" fontId="7" fillId="0" borderId="0" xfId="0" applyFont="1" applyAlignment="1">
      <alignment/>
    </xf>
    <xf numFmtId="0" fontId="0" fillId="0" borderId="13" xfId="0" applyFont="1" applyBorder="1" applyAlignment="1" applyProtection="1">
      <alignment/>
      <protection locked="0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6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/>
      <protection locked="0"/>
    </xf>
    <xf numFmtId="164" fontId="0" fillId="35" borderId="18" xfId="0" applyNumberFormat="1" applyFont="1" applyFill="1" applyBorder="1" applyAlignment="1" applyProtection="1">
      <alignment horizontal="center" vertical="center"/>
      <protection locked="0"/>
    </xf>
    <xf numFmtId="164" fontId="0" fillId="35" borderId="19" xfId="0" applyNumberFormat="1" applyFont="1" applyFill="1" applyBorder="1" applyAlignment="1" applyProtection="1">
      <alignment horizontal="center" vertical="center"/>
      <protection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164" fontId="0" fillId="35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22" xfId="0" applyNumberFormat="1" applyFont="1" applyFill="1" applyBorder="1" applyAlignment="1" applyProtection="1">
      <alignment/>
      <protection locked="0"/>
    </xf>
    <xf numFmtId="49" fontId="6" fillId="0" borderId="23" xfId="0" applyNumberFormat="1" applyFont="1" applyFill="1" applyBorder="1" applyAlignment="1" applyProtection="1">
      <alignment vertical="center"/>
      <protection hidden="1" locked="0"/>
    </xf>
    <xf numFmtId="49" fontId="9" fillId="0" borderId="23" xfId="0" applyNumberFormat="1" applyFont="1" applyBorder="1" applyAlignment="1" applyProtection="1">
      <alignment vertical="center"/>
      <protection hidden="1" locked="0"/>
    </xf>
    <xf numFmtId="49" fontId="6" fillId="0" borderId="23" xfId="0" applyNumberFormat="1" applyFont="1" applyFill="1" applyBorder="1" applyAlignment="1" applyProtection="1">
      <alignment horizontal="left" vertical="center"/>
      <protection hidden="1" locked="0"/>
    </xf>
    <xf numFmtId="49" fontId="13" fillId="0" borderId="24" xfId="0" applyNumberFormat="1" applyFont="1" applyFill="1" applyBorder="1" applyAlignment="1" applyProtection="1">
      <alignment/>
      <protection locked="0"/>
    </xf>
    <xf numFmtId="49" fontId="6" fillId="0" borderId="24" xfId="0" applyNumberFormat="1" applyFont="1" applyFill="1" applyBorder="1" applyAlignment="1" applyProtection="1">
      <alignment vertical="center"/>
      <protection hidden="1" locked="0"/>
    </xf>
    <xf numFmtId="1" fontId="6" fillId="0" borderId="23" xfId="0" applyNumberFormat="1" applyFont="1" applyFill="1" applyBorder="1" applyAlignment="1" applyProtection="1">
      <alignment horizontal="left" vertical="center"/>
      <protection hidden="1" locked="0"/>
    </xf>
    <xf numFmtId="165" fontId="14" fillId="0" borderId="23" xfId="0" applyNumberFormat="1" applyFont="1" applyFill="1" applyBorder="1" applyAlignment="1" applyProtection="1">
      <alignment horizontal="left" vertical="center"/>
      <protection hidden="1" locked="0"/>
    </xf>
    <xf numFmtId="49" fontId="6" fillId="0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23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26" xfId="0" applyNumberFormat="1" applyFont="1" applyFill="1" applyBorder="1" applyAlignment="1" applyProtection="1">
      <alignment horizontal="right" vertical="center"/>
      <protection hidden="1" locked="0"/>
    </xf>
    <xf numFmtId="3" fontId="15" fillId="0" borderId="27" xfId="0" applyNumberFormat="1" applyFont="1" applyBorder="1" applyAlignment="1" applyProtection="1">
      <alignment horizontal="center" vertical="center"/>
      <protection hidden="1" locked="0"/>
    </xf>
    <xf numFmtId="4" fontId="4" fillId="36" borderId="22" xfId="0" applyNumberFormat="1" applyFont="1" applyFill="1" applyBorder="1" applyAlignment="1" applyProtection="1">
      <alignment horizontal="right" vertical="center" wrapText="1"/>
      <protection hidden="1" locked="0"/>
    </xf>
    <xf numFmtId="4" fontId="8" fillId="33" borderId="23" xfId="0" applyNumberFormat="1" applyFont="1" applyFill="1" applyBorder="1" applyAlignment="1" applyProtection="1">
      <alignment horizontal="right" vertical="center"/>
      <protection hidden="1" locked="0"/>
    </xf>
    <xf numFmtId="0" fontId="4" fillId="36" borderId="26" xfId="0" applyNumberFormat="1" applyFont="1" applyFill="1" applyBorder="1" applyAlignment="1" applyProtection="1">
      <alignment horizontal="center" vertical="top" wrapText="1"/>
      <protection hidden="1" locked="0"/>
    </xf>
    <xf numFmtId="4" fontId="16" fillId="35" borderId="28" xfId="0" applyNumberFormat="1" applyFont="1" applyFill="1" applyBorder="1" applyAlignment="1" applyProtection="1">
      <alignment horizontal="right" vertical="center"/>
      <protection hidden="1" locked="0"/>
    </xf>
    <xf numFmtId="4" fontId="16" fillId="35" borderId="29" xfId="0" applyNumberFormat="1" applyFont="1" applyFill="1" applyBorder="1" applyAlignment="1" applyProtection="1">
      <alignment horizontal="right" vertical="center"/>
      <protection hidden="1" locked="0"/>
    </xf>
    <xf numFmtId="3" fontId="15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28" xfId="0" applyNumberFormat="1" applyFont="1" applyFill="1" applyBorder="1" applyAlignment="1" applyProtection="1">
      <alignment horizontal="center" vertical="center"/>
      <protection hidden="1" locked="0"/>
    </xf>
    <xf numFmtId="49" fontId="5" fillId="0" borderId="22" xfId="0" applyNumberFormat="1" applyFont="1" applyBorder="1" applyAlignment="1" applyProtection="1">
      <alignment/>
      <protection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 wrapText="1"/>
      <protection hidden="1" locked="0"/>
    </xf>
    <xf numFmtId="49" fontId="4" fillId="0" borderId="23" xfId="0" applyNumberFormat="1" applyFont="1" applyBorder="1" applyAlignment="1" applyProtection="1">
      <alignment vertical="center"/>
      <protection hidden="1" locked="0"/>
    </xf>
    <xf numFmtId="165" fontId="14" fillId="0" borderId="14" xfId="0" applyNumberFormat="1" applyFont="1" applyFill="1" applyBorder="1" applyAlignment="1" applyProtection="1">
      <alignment vertical="center"/>
      <protection hidden="1" locked="0"/>
    </xf>
    <xf numFmtId="49" fontId="4" fillId="0" borderId="14" xfId="0" applyNumberFormat="1" applyFont="1" applyBorder="1" applyAlignment="1" applyProtection="1">
      <alignment horizontal="center" vertical="center"/>
      <protection hidden="1" locked="0"/>
    </xf>
    <xf numFmtId="49" fontId="4" fillId="0" borderId="31" xfId="0" applyNumberFormat="1" applyFont="1" applyBorder="1" applyAlignment="1" applyProtection="1">
      <alignment vertical="center" wrapText="1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3" fontId="15" fillId="0" borderId="32" xfId="0" applyNumberFormat="1" applyFont="1" applyBorder="1" applyAlignment="1" applyProtection="1">
      <alignment horizontal="center" vertical="center"/>
      <protection hidden="1" locked="0"/>
    </xf>
    <xf numFmtId="0" fontId="4" fillId="36" borderId="33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4" xfId="0" applyNumberFormat="1" applyFont="1" applyBorder="1" applyAlignment="1" applyProtection="1">
      <alignment horizontal="center" vertical="center" wrapText="1"/>
      <protection hidden="1"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1" xfId="0" applyNumberFormat="1" applyFont="1" applyBorder="1" applyAlignment="1" applyProtection="1">
      <alignment horizontal="right" vertical="center"/>
      <protection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wrapText="1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6" xfId="0" applyFont="1" applyBorder="1" applyAlignment="1" applyProtection="1">
      <alignment/>
      <protection locked="0"/>
    </xf>
    <xf numFmtId="166" fontId="6" fillId="35" borderId="37" xfId="0" applyNumberFormat="1" applyFont="1" applyFill="1" applyBorder="1" applyAlignment="1" applyProtection="1">
      <alignment vertical="center"/>
      <protection hidden="1" locked="0"/>
    </xf>
    <xf numFmtId="3" fontId="15" fillId="35" borderId="38" xfId="0" applyNumberFormat="1" applyFont="1" applyFill="1" applyBorder="1" applyAlignment="1" applyProtection="1">
      <alignment horizontal="center" vertical="center"/>
      <protection hidden="1" locked="0"/>
    </xf>
    <xf numFmtId="166" fontId="8" fillId="35" borderId="37" xfId="0" applyNumberFormat="1" applyFont="1" applyFill="1" applyBorder="1" applyAlignment="1" applyProtection="1">
      <alignment vertical="center"/>
      <protection hidden="1" locked="0"/>
    </xf>
    <xf numFmtId="0" fontId="5" fillId="0" borderId="37" xfId="0" applyFont="1" applyBorder="1" applyAlignment="1" applyProtection="1">
      <alignment horizontal="left"/>
      <protection locked="0"/>
    </xf>
    <xf numFmtId="166" fontId="8" fillId="0" borderId="37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vertical="center"/>
      <protection hidden="1" locked="0"/>
    </xf>
    <xf numFmtId="166" fontId="8" fillId="0" borderId="3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1" xfId="0" applyNumberFormat="1" applyFont="1" applyBorder="1" applyAlignment="1" applyProtection="1">
      <alignment/>
      <protection locked="0"/>
    </xf>
    <xf numFmtId="49" fontId="4" fillId="0" borderId="40" xfId="0" applyNumberFormat="1" applyFont="1" applyBorder="1" applyAlignment="1" applyProtection="1">
      <alignment horizontal="center" vertical="center"/>
      <protection hidden="1" locked="0"/>
    </xf>
    <xf numFmtId="49" fontId="9" fillId="0" borderId="40" xfId="0" applyNumberFormat="1" applyFont="1" applyBorder="1" applyAlignment="1" applyProtection="1">
      <alignment vertical="center"/>
      <protection hidden="1" locked="0"/>
    </xf>
    <xf numFmtId="49" fontId="4" fillId="0" borderId="41" xfId="0" applyNumberFormat="1" applyFont="1" applyBorder="1" applyAlignment="1" applyProtection="1">
      <alignment vertical="center"/>
      <protection hidden="1" locked="0"/>
    </xf>
    <xf numFmtId="49" fontId="6" fillId="0" borderId="40" xfId="0" applyNumberFormat="1" applyFont="1" applyFill="1" applyBorder="1" applyAlignment="1" applyProtection="1">
      <alignment horizontal="left" vertical="center"/>
      <protection hidden="1" locked="0"/>
    </xf>
    <xf numFmtId="49" fontId="4" fillId="0" borderId="40" xfId="0" applyNumberFormat="1" applyFont="1" applyBorder="1" applyAlignment="1" applyProtection="1">
      <alignment vertical="center"/>
      <protection hidden="1" locked="0"/>
    </xf>
    <xf numFmtId="165" fontId="14" fillId="0" borderId="40" xfId="0" applyNumberFormat="1" applyFont="1" applyFill="1" applyBorder="1" applyAlignment="1" applyProtection="1">
      <alignment vertical="center"/>
      <protection hidden="1" locked="0"/>
    </xf>
    <xf numFmtId="49" fontId="6" fillId="0" borderId="42" xfId="0" applyNumberFormat="1" applyFont="1" applyFill="1" applyBorder="1" applyAlignment="1" applyProtection="1">
      <alignment horizontal="left" vertical="center"/>
      <protection hidden="1"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0" borderId="40" xfId="0" applyNumberFormat="1" applyFont="1" applyFill="1" applyBorder="1" applyAlignment="1" applyProtection="1">
      <alignment horizontal="right" vertical="center" wrapText="1"/>
      <protection hidden="1" locked="0"/>
    </xf>
    <xf numFmtId="4" fontId="6" fillId="36" borderId="10" xfId="0" applyNumberFormat="1" applyFont="1" applyFill="1" applyBorder="1" applyAlignment="1" applyProtection="1">
      <alignment horizontal="right" vertical="center"/>
      <protection hidden="1" locked="0"/>
    </xf>
    <xf numFmtId="3" fontId="15" fillId="0" borderId="43" xfId="0" applyNumberFormat="1" applyFont="1" applyBorder="1" applyAlignment="1" applyProtection="1">
      <alignment horizontal="center" vertical="center"/>
      <protection hidden="1" locked="0"/>
    </xf>
    <xf numFmtId="4" fontId="4" fillId="36" borderId="11" xfId="0" applyNumberFormat="1" applyFont="1" applyFill="1" applyBorder="1" applyAlignment="1" applyProtection="1">
      <alignment horizontal="right" vertical="center" wrapText="1"/>
      <protection hidden="1" locked="0"/>
    </xf>
    <xf numFmtId="4" fontId="4" fillId="33" borderId="40" xfId="0" applyNumberFormat="1" applyFont="1" applyFill="1" applyBorder="1" applyAlignment="1" applyProtection="1">
      <alignment horizontal="right" vertical="center"/>
      <protection hidden="1" locked="0"/>
    </xf>
    <xf numFmtId="0" fontId="4" fillId="36" borderId="10" xfId="0" applyNumberFormat="1" applyFont="1" applyFill="1" applyBorder="1" applyAlignment="1" applyProtection="1">
      <alignment horizontal="center" vertical="top" wrapText="1"/>
      <protection hidden="1" locked="0"/>
    </xf>
    <xf numFmtId="0" fontId="2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6" fillId="37" borderId="36" xfId="0" applyNumberFormat="1" applyFont="1" applyFill="1" applyBorder="1" applyAlignment="1" applyProtection="1">
      <alignment/>
      <protection hidden="1"/>
    </xf>
    <xf numFmtId="0" fontId="19" fillId="0" borderId="38" xfId="0" applyFont="1" applyBorder="1" applyAlignment="1">
      <alignment/>
    </xf>
    <xf numFmtId="0" fontId="0" fillId="0" borderId="44" xfId="0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 vertical="center"/>
      <protection hidden="1" locked="0"/>
    </xf>
    <xf numFmtId="0" fontId="4" fillId="0" borderId="44" xfId="0" applyFont="1" applyFill="1" applyBorder="1" applyAlignment="1" applyProtection="1">
      <alignment vertical="center"/>
      <protection hidden="1" locked="0"/>
    </xf>
    <xf numFmtId="3" fontId="4" fillId="0" borderId="44" xfId="0" applyNumberFormat="1" applyFont="1" applyFill="1" applyBorder="1" applyAlignment="1" applyProtection="1">
      <alignment vertical="center"/>
      <protection hidden="1"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3" fontId="21" fillId="0" borderId="0" xfId="0" applyNumberFormat="1" applyFont="1" applyBorder="1" applyAlignment="1" applyProtection="1">
      <alignment vertical="center"/>
      <protection hidden="1" locked="0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6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0" fillId="0" borderId="47" xfId="0" applyBorder="1" applyAlignment="1">
      <alignment/>
    </xf>
    <xf numFmtId="168" fontId="5" fillId="37" borderId="34" xfId="0" applyNumberFormat="1" applyFont="1" applyFill="1" applyBorder="1" applyAlignment="1">
      <alignment horizontal="right"/>
    </xf>
    <xf numFmtId="0" fontId="5" fillId="38" borderId="33" xfId="0" applyFont="1" applyFill="1" applyBorder="1" applyAlignment="1">
      <alignment horizontal="right"/>
    </xf>
    <xf numFmtId="167" fontId="6" fillId="39" borderId="36" xfId="0" applyNumberFormat="1" applyFont="1" applyFill="1" applyBorder="1" applyAlignment="1" applyProtection="1">
      <alignment/>
      <protection hidden="1"/>
    </xf>
    <xf numFmtId="167" fontId="22" fillId="33" borderId="36" xfId="0" applyNumberFormat="1" applyFont="1" applyFill="1" applyBorder="1" applyAlignment="1" applyProtection="1">
      <alignment/>
      <protection hidden="1"/>
    </xf>
    <xf numFmtId="10" fontId="4" fillId="0" borderId="14" xfId="0" applyNumberFormat="1" applyFont="1" applyFill="1" applyBorder="1" applyAlignment="1" applyProtection="1">
      <alignment vertical="center"/>
      <protection hidden="1" locked="0"/>
    </xf>
    <xf numFmtId="0" fontId="0" fillId="0" borderId="47" xfId="0" applyFill="1" applyBorder="1" applyAlignment="1">
      <alignment/>
    </xf>
    <xf numFmtId="168" fontId="5" fillId="37" borderId="12" xfId="0" applyNumberFormat="1" applyFont="1" applyFill="1" applyBorder="1" applyAlignment="1">
      <alignment horizontal="right"/>
    </xf>
    <xf numFmtId="0" fontId="5" fillId="38" borderId="16" xfId="0" applyFont="1" applyFill="1" applyBorder="1" applyAlignment="1">
      <alignment horizontal="right"/>
    </xf>
    <xf numFmtId="0" fontId="23" fillId="0" borderId="0" xfId="0" applyFont="1" applyFill="1" applyAlignment="1">
      <alignment/>
    </xf>
    <xf numFmtId="168" fontId="23" fillId="0" borderId="0" xfId="0" applyNumberFormat="1" applyFont="1" applyFill="1" applyAlignment="1">
      <alignment/>
    </xf>
    <xf numFmtId="3" fontId="21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14" xfId="0" applyNumberFormat="1" applyFont="1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33" borderId="33" xfId="0" applyFont="1" applyFill="1" applyBorder="1" applyAlignment="1">
      <alignment horizontal="left"/>
    </xf>
    <xf numFmtId="9" fontId="8" fillId="0" borderId="14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33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8" fillId="0" borderId="14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8" fillId="33" borderId="14" xfId="0" applyNumberFormat="1" applyFont="1" applyFill="1" applyBorder="1" applyAlignment="1" applyProtection="1">
      <alignment horizontal="right" vertical="center"/>
      <protection hidden="1" locked="0"/>
    </xf>
    <xf numFmtId="0" fontId="0" fillId="0" borderId="46" xfId="0" applyBorder="1" applyAlignment="1">
      <alignment/>
    </xf>
    <xf numFmtId="9" fontId="4" fillId="33" borderId="15" xfId="0" applyNumberFormat="1" applyFont="1" applyFill="1" applyBorder="1" applyAlignment="1" applyProtection="1">
      <alignment horizontal="right" vertical="center"/>
      <protection hidden="1" locked="0"/>
    </xf>
    <xf numFmtId="167" fontId="8" fillId="33" borderId="16" xfId="0" applyNumberFormat="1" applyFont="1" applyFill="1" applyBorder="1" applyAlignment="1" applyProtection="1">
      <alignment horizontal="right" vertical="center"/>
      <protection hidden="1" locked="0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1" xfId="0" applyBorder="1" applyAlignment="1">
      <alignment horizontal="center"/>
    </xf>
    <xf numFmtId="166" fontId="4" fillId="33" borderId="34" xfId="0" applyNumberFormat="1" applyFont="1" applyFill="1" applyBorder="1" applyAlignment="1" applyProtection="1">
      <alignment horizontal="left" vertical="top" wrapText="1"/>
      <protection hidden="1" locked="0"/>
    </xf>
    <xf numFmtId="166" fontId="4" fillId="33" borderId="14" xfId="0" applyNumberFormat="1" applyFont="1" applyFill="1" applyBorder="1" applyAlignment="1" applyProtection="1">
      <alignment horizontal="left" vertical="top" wrapText="1"/>
      <protection hidden="1" locked="0"/>
    </xf>
    <xf numFmtId="3" fontId="4" fillId="33" borderId="3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4" xfId="0" applyNumberFormat="1" applyFont="1" applyFill="1" applyBorder="1" applyAlignment="1" applyProtection="1">
      <alignment horizontal="left" vertical="center"/>
      <protection hidden="1" locked="0"/>
    </xf>
    <xf numFmtId="3" fontId="4" fillId="33" borderId="12" xfId="0" applyNumberFormat="1" applyFont="1" applyFill="1" applyBorder="1" applyAlignment="1" applyProtection="1">
      <alignment horizontal="left" vertical="center"/>
      <protection hidden="1" locked="0"/>
    </xf>
    <xf numFmtId="3" fontId="4" fillId="33" borderId="15" xfId="0" applyNumberFormat="1" applyFont="1" applyFill="1" applyBorder="1" applyAlignment="1" applyProtection="1">
      <alignment horizontal="left" vertical="center"/>
      <protection hidden="1" locked="0"/>
    </xf>
    <xf numFmtId="0" fontId="5" fillId="0" borderId="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4" fillId="37" borderId="55" xfId="0" applyFont="1" applyFill="1" applyBorder="1" applyAlignment="1" applyProtection="1">
      <alignment horizontal="left" vertical="center"/>
      <protection hidden="1" locked="0"/>
    </xf>
    <xf numFmtId="0" fontId="4" fillId="37" borderId="30" xfId="0" applyFont="1" applyFill="1" applyBorder="1" applyAlignment="1" applyProtection="1">
      <alignment horizontal="left" vertical="center"/>
      <protection hidden="1" locked="0"/>
    </xf>
    <xf numFmtId="0" fontId="4" fillId="39" borderId="55" xfId="0" applyFont="1" applyFill="1" applyBorder="1" applyAlignment="1" applyProtection="1">
      <alignment horizontal="center" vertical="center"/>
      <protection hidden="1" locked="0"/>
    </xf>
    <xf numFmtId="0" fontId="4" fillId="39" borderId="30" xfId="0" applyFont="1" applyFill="1" applyBorder="1" applyAlignment="1" applyProtection="1">
      <alignment horizontal="center" vertical="center"/>
      <protection hidden="1" locked="0"/>
    </xf>
    <xf numFmtId="167" fontId="21" fillId="0" borderId="44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1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40" xfId="0" applyNumberFormat="1" applyFont="1" applyFill="1" applyBorder="1" applyAlignment="1" applyProtection="1">
      <alignment horizontal="center"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0" fontId="18" fillId="35" borderId="36" xfId="0" applyNumberFormat="1" applyFont="1" applyFill="1" applyBorder="1" applyAlignment="1" applyProtection="1">
      <alignment horizontal="center" vertical="center"/>
      <protection locked="0"/>
    </xf>
    <xf numFmtId="0" fontId="18" fillId="35" borderId="55" xfId="0" applyNumberFormat="1" applyFont="1" applyFill="1" applyBorder="1" applyAlignment="1" applyProtection="1">
      <alignment horizontal="center" vertical="center"/>
      <protection locked="0"/>
    </xf>
    <xf numFmtId="0" fontId="18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5" borderId="36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55" xfId="0" applyNumberFormat="1" applyFont="1" applyFill="1" applyBorder="1" applyAlignment="1" applyProtection="1">
      <alignment horizontal="center" vertical="center"/>
      <protection hidden="1" locked="0"/>
    </xf>
    <xf numFmtId="0" fontId="4" fillId="35" borderId="30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6" xfId="0" applyNumberFormat="1" applyFont="1" applyFill="1" applyBorder="1" applyAlignment="1" applyProtection="1">
      <alignment horizontal="center" vertical="center"/>
      <protection hidden="1" locked="0"/>
    </xf>
    <xf numFmtId="166" fontId="8" fillId="0" borderId="57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8" xfId="0" applyFont="1" applyFill="1" applyBorder="1" applyAlignment="1" applyProtection="1">
      <alignment horizontal="center" vertical="center" textRotation="90" wrapText="1"/>
      <protection locked="0"/>
    </xf>
    <xf numFmtId="0" fontId="0" fillId="0" borderId="48" xfId="0" applyFont="1" applyFill="1" applyBorder="1" applyAlignment="1" applyProtection="1">
      <alignment horizontal="center" vertical="center" textRotation="90" wrapText="1"/>
      <protection locked="0"/>
    </xf>
    <xf numFmtId="0" fontId="5" fillId="35" borderId="36" xfId="0" applyFont="1" applyFill="1" applyBorder="1" applyAlignment="1" applyProtection="1">
      <alignment horizontal="center"/>
      <protection locked="0"/>
    </xf>
    <xf numFmtId="0" fontId="5" fillId="35" borderId="55" xfId="0" applyFont="1" applyFill="1" applyBorder="1" applyAlignment="1" applyProtection="1">
      <alignment horizontal="center"/>
      <protection locked="0"/>
    </xf>
    <xf numFmtId="0" fontId="5" fillId="35" borderId="59" xfId="0" applyFont="1" applyFill="1" applyBorder="1" applyAlignment="1" applyProtection="1">
      <alignment horizontal="center"/>
      <protection locked="0"/>
    </xf>
    <xf numFmtId="3" fontId="4" fillId="37" borderId="36" xfId="0" applyNumberFormat="1" applyFont="1" applyFill="1" applyBorder="1" applyAlignment="1" applyProtection="1">
      <alignment horizontal="left" vertical="center"/>
      <protection hidden="1" locked="0"/>
    </xf>
    <xf numFmtId="3" fontId="4" fillId="37" borderId="55" xfId="0" applyNumberFormat="1" applyFont="1" applyFill="1" applyBorder="1" applyAlignment="1" applyProtection="1">
      <alignment horizontal="left" vertical="center"/>
      <protection hidden="1" locked="0"/>
    </xf>
    <xf numFmtId="3" fontId="4" fillId="37" borderId="30" xfId="0" applyNumberFormat="1" applyFont="1" applyFill="1" applyBorder="1" applyAlignment="1" applyProtection="1">
      <alignment horizontal="left" vertical="center"/>
      <protection hidden="1" locked="0"/>
    </xf>
    <xf numFmtId="0" fontId="0" fillId="0" borderId="6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wrapText="1"/>
    </xf>
    <xf numFmtId="166" fontId="2" fillId="35" borderId="36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55" xfId="0" applyNumberFormat="1" applyFont="1" applyFill="1" applyBorder="1" applyAlignment="1" applyProtection="1">
      <alignment horizontal="center" vertical="center"/>
      <protection hidden="1" locked="0"/>
    </xf>
    <xf numFmtId="166" fontId="2" fillId="35" borderId="30" xfId="0" applyNumberFormat="1" applyFont="1" applyFill="1" applyBorder="1" applyAlignment="1" applyProtection="1">
      <alignment horizontal="center" vertical="center"/>
      <protection hidden="1" locked="0"/>
    </xf>
    <xf numFmtId="0" fontId="5" fillId="40" borderId="58" xfId="0" applyFont="1" applyFill="1" applyBorder="1" applyAlignment="1" applyProtection="1">
      <alignment horizontal="center" vertical="center" textRotation="90" wrapText="1"/>
      <protection locked="0"/>
    </xf>
    <xf numFmtId="0" fontId="5" fillId="40" borderId="61" xfId="0" applyFont="1" applyFill="1" applyBorder="1" applyAlignment="1" applyProtection="1">
      <alignment horizontal="center" vertical="center" textRotation="90" wrapText="1"/>
      <protection locked="0"/>
    </xf>
    <xf numFmtId="0" fontId="5" fillId="0" borderId="58" xfId="0" applyFont="1" applyBorder="1" applyAlignment="1" applyProtection="1">
      <alignment horizontal="center" vertical="center" textRotation="90" wrapText="1"/>
      <protection locked="0"/>
    </xf>
    <xf numFmtId="0" fontId="5" fillId="0" borderId="62" xfId="0" applyFont="1" applyBorder="1" applyAlignment="1" applyProtection="1">
      <alignment horizontal="center" vertical="center" textRotation="90" wrapText="1"/>
      <protection locked="0"/>
    </xf>
    <xf numFmtId="0" fontId="5" fillId="0" borderId="48" xfId="0" applyFont="1" applyBorder="1" applyAlignment="1" applyProtection="1">
      <alignment horizontal="center" vertical="center" textRotation="90" wrapText="1"/>
      <protection locked="0"/>
    </xf>
    <xf numFmtId="0" fontId="4" fillId="33" borderId="57" xfId="0" applyFont="1" applyFill="1" applyBorder="1" applyAlignment="1" applyProtection="1">
      <alignment horizontal="center" vertical="center" wrapText="1"/>
      <protection hidden="1" locked="0"/>
    </xf>
    <xf numFmtId="0" fontId="4" fillId="33" borderId="19" xfId="0" applyFont="1" applyFill="1" applyBorder="1" applyAlignment="1" applyProtection="1">
      <alignment horizontal="center" vertical="center" wrapText="1"/>
      <protection hidden="1" locked="0"/>
    </xf>
    <xf numFmtId="0" fontId="12" fillId="33" borderId="57" xfId="0" applyFont="1" applyFill="1" applyBorder="1" applyAlignment="1" applyProtection="1">
      <alignment horizontal="center" vertical="center" wrapText="1"/>
      <protection hidden="1" locked="0"/>
    </xf>
    <xf numFmtId="0" fontId="12" fillId="33" borderId="19" xfId="0" applyFont="1" applyFill="1" applyBorder="1" applyAlignment="1" applyProtection="1">
      <alignment horizontal="center" vertical="center" wrapText="1"/>
      <protection hidden="1" locked="0"/>
    </xf>
    <xf numFmtId="0" fontId="4" fillId="33" borderId="38" xfId="0" applyFont="1" applyFill="1" applyBorder="1" applyAlignment="1" applyProtection="1">
      <alignment horizontal="center" vertical="center" wrapText="1"/>
      <protection hidden="1" locked="0"/>
    </xf>
    <xf numFmtId="0" fontId="4" fillId="33" borderId="44" xfId="0" applyFont="1" applyFill="1" applyBorder="1" applyAlignment="1" applyProtection="1">
      <alignment horizontal="center" vertical="center" wrapText="1"/>
      <protection hidden="1" locked="0"/>
    </xf>
    <xf numFmtId="0" fontId="4" fillId="33" borderId="45" xfId="0" applyFont="1" applyFill="1" applyBorder="1" applyAlignment="1" applyProtection="1">
      <alignment horizontal="center" vertical="center" wrapText="1"/>
      <protection hidden="1" locked="0"/>
    </xf>
    <xf numFmtId="0" fontId="4" fillId="33" borderId="53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54" xfId="0" applyFont="1" applyFill="1" applyBorder="1" applyAlignment="1" applyProtection="1">
      <alignment horizontal="center" vertical="center" wrapText="1"/>
      <protection hidden="1" locked="0"/>
    </xf>
    <xf numFmtId="0" fontId="4" fillId="33" borderId="58" xfId="0" applyFont="1" applyFill="1" applyBorder="1" applyAlignment="1" applyProtection="1">
      <alignment horizontal="center" vertical="center" wrapText="1"/>
      <protection hidden="1" locked="0"/>
    </xf>
    <xf numFmtId="0" fontId="4" fillId="33" borderId="62" xfId="0" applyFont="1" applyFill="1" applyBorder="1" applyAlignment="1" applyProtection="1">
      <alignment horizontal="center" vertical="center" wrapText="1"/>
      <protection hidden="1" locked="0"/>
    </xf>
    <xf numFmtId="0" fontId="4" fillId="33" borderId="61" xfId="0" applyFont="1" applyFill="1" applyBorder="1" applyAlignment="1" applyProtection="1">
      <alignment horizontal="center" vertical="center" wrapText="1"/>
      <protection hidden="1" locked="0"/>
    </xf>
    <xf numFmtId="0" fontId="8" fillId="33" borderId="63" xfId="51" applyFont="1" applyFill="1" applyBorder="1" applyAlignment="1" applyProtection="1">
      <alignment horizontal="center" vertical="center" wrapText="1"/>
      <protection hidden="1" locked="0"/>
    </xf>
    <xf numFmtId="0" fontId="8" fillId="33" borderId="64" xfId="51" applyFont="1" applyFill="1" applyBorder="1" applyAlignment="1" applyProtection="1">
      <alignment horizontal="center" vertical="center" wrapText="1"/>
      <protection hidden="1" locked="0"/>
    </xf>
    <xf numFmtId="0" fontId="8" fillId="33" borderId="17" xfId="51" applyFont="1" applyFill="1" applyBorder="1" applyAlignment="1" applyProtection="1">
      <alignment horizontal="center" vertical="center" wrapText="1"/>
      <protection hidden="1" locked="0"/>
    </xf>
    <xf numFmtId="4" fontId="4" fillId="34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0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4" fontId="4" fillId="34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34" borderId="33" xfId="0" applyNumberFormat="1" applyFont="1" applyFill="1" applyBorder="1" applyAlignment="1" applyProtection="1">
      <alignment horizontal="center" vertical="center" wrapText="1"/>
      <protection hidden="1"/>
    </xf>
    <xf numFmtId="49" fontId="10" fillId="36" borderId="36" xfId="0" applyNumberFormat="1" applyFont="1" applyFill="1" applyBorder="1" applyAlignment="1" applyProtection="1">
      <alignment horizontal="center"/>
      <protection hidden="1" locked="0"/>
    </xf>
    <xf numFmtId="0" fontId="11" fillId="0" borderId="55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0" fillId="33" borderId="65" xfId="0" applyFont="1" applyFill="1" applyBorder="1" applyAlignment="1" applyProtection="1">
      <alignment horizontal="center" vertical="center" wrapText="1"/>
      <protection locked="0"/>
    </xf>
    <xf numFmtId="0" fontId="0" fillId="33" borderId="66" xfId="0" applyFont="1" applyFill="1" applyBorder="1" applyAlignment="1" applyProtection="1">
      <alignment horizontal="center" vertical="center" wrapText="1"/>
      <protection locked="0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42" xfId="0" applyFont="1" applyFill="1" applyBorder="1" applyAlignment="1" applyProtection="1">
      <alignment horizontal="center" vertical="center"/>
      <protection hidden="1" locked="0"/>
    </xf>
    <xf numFmtId="0" fontId="4" fillId="33" borderId="43" xfId="0" applyFont="1" applyFill="1" applyBorder="1" applyAlignment="1" applyProtection="1">
      <alignment horizontal="center" vertical="center"/>
      <protection hidden="1" locked="0"/>
    </xf>
    <xf numFmtId="0" fontId="4" fillId="33" borderId="41" xfId="0" applyFont="1" applyFill="1" applyBorder="1" applyAlignment="1" applyProtection="1">
      <alignment horizontal="center" vertical="center"/>
      <protection hidden="1" locked="0"/>
    </xf>
    <xf numFmtId="0" fontId="0" fillId="33" borderId="67" xfId="0" applyFont="1" applyFill="1" applyBorder="1" applyAlignment="1" applyProtection="1">
      <alignment horizontal="center" vertical="center" wrapText="1"/>
      <protection locked="0"/>
    </xf>
    <xf numFmtId="0" fontId="0" fillId="33" borderId="56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56" xfId="0" applyFont="1" applyFill="1" applyBorder="1" applyAlignment="1" applyProtection="1">
      <alignment horizontal="center" vertical="center" wrapText="1"/>
      <protection hidden="1" locked="0"/>
    </xf>
    <xf numFmtId="0" fontId="4" fillId="33" borderId="60" xfId="0" applyFont="1" applyFill="1" applyBorder="1" applyAlignment="1" applyProtection="1">
      <alignment horizontal="center" vertical="center" wrapText="1"/>
      <protection hidden="1" locked="0"/>
    </xf>
    <xf numFmtId="0" fontId="4" fillId="33" borderId="39" xfId="0" applyFont="1" applyFill="1" applyBorder="1" applyAlignment="1" applyProtection="1">
      <alignment horizontal="center" vertical="center" wrapText="1"/>
      <protection hidden="1" locked="0"/>
    </xf>
    <xf numFmtId="0" fontId="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68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0" fillId="33" borderId="50" xfId="0" applyFont="1" applyFill="1" applyBorder="1" applyAlignment="1">
      <alignment horizontal="left" wrapText="1"/>
    </xf>
    <xf numFmtId="0" fontId="0" fillId="33" borderId="69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left" wrapText="1"/>
    </xf>
    <xf numFmtId="0" fontId="0" fillId="33" borderId="70" xfId="0" applyFont="1" applyFill="1" applyBorder="1" applyAlignment="1">
      <alignment horizontal="left" wrapText="1"/>
    </xf>
    <xf numFmtId="0" fontId="0" fillId="33" borderId="48" xfId="0" applyFont="1" applyFill="1" applyBorder="1" applyAlignment="1">
      <alignment horizontal="left" wrapText="1"/>
    </xf>
    <xf numFmtId="0" fontId="0" fillId="33" borderId="71" xfId="0" applyFont="1" applyFill="1" applyBorder="1" applyAlignment="1">
      <alignment horizontal="left" wrapText="1"/>
    </xf>
    <xf numFmtId="0" fontId="0" fillId="0" borderId="52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14" fontId="0" fillId="0" borderId="73" xfId="0" applyNumberFormat="1" applyFont="1" applyFill="1" applyBorder="1" applyAlignment="1">
      <alignment horizontal="center"/>
    </xf>
    <xf numFmtId="14" fontId="0" fillId="0" borderId="74" xfId="0" applyNumberFormat="1" applyFont="1" applyFill="1" applyBorder="1" applyAlignment="1">
      <alignment horizontal="center"/>
    </xf>
    <xf numFmtId="14" fontId="0" fillId="0" borderId="75" xfId="0" applyNumberFormat="1" applyFont="1" applyFill="1" applyBorder="1" applyAlignment="1">
      <alignment horizontal="center"/>
    </xf>
    <xf numFmtId="0" fontId="8" fillId="0" borderId="36" xfId="0" applyFont="1" applyFill="1" applyBorder="1" applyAlignment="1" applyProtection="1">
      <alignment horizontal="center"/>
      <protection hidden="1" locked="0"/>
    </xf>
    <xf numFmtId="0" fontId="8" fillId="0" borderId="55" xfId="0" applyFont="1" applyFill="1" applyBorder="1" applyAlignment="1" applyProtection="1">
      <alignment horizontal="center"/>
      <protection hidden="1" locked="0"/>
    </xf>
    <xf numFmtId="0" fontId="8" fillId="0" borderId="30" xfId="0" applyFont="1" applyFill="1" applyBorder="1" applyAlignment="1" applyProtection="1">
      <alignment horizontal="center"/>
      <protection hidden="1" locked="0"/>
    </xf>
    <xf numFmtId="14" fontId="0" fillId="41" borderId="36" xfId="0" applyNumberFormat="1" applyFont="1" applyFill="1" applyBorder="1" applyAlignment="1" applyProtection="1">
      <alignment horizontal="center"/>
      <protection hidden="1" locked="0"/>
    </xf>
    <xf numFmtId="14" fontId="0" fillId="41" borderId="30" xfId="0" applyNumberFormat="1" applyFont="1" applyFill="1" applyBorder="1" applyAlignment="1" applyProtection="1">
      <alignment horizontal="center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40" xfId="0" applyFont="1" applyFill="1" applyBorder="1" applyAlignment="1" applyProtection="1">
      <alignment horizontal="left"/>
      <protection hidden="1" locked="0"/>
    </xf>
    <xf numFmtId="0" fontId="5" fillId="41" borderId="42" xfId="0" applyFont="1" applyFill="1" applyBorder="1" applyAlignment="1" applyProtection="1">
      <alignment horizontal="left"/>
      <protection locked="0"/>
    </xf>
    <xf numFmtId="0" fontId="5" fillId="41" borderId="72" xfId="0" applyFont="1" applyFill="1" applyBorder="1" applyAlignment="1" applyProtection="1">
      <alignment horizontal="left"/>
      <protection locked="0"/>
    </xf>
    <xf numFmtId="0" fontId="8" fillId="33" borderId="68" xfId="0" applyFont="1" applyFill="1" applyBorder="1" applyAlignment="1" applyProtection="1">
      <alignment horizontal="center"/>
      <protection hidden="1" locked="0"/>
    </xf>
    <xf numFmtId="0" fontId="8" fillId="33" borderId="72" xfId="0" applyFont="1" applyFill="1" applyBorder="1" applyAlignment="1" applyProtection="1">
      <alignment horizontal="center"/>
      <protection hidden="1" locked="0"/>
    </xf>
    <xf numFmtId="0" fontId="0" fillId="41" borderId="68" xfId="0" applyFont="1" applyFill="1" applyBorder="1" applyAlignment="1">
      <alignment horizontal="left"/>
    </xf>
    <xf numFmtId="0" fontId="0" fillId="41" borderId="43" xfId="0" applyFont="1" applyFill="1" applyBorder="1" applyAlignment="1">
      <alignment horizontal="left"/>
    </xf>
    <xf numFmtId="0" fontId="0" fillId="41" borderId="72" xfId="0" applyFont="1" applyFill="1" applyBorder="1" applyAlignment="1">
      <alignment horizontal="left"/>
    </xf>
    <xf numFmtId="0" fontId="4" fillId="33" borderId="12" xfId="0" applyFont="1" applyFill="1" applyBorder="1" applyAlignment="1" applyProtection="1">
      <alignment horizontal="left"/>
      <protection hidden="1" locked="0"/>
    </xf>
    <xf numFmtId="0" fontId="4" fillId="33" borderId="15" xfId="0" applyFont="1" applyFill="1" applyBorder="1" applyAlignment="1" applyProtection="1">
      <alignment horizontal="left"/>
      <protection hidden="1" locked="0"/>
    </xf>
    <xf numFmtId="0" fontId="5" fillId="41" borderId="73" xfId="0" applyFont="1" applyFill="1" applyBorder="1" applyAlignment="1" applyProtection="1">
      <alignment horizontal="left"/>
      <protection locked="0"/>
    </xf>
    <xf numFmtId="0" fontId="5" fillId="41" borderId="75" xfId="0" applyFont="1" applyFill="1" applyBorder="1" applyAlignment="1" applyProtection="1">
      <alignment horizontal="left"/>
      <protection locked="0"/>
    </xf>
    <xf numFmtId="0" fontId="8" fillId="33" borderId="76" xfId="0" applyFont="1" applyFill="1" applyBorder="1" applyAlignment="1" applyProtection="1">
      <alignment horizontal="center"/>
      <protection hidden="1" locked="0"/>
    </xf>
    <xf numFmtId="0" fontId="8" fillId="33" borderId="75" xfId="0" applyFont="1" applyFill="1" applyBorder="1" applyAlignment="1" applyProtection="1">
      <alignment horizontal="center"/>
      <protection hidden="1" locked="0"/>
    </xf>
    <xf numFmtId="0" fontId="0" fillId="41" borderId="76" xfId="0" applyFont="1" applyFill="1" applyBorder="1" applyAlignment="1">
      <alignment horizontal="left"/>
    </xf>
    <xf numFmtId="0" fontId="0" fillId="41" borderId="74" xfId="0" applyFont="1" applyFill="1" applyBorder="1" applyAlignment="1">
      <alignment horizontal="left"/>
    </xf>
    <xf numFmtId="0" fontId="0" fillId="41" borderId="75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13" fillId="0" borderId="0" xfId="0" applyFont="1" applyFill="1" applyAlignment="1">
      <alignment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Vzor2 Návrh Záv.vyúčtování 2" xfId="51"/>
    <cellStyle name="Poznámka" xfId="52"/>
    <cellStyle name="procent 2" xfId="53"/>
    <cellStyle name="procent 3" xfId="54"/>
    <cellStyle name="Percent" xfId="55"/>
    <cellStyle name="Propojená buňka" xfId="56"/>
    <cellStyle name="Správně" xfId="57"/>
    <cellStyle name="Standard 2" xfId="58"/>
    <cellStyle name="Standard 2 2" xfId="59"/>
    <cellStyle name="Standard 2_Prüfbericht AT-CZ Korr 02022011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">
    <dxf>
      <fill>
        <patternFill>
          <bgColor indexed="55"/>
        </patternFill>
      </fill>
    </dxf>
    <dxf>
      <font>
        <u val="none"/>
        <strike val="0"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indexed="55"/>
        </patternFill>
      </fill>
      <border>
        <top style="thin"/>
        <bottom style="thin"/>
      </border>
    </dxf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ont>
        <u val="none"/>
        <strike val="0"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.%20MZ%20PRO%20201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 Prohlášení o výdajích"/>
      <sheetName val="6.Zpráva o pokroku"/>
      <sheetName val="7. Finanční zpráva "/>
      <sheetName val="8.Soupiska výdajů"/>
      <sheetName val="9. Národní spolufinancování"/>
      <sheetName val="10. Zadávací řízení"/>
      <sheetName val="11. Kontrola na místě"/>
      <sheetName val="12. Krácení výdajů"/>
      <sheetName val="13. Sdílené výdaje"/>
    </sheetNames>
    <sheetDataSet>
      <sheetData sheetId="2">
        <row r="8">
          <cell r="C8" t="str">
            <v>M00180</v>
          </cell>
        </row>
        <row r="10">
          <cell r="C10" t="str">
            <v>Kraj Vysočina</v>
          </cell>
        </row>
        <row r="20">
          <cell r="C20">
            <v>2</v>
          </cell>
        </row>
        <row r="22">
          <cell r="C22" t="str">
            <v>č. 3 od 01/04/2012 - 30/09/2012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view="pageBreakPreview" zoomScale="75" zoomScaleSheetLayoutView="75" zoomScalePageLayoutView="0" workbookViewId="0" topLeftCell="M1">
      <selection activeCell="W1" sqref="W1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7.7109375" style="8" customWidth="1"/>
    <col min="9" max="9" width="15.00390625" style="8" customWidth="1"/>
    <col min="10" max="10" width="14.8515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5.28125" style="8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286" t="str">
        <f>'[1]7. Finanční zpráva '!C22</f>
        <v>č. 3 od 01/04/2012 - 30/09/2012</v>
      </c>
      <c r="J1" s="287"/>
      <c r="K1" s="5"/>
      <c r="L1" s="6"/>
      <c r="M1" s="4"/>
      <c r="N1" s="4"/>
      <c r="O1" s="4"/>
      <c r="P1" s="4"/>
      <c r="Q1" s="4"/>
      <c r="R1" s="7"/>
      <c r="S1" s="7"/>
      <c r="W1" s="306" t="s">
        <v>139</v>
      </c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  <c r="W2" s="307" t="s">
        <v>140</v>
      </c>
      <c r="AP2"/>
      <c r="AQ2" s="9" t="s">
        <v>3</v>
      </c>
    </row>
    <row r="3" spans="1:43" s="14" customFormat="1" ht="15">
      <c r="A3" s="15"/>
      <c r="B3" s="288" t="s">
        <v>4</v>
      </c>
      <c r="C3" s="289"/>
      <c r="D3" s="289"/>
      <c r="E3" s="289"/>
      <c r="F3" s="290">
        <f>'[1]7. Finanční zpráva '!C20</f>
        <v>2</v>
      </c>
      <c r="G3" s="291"/>
      <c r="H3" s="292" t="s">
        <v>5</v>
      </c>
      <c r="I3" s="293"/>
      <c r="J3" s="294" t="str">
        <f>'[1]7. Finanční zpráva '!C10</f>
        <v>Kraj Vysočina</v>
      </c>
      <c r="K3" s="295"/>
      <c r="L3" s="295"/>
      <c r="M3" s="295"/>
      <c r="N3" s="295"/>
      <c r="O3" s="295"/>
      <c r="P3" s="295"/>
      <c r="Q3" s="296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297" t="s">
        <v>8</v>
      </c>
      <c r="C4" s="298"/>
      <c r="D4" s="298"/>
      <c r="E4" s="298"/>
      <c r="F4" s="299" t="str">
        <f>'[1]7. Finanční zpráva '!C8</f>
        <v>M00180</v>
      </c>
      <c r="G4" s="300"/>
      <c r="H4" s="301" t="s">
        <v>9</v>
      </c>
      <c r="I4" s="302"/>
      <c r="J4" s="303" t="s">
        <v>10</v>
      </c>
      <c r="K4" s="304"/>
      <c r="L4" s="304"/>
      <c r="M4" s="304"/>
      <c r="N4" s="304"/>
      <c r="O4" s="304"/>
      <c r="P4" s="304"/>
      <c r="Q4" s="305"/>
      <c r="R4" s="12"/>
      <c r="S4" s="12"/>
      <c r="T4" s="12"/>
      <c r="U4" s="12"/>
      <c r="V4" s="13"/>
      <c r="AP4" t="s">
        <v>11</v>
      </c>
      <c r="AQ4" s="9" t="s">
        <v>12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13</v>
      </c>
      <c r="AQ5" s="9" t="s">
        <v>14</v>
      </c>
    </row>
    <row r="6" spans="1:43" s="14" customFormat="1" ht="15.75" thickBot="1">
      <c r="A6" s="15"/>
      <c r="B6" s="266" t="s">
        <v>15</v>
      </c>
      <c r="C6" s="267"/>
      <c r="D6" s="16" t="s">
        <v>16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17</v>
      </c>
      <c r="AQ6" s="9" t="s">
        <v>18</v>
      </c>
    </row>
    <row r="7" spans="1:43" s="14" customFormat="1" ht="15.75" customHeight="1">
      <c r="A7" s="15"/>
      <c r="B7" s="268" t="s">
        <v>19</v>
      </c>
      <c r="C7" s="269"/>
      <c r="D7" s="274" t="s">
        <v>20</v>
      </c>
      <c r="E7" s="11"/>
      <c r="F7" s="11"/>
      <c r="G7" s="11"/>
      <c r="H7" s="18" t="s">
        <v>21</v>
      </c>
      <c r="I7" s="277">
        <v>24.859</v>
      </c>
      <c r="J7" s="278"/>
      <c r="K7" s="279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22</v>
      </c>
      <c r="AQ7" s="9" t="s">
        <v>23</v>
      </c>
    </row>
    <row r="8" spans="1:43" s="14" customFormat="1" ht="15.75" thickBot="1">
      <c r="A8" s="10"/>
      <c r="B8" s="270"/>
      <c r="C8" s="271"/>
      <c r="D8" s="275"/>
      <c r="E8" s="11"/>
      <c r="F8" s="11"/>
      <c r="G8" s="11"/>
      <c r="H8" s="19" t="s">
        <v>24</v>
      </c>
      <c r="I8" s="280">
        <v>41198</v>
      </c>
      <c r="J8" s="281"/>
      <c r="K8" s="28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25</v>
      </c>
      <c r="AQ8" s="9" t="s">
        <v>26</v>
      </c>
    </row>
    <row r="9" spans="1:43" s="14" customFormat="1" ht="15.75" thickBot="1">
      <c r="A9" s="10"/>
      <c r="B9" s="272"/>
      <c r="C9" s="273"/>
      <c r="D9" s="276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27</v>
      </c>
      <c r="AQ9" s="9" t="s">
        <v>28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29</v>
      </c>
      <c r="AQ10" s="9" t="s">
        <v>30</v>
      </c>
    </row>
    <row r="11" spans="1:43" ht="13.5" customHeight="1" thickBot="1">
      <c r="A11" s="27"/>
      <c r="B11" s="283" t="s">
        <v>31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  <c r="T11" s="247" t="s">
        <v>32</v>
      </c>
      <c r="U11" s="248"/>
      <c r="V11" s="248"/>
      <c r="W11" s="249"/>
      <c r="AP11" t="s">
        <v>33</v>
      </c>
      <c r="AQ11" s="9" t="s">
        <v>34</v>
      </c>
    </row>
    <row r="12" spans="1:43" ht="12.75" customHeight="1">
      <c r="A12" s="250"/>
      <c r="B12" s="252" t="s">
        <v>35</v>
      </c>
      <c r="C12" s="255" t="s">
        <v>36</v>
      </c>
      <c r="D12" s="256"/>
      <c r="E12" s="256"/>
      <c r="F12" s="257"/>
      <c r="G12" s="258" t="s">
        <v>37</v>
      </c>
      <c r="H12" s="261" t="s">
        <v>38</v>
      </c>
      <c r="I12" s="255" t="s">
        <v>39</v>
      </c>
      <c r="J12" s="257"/>
      <c r="K12" s="261" t="s">
        <v>40</v>
      </c>
      <c r="L12" s="261" t="s">
        <v>41</v>
      </c>
      <c r="M12" s="263" t="s">
        <v>42</v>
      </c>
      <c r="N12" s="229" t="s">
        <v>43</v>
      </c>
      <c r="O12" s="230"/>
      <c r="P12" s="230"/>
      <c r="Q12" s="231"/>
      <c r="R12" s="235" t="s">
        <v>44</v>
      </c>
      <c r="S12" s="238" t="s">
        <v>45</v>
      </c>
      <c r="T12" s="241" t="s">
        <v>46</v>
      </c>
      <c r="U12" s="242"/>
      <c r="V12" s="241" t="s">
        <v>47</v>
      </c>
      <c r="W12" s="245" t="s">
        <v>48</v>
      </c>
      <c r="AQ12" s="9" t="s">
        <v>49</v>
      </c>
    </row>
    <row r="13" spans="1:23" ht="12.75" customHeight="1">
      <c r="A13" s="251"/>
      <c r="B13" s="253"/>
      <c r="C13" s="225" t="s">
        <v>50</v>
      </c>
      <c r="D13" s="227" t="s">
        <v>51</v>
      </c>
      <c r="E13" s="225" t="s">
        <v>52</v>
      </c>
      <c r="F13" s="225" t="s">
        <v>53</v>
      </c>
      <c r="G13" s="259"/>
      <c r="H13" s="262"/>
      <c r="I13" s="225" t="s">
        <v>54</v>
      </c>
      <c r="J13" s="225" t="s">
        <v>55</v>
      </c>
      <c r="K13" s="262"/>
      <c r="L13" s="262"/>
      <c r="M13" s="264"/>
      <c r="N13" s="232"/>
      <c r="O13" s="233"/>
      <c r="P13" s="233"/>
      <c r="Q13" s="234"/>
      <c r="R13" s="236"/>
      <c r="S13" s="239"/>
      <c r="T13" s="243"/>
      <c r="U13" s="243"/>
      <c r="V13" s="244"/>
      <c r="W13" s="246"/>
    </row>
    <row r="14" spans="1:23" ht="51.75" customHeight="1" thickBot="1">
      <c r="A14" s="251"/>
      <c r="B14" s="254"/>
      <c r="C14" s="226"/>
      <c r="D14" s="228"/>
      <c r="E14" s="226"/>
      <c r="F14" s="226"/>
      <c r="G14" s="260"/>
      <c r="H14" s="226"/>
      <c r="I14" s="226"/>
      <c r="J14" s="226"/>
      <c r="K14" s="226"/>
      <c r="L14" s="226"/>
      <c r="M14" s="265"/>
      <c r="N14" s="29" t="s">
        <v>56</v>
      </c>
      <c r="O14" s="30" t="s">
        <v>57</v>
      </c>
      <c r="P14" s="31" t="s">
        <v>58</v>
      </c>
      <c r="Q14" s="31" t="s">
        <v>59</v>
      </c>
      <c r="R14" s="237"/>
      <c r="S14" s="240"/>
      <c r="T14" s="28" t="s">
        <v>60</v>
      </c>
      <c r="U14" s="28" t="s">
        <v>61</v>
      </c>
      <c r="V14" s="244"/>
      <c r="W14" s="246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62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s="14" customFormat="1" ht="15" customHeight="1" thickBot="1">
      <c r="A16" s="220" t="s">
        <v>63</v>
      </c>
      <c r="B16" s="38"/>
      <c r="C16" s="39"/>
      <c r="D16" s="40"/>
      <c r="E16" s="39"/>
      <c r="F16" s="41" t="s">
        <v>64</v>
      </c>
      <c r="G16" s="42"/>
      <c r="H16" s="41"/>
      <c r="I16" s="43"/>
      <c r="J16" s="44"/>
      <c r="K16" s="45"/>
      <c r="L16" s="45"/>
      <c r="M16" s="46" t="s">
        <v>60</v>
      </c>
      <c r="N16" s="47">
        <v>0</v>
      </c>
      <c r="O16" s="48">
        <v>0</v>
      </c>
      <c r="P16" s="49">
        <f>IF($D$6="ANO",IF($D$7="NE",SUM(N16:O16),N16),SUM(N16:O16))</f>
        <v>0</v>
      </c>
      <c r="Q16" s="48">
        <v>0</v>
      </c>
      <c r="R16" s="49">
        <f>ROUND(IF(M16="EUR",P16,(P16/$I$7)),2)</f>
        <v>0</v>
      </c>
      <c r="S16" s="50"/>
      <c r="T16" s="51"/>
      <c r="U16" s="51"/>
      <c r="V16" s="52">
        <f>ROUND(IF(M16="CZK",R16-(T16/$I$7),R16-U16),2)</f>
        <v>0</v>
      </c>
      <c r="W16" s="53"/>
      <c r="AQ16" s="8"/>
    </row>
    <row r="17" spans="1:23" ht="13.5" thickBot="1">
      <c r="A17" s="221"/>
      <c r="B17" s="208" t="s">
        <v>65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10"/>
      <c r="Q17" s="54">
        <f aca="true" t="shared" si="0" ref="Q17:V17">SUM(Q16:Q16)</f>
        <v>0</v>
      </c>
      <c r="R17" s="55">
        <f t="shared" si="0"/>
        <v>0</v>
      </c>
      <c r="S17" s="56">
        <f t="shared" si="0"/>
        <v>0</v>
      </c>
      <c r="T17" s="55">
        <f t="shared" si="0"/>
        <v>0</v>
      </c>
      <c r="U17" s="55">
        <f t="shared" si="0"/>
        <v>0</v>
      </c>
      <c r="V17" s="55">
        <f t="shared" si="0"/>
        <v>0</v>
      </c>
      <c r="W17" s="57"/>
    </row>
    <row r="18" spans="1:23" ht="52.5">
      <c r="A18" s="222" t="s">
        <v>66</v>
      </c>
      <c r="B18" s="58" t="s">
        <v>67</v>
      </c>
      <c r="C18" s="59" t="s">
        <v>68</v>
      </c>
      <c r="D18" s="40" t="s">
        <v>14</v>
      </c>
      <c r="E18" s="60" t="s">
        <v>69</v>
      </c>
      <c r="F18" s="41" t="s">
        <v>64</v>
      </c>
      <c r="G18" s="61" t="s">
        <v>70</v>
      </c>
      <c r="H18" s="61" t="s">
        <v>71</v>
      </c>
      <c r="I18" s="59" t="s">
        <v>72</v>
      </c>
      <c r="J18" s="59" t="s">
        <v>73</v>
      </c>
      <c r="K18" s="62">
        <v>41016</v>
      </c>
      <c r="L18" s="62">
        <v>41026</v>
      </c>
      <c r="M18" s="46" t="s">
        <v>60</v>
      </c>
      <c r="N18" s="47">
        <v>160000</v>
      </c>
      <c r="O18" s="48">
        <v>32000</v>
      </c>
      <c r="P18" s="49">
        <f>IF($D$6="ANO",IF($D$7="NE",SUM(N18:O18),N18),SUM(N18:O18))</f>
        <v>192000</v>
      </c>
      <c r="Q18" s="48">
        <v>0</v>
      </c>
      <c r="R18" s="49">
        <f>ROUND(IF(M18="EUR",P18,(P18/$I$7)),2)</f>
        <v>7723.56</v>
      </c>
      <c r="S18" s="50">
        <v>5</v>
      </c>
      <c r="T18" s="51"/>
      <c r="U18" s="51"/>
      <c r="V18" s="52">
        <f>ROUND(IF(M18="CZK",R18-(T18/$I$7),R18-U18),2)</f>
        <v>7723.56</v>
      </c>
      <c r="W18" s="53"/>
    </row>
    <row r="19" spans="1:23" ht="52.5">
      <c r="A19" s="223"/>
      <c r="B19" s="58" t="s">
        <v>74</v>
      </c>
      <c r="C19" s="63" t="s">
        <v>68</v>
      </c>
      <c r="D19" s="40" t="s">
        <v>14</v>
      </c>
      <c r="E19" s="64" t="s">
        <v>75</v>
      </c>
      <c r="F19" s="41" t="s">
        <v>64</v>
      </c>
      <c r="G19" s="65" t="s">
        <v>76</v>
      </c>
      <c r="H19" s="65" t="s">
        <v>77</v>
      </c>
      <c r="I19" s="63" t="s">
        <v>72</v>
      </c>
      <c r="J19" s="63" t="s">
        <v>73</v>
      </c>
      <c r="K19" s="62">
        <v>41117</v>
      </c>
      <c r="L19" s="62">
        <v>41157</v>
      </c>
      <c r="M19" s="46" t="s">
        <v>60</v>
      </c>
      <c r="N19" s="47">
        <v>160000</v>
      </c>
      <c r="O19" s="48">
        <v>32000</v>
      </c>
      <c r="P19" s="49">
        <f>IF($D$6="ANO",IF($D$7="NE",SUM(N19:O19),N19),SUM(N19:O19))</f>
        <v>192000</v>
      </c>
      <c r="Q19" s="48">
        <v>0</v>
      </c>
      <c r="R19" s="49">
        <f>ROUND(IF(M19="EUR",P19,(P19/$I$7)),2)</f>
        <v>7723.56</v>
      </c>
      <c r="S19" s="66">
        <v>5</v>
      </c>
      <c r="T19" s="51"/>
      <c r="U19" s="51"/>
      <c r="V19" s="52">
        <f>ROUND(IF(M19="CZK",R19-(T19/$I$7),R19-U19),2)</f>
        <v>7723.56</v>
      </c>
      <c r="W19" s="67"/>
    </row>
    <row r="20" spans="1:23" ht="53.25" thickBot="1">
      <c r="A20" s="223"/>
      <c r="B20" s="58" t="s">
        <v>78</v>
      </c>
      <c r="C20" s="63" t="s">
        <v>79</v>
      </c>
      <c r="D20" s="40" t="s">
        <v>14</v>
      </c>
      <c r="E20" s="64" t="s">
        <v>80</v>
      </c>
      <c r="F20" s="41" t="s">
        <v>64</v>
      </c>
      <c r="G20" s="65" t="s">
        <v>81</v>
      </c>
      <c r="H20" s="65" t="s">
        <v>82</v>
      </c>
      <c r="I20" s="68" t="s">
        <v>83</v>
      </c>
      <c r="J20" s="63" t="s">
        <v>84</v>
      </c>
      <c r="K20" s="62">
        <v>41022</v>
      </c>
      <c r="L20" s="62">
        <v>41031</v>
      </c>
      <c r="M20" s="46" t="s">
        <v>60</v>
      </c>
      <c r="N20" s="69">
        <v>4000</v>
      </c>
      <c r="O20" s="70">
        <v>0</v>
      </c>
      <c r="P20" s="49">
        <f>IF($D$6="ANO",IF($D$7="NE",SUM(N20:O20),N20),SUM(N20:O20))</f>
        <v>4000</v>
      </c>
      <c r="Q20" s="70">
        <v>0</v>
      </c>
      <c r="R20" s="49">
        <f>ROUND(IF(M20="EUR",P20,(P20/$I$7)),2)</f>
        <v>160.91</v>
      </c>
      <c r="S20" s="66">
        <v>6</v>
      </c>
      <c r="T20" s="51"/>
      <c r="U20" s="51"/>
      <c r="V20" s="52">
        <f>ROUND(IF(M20="CZK",R20-(T20/$I$7),R20-U20),2)</f>
        <v>160.91</v>
      </c>
      <c r="W20" s="67"/>
    </row>
    <row r="21" spans="1:23" ht="13.5" thickBot="1">
      <c r="A21" s="224"/>
      <c r="B21" s="208" t="s">
        <v>85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>
        <f aca="true" t="shared" si="1" ref="N21:V21">SUM(N18:N20)</f>
        <v>324000</v>
      </c>
      <c r="O21" s="209">
        <f t="shared" si="1"/>
        <v>64000</v>
      </c>
      <c r="P21" s="210">
        <f t="shared" si="1"/>
        <v>388000</v>
      </c>
      <c r="Q21" s="54">
        <f t="shared" si="1"/>
        <v>0</v>
      </c>
      <c r="R21" s="55">
        <f t="shared" si="1"/>
        <v>15608.03</v>
      </c>
      <c r="S21" s="56">
        <f t="shared" si="1"/>
        <v>16</v>
      </c>
      <c r="T21" s="55">
        <f t="shared" si="1"/>
        <v>0</v>
      </c>
      <c r="U21" s="55">
        <f t="shared" si="1"/>
        <v>0</v>
      </c>
      <c r="V21" s="55">
        <f t="shared" si="1"/>
        <v>15608.03</v>
      </c>
      <c r="W21" s="57"/>
    </row>
    <row r="22" spans="1:23" ht="14.25" thickBot="1">
      <c r="A22" s="222" t="s">
        <v>86</v>
      </c>
      <c r="B22" s="58"/>
      <c r="C22" s="59"/>
      <c r="D22" s="40"/>
      <c r="E22" s="71"/>
      <c r="F22" s="41" t="s">
        <v>64</v>
      </c>
      <c r="G22" s="61"/>
      <c r="H22" s="61"/>
      <c r="I22" s="59"/>
      <c r="J22" s="59"/>
      <c r="K22" s="62"/>
      <c r="L22" s="62"/>
      <c r="M22" s="46" t="s">
        <v>60</v>
      </c>
      <c r="N22" s="47">
        <v>0</v>
      </c>
      <c r="O22" s="48"/>
      <c r="P22" s="49">
        <f>IF($D$6="ANO",IF($D$7="NE",SUM(N22:O22),N22),SUM(N22:O22))</f>
        <v>0</v>
      </c>
      <c r="Q22" s="48">
        <v>0</v>
      </c>
      <c r="R22" s="49">
        <f>ROUND(IF(M22="EUR",P22,(P22/$I$7)),2)</f>
        <v>0</v>
      </c>
      <c r="S22" s="50"/>
      <c r="T22" s="51"/>
      <c r="U22" s="51"/>
      <c r="V22" s="52">
        <f>ROUND(IF(M22="CZK",R22-(T22/$I$7),R22-U22),2)</f>
        <v>0</v>
      </c>
      <c r="W22" s="53"/>
    </row>
    <row r="23" spans="1:23" ht="13.5" thickBot="1">
      <c r="A23" s="224"/>
      <c r="B23" s="208" t="s">
        <v>87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>
        <f aca="true" t="shared" si="2" ref="N23:V23">SUM(N22:N22)</f>
        <v>0</v>
      </c>
      <c r="O23" s="209">
        <f t="shared" si="2"/>
        <v>0</v>
      </c>
      <c r="P23" s="210">
        <f t="shared" si="2"/>
        <v>0</v>
      </c>
      <c r="Q23" s="54">
        <f t="shared" si="2"/>
        <v>0</v>
      </c>
      <c r="R23" s="55">
        <f t="shared" si="2"/>
        <v>0</v>
      </c>
      <c r="S23" s="56">
        <f t="shared" si="2"/>
        <v>0</v>
      </c>
      <c r="T23" s="55">
        <f t="shared" si="2"/>
        <v>0</v>
      </c>
      <c r="U23" s="55">
        <f t="shared" si="2"/>
        <v>0</v>
      </c>
      <c r="V23" s="55">
        <f t="shared" si="2"/>
        <v>0</v>
      </c>
      <c r="W23" s="57"/>
    </row>
    <row r="24" spans="1:43" s="75" customFormat="1" ht="23.25" customHeight="1" thickBot="1">
      <c r="A24" s="214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72"/>
      <c r="M24" s="72"/>
      <c r="N24" s="72"/>
      <c r="O24" s="72"/>
      <c r="P24" s="72"/>
      <c r="Q24" s="72"/>
      <c r="R24" s="216"/>
      <c r="S24" s="216"/>
      <c r="T24" s="216"/>
      <c r="U24" s="216"/>
      <c r="V24" s="73"/>
      <c r="W24" s="74"/>
      <c r="AQ24" s="8"/>
    </row>
    <row r="25" spans="1:43" ht="26.25" customHeight="1" thickBot="1">
      <c r="A25" s="76" t="s">
        <v>88</v>
      </c>
      <c r="B25" s="198" t="s">
        <v>89</v>
      </c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200"/>
      <c r="O25" s="217" t="s">
        <v>61</v>
      </c>
      <c r="P25" s="218"/>
      <c r="Q25" s="219"/>
      <c r="R25" s="77">
        <f>R23+R21+R17</f>
        <v>15608.03</v>
      </c>
      <c r="S25" s="78">
        <f>S23+S21+S17</f>
        <v>16</v>
      </c>
      <c r="T25" s="79">
        <f>T23+T21+T17</f>
        <v>0</v>
      </c>
      <c r="U25" s="79">
        <f>U23+U21+U17</f>
        <v>0</v>
      </c>
      <c r="V25" s="77">
        <f>V23+V21+V17</f>
        <v>15608.03</v>
      </c>
      <c r="W25" s="74"/>
      <c r="AQ25" s="75"/>
    </row>
    <row r="26" spans="1:43" ht="26.25" customHeight="1" thickBot="1">
      <c r="A26" s="80" t="s">
        <v>90</v>
      </c>
      <c r="B26" s="198" t="s">
        <v>91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77" t="s">
        <v>60</v>
      </c>
      <c r="P26" s="81">
        <v>0</v>
      </c>
      <c r="Q26" s="201"/>
      <c r="R26" s="202"/>
      <c r="S26" s="202"/>
      <c r="T26" s="203"/>
      <c r="U26" s="79" t="s">
        <v>61</v>
      </c>
      <c r="V26" s="79">
        <f>ROUND((P26/$I$7),2)</f>
        <v>0</v>
      </c>
      <c r="W26" s="74"/>
      <c r="AQ26" s="75"/>
    </row>
    <row r="27" spans="1:43" ht="26.25" customHeight="1" thickBot="1">
      <c r="A27" s="80" t="s">
        <v>92</v>
      </c>
      <c r="B27" s="198" t="s">
        <v>93</v>
      </c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200"/>
      <c r="O27" s="201"/>
      <c r="P27" s="202"/>
      <c r="Q27" s="202"/>
      <c r="R27" s="202"/>
      <c r="S27" s="202"/>
      <c r="T27" s="203"/>
      <c r="U27" s="79" t="s">
        <v>61</v>
      </c>
      <c r="V27" s="79">
        <f>$V25-$V26</f>
        <v>15608.03</v>
      </c>
      <c r="W27" s="74"/>
      <c r="AQ27" s="75"/>
    </row>
    <row r="28" spans="1:43" s="14" customFormat="1" ht="12.75">
      <c r="A28" s="8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83"/>
      <c r="M28" s="83"/>
      <c r="N28" s="83"/>
      <c r="O28" s="83"/>
      <c r="P28" s="83"/>
      <c r="Q28" s="83"/>
      <c r="R28" s="204"/>
      <c r="S28" s="205"/>
      <c r="T28" s="84"/>
      <c r="U28" s="83"/>
      <c r="V28" s="83"/>
      <c r="W28" s="74"/>
      <c r="AQ28" s="8"/>
    </row>
    <row r="29" spans="1:23" s="14" customFormat="1" ht="22.5" customHeight="1" thickBot="1">
      <c r="A29" s="85" t="s">
        <v>94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83"/>
      <c r="M29" s="83"/>
      <c r="N29" s="83"/>
      <c r="O29" s="83"/>
      <c r="P29" s="83"/>
      <c r="Q29" s="83"/>
      <c r="R29" s="86"/>
      <c r="S29" s="86"/>
      <c r="T29" s="86"/>
      <c r="U29" s="86"/>
      <c r="V29" s="86"/>
      <c r="W29" s="86"/>
    </row>
    <row r="30" spans="1:23" s="14" customFormat="1" ht="15" customHeight="1" thickBot="1">
      <c r="A30" s="206" t="s">
        <v>95</v>
      </c>
      <c r="B30" s="87"/>
      <c r="C30" s="88"/>
      <c r="D30" s="89"/>
      <c r="E30" s="90"/>
      <c r="F30" s="91" t="s">
        <v>64</v>
      </c>
      <c r="G30" s="92"/>
      <c r="H30" s="92"/>
      <c r="I30" s="88"/>
      <c r="J30" s="88"/>
      <c r="K30" s="93"/>
      <c r="L30" s="93"/>
      <c r="M30" s="94" t="s">
        <v>60</v>
      </c>
      <c r="N30" s="95">
        <v>0</v>
      </c>
      <c r="O30" s="96"/>
      <c r="P30" s="97">
        <f>IF($D$6="ANO",IF($D$7="NE",SUM(N30:O30),N30),SUM(N30:O30))</f>
        <v>0</v>
      </c>
      <c r="Q30" s="96">
        <v>0</v>
      </c>
      <c r="R30" s="97">
        <f>ROUND(IF(M30="EUR",P30,(P30/$I$7)),2)</f>
        <v>0</v>
      </c>
      <c r="S30" s="98">
        <v>0</v>
      </c>
      <c r="T30" s="99"/>
      <c r="U30" s="99"/>
      <c r="V30" s="100">
        <f>ROUND(IF(M30="CZK",R30-(T30/$I$7),R30-U30),2)</f>
        <v>0</v>
      </c>
      <c r="W30" s="101"/>
    </row>
    <row r="31" spans="1:23" s="14" customFormat="1" ht="13.5" thickBot="1">
      <c r="A31" s="207"/>
      <c r="B31" s="208" t="s">
        <v>96</v>
      </c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10"/>
      <c r="Q31" s="54">
        <f aca="true" t="shared" si="3" ref="Q31:V31">SUM(Q30:Q30)</f>
        <v>0</v>
      </c>
      <c r="R31" s="55">
        <f t="shared" si="3"/>
        <v>0</v>
      </c>
      <c r="S31" s="56">
        <f t="shared" si="3"/>
        <v>0</v>
      </c>
      <c r="T31" s="55">
        <f t="shared" si="3"/>
        <v>0</v>
      </c>
      <c r="U31" s="55">
        <f t="shared" si="3"/>
        <v>0</v>
      </c>
      <c r="V31" s="55">
        <f t="shared" si="3"/>
        <v>0</v>
      </c>
      <c r="W31" s="57"/>
    </row>
    <row r="32" spans="1:23" s="14" customFormat="1" ht="13.5" thickBot="1">
      <c r="A32" s="8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83"/>
      <c r="M32" s="83"/>
      <c r="N32" s="83"/>
      <c r="O32" s="83"/>
      <c r="P32" s="83"/>
      <c r="Q32" s="83"/>
      <c r="R32" s="86"/>
      <c r="S32" s="86"/>
      <c r="T32" s="86"/>
      <c r="U32" s="86"/>
      <c r="V32" s="86"/>
      <c r="W32" s="86"/>
    </row>
    <row r="33" spans="1:43" s="107" customFormat="1" ht="15.75" customHeight="1" thickBot="1">
      <c r="A33" s="102"/>
      <c r="B33" s="103"/>
      <c r="C33" s="104"/>
      <c r="D33" s="104"/>
      <c r="E33" s="105"/>
      <c r="F33" s="105"/>
      <c r="G33" s="105"/>
      <c r="H33" s="105"/>
      <c r="I33" s="104"/>
      <c r="J33" s="104"/>
      <c r="K33" s="106"/>
      <c r="T33" s="211" t="s">
        <v>97</v>
      </c>
      <c r="U33" s="212"/>
      <c r="V33" s="213"/>
      <c r="W33" s="108">
        <f>V27</f>
        <v>15608.03</v>
      </c>
      <c r="X33" s="106"/>
      <c r="Y33" s="107" t="s">
        <v>98</v>
      </c>
      <c r="AC33" s="106"/>
      <c r="AD33" s="106"/>
      <c r="AE33" s="106"/>
      <c r="AF33" s="106"/>
      <c r="AG33" s="106"/>
      <c r="AH33" s="106"/>
      <c r="AI33" s="106"/>
      <c r="AQ33" s="14"/>
    </row>
    <row r="34" spans="1:43" ht="16.5" customHeight="1" thickBot="1">
      <c r="A34" s="109" t="s">
        <v>99</v>
      </c>
      <c r="B34" s="110"/>
      <c r="C34" s="111"/>
      <c r="D34" s="111"/>
      <c r="E34" s="112"/>
      <c r="F34" s="111"/>
      <c r="G34" s="113"/>
      <c r="H34" s="114"/>
      <c r="I34" s="114"/>
      <c r="J34" s="115"/>
      <c r="K34" s="116"/>
      <c r="L34" s="107"/>
      <c r="R34" s="188" t="s">
        <v>100</v>
      </c>
      <c r="S34" s="189"/>
      <c r="T34" s="190" t="s">
        <v>101</v>
      </c>
      <c r="U34" s="190"/>
      <c r="V34" s="191"/>
      <c r="W34" s="108">
        <f>R25-V25</f>
        <v>0</v>
      </c>
      <c r="X34" s="117" t="s">
        <v>102</v>
      </c>
      <c r="Y34" s="118" t="s">
        <v>103</v>
      </c>
      <c r="Z34" s="119" t="s">
        <v>104</v>
      </c>
      <c r="AC34" s="120"/>
      <c r="AD34" s="120"/>
      <c r="AE34" s="120"/>
      <c r="AF34" s="120"/>
      <c r="AG34" s="120"/>
      <c r="AH34" s="120"/>
      <c r="AI34" s="120"/>
      <c r="AQ34" s="107"/>
    </row>
    <row r="35" spans="1:43" s="14" customFormat="1" ht="13.5" customHeight="1" thickBot="1">
      <c r="A35" s="121" t="s">
        <v>105</v>
      </c>
      <c r="B35" s="122" t="s">
        <v>106</v>
      </c>
      <c r="C35" s="123"/>
      <c r="D35" s="123"/>
      <c r="E35" s="123"/>
      <c r="F35" s="124"/>
      <c r="G35" s="120"/>
      <c r="H35" s="116"/>
      <c r="I35" s="116"/>
      <c r="J35" s="125"/>
      <c r="K35" s="116"/>
      <c r="L35" s="122"/>
      <c r="R35" s="126">
        <f>FLOOR(($V41*W35),1)</f>
        <v>0</v>
      </c>
      <c r="S35" s="127" t="s">
        <v>107</v>
      </c>
      <c r="T35" s="192" t="s">
        <v>108</v>
      </c>
      <c r="U35" s="192"/>
      <c r="V35" s="193"/>
      <c r="W35" s="128">
        <f>$X35-($X35/$V25*$V26)</f>
        <v>0</v>
      </c>
      <c r="X35" s="129">
        <f>SUMIF(F16:F23,"IV",V16:V23)</f>
        <v>0</v>
      </c>
      <c r="Y35" s="130">
        <f>W35/V27</f>
        <v>0</v>
      </c>
      <c r="Z35" s="130">
        <f>R35/W41</f>
        <v>0</v>
      </c>
      <c r="AC35" s="106"/>
      <c r="AD35" s="106"/>
      <c r="AE35" s="106"/>
      <c r="AF35" s="106"/>
      <c r="AG35" s="106"/>
      <c r="AH35" s="106"/>
      <c r="AI35" s="106"/>
      <c r="AQ35" s="8"/>
    </row>
    <row r="36" spans="1:35" s="14" customFormat="1" ht="13.5" customHeight="1" thickBot="1">
      <c r="A36" s="121" t="s">
        <v>109</v>
      </c>
      <c r="B36" s="122" t="s">
        <v>110</v>
      </c>
      <c r="C36" s="123"/>
      <c r="D36" s="123"/>
      <c r="E36" s="123"/>
      <c r="F36" s="104"/>
      <c r="G36" s="106"/>
      <c r="H36" s="123"/>
      <c r="I36" s="123"/>
      <c r="J36" s="131"/>
      <c r="K36" s="123"/>
      <c r="L36" s="122"/>
      <c r="R36" s="132">
        <f>W41-R35</f>
        <v>780</v>
      </c>
      <c r="S36" s="133" t="s">
        <v>64</v>
      </c>
      <c r="T36" s="192" t="s">
        <v>111</v>
      </c>
      <c r="U36" s="192"/>
      <c r="V36" s="193"/>
      <c r="W36" s="128">
        <f>$X36-($X36/$V25*$V26)</f>
        <v>15608.03</v>
      </c>
      <c r="X36" s="129">
        <f>SUMIF(F16:F23,"NIV",V16:V23)</f>
        <v>15608.03</v>
      </c>
      <c r="Y36" s="130">
        <f>W36/V27</f>
        <v>1</v>
      </c>
      <c r="Z36" s="130">
        <f>R36/W41</f>
        <v>1</v>
      </c>
      <c r="AC36" s="106"/>
      <c r="AD36" s="106"/>
      <c r="AE36" s="106"/>
      <c r="AF36" s="106"/>
      <c r="AG36" s="106"/>
      <c r="AH36" s="106"/>
      <c r="AI36" s="106"/>
    </row>
    <row r="37" spans="1:35" s="14" customFormat="1" ht="13.5" customHeight="1" thickBot="1">
      <c r="A37" s="121" t="s">
        <v>112</v>
      </c>
      <c r="B37" s="122" t="s">
        <v>113</v>
      </c>
      <c r="C37" s="123"/>
      <c r="D37" s="123"/>
      <c r="E37" s="123"/>
      <c r="F37" s="104"/>
      <c r="G37" s="106"/>
      <c r="H37" s="123"/>
      <c r="I37" s="123"/>
      <c r="J37" s="131"/>
      <c r="K37" s="123"/>
      <c r="L37" s="122"/>
      <c r="Q37" s="134" t="s">
        <v>114</v>
      </c>
      <c r="R37" s="135">
        <f>SUM(R35:R36)</f>
        <v>780</v>
      </c>
      <c r="S37" s="106"/>
      <c r="T37" s="106"/>
      <c r="U37" s="136" t="s">
        <v>98</v>
      </c>
      <c r="V37" s="194" t="str">
        <f>IF((W35+W36)=V27,"OK","ZKONTROLUJ     NIV/IV ")</f>
        <v>OK</v>
      </c>
      <c r="W37" s="194"/>
      <c r="Y37" s="137">
        <f>SUM(Y35:Y36)</f>
        <v>1</v>
      </c>
      <c r="Z37" s="137">
        <f>SUM(Z35:Z36)</f>
        <v>1</v>
      </c>
      <c r="AC37" s="106"/>
      <c r="AD37" s="106"/>
      <c r="AE37" s="106"/>
      <c r="AF37" s="106"/>
      <c r="AG37" s="106"/>
      <c r="AH37" s="106"/>
      <c r="AI37" s="106"/>
    </row>
    <row r="38" spans="1:43" ht="12.75">
      <c r="A38" s="121" t="s">
        <v>115</v>
      </c>
      <c r="B38" s="122" t="s">
        <v>116</v>
      </c>
      <c r="C38" s="116"/>
      <c r="D38" s="116"/>
      <c r="E38" s="116"/>
      <c r="F38" s="104"/>
      <c r="G38" s="106"/>
      <c r="H38" s="123"/>
      <c r="I38" s="123"/>
      <c r="J38" s="131"/>
      <c r="K38" s="123"/>
      <c r="L38" s="107"/>
      <c r="O38" s="14"/>
      <c r="P38" s="14"/>
      <c r="Q38" s="14"/>
      <c r="R38" s="14"/>
      <c r="S38" s="106"/>
      <c r="T38" s="195" t="s">
        <v>117</v>
      </c>
      <c r="U38" s="196"/>
      <c r="V38" s="196"/>
      <c r="W38" s="197"/>
      <c r="X38" s="138"/>
      <c r="AC38" s="138"/>
      <c r="AD38" s="138"/>
      <c r="AE38" s="138"/>
      <c r="AF38" s="138"/>
      <c r="AG38" s="138"/>
      <c r="AH38" s="138"/>
      <c r="AI38" s="138"/>
      <c r="AQ38" s="14"/>
    </row>
    <row r="39" spans="1:35" ht="12.75">
      <c r="A39" s="121" t="s">
        <v>118</v>
      </c>
      <c r="B39" s="122" t="s">
        <v>119</v>
      </c>
      <c r="C39" s="116"/>
      <c r="D39" s="116"/>
      <c r="E39" s="116"/>
      <c r="F39" s="116"/>
      <c r="G39" s="116"/>
      <c r="H39" s="116"/>
      <c r="I39" s="116"/>
      <c r="J39" s="125"/>
      <c r="K39" s="139"/>
      <c r="L39" s="139"/>
      <c r="M39" s="139"/>
      <c r="O39" s="14"/>
      <c r="P39" s="14"/>
      <c r="Q39" s="14"/>
      <c r="R39" s="14"/>
      <c r="S39" s="140"/>
      <c r="T39" s="179" t="s">
        <v>120</v>
      </c>
      <c r="U39" s="180"/>
      <c r="V39" s="141" t="s">
        <v>121</v>
      </c>
      <c r="W39" s="142" t="s">
        <v>117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</row>
    <row r="40" spans="1:35" ht="12.75">
      <c r="A40" s="121" t="s">
        <v>122</v>
      </c>
      <c r="B40" s="122" t="s">
        <v>123</v>
      </c>
      <c r="C40" s="116"/>
      <c r="D40" s="116"/>
      <c r="E40" s="116"/>
      <c r="F40" s="116"/>
      <c r="G40" s="116"/>
      <c r="H40" s="116"/>
      <c r="I40" s="116"/>
      <c r="J40" s="125"/>
      <c r="K40" s="139"/>
      <c r="L40" s="139"/>
      <c r="M40" s="139"/>
      <c r="O40" s="14"/>
      <c r="P40" s="14"/>
      <c r="Q40" s="14"/>
      <c r="R40" s="106"/>
      <c r="S40" s="107"/>
      <c r="T40" s="181" t="s">
        <v>124</v>
      </c>
      <c r="U40" s="182"/>
      <c r="V40" s="143">
        <v>0.85</v>
      </c>
      <c r="W40" s="144">
        <f>FLOOR(($V40*$V27),1)</f>
        <v>13266</v>
      </c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</row>
    <row r="41" spans="1:35" ht="12.75">
      <c r="A41" s="121" t="s">
        <v>125</v>
      </c>
      <c r="B41" s="122" t="s">
        <v>126</v>
      </c>
      <c r="C41" s="116"/>
      <c r="D41" s="116"/>
      <c r="E41" s="116"/>
      <c r="F41" s="116"/>
      <c r="G41" s="116"/>
      <c r="H41" s="116"/>
      <c r="I41" s="116"/>
      <c r="J41" s="125"/>
      <c r="K41" s="139"/>
      <c r="L41" s="139"/>
      <c r="M41" s="139"/>
      <c r="R41" s="106"/>
      <c r="S41" s="107"/>
      <c r="T41" s="179" t="s">
        <v>127</v>
      </c>
      <c r="U41" s="180"/>
      <c r="V41" s="146">
        <v>0.05</v>
      </c>
      <c r="W41" s="144">
        <f>IF(V42=0%,V27-W40,FLOOR(($V41*$V27),1))</f>
        <v>780</v>
      </c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</row>
    <row r="42" spans="1:35" ht="12.75">
      <c r="A42" s="121"/>
      <c r="B42" s="122" t="s">
        <v>128</v>
      </c>
      <c r="C42" s="116"/>
      <c r="D42" s="116"/>
      <c r="E42" s="116"/>
      <c r="F42" s="116"/>
      <c r="G42" s="116"/>
      <c r="H42" s="116"/>
      <c r="I42" s="116"/>
      <c r="J42" s="125"/>
      <c r="K42" s="139"/>
      <c r="L42" s="139"/>
      <c r="M42" s="139"/>
      <c r="R42" s="106"/>
      <c r="S42" s="148"/>
      <c r="T42" s="181" t="s">
        <v>129</v>
      </c>
      <c r="U42" s="182"/>
      <c r="V42" s="149">
        <f>V43-V40-V41</f>
        <v>0.10000000000000002</v>
      </c>
      <c r="W42" s="144">
        <f>V27-W40-W41</f>
        <v>1562.0300000000007</v>
      </c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</row>
    <row r="43" spans="1:35" ht="13.5" thickBot="1">
      <c r="A43" s="150"/>
      <c r="B43" s="122" t="s">
        <v>130</v>
      </c>
      <c r="C43" s="116"/>
      <c r="D43" s="116"/>
      <c r="E43" s="116"/>
      <c r="F43" s="116"/>
      <c r="G43" s="116"/>
      <c r="H43" s="116"/>
      <c r="I43" s="116"/>
      <c r="J43" s="125"/>
      <c r="K43" s="139"/>
      <c r="L43" s="139"/>
      <c r="M43" s="139"/>
      <c r="R43" s="106"/>
      <c r="S43" s="148"/>
      <c r="T43" s="183" t="s">
        <v>131</v>
      </c>
      <c r="U43" s="184"/>
      <c r="V43" s="151">
        <v>1</v>
      </c>
      <c r="W43" s="152">
        <f>SUM(W40:W42)</f>
        <v>15608.03</v>
      </c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</row>
    <row r="44" spans="1:35" ht="13.5" thickBot="1">
      <c r="A44" s="153" t="s">
        <v>132</v>
      </c>
      <c r="B44" s="154" t="s">
        <v>133</v>
      </c>
      <c r="C44" s="154"/>
      <c r="D44" s="154"/>
      <c r="E44" s="154"/>
      <c r="F44" s="154"/>
      <c r="G44" s="154"/>
      <c r="H44" s="154"/>
      <c r="I44" s="154"/>
      <c r="J44" s="155"/>
      <c r="K44" s="139"/>
      <c r="L44" s="139"/>
      <c r="M44" s="139"/>
      <c r="R44" s="140"/>
      <c r="S44" s="148"/>
      <c r="W44" s="140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</row>
    <row r="45" spans="1:35" ht="15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O45" s="185" t="s">
        <v>134</v>
      </c>
      <c r="P45" s="186"/>
      <c r="Q45" s="186"/>
      <c r="R45" s="187"/>
      <c r="S45" s="107"/>
      <c r="T45" s="185" t="s">
        <v>135</v>
      </c>
      <c r="U45" s="186"/>
      <c r="V45" s="186"/>
      <c r="W45" s="187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</row>
    <row r="46" spans="3:35" ht="12.75">
      <c r="C46" s="139"/>
      <c r="D46" s="139"/>
      <c r="E46" s="157"/>
      <c r="F46" s="157"/>
      <c r="G46" s="157"/>
      <c r="H46" s="157"/>
      <c r="I46" s="158"/>
      <c r="J46" s="159"/>
      <c r="K46" s="158"/>
      <c r="L46" s="158"/>
      <c r="M46" s="158"/>
      <c r="N46" s="158"/>
      <c r="O46" s="161" t="s">
        <v>136</v>
      </c>
      <c r="P46" s="162"/>
      <c r="Q46" s="162"/>
      <c r="R46" s="163"/>
      <c r="S46" s="160"/>
      <c r="T46" s="161" t="s">
        <v>137</v>
      </c>
      <c r="U46" s="162"/>
      <c r="V46" s="162"/>
      <c r="W46" s="163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</row>
    <row r="47" spans="3:35" ht="33.75" customHeight="1">
      <c r="C47" s="122"/>
      <c r="D47" s="122"/>
      <c r="E47" s="157"/>
      <c r="F47" s="157"/>
      <c r="G47" s="157"/>
      <c r="H47" s="157"/>
      <c r="I47" s="158"/>
      <c r="J47" s="159"/>
      <c r="K47" s="158"/>
      <c r="L47" s="158"/>
      <c r="M47" s="158"/>
      <c r="N47" s="158"/>
      <c r="O47" s="164"/>
      <c r="P47" s="165"/>
      <c r="Q47" s="165"/>
      <c r="R47" s="166"/>
      <c r="S47" s="160"/>
      <c r="T47" s="164"/>
      <c r="U47" s="165"/>
      <c r="V47" s="165"/>
      <c r="W47" s="166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</row>
    <row r="48" spans="15:23" ht="12.75">
      <c r="O48" s="164"/>
      <c r="P48" s="165"/>
      <c r="Q48" s="165"/>
      <c r="R48" s="166"/>
      <c r="T48" s="164"/>
      <c r="U48" s="165"/>
      <c r="V48" s="165"/>
      <c r="W48" s="166"/>
    </row>
    <row r="49" spans="15:23" ht="12.75">
      <c r="O49" s="167"/>
      <c r="P49" s="168"/>
      <c r="Q49" s="168"/>
      <c r="R49" s="169"/>
      <c r="T49" s="167"/>
      <c r="U49" s="168"/>
      <c r="V49" s="168"/>
      <c r="W49" s="169"/>
    </row>
    <row r="50" spans="15:23" ht="12.75">
      <c r="O50" s="170" t="s">
        <v>138</v>
      </c>
      <c r="P50" s="171"/>
      <c r="Q50" s="171"/>
      <c r="R50" s="172"/>
      <c r="T50" s="170" t="s">
        <v>138</v>
      </c>
      <c r="U50" s="171"/>
      <c r="V50" s="171"/>
      <c r="W50" s="172"/>
    </row>
    <row r="51" spans="15:23" ht="12.75">
      <c r="O51" s="173"/>
      <c r="P51" s="174"/>
      <c r="Q51" s="174"/>
      <c r="R51" s="175"/>
      <c r="T51" s="173"/>
      <c r="U51" s="174"/>
      <c r="V51" s="174"/>
      <c r="W51" s="175"/>
    </row>
    <row r="52" spans="15:23" ht="13.5" thickBot="1">
      <c r="O52" s="176"/>
      <c r="P52" s="177"/>
      <c r="Q52" s="177"/>
      <c r="R52" s="178"/>
      <c r="T52" s="176"/>
      <c r="U52" s="177"/>
      <c r="V52" s="177"/>
      <c r="W52" s="178"/>
    </row>
  </sheetData>
  <sheetProtection/>
  <mergeCells count="73">
    <mergeCell ref="I1:J1"/>
    <mergeCell ref="B3:E3"/>
    <mergeCell ref="F3:G3"/>
    <mergeCell ref="H3:I3"/>
    <mergeCell ref="J3:Q3"/>
    <mergeCell ref="B4:E4"/>
    <mergeCell ref="F4:G4"/>
    <mergeCell ref="H4:I4"/>
    <mergeCell ref="J4:Q4"/>
    <mergeCell ref="B6:C6"/>
    <mergeCell ref="B7:C9"/>
    <mergeCell ref="D7:D9"/>
    <mergeCell ref="I7:K7"/>
    <mergeCell ref="I8:K8"/>
    <mergeCell ref="B11:S11"/>
    <mergeCell ref="T11:W11"/>
    <mergeCell ref="A12:A14"/>
    <mergeCell ref="B12:B14"/>
    <mergeCell ref="C12:F12"/>
    <mergeCell ref="G12:G14"/>
    <mergeCell ref="H12:H14"/>
    <mergeCell ref="I12:J12"/>
    <mergeCell ref="K12:K14"/>
    <mergeCell ref="L12:L14"/>
    <mergeCell ref="M12:M14"/>
    <mergeCell ref="N12:Q13"/>
    <mergeCell ref="R12:R14"/>
    <mergeCell ref="S12:S14"/>
    <mergeCell ref="T12:U13"/>
    <mergeCell ref="V12:V14"/>
    <mergeCell ref="W12:W14"/>
    <mergeCell ref="C13:C14"/>
    <mergeCell ref="D13:D14"/>
    <mergeCell ref="E13:E14"/>
    <mergeCell ref="F13:F14"/>
    <mergeCell ref="I13:I14"/>
    <mergeCell ref="J13:J14"/>
    <mergeCell ref="A16:A17"/>
    <mergeCell ref="B17:P17"/>
    <mergeCell ref="A18:A21"/>
    <mergeCell ref="B21:P21"/>
    <mergeCell ref="A22:A23"/>
    <mergeCell ref="B23:P23"/>
    <mergeCell ref="A24:K24"/>
    <mergeCell ref="R24:S24"/>
    <mergeCell ref="T24:U24"/>
    <mergeCell ref="B25:N25"/>
    <mergeCell ref="O25:Q25"/>
    <mergeCell ref="B26:N26"/>
    <mergeCell ref="Q26:T26"/>
    <mergeCell ref="B27:N27"/>
    <mergeCell ref="O27:T27"/>
    <mergeCell ref="R28:S28"/>
    <mergeCell ref="A30:A31"/>
    <mergeCell ref="B31:P31"/>
    <mergeCell ref="T33:V33"/>
    <mergeCell ref="T45:W45"/>
    <mergeCell ref="R34:S34"/>
    <mergeCell ref="T34:V34"/>
    <mergeCell ref="T35:V35"/>
    <mergeCell ref="T36:V36"/>
    <mergeCell ref="V37:W37"/>
    <mergeCell ref="T38:W38"/>
    <mergeCell ref="O46:R49"/>
    <mergeCell ref="T46:W49"/>
    <mergeCell ref="O50:R52"/>
    <mergeCell ref="T50:W52"/>
    <mergeCell ref="T39:U39"/>
    <mergeCell ref="T40:U40"/>
    <mergeCell ref="T41:U41"/>
    <mergeCell ref="T42:U42"/>
    <mergeCell ref="T43:U43"/>
    <mergeCell ref="O45:R45"/>
  </mergeCells>
  <conditionalFormatting sqref="T18:T20 T22 T30">
    <cfRule type="expression" priority="3" dxfId="3" stopIfTrue="1">
      <formula>M18="EUR"</formula>
    </cfRule>
  </conditionalFormatting>
  <conditionalFormatting sqref="T16">
    <cfRule type="expression" priority="2" dxfId="4" stopIfTrue="1">
      <formula>M16="EUR"</formula>
    </cfRule>
  </conditionalFormatting>
  <conditionalFormatting sqref="U18:U20 U22 U16 U30">
    <cfRule type="expression" priority="1" dxfId="0" stopIfTrue="1">
      <formula>M16="CZK"</formula>
    </cfRule>
  </conditionalFormatting>
  <dataValidations count="5">
    <dataValidation type="custom" allowBlank="1" showInputMessage="1" showErrorMessage="1" sqref="V30 R30 V43:W43 P22 R35:S36 W35:X36 W33:W34 R25:V25 P30 Q31:V31 S23:U23 Q23 S21:U21 Q21 S17:U17 Q17 V26:V27 P18:P20 P16 Y33:Z37 W40:W42 A34:J44 R16:R23 V16:V23">
      <formula1>V30</formula1>
    </dataValidation>
    <dataValidation type="list" allowBlank="1" showInputMessage="1" showErrorMessage="1" sqref="M16 M18:M20 M30 M22">
      <formula1>"CZK,EUR"</formula1>
    </dataValidation>
    <dataValidation type="list" allowBlank="1" showInputMessage="1" showErrorMessage="1" sqref="F18:F20 F30 F16 F22">
      <formula1>"IV, NIV"</formula1>
    </dataValidation>
    <dataValidation type="list" allowBlank="1" showInputMessage="1" showErrorMessage="1" sqref="E6:E7 D6:D9">
      <formula1>"ANO, NE"</formula1>
    </dataValidation>
    <dataValidation type="list" allowBlank="1" showInputMessage="1" showErrorMessage="1" sqref="D30 D16 D22 D18:D20">
      <formula1>$AQ$1:$AQ$12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4" r:id="rId3"/>
  <headerFooter alignWithMargins="0">
    <oddHeader>&amp;LPříručka pro příjemce dotace Cíl 3 ČR-Rakousko
&amp;RSoupiska výdajů
</oddHeader>
    <oddFooter>&amp;CStránka &amp;P z &amp;N&amp;RSoupiska výdajů  verze  č. 5, aktualizace z 07/05/2010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Richard Ing.</dc:creator>
  <cp:keywords/>
  <dc:description/>
  <cp:lastModifiedBy>Jakoubková Marie</cp:lastModifiedBy>
  <cp:lastPrinted>2012-10-19T06:44:16Z</cp:lastPrinted>
  <dcterms:created xsi:type="dcterms:W3CDTF">2012-10-16T06:22:04Z</dcterms:created>
  <dcterms:modified xsi:type="dcterms:W3CDTF">2012-10-19T06:44:34Z</dcterms:modified>
  <cp:category/>
  <cp:version/>
  <cp:contentType/>
  <cp:contentStatus/>
</cp:coreProperties>
</file>