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2" yWindow="600" windowWidth="15480" windowHeight="11640" tabRatio="787" activeTab="0"/>
  </bookViews>
  <sheets>
    <sheet name="Přehled 2012" sheetId="1" r:id="rId1"/>
    <sheet name="Havlíčkův Brod 2012" sheetId="2" r:id="rId2"/>
    <sheet name="Jihlava  2012" sheetId="3" r:id="rId3"/>
    <sheet name="Pelhřimov 2012" sheetId="4" r:id="rId4"/>
    <sheet name="Třebíč 2012" sheetId="5" r:id="rId5"/>
    <sheet name="Žďár nad Sázavou 2012" sheetId="6" r:id="rId6"/>
  </sheets>
  <definedNames>
    <definedName name="_xlnm.Print_Titles" localSheetId="4">'Třebíč 2012'!$20:$23</definedName>
    <definedName name="_xlnm.Print_Titles" localSheetId="5">'Žďár nad Sázavou 2012'!$20:$23</definedName>
  </definedNames>
  <calcPr fullCalcOnLoad="1"/>
</workbook>
</file>

<file path=xl/sharedStrings.xml><?xml version="1.0" encoding="utf-8"?>
<sst xmlns="http://schemas.openxmlformats.org/spreadsheetml/2006/main" count="499" uniqueCount="316">
  <si>
    <t>Havlíčkův Brod</t>
  </si>
  <si>
    <t>č. sloupce</t>
  </si>
  <si>
    <t>2.</t>
  </si>
  <si>
    <t>3.</t>
  </si>
  <si>
    <t>4.</t>
  </si>
  <si>
    <t>5.</t>
  </si>
  <si>
    <t>6.</t>
  </si>
  <si>
    <t>Pohotovost JPO II</t>
  </si>
  <si>
    <t>Výdaje na akceschopnost</t>
  </si>
  <si>
    <t>Výsledná dotace</t>
  </si>
  <si>
    <t>Výdaje na OP</t>
  </si>
  <si>
    <t>Výdaje za zásah</t>
  </si>
  <si>
    <t>Pohotovost</t>
  </si>
  <si>
    <t>Výdaj za zasah</t>
  </si>
  <si>
    <t>Jihlava</t>
  </si>
  <si>
    <t>Pelhřimov</t>
  </si>
  <si>
    <t>Třebíč</t>
  </si>
  <si>
    <t>Žďár nad Sázavou</t>
  </si>
  <si>
    <t>Odborná příprava</t>
  </si>
  <si>
    <t>Rozpis na obce</t>
  </si>
  <si>
    <t>Golčův Jeníkov</t>
  </si>
  <si>
    <t>Habry</t>
  </si>
  <si>
    <t>Herálec</t>
  </si>
  <si>
    <t>Přibyslav</t>
  </si>
  <si>
    <t>Šlapanov</t>
  </si>
  <si>
    <t>Celkem</t>
  </si>
  <si>
    <t>Hojkov</t>
  </si>
  <si>
    <t xml:space="preserve">Mysletice </t>
  </si>
  <si>
    <t>Nová Říše</t>
  </si>
  <si>
    <t>Dolní Cerekev</t>
  </si>
  <si>
    <t>Brtnice</t>
  </si>
  <si>
    <t>Mrákotín</t>
  </si>
  <si>
    <t>Kamenice</t>
  </si>
  <si>
    <t>Stará Říše</t>
  </si>
  <si>
    <t>Bobrová</t>
  </si>
  <si>
    <t>Bohdalov</t>
  </si>
  <si>
    <t>Dalečín</t>
  </si>
  <si>
    <t>Jimramov</t>
  </si>
  <si>
    <t>Křižanov</t>
  </si>
  <si>
    <t>Měřín</t>
  </si>
  <si>
    <t>Nové Veselí</t>
  </si>
  <si>
    <t>Polnička</t>
  </si>
  <si>
    <t>Rožná</t>
  </si>
  <si>
    <t>Sněžné</t>
  </si>
  <si>
    <t>Strážek</t>
  </si>
  <si>
    <t>Svratka</t>
  </si>
  <si>
    <t>Škrdlovice</t>
  </si>
  <si>
    <t>Velká Bíteš</t>
  </si>
  <si>
    <t>Velká Losenice</t>
  </si>
  <si>
    <t>Velké Meziříčí</t>
  </si>
  <si>
    <t>Vír</t>
  </si>
  <si>
    <t>Vojnův Městec</t>
  </si>
  <si>
    <t>Kuklík</t>
  </si>
  <si>
    <t>Budkov</t>
  </si>
  <si>
    <t>Čáslavice</t>
  </si>
  <si>
    <t>Čechtín</t>
  </si>
  <si>
    <t>Dukovany</t>
  </si>
  <si>
    <t>Hrotovice</t>
  </si>
  <si>
    <t>Jemnice</t>
  </si>
  <si>
    <t>Kralice nad Oslavou</t>
  </si>
  <si>
    <t>Lesonice</t>
  </si>
  <si>
    <t>Okříšky</t>
  </si>
  <si>
    <t>Opatov</t>
  </si>
  <si>
    <t>Police</t>
  </si>
  <si>
    <t>Pozďatín</t>
  </si>
  <si>
    <t>Předín</t>
  </si>
  <si>
    <t>Přibyslavice</t>
  </si>
  <si>
    <t>Rouchovany</t>
  </si>
  <si>
    <t>Rudíkov</t>
  </si>
  <si>
    <t>Stařeč</t>
  </si>
  <si>
    <t>Svatoslav</t>
  </si>
  <si>
    <t>Tasov</t>
  </si>
  <si>
    <t>Želetava</t>
  </si>
  <si>
    <t>Černovice</t>
  </si>
  <si>
    <t xml:space="preserve">Horní Cerekev </t>
  </si>
  <si>
    <t>Košetice</t>
  </si>
  <si>
    <t>Obrataň</t>
  </si>
  <si>
    <t>Nový Rychnov</t>
  </si>
  <si>
    <t>Počátky</t>
  </si>
  <si>
    <t>Rynárec</t>
  </si>
  <si>
    <t>Senožaty</t>
  </si>
  <si>
    <t>Želiv</t>
  </si>
  <si>
    <t>Žirovnice</t>
  </si>
  <si>
    <t>Kejžlice</t>
  </si>
  <si>
    <t>Těmice</t>
  </si>
  <si>
    <t>Zásah* zaokrouhl</t>
  </si>
  <si>
    <t>Leština u Světlé</t>
  </si>
  <si>
    <t>Čerpáno</t>
  </si>
  <si>
    <t>Výdaje za zásah a věcné vybavení</t>
  </si>
  <si>
    <t>Přiděleno [Kč]</t>
  </si>
  <si>
    <t>[Kč]</t>
  </si>
  <si>
    <t>[%]</t>
  </si>
  <si>
    <t>Celkem [Kč]</t>
  </si>
  <si>
    <t>Trnava</t>
  </si>
  <si>
    <t>Třebelovice</t>
  </si>
  <si>
    <t>Dolní Město</t>
  </si>
  <si>
    <t>Chotěboř</t>
  </si>
  <si>
    <t>Kožlí</t>
  </si>
  <si>
    <t>Krucemburk</t>
  </si>
  <si>
    <t>Ledeč nad Sázavou</t>
  </si>
  <si>
    <t>Libice nad Doubravou</t>
  </si>
  <si>
    <t>Lučice</t>
  </si>
  <si>
    <t>Uhelná Příbram</t>
  </si>
  <si>
    <t>Batelov</t>
  </si>
  <si>
    <t>Horní Dubenky</t>
  </si>
  <si>
    <t>Dlouhá Brtnice</t>
  </si>
  <si>
    <t>Stonařov</t>
  </si>
  <si>
    <t>Osová Bítýška</t>
  </si>
  <si>
    <t>Věžná</t>
  </si>
  <si>
    <t>OP podzim záměr</t>
  </si>
  <si>
    <t>Havlíčkova Borová</t>
  </si>
  <si>
    <t>Horní Krupá</t>
  </si>
  <si>
    <t>Jedlá</t>
  </si>
  <si>
    <t>Maleč</t>
  </si>
  <si>
    <t>Štoky</t>
  </si>
  <si>
    <t>Česká Bělá</t>
  </si>
  <si>
    <t>Červená Řečice</t>
  </si>
  <si>
    <t>Hořepník</t>
  </si>
  <si>
    <t>Humpolec</t>
  </si>
  <si>
    <t>Nová Cerekev</t>
  </si>
  <si>
    <t>Onšov</t>
  </si>
  <si>
    <t>Pacov</t>
  </si>
  <si>
    <t>Budišov</t>
  </si>
  <si>
    <t>Mohelno</t>
  </si>
  <si>
    <t>Lukavec</t>
  </si>
  <si>
    <t>Dolní Rožínka</t>
  </si>
  <si>
    <t>Věcné</t>
  </si>
  <si>
    <t>Jaroměřice nad Rokytnou</t>
  </si>
  <si>
    <t>Nové Město na Moravě</t>
  </si>
  <si>
    <t>Výdaj za zásahy [Kč]</t>
  </si>
  <si>
    <t>Věcné vybavení [Kč]</t>
  </si>
  <si>
    <t>Přiděleno plánem [Kč]</t>
  </si>
  <si>
    <t xml:space="preserve">Výdaje na OP </t>
  </si>
  <si>
    <t>Zhoř</t>
  </si>
  <si>
    <t>Číhošť</t>
  </si>
  <si>
    <t>Polná</t>
  </si>
  <si>
    <t>Luka nad Jihlavou</t>
  </si>
  <si>
    <t>Ždírec nad Doubravou</t>
  </si>
  <si>
    <t>Dobronín</t>
  </si>
  <si>
    <t>Větrný Jeníkov</t>
  </si>
  <si>
    <t>OP podzim záměr [Kč]</t>
  </si>
  <si>
    <t>Kněžice</t>
  </si>
  <si>
    <t>Telč</t>
  </si>
  <si>
    <t>Bransouze</t>
  </si>
  <si>
    <t>Lipnice nad Sázavou</t>
  </si>
  <si>
    <t>Světlá nad Sázavou</t>
  </si>
  <si>
    <t>Kamenice nad Lipou</t>
  </si>
  <si>
    <t>Moravské Budějovice</t>
  </si>
  <si>
    <t>Rokytnice nad Rokytnou</t>
  </si>
  <si>
    <t>Bystřice nad Pernštejnem</t>
  </si>
  <si>
    <t>Ostrov nad Oslavou</t>
  </si>
  <si>
    <t>Radostín nad Oslavou</t>
  </si>
  <si>
    <t>Štěpánov nad Svratkou</t>
  </si>
  <si>
    <t>Kozlov</t>
  </si>
  <si>
    <t>Sobíňov</t>
  </si>
  <si>
    <t>IČ obce</t>
  </si>
  <si>
    <t xml:space="preserve">Věcné vybavení </t>
  </si>
  <si>
    <t>Výdaj za zásah</t>
  </si>
  <si>
    <t>Bítovčice</t>
  </si>
  <si>
    <t>Dalešice</t>
  </si>
  <si>
    <t xml:space="preserve">Účelové věcné vybavení </t>
  </si>
  <si>
    <t xml:space="preserve">Účelové věcné </t>
  </si>
  <si>
    <t>Dotace na člena</t>
  </si>
  <si>
    <t>Dotace na mzdu člena</t>
  </si>
  <si>
    <t>Svépravice</t>
  </si>
  <si>
    <t>Třešť</t>
  </si>
  <si>
    <t>Černíč</t>
  </si>
  <si>
    <t>Jezdovice</t>
  </si>
  <si>
    <t>Zubří</t>
  </si>
  <si>
    <t>Víska</t>
  </si>
  <si>
    <t xml:space="preserve"> </t>
  </si>
  <si>
    <t>Doupě</t>
  </si>
  <si>
    <t>Dyjice</t>
  </si>
  <si>
    <t>Hodice</t>
  </si>
  <si>
    <t>Hybrálec</t>
  </si>
  <si>
    <t>Jihlávka</t>
  </si>
  <si>
    <t>Kamenná</t>
  </si>
  <si>
    <t>Nevcehle</t>
  </si>
  <si>
    <t>Panenská Rozsíčka</t>
  </si>
  <si>
    <t>Rohozná</t>
  </si>
  <si>
    <t>Růžená</t>
  </si>
  <si>
    <t>Švábov</t>
  </si>
  <si>
    <t>Třeštice</t>
  </si>
  <si>
    <t>Božejov</t>
  </si>
  <si>
    <t>Bystrá</t>
  </si>
  <si>
    <t>Hořice</t>
  </si>
  <si>
    <t>Chýstovice</t>
  </si>
  <si>
    <t>Mezilesí</t>
  </si>
  <si>
    <t>Putimov</t>
  </si>
  <si>
    <t>Sedlice</t>
  </si>
  <si>
    <t>Velká Chyška</t>
  </si>
  <si>
    <t>Včelnička</t>
  </si>
  <si>
    <t xml:space="preserve">Jihlava </t>
  </si>
  <si>
    <t xml:space="preserve">Havlíčkův Brod </t>
  </si>
  <si>
    <t xml:space="preserve">Žďár nad Sázavou </t>
  </si>
  <si>
    <t>Číchov</t>
  </si>
  <si>
    <t>Lhánice</t>
  </si>
  <si>
    <t>Pyšel</t>
  </si>
  <si>
    <t>Vícenice u Náměště nad Oslavou</t>
  </si>
  <si>
    <t>Zahrádka</t>
  </si>
  <si>
    <t>Krásněves</t>
  </si>
  <si>
    <t>Sviny</t>
  </si>
  <si>
    <t>Pohled</t>
  </si>
  <si>
    <t>Úsobí</t>
  </si>
  <si>
    <t>Vilémov</t>
  </si>
  <si>
    <t>Hněvkovice</t>
  </si>
  <si>
    <t>Nová Ves u Chotěboře</t>
  </si>
  <si>
    <t>Trpišovice</t>
  </si>
  <si>
    <t>Sedlejov</t>
  </si>
  <si>
    <t>Vílanec</t>
  </si>
  <si>
    <t xml:space="preserve">Čerpání přidělené státní dotace pro jednotky SDH obcí v roce 2012  </t>
  </si>
  <si>
    <t xml:space="preserve"> k 15.08.12 [%]</t>
  </si>
  <si>
    <t>Skutečnost čerpáno k 15.08.2012</t>
  </si>
  <si>
    <t>** 100000 Kč vyplaceno v měsíci květnu 2012</t>
  </si>
  <si>
    <t>Částka vyplacena Krajským úřadem v měsíci květnu 2012</t>
  </si>
  <si>
    <t>* Zaokrouhleno na 500 Kč</t>
  </si>
  <si>
    <t>** 50000 Kč vyplaceno v měsíci květnu 2012</t>
  </si>
  <si>
    <t>Bílý Kámen</t>
  </si>
  <si>
    <t>Brzkov</t>
  </si>
  <si>
    <t>Dolní Vilímeč</t>
  </si>
  <si>
    <t>Dušejov</t>
  </si>
  <si>
    <t>Ježená</t>
  </si>
  <si>
    <t>Lhotka</t>
  </si>
  <si>
    <t>Milíčov</t>
  </si>
  <si>
    <t>Pavlov</t>
  </si>
  <si>
    <t>Rybné</t>
  </si>
  <si>
    <t>Řásná</t>
  </si>
  <si>
    <t>Urbanov</t>
  </si>
  <si>
    <t>Věžnice</t>
  </si>
  <si>
    <t>Záborná</t>
  </si>
  <si>
    <t>Budíkov</t>
  </si>
  <si>
    <t>Čáslavsko</t>
  </si>
  <si>
    <t>Častrov</t>
  </si>
  <si>
    <t>Čížkov</t>
  </si>
  <si>
    <t>Dobrá Voda</t>
  </si>
  <si>
    <t>Důl</t>
  </si>
  <si>
    <t>Hojovice</t>
  </si>
  <si>
    <t>Chyšná</t>
  </si>
  <si>
    <t>Křelovice</t>
  </si>
  <si>
    <t>Mnich</t>
  </si>
  <si>
    <t>Ondřejov</t>
  </si>
  <si>
    <t>Polesí</t>
  </si>
  <si>
    <t>Salačova Lhota</t>
  </si>
  <si>
    <t>Útěchovice</t>
  </si>
  <si>
    <t>Vokov</t>
  </si>
  <si>
    <t>Vyklantice</t>
  </si>
  <si>
    <t>Zajíčkov</t>
  </si>
  <si>
    <t>Bělá</t>
  </si>
  <si>
    <t>Čachotín</t>
  </si>
  <si>
    <t>Dlouhá Ves</t>
  </si>
  <si>
    <t>Krásná Hora</t>
  </si>
  <si>
    <t>Kynice</t>
  </si>
  <si>
    <t>Kochánov</t>
  </si>
  <si>
    <t>Leškovice</t>
  </si>
  <si>
    <t>Lípa</t>
  </si>
  <si>
    <t>Malčín</t>
  </si>
  <si>
    <t>Okrouhlička</t>
  </si>
  <si>
    <t>Podmoky</t>
  </si>
  <si>
    <t>Skuhrov</t>
  </si>
  <si>
    <t>Slavníč</t>
  </si>
  <si>
    <t>Stříbrné Hory</t>
  </si>
  <si>
    <t>Druhanov</t>
  </si>
  <si>
    <t>Rušínov</t>
  </si>
  <si>
    <t>Pálovice</t>
  </si>
  <si>
    <t>Číhalín</t>
  </si>
  <si>
    <t>Hodov</t>
  </si>
  <si>
    <t>Hvězdoňovice</t>
  </si>
  <si>
    <t>Jasenice</t>
  </si>
  <si>
    <t>Jiratice</t>
  </si>
  <si>
    <t>Krahulov</t>
  </si>
  <si>
    <t>Myslibořice</t>
  </si>
  <si>
    <t>Mladoňovice</t>
  </si>
  <si>
    <t>Náměšť nad Oslavou</t>
  </si>
  <si>
    <t>Okarec</t>
  </si>
  <si>
    <t>Rohy</t>
  </si>
  <si>
    <t>Smrk</t>
  </si>
  <si>
    <t>Valeč</t>
  </si>
  <si>
    <t>Vlčatín</t>
  </si>
  <si>
    <t>Zašovice</t>
  </si>
  <si>
    <t>Zvěrkovice</t>
  </si>
  <si>
    <t>Bory</t>
  </si>
  <si>
    <t>Dolní Libochová</t>
  </si>
  <si>
    <t>Horní Libochová</t>
  </si>
  <si>
    <t>Kadolec</t>
  </si>
  <si>
    <t>Kundratice</t>
  </si>
  <si>
    <t>Milešín</t>
  </si>
  <si>
    <t>Nová Ves</t>
  </si>
  <si>
    <t>Obyčtov</t>
  </si>
  <si>
    <t>Ořechov</t>
  </si>
  <si>
    <t>Radenice</t>
  </si>
  <si>
    <t>Skřinářov</t>
  </si>
  <si>
    <t>Vidonín</t>
  </si>
  <si>
    <t>Zadní Zhořec</t>
  </si>
  <si>
    <t>Znětínek</t>
  </si>
  <si>
    <t>Hamry nad Sázavou</t>
  </si>
  <si>
    <t>Hodiškov</t>
  </si>
  <si>
    <t>Chlumětín</t>
  </si>
  <si>
    <t>Javorek</t>
  </si>
  <si>
    <t>Milasín</t>
  </si>
  <si>
    <t>Nové Dvory</t>
  </si>
  <si>
    <t>Pavlínov</t>
  </si>
  <si>
    <t>Radešínská Svratka</t>
  </si>
  <si>
    <t>Střítež</t>
  </si>
  <si>
    <t>Světnov</t>
  </si>
  <si>
    <t>Ujčov</t>
  </si>
  <si>
    <t>Věcov</t>
  </si>
  <si>
    <t>Věstín</t>
  </si>
  <si>
    <t>Vlachovice</t>
  </si>
  <si>
    <t>Zvole</t>
  </si>
  <si>
    <t>Bezděkov</t>
  </si>
  <si>
    <t>Martinice u Onšova</t>
  </si>
  <si>
    <t>Návrh dle rozkazu krajského ředitele HZS Kraje Vysočina pro rok 2012</t>
  </si>
  <si>
    <t>Zbývá vyplatit</t>
  </si>
  <si>
    <t xml:space="preserve"> JPO II**</t>
  </si>
  <si>
    <t>Vyplaceno</t>
  </si>
  <si>
    <t>Celkem rozpočet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</si>
</sst>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;[Red]0"/>
    <numFmt numFmtId="169" formatCode="#,##0\ &quot;Kč&quot;;[Red]#,##0\ &quot;Kč&quot;"/>
    <numFmt numFmtId="170" formatCode="_-* #,##0.00\ [$Kč-405]_-;\-* #,##0.00\ [$Kč-405]_-;_-* &quot;-&quot;??\ [$Kč-405]_-;_-@_-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2"/>
      <name val="Arial CE"/>
      <family val="0"/>
    </font>
    <font>
      <b/>
      <sz val="16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 CE"/>
      <family val="0"/>
    </font>
    <font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18" borderId="0" xfId="0" applyFill="1" applyAlignment="1">
      <alignment/>
    </xf>
    <xf numFmtId="0" fontId="1" fillId="18" borderId="14" xfId="0" applyFont="1" applyFill="1" applyBorder="1" applyAlignment="1">
      <alignment/>
    </xf>
    <xf numFmtId="164" fontId="0" fillId="0" borderId="14" xfId="0" applyNumberForma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1" fillId="18" borderId="13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18" borderId="13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18" borderId="21" xfId="0" applyFont="1" applyFill="1" applyBorder="1" applyAlignment="1">
      <alignment/>
    </xf>
    <xf numFmtId="0" fontId="0" fillId="18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0" fillId="18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64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164" fontId="0" fillId="0" borderId="34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18" borderId="14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18" borderId="37" xfId="0" applyFont="1" applyFill="1" applyBorder="1" applyAlignment="1">
      <alignment/>
    </xf>
    <xf numFmtId="0" fontId="7" fillId="18" borderId="37" xfId="0" applyFont="1" applyFill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wrapText="1"/>
    </xf>
    <xf numFmtId="0" fontId="7" fillId="0" borderId="37" xfId="0" applyFont="1" applyBorder="1" applyAlignment="1">
      <alignment/>
    </xf>
    <xf numFmtId="0" fontId="8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18" borderId="37" xfId="0" applyFont="1" applyFill="1" applyBorder="1" applyAlignment="1">
      <alignment/>
    </xf>
    <xf numFmtId="0" fontId="9" fillId="0" borderId="37" xfId="0" applyFont="1" applyBorder="1" applyAlignment="1">
      <alignment/>
    </xf>
    <xf numFmtId="0" fontId="10" fillId="0" borderId="37" xfId="0" applyFont="1" applyBorder="1" applyAlignment="1">
      <alignment/>
    </xf>
    <xf numFmtId="0" fontId="7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18" borderId="14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18" borderId="0" xfId="0" applyFont="1" applyFill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9" fillId="0" borderId="38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 wrapText="1"/>
    </xf>
    <xf numFmtId="0" fontId="7" fillId="0" borderId="40" xfId="0" applyFont="1" applyBorder="1" applyAlignment="1">
      <alignment/>
    </xf>
    <xf numFmtId="0" fontId="7" fillId="0" borderId="43" xfId="0" applyFont="1" applyBorder="1" applyAlignment="1">
      <alignment/>
    </xf>
    <xf numFmtId="0" fontId="7" fillId="18" borderId="39" xfId="0" applyFont="1" applyFill="1" applyBorder="1" applyAlignment="1">
      <alignment/>
    </xf>
    <xf numFmtId="0" fontId="8" fillId="0" borderId="37" xfId="0" applyFont="1" applyFill="1" applyBorder="1" applyAlignment="1">
      <alignment wrapText="1"/>
    </xf>
    <xf numFmtId="0" fontId="7" fillId="0" borderId="44" xfId="0" applyFont="1" applyBorder="1" applyAlignment="1">
      <alignment/>
    </xf>
    <xf numFmtId="0" fontId="7" fillId="18" borderId="40" xfId="0" applyFont="1" applyFill="1" applyBorder="1" applyAlignment="1">
      <alignment/>
    </xf>
    <xf numFmtId="0" fontId="7" fillId="18" borderId="38" xfId="0" applyFont="1" applyFill="1" applyBorder="1" applyAlignment="1">
      <alignment/>
    </xf>
    <xf numFmtId="0" fontId="7" fillId="0" borderId="38" xfId="0" applyFont="1" applyBorder="1" applyAlignment="1">
      <alignment/>
    </xf>
    <xf numFmtId="0" fontId="7" fillId="18" borderId="37" xfId="0" applyFont="1" applyFill="1" applyBorder="1" applyAlignment="1">
      <alignment/>
    </xf>
    <xf numFmtId="0" fontId="7" fillId="0" borderId="37" xfId="0" applyFont="1" applyBorder="1" applyAlignment="1">
      <alignment/>
    </xf>
    <xf numFmtId="0" fontId="12" fillId="0" borderId="37" xfId="0" applyFont="1" applyBorder="1" applyAlignment="1">
      <alignment/>
    </xf>
    <xf numFmtId="0" fontId="7" fillId="0" borderId="38" xfId="0" applyFont="1" applyBorder="1" applyAlignment="1">
      <alignment horizontal="right"/>
    </xf>
    <xf numFmtId="0" fontId="7" fillId="18" borderId="40" xfId="0" applyFont="1" applyFill="1" applyBorder="1" applyAlignment="1">
      <alignment/>
    </xf>
    <xf numFmtId="0" fontId="7" fillId="0" borderId="4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45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45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" fillId="18" borderId="0" xfId="0" applyFont="1" applyFill="1" applyAlignment="1">
      <alignment/>
    </xf>
    <xf numFmtId="0" fontId="9" fillId="0" borderId="37" xfId="0" applyFont="1" applyBorder="1" applyAlignment="1">
      <alignment wrapText="1"/>
    </xf>
    <xf numFmtId="170" fontId="1" fillId="0" borderId="0" xfId="0" applyNumberFormat="1" applyFont="1" applyAlignment="1">
      <alignment/>
    </xf>
    <xf numFmtId="44" fontId="1" fillId="0" borderId="0" xfId="39" applyFont="1" applyAlignment="1">
      <alignment/>
    </xf>
    <xf numFmtId="0" fontId="0" fillId="0" borderId="46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18" borderId="47" xfId="0" applyFont="1" applyFill="1" applyBorder="1" applyAlignment="1">
      <alignment horizontal="center" wrapText="1"/>
    </xf>
    <xf numFmtId="0" fontId="1" fillId="18" borderId="48" xfId="0" applyFont="1" applyFill="1" applyBorder="1" applyAlignment="1">
      <alignment horizontal="center" wrapText="1"/>
    </xf>
    <xf numFmtId="0" fontId="1" fillId="18" borderId="2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18" borderId="13" xfId="0" applyFont="1" applyFill="1" applyBorder="1" applyAlignment="1">
      <alignment horizontal="center"/>
    </xf>
    <xf numFmtId="0" fontId="1" fillId="18" borderId="15" xfId="0" applyFont="1" applyFill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51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18" borderId="13" xfId="0" applyFont="1" applyFill="1" applyBorder="1" applyAlignment="1">
      <alignment horizontal="center" vertical="center"/>
    </xf>
    <xf numFmtId="0" fontId="8" fillId="18" borderId="5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18" borderId="3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="90" zoomScaleNormal="90" zoomScalePageLayoutView="0" workbookViewId="0" topLeftCell="B1">
      <selection activeCell="J27" sqref="J27"/>
    </sheetView>
  </sheetViews>
  <sheetFormatPr defaultColWidth="9.125" defaultRowHeight="12.75"/>
  <cols>
    <col min="1" max="1" width="17.875" style="28" customWidth="1"/>
    <col min="2" max="2" width="17.00390625" style="28" customWidth="1"/>
    <col min="3" max="3" width="16.00390625" style="28" customWidth="1"/>
    <col min="4" max="4" width="10.375" style="28" customWidth="1"/>
    <col min="5" max="5" width="9.50390625" style="28" customWidth="1"/>
    <col min="6" max="6" width="11.625" style="28" customWidth="1"/>
    <col min="7" max="8" width="9.50390625" style="28" customWidth="1"/>
    <col min="9" max="9" width="9.625" style="28" customWidth="1"/>
    <col min="10" max="10" width="10.50390625" style="28" bestFit="1" customWidth="1"/>
    <col min="11" max="11" width="10.875" style="28" customWidth="1"/>
    <col min="12" max="12" width="11.00390625" style="28" bestFit="1" customWidth="1"/>
    <col min="13" max="16384" width="9.125" style="28" customWidth="1"/>
  </cols>
  <sheetData>
    <row r="2" spans="1:11" s="38" customFormat="1" ht="30.75" customHeight="1">
      <c r="A2" s="152" t="s">
        <v>210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="38" customFormat="1" ht="13.5" thickBot="1"/>
    <row r="4" spans="1:11" ht="15" customHeight="1" thickBot="1">
      <c r="A4" s="164"/>
      <c r="B4" s="166" t="s">
        <v>8</v>
      </c>
      <c r="C4" s="167"/>
      <c r="D4" s="153" t="s">
        <v>88</v>
      </c>
      <c r="E4" s="154"/>
      <c r="F4" s="154"/>
      <c r="G4" s="155"/>
      <c r="H4" s="153" t="s">
        <v>10</v>
      </c>
      <c r="I4" s="159"/>
      <c r="J4" s="160"/>
      <c r="K4" s="168" t="s">
        <v>9</v>
      </c>
    </row>
    <row r="5" spans="1:11" ht="21" customHeight="1" thickBot="1">
      <c r="A5" s="165"/>
      <c r="B5" s="41" t="s">
        <v>7</v>
      </c>
      <c r="C5" s="41" t="s">
        <v>162</v>
      </c>
      <c r="D5" s="156"/>
      <c r="E5" s="157"/>
      <c r="F5" s="157"/>
      <c r="G5" s="158"/>
      <c r="H5" s="161"/>
      <c r="I5" s="162"/>
      <c r="J5" s="163"/>
      <c r="K5" s="169"/>
    </row>
    <row r="6" spans="1:11" ht="15" customHeight="1" thickBot="1">
      <c r="A6" s="27" t="s">
        <v>1</v>
      </c>
      <c r="B6" s="39" t="s">
        <v>2</v>
      </c>
      <c r="C6" s="39" t="s">
        <v>3</v>
      </c>
      <c r="D6" s="170" t="s">
        <v>4</v>
      </c>
      <c r="E6" s="171"/>
      <c r="F6" s="171"/>
      <c r="G6" s="172"/>
      <c r="H6" s="170" t="s">
        <v>5</v>
      </c>
      <c r="I6" s="183"/>
      <c r="J6" s="183"/>
      <c r="K6" s="42" t="s">
        <v>6</v>
      </c>
    </row>
    <row r="7" spans="1:11" ht="15" customHeight="1">
      <c r="A7" s="147"/>
      <c r="B7" s="149" t="s">
        <v>89</v>
      </c>
      <c r="C7" s="149" t="s">
        <v>89</v>
      </c>
      <c r="D7" s="180" t="s">
        <v>129</v>
      </c>
      <c r="E7" s="188" t="s">
        <v>140</v>
      </c>
      <c r="F7" s="188" t="s">
        <v>130</v>
      </c>
      <c r="G7" s="177" t="s">
        <v>92</v>
      </c>
      <c r="H7" s="180" t="s">
        <v>131</v>
      </c>
      <c r="I7" s="184" t="s">
        <v>87</v>
      </c>
      <c r="J7" s="185"/>
      <c r="K7" s="174"/>
    </row>
    <row r="8" spans="1:11" ht="15" customHeight="1">
      <c r="A8" s="148"/>
      <c r="B8" s="150"/>
      <c r="C8" s="150"/>
      <c r="D8" s="181"/>
      <c r="E8" s="189"/>
      <c r="F8" s="189"/>
      <c r="G8" s="178"/>
      <c r="H8" s="181"/>
      <c r="I8" s="186"/>
      <c r="J8" s="187"/>
      <c r="K8" s="175"/>
    </row>
    <row r="9" spans="1:11" ht="24" customHeight="1" thickBot="1">
      <c r="A9" s="40"/>
      <c r="B9" s="151"/>
      <c r="C9" s="151"/>
      <c r="D9" s="182"/>
      <c r="E9" s="190"/>
      <c r="F9" s="190"/>
      <c r="G9" s="179"/>
      <c r="H9" s="182"/>
      <c r="I9" s="43" t="s">
        <v>90</v>
      </c>
      <c r="J9" s="44" t="s">
        <v>91</v>
      </c>
      <c r="K9" s="176"/>
    </row>
    <row r="10" spans="1:11" ht="27" customHeight="1" thickBot="1">
      <c r="A10" s="45" t="s">
        <v>0</v>
      </c>
      <c r="B10" s="46">
        <v>400000</v>
      </c>
      <c r="C10" s="47">
        <v>0</v>
      </c>
      <c r="D10" s="48">
        <v>167000</v>
      </c>
      <c r="E10" s="49">
        <v>18960</v>
      </c>
      <c r="F10" s="50">
        <v>79090</v>
      </c>
      <c r="G10" s="51">
        <f>SUM(D10:F10)</f>
        <v>265050</v>
      </c>
      <c r="H10" s="52">
        <v>172260</v>
      </c>
      <c r="I10" s="49">
        <v>105650</v>
      </c>
      <c r="J10" s="53">
        <f aca="true" t="shared" si="0" ref="J10:J15">+I10/+H10*100</f>
        <v>61.33170788343202</v>
      </c>
      <c r="K10" s="54">
        <f aca="true" t="shared" si="1" ref="K10:K15">+B10+C10+D10+E10+F10+I10</f>
        <v>770700</v>
      </c>
    </row>
    <row r="11" spans="1:11" ht="27" customHeight="1" thickBot="1">
      <c r="A11" s="45" t="s">
        <v>14</v>
      </c>
      <c r="B11" s="46">
        <v>0</v>
      </c>
      <c r="C11" s="47">
        <v>0</v>
      </c>
      <c r="D11" s="48">
        <v>45500</v>
      </c>
      <c r="E11" s="55">
        <v>0</v>
      </c>
      <c r="F11" s="50">
        <v>82500</v>
      </c>
      <c r="G11" s="51">
        <f>SUM(D11:F11)</f>
        <v>128000</v>
      </c>
      <c r="H11" s="56">
        <v>155520</v>
      </c>
      <c r="I11" s="55">
        <v>105200</v>
      </c>
      <c r="J11" s="53">
        <f t="shared" si="0"/>
        <v>67.6440329218107</v>
      </c>
      <c r="K11" s="54">
        <f t="shared" si="1"/>
        <v>233200</v>
      </c>
    </row>
    <row r="12" spans="1:11" ht="27" customHeight="1" thickBot="1">
      <c r="A12" s="45" t="s">
        <v>15</v>
      </c>
      <c r="B12" s="46">
        <v>100000</v>
      </c>
      <c r="C12" s="47">
        <v>50000</v>
      </c>
      <c r="D12" s="48">
        <v>79500</v>
      </c>
      <c r="E12" s="55">
        <v>0</v>
      </c>
      <c r="F12" s="50">
        <v>90000</v>
      </c>
      <c r="G12" s="51">
        <f>SUM(D12:F12)</f>
        <v>169500</v>
      </c>
      <c r="H12" s="56">
        <v>166280</v>
      </c>
      <c r="I12" s="55">
        <v>116130</v>
      </c>
      <c r="J12" s="53">
        <f t="shared" si="0"/>
        <v>69.84002886697137</v>
      </c>
      <c r="K12" s="57">
        <f t="shared" si="1"/>
        <v>435630</v>
      </c>
    </row>
    <row r="13" spans="1:11" ht="27" customHeight="1" thickBot="1">
      <c r="A13" s="45" t="s">
        <v>16</v>
      </c>
      <c r="B13" s="46">
        <v>300000</v>
      </c>
      <c r="C13" s="47">
        <v>0</v>
      </c>
      <c r="D13" s="48">
        <v>208500</v>
      </c>
      <c r="E13" s="55">
        <v>0</v>
      </c>
      <c r="F13" s="50">
        <v>106500</v>
      </c>
      <c r="G13" s="51">
        <f>SUM(D13:F13)</f>
        <v>315000</v>
      </c>
      <c r="H13" s="56">
        <v>185050</v>
      </c>
      <c r="I13" s="55">
        <v>121490</v>
      </c>
      <c r="J13" s="53">
        <f t="shared" si="0"/>
        <v>65.65252634423129</v>
      </c>
      <c r="K13" s="57">
        <f t="shared" si="1"/>
        <v>736490</v>
      </c>
    </row>
    <row r="14" spans="1:11" ht="27" customHeight="1" thickBot="1">
      <c r="A14" s="58" t="s">
        <v>17</v>
      </c>
      <c r="B14" s="59">
        <v>200000</v>
      </c>
      <c r="C14" s="59">
        <v>0</v>
      </c>
      <c r="D14" s="60">
        <v>278500</v>
      </c>
      <c r="E14" s="61">
        <v>0</v>
      </c>
      <c r="F14" s="62">
        <v>114500</v>
      </c>
      <c r="G14" s="51">
        <f>SUM(D14:F14)</f>
        <v>393000</v>
      </c>
      <c r="H14" s="63">
        <v>381140</v>
      </c>
      <c r="I14" s="61">
        <v>333980</v>
      </c>
      <c r="J14" s="64">
        <f t="shared" si="0"/>
        <v>87.62659390250302</v>
      </c>
      <c r="K14" s="65">
        <f t="shared" si="1"/>
        <v>926980</v>
      </c>
    </row>
    <row r="15" spans="1:12" ht="28.5" customHeight="1" thickBot="1" thickTop="1">
      <c r="A15" s="66" t="s">
        <v>92</v>
      </c>
      <c r="B15" s="46">
        <f aca="true" t="shared" si="2" ref="B15:G15">SUM(B10:B14)</f>
        <v>1000000</v>
      </c>
      <c r="C15" s="46">
        <f t="shared" si="2"/>
        <v>50000</v>
      </c>
      <c r="D15" s="67">
        <f t="shared" si="2"/>
        <v>779000</v>
      </c>
      <c r="E15" s="68">
        <f t="shared" si="2"/>
        <v>18960</v>
      </c>
      <c r="F15" s="69">
        <f>SUM(F10:F14)</f>
        <v>472590</v>
      </c>
      <c r="G15" s="70">
        <f t="shared" si="2"/>
        <v>1270550</v>
      </c>
      <c r="H15" s="56">
        <f>SUM(H10:H14)</f>
        <v>1060250</v>
      </c>
      <c r="I15" s="55">
        <f>SUM(I10:I14)</f>
        <v>782450</v>
      </c>
      <c r="J15" s="69">
        <f t="shared" si="0"/>
        <v>73.79863239801934</v>
      </c>
      <c r="K15" s="71">
        <f t="shared" si="1"/>
        <v>3103000</v>
      </c>
      <c r="L15" s="29"/>
    </row>
    <row r="16" spans="11:12" ht="12.75">
      <c r="K16" s="33"/>
      <c r="L16" s="146"/>
    </row>
    <row r="17" spans="1:10" ht="12.75">
      <c r="A17" s="142"/>
      <c r="B17" s="173" t="s">
        <v>214</v>
      </c>
      <c r="C17" s="173"/>
      <c r="D17" s="173"/>
      <c r="E17" s="173"/>
      <c r="H17" s="15"/>
      <c r="J17" s="29"/>
    </row>
    <row r="19" spans="1:10" ht="12.75">
      <c r="A19" s="15" t="s">
        <v>314</v>
      </c>
      <c r="B19" s="144">
        <v>1050000</v>
      </c>
      <c r="G19" s="15"/>
      <c r="H19" s="15"/>
      <c r="I19" s="15"/>
      <c r="J19" s="15"/>
    </row>
    <row r="20" spans="1:10" ht="12.75">
      <c r="A20" s="15" t="s">
        <v>312</v>
      </c>
      <c r="B20" s="145">
        <v>2053000</v>
      </c>
      <c r="C20" s="33"/>
      <c r="D20" s="33"/>
      <c r="E20" s="33"/>
      <c r="F20" s="72"/>
      <c r="G20" s="33"/>
      <c r="I20" s="15"/>
      <c r="J20" s="15"/>
    </row>
    <row r="21" spans="1:11" ht="12.75">
      <c r="A21" s="15" t="s">
        <v>315</v>
      </c>
      <c r="B21" s="144">
        <v>3103000</v>
      </c>
      <c r="C21" s="33"/>
      <c r="D21" s="33"/>
      <c r="E21" s="33"/>
      <c r="F21" s="33"/>
      <c r="G21" s="33"/>
      <c r="I21" s="15"/>
      <c r="J21" s="15"/>
      <c r="K21" s="15"/>
    </row>
    <row r="22" spans="3:10" ht="12.75">
      <c r="C22" s="33"/>
      <c r="D22" s="33"/>
      <c r="E22" s="33"/>
      <c r="F22" s="33"/>
      <c r="G22" s="33"/>
      <c r="I22" s="15"/>
      <c r="J22" s="15"/>
    </row>
    <row r="23" spans="3:10" ht="12.75">
      <c r="C23" s="33"/>
      <c r="D23" s="33"/>
      <c r="E23" s="33"/>
      <c r="F23" s="33"/>
      <c r="G23" s="33"/>
      <c r="I23" s="15"/>
      <c r="J23" s="15"/>
    </row>
    <row r="24" spans="3:10" ht="12.75">
      <c r="C24" s="33"/>
      <c r="D24" s="33"/>
      <c r="E24" s="33"/>
      <c r="F24" s="33"/>
      <c r="G24" s="33"/>
      <c r="I24" s="15"/>
      <c r="J24" s="15"/>
    </row>
    <row r="25" spans="3:7" ht="12.75">
      <c r="C25" s="33"/>
      <c r="D25" s="33"/>
      <c r="E25" s="33"/>
      <c r="F25" s="33"/>
      <c r="G25" s="33"/>
    </row>
    <row r="26" spans="3:7" ht="12.75">
      <c r="C26" s="33"/>
      <c r="D26" s="33"/>
      <c r="E26" s="33"/>
      <c r="F26" s="33"/>
      <c r="G26" s="33"/>
    </row>
    <row r="27" spans="3:7" ht="12.75">
      <c r="C27" s="33"/>
      <c r="D27" s="33"/>
      <c r="E27" s="33"/>
      <c r="F27" s="33"/>
      <c r="G27" s="33"/>
    </row>
    <row r="28" spans="3:7" ht="12.75">
      <c r="C28" s="33"/>
      <c r="D28" s="33"/>
      <c r="E28" s="33"/>
      <c r="F28" s="33"/>
      <c r="G28" s="33"/>
    </row>
  </sheetData>
  <sheetProtection/>
  <mergeCells count="19">
    <mergeCell ref="B17:E17"/>
    <mergeCell ref="K7:K9"/>
    <mergeCell ref="G7:G9"/>
    <mergeCell ref="D7:D9"/>
    <mergeCell ref="H6:J6"/>
    <mergeCell ref="H7:H9"/>
    <mergeCell ref="I7:J8"/>
    <mergeCell ref="E7:E9"/>
    <mergeCell ref="F7:F9"/>
    <mergeCell ref="A7:A8"/>
    <mergeCell ref="B7:B9"/>
    <mergeCell ref="C7:C9"/>
    <mergeCell ref="A2:K2"/>
    <mergeCell ref="D4:G5"/>
    <mergeCell ref="H4:J5"/>
    <mergeCell ref="A4:A5"/>
    <mergeCell ref="B4:C4"/>
    <mergeCell ref="K4:K5"/>
    <mergeCell ref="D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&amp;LPřehled čerpání SDH 2012&amp;R&amp;"Arial CE,Tučné"RK-35-2012-45, př. 2
počet stran: 6&amp;"Arial CE,Obyčejné"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8"/>
  <sheetViews>
    <sheetView zoomScalePageLayoutView="0" workbookViewId="0" topLeftCell="A1">
      <selection activeCell="P22" sqref="P22"/>
    </sheetView>
  </sheetViews>
  <sheetFormatPr defaultColWidth="9.125" defaultRowHeight="12.75"/>
  <cols>
    <col min="1" max="1" width="10.00390625" style="73" bestFit="1" customWidth="1"/>
    <col min="2" max="2" width="25.50390625" style="74" customWidth="1"/>
    <col min="3" max="6" width="12.50390625" style="74" customWidth="1"/>
    <col min="7" max="7" width="12.875" style="74" customWidth="1"/>
    <col min="8" max="10" width="12.625" style="74" customWidth="1"/>
    <col min="11" max="11" width="12.50390625" style="74" customWidth="1"/>
    <col min="12" max="12" width="13.50390625" style="74" customWidth="1"/>
    <col min="13" max="16384" width="9.125" style="74" customWidth="1"/>
  </cols>
  <sheetData>
    <row r="3" spans="3:7" ht="10.5" thickBot="1">
      <c r="C3" s="194" t="s">
        <v>311</v>
      </c>
      <c r="D3" s="194"/>
      <c r="E3" s="194"/>
      <c r="F3" s="194"/>
      <c r="G3" s="194"/>
    </row>
    <row r="4" spans="2:7" ht="10.5" thickBot="1">
      <c r="B4" s="75"/>
      <c r="C4" s="210" t="s">
        <v>8</v>
      </c>
      <c r="D4" s="211"/>
      <c r="E4" s="212" t="s">
        <v>11</v>
      </c>
      <c r="F4" s="214" t="s">
        <v>10</v>
      </c>
      <c r="G4" s="212" t="s">
        <v>9</v>
      </c>
    </row>
    <row r="5" spans="2:7" ht="21" thickBot="1">
      <c r="B5" s="77"/>
      <c r="C5" s="78" t="s">
        <v>7</v>
      </c>
      <c r="D5" s="76" t="s">
        <v>163</v>
      </c>
      <c r="E5" s="213"/>
      <c r="F5" s="215"/>
      <c r="G5" s="213"/>
    </row>
    <row r="6" spans="2:7" ht="10.5" thickBot="1">
      <c r="B6" s="77"/>
      <c r="C6" s="79" t="s">
        <v>2</v>
      </c>
      <c r="D6" s="80" t="s">
        <v>3</v>
      </c>
      <c r="E6" s="80" t="s">
        <v>4</v>
      </c>
      <c r="F6" s="81" t="s">
        <v>5</v>
      </c>
      <c r="G6" s="80" t="s">
        <v>6</v>
      </c>
    </row>
    <row r="7" spans="2:7" ht="10.5" thickBot="1">
      <c r="B7" s="82" t="s">
        <v>0</v>
      </c>
      <c r="C7" s="83">
        <v>400000</v>
      </c>
      <c r="D7" s="84">
        <v>0</v>
      </c>
      <c r="E7" s="84">
        <v>265050</v>
      </c>
      <c r="F7" s="85">
        <v>105650</v>
      </c>
      <c r="G7" s="84">
        <f>SUM(C7:F7)</f>
        <v>770700</v>
      </c>
    </row>
    <row r="9" spans="2:7" ht="10.5" thickBot="1">
      <c r="B9" s="195" t="s">
        <v>212</v>
      </c>
      <c r="C9" s="195"/>
      <c r="D9" s="86"/>
      <c r="E9" s="86"/>
      <c r="F9" s="86"/>
      <c r="G9" s="86"/>
    </row>
    <row r="10" spans="2:7" ht="10.5" thickBot="1">
      <c r="B10" s="86"/>
      <c r="C10" s="86"/>
      <c r="D10" s="86"/>
      <c r="E10" s="86"/>
      <c r="F10" s="86"/>
      <c r="G10" s="87" t="s">
        <v>211</v>
      </c>
    </row>
    <row r="11" spans="2:7" ht="10.5" thickBot="1">
      <c r="B11" s="88" t="s">
        <v>12</v>
      </c>
      <c r="C11" s="89">
        <v>400000</v>
      </c>
      <c r="D11" s="89"/>
      <c r="E11" s="88"/>
      <c r="F11" s="88"/>
      <c r="G11" s="90">
        <f>+C11/+C7*100</f>
        <v>100</v>
      </c>
    </row>
    <row r="12" spans="2:7" ht="10.5" thickBot="1">
      <c r="B12" s="88" t="s">
        <v>18</v>
      </c>
      <c r="C12" s="91"/>
      <c r="D12" s="91"/>
      <c r="E12" s="88"/>
      <c r="F12" s="88">
        <v>105650</v>
      </c>
      <c r="G12" s="90">
        <f>+F12/F7*100</f>
        <v>100</v>
      </c>
    </row>
    <row r="13" spans="2:7" ht="10.5" thickBot="1">
      <c r="B13" s="88" t="s">
        <v>157</v>
      </c>
      <c r="C13" s="91"/>
      <c r="D13" s="91"/>
      <c r="E13" s="88">
        <v>167000</v>
      </c>
      <c r="F13" s="88"/>
      <c r="G13" s="90"/>
    </row>
    <row r="14" spans="2:7" ht="10.5" thickBot="1">
      <c r="B14" s="88" t="s">
        <v>109</v>
      </c>
      <c r="C14" s="91"/>
      <c r="D14" s="91"/>
      <c r="E14" s="88">
        <v>18960</v>
      </c>
      <c r="F14" s="88"/>
      <c r="G14" s="90"/>
    </row>
    <row r="15" spans="2:7" ht="10.5" thickBot="1">
      <c r="B15" s="88" t="s">
        <v>161</v>
      </c>
      <c r="C15" s="91"/>
      <c r="D15" s="91"/>
      <c r="E15" s="88"/>
      <c r="F15" s="88"/>
      <c r="G15" s="90"/>
    </row>
    <row r="16" spans="2:7" ht="10.5" thickBot="1">
      <c r="B16" s="88" t="s">
        <v>126</v>
      </c>
      <c r="C16" s="91"/>
      <c r="D16" s="91"/>
      <c r="E16" s="88">
        <v>79090</v>
      </c>
      <c r="F16" s="88"/>
      <c r="G16" s="90"/>
    </row>
    <row r="17" spans="2:7" ht="10.5" thickBot="1">
      <c r="B17" s="88" t="s">
        <v>25</v>
      </c>
      <c r="C17" s="91">
        <f>SUM(C11:C16)</f>
        <v>400000</v>
      </c>
      <c r="D17" s="91">
        <f>SUM(D11:D16)</f>
        <v>0</v>
      </c>
      <c r="E17" s="91">
        <f>SUM(E11:E16)</f>
        <v>265050</v>
      </c>
      <c r="F17" s="91">
        <f>SUM(F11:F16)</f>
        <v>105650</v>
      </c>
      <c r="G17" s="90">
        <f>SUM(C17:F17)</f>
        <v>770700</v>
      </c>
    </row>
    <row r="18" ht="10.5" thickBot="1"/>
    <row r="19" spans="1:12" ht="10.5" thickBot="1">
      <c r="A19" s="202" t="s">
        <v>155</v>
      </c>
      <c r="B19" s="197" t="s">
        <v>19</v>
      </c>
      <c r="C19" s="200" t="s">
        <v>8</v>
      </c>
      <c r="D19" s="201"/>
      <c r="E19" s="205" t="s">
        <v>11</v>
      </c>
      <c r="F19" s="205" t="s">
        <v>85</v>
      </c>
      <c r="G19" s="205" t="s">
        <v>132</v>
      </c>
      <c r="H19" s="191" t="s">
        <v>109</v>
      </c>
      <c r="I19" s="191" t="s">
        <v>160</v>
      </c>
      <c r="J19" s="191" t="s">
        <v>156</v>
      </c>
      <c r="K19" s="197" t="s">
        <v>25</v>
      </c>
      <c r="L19" s="197" t="s">
        <v>312</v>
      </c>
    </row>
    <row r="20" spans="1:12" ht="12.75" customHeight="1">
      <c r="A20" s="203"/>
      <c r="B20" s="198"/>
      <c r="C20" s="208" t="s">
        <v>313</v>
      </c>
      <c r="D20" s="208" t="s">
        <v>163</v>
      </c>
      <c r="E20" s="206"/>
      <c r="F20" s="206"/>
      <c r="G20" s="206"/>
      <c r="H20" s="192"/>
      <c r="I20" s="192"/>
      <c r="J20" s="192"/>
      <c r="K20" s="198"/>
      <c r="L20" s="198"/>
    </row>
    <row r="21" spans="1:12" ht="12.75" customHeight="1">
      <c r="A21" s="203"/>
      <c r="B21" s="198"/>
      <c r="C21" s="208"/>
      <c r="D21" s="208"/>
      <c r="E21" s="206"/>
      <c r="F21" s="206"/>
      <c r="G21" s="206"/>
      <c r="H21" s="192"/>
      <c r="I21" s="192"/>
      <c r="J21" s="192"/>
      <c r="K21" s="198"/>
      <c r="L21" s="198"/>
    </row>
    <row r="22" spans="1:12" ht="10.5" thickBot="1">
      <c r="A22" s="204"/>
      <c r="B22" s="199"/>
      <c r="C22" s="209"/>
      <c r="D22" s="209"/>
      <c r="E22" s="207"/>
      <c r="F22" s="207"/>
      <c r="G22" s="207"/>
      <c r="H22" s="193"/>
      <c r="I22" s="193"/>
      <c r="J22" s="193"/>
      <c r="K22" s="199"/>
      <c r="L22" s="199"/>
    </row>
    <row r="23" spans="1:12" ht="9.75">
      <c r="A23" s="92">
        <v>179612</v>
      </c>
      <c r="B23" s="93" t="s">
        <v>247</v>
      </c>
      <c r="C23" s="94"/>
      <c r="D23" s="95"/>
      <c r="E23" s="96"/>
      <c r="F23" s="96"/>
      <c r="G23" s="96">
        <v>1920</v>
      </c>
      <c r="H23" s="97"/>
      <c r="I23" s="98"/>
      <c r="J23" s="98"/>
      <c r="K23" s="99">
        <f aca="true" t="shared" si="0" ref="K23:K73">SUM(C23:J23)-E23</f>
        <v>1920</v>
      </c>
      <c r="L23" s="100">
        <f>K23-C23-D23</f>
        <v>1920</v>
      </c>
    </row>
    <row r="24" spans="1:12" ht="9.75">
      <c r="A24" s="101">
        <v>579793</v>
      </c>
      <c r="B24" s="93" t="s">
        <v>309</v>
      </c>
      <c r="C24" s="94"/>
      <c r="D24" s="95"/>
      <c r="E24" s="96"/>
      <c r="F24" s="96"/>
      <c r="G24" s="96">
        <v>1680</v>
      </c>
      <c r="H24" s="97"/>
      <c r="I24" s="98"/>
      <c r="J24" s="98"/>
      <c r="K24" s="99">
        <f t="shared" si="0"/>
        <v>1680</v>
      </c>
      <c r="L24" s="100">
        <f aca="true" t="shared" si="1" ref="L24:L74">K24-C24-D24</f>
        <v>1680</v>
      </c>
    </row>
    <row r="25" spans="1:12" ht="9.75">
      <c r="A25" s="101">
        <v>267261</v>
      </c>
      <c r="B25" s="93" t="s">
        <v>248</v>
      </c>
      <c r="C25" s="94"/>
      <c r="D25" s="95"/>
      <c r="E25" s="96"/>
      <c r="F25" s="96"/>
      <c r="G25" s="96">
        <v>720</v>
      </c>
      <c r="H25" s="97"/>
      <c r="I25" s="98"/>
      <c r="J25" s="98"/>
      <c r="K25" s="99">
        <f t="shared" si="0"/>
        <v>720</v>
      </c>
      <c r="L25" s="100">
        <f t="shared" si="1"/>
        <v>720</v>
      </c>
    </row>
    <row r="26" spans="1:12" ht="9.75">
      <c r="A26" s="99">
        <v>267279</v>
      </c>
      <c r="B26" s="93" t="s">
        <v>115</v>
      </c>
      <c r="C26" s="102"/>
      <c r="D26" s="102"/>
      <c r="E26" s="99">
        <v>6306</v>
      </c>
      <c r="F26" s="99">
        <v>6500</v>
      </c>
      <c r="G26" s="99"/>
      <c r="H26" s="99">
        <v>720</v>
      </c>
      <c r="I26" s="99"/>
      <c r="J26" s="99"/>
      <c r="K26" s="99">
        <f t="shared" si="0"/>
        <v>7220</v>
      </c>
      <c r="L26" s="100">
        <f t="shared" si="1"/>
        <v>7220</v>
      </c>
    </row>
    <row r="27" spans="1:12" ht="9.75">
      <c r="A27" s="99">
        <v>267295</v>
      </c>
      <c r="B27" s="93" t="s">
        <v>134</v>
      </c>
      <c r="C27" s="102"/>
      <c r="D27" s="102"/>
      <c r="E27" s="99"/>
      <c r="F27" s="99"/>
      <c r="G27" s="99"/>
      <c r="H27" s="99">
        <v>720</v>
      </c>
      <c r="I27" s="99"/>
      <c r="J27" s="99"/>
      <c r="K27" s="99">
        <f t="shared" si="0"/>
        <v>720</v>
      </c>
      <c r="L27" s="100">
        <f t="shared" si="1"/>
        <v>720</v>
      </c>
    </row>
    <row r="28" spans="1:12" ht="9.75">
      <c r="A28" s="99">
        <v>267309</v>
      </c>
      <c r="B28" s="93" t="s">
        <v>249</v>
      </c>
      <c r="C28" s="102"/>
      <c r="D28" s="102"/>
      <c r="E28" s="99"/>
      <c r="F28" s="99"/>
      <c r="G28" s="99">
        <v>1200</v>
      </c>
      <c r="H28" s="99"/>
      <c r="I28" s="99"/>
      <c r="J28" s="99"/>
      <c r="K28" s="99">
        <f t="shared" si="0"/>
        <v>1200</v>
      </c>
      <c r="L28" s="100">
        <f t="shared" si="1"/>
        <v>1200</v>
      </c>
    </row>
    <row r="29" spans="1:12" ht="9.75">
      <c r="A29" s="99">
        <v>267376</v>
      </c>
      <c r="B29" s="93" t="s">
        <v>95</v>
      </c>
      <c r="C29" s="102"/>
      <c r="D29" s="102"/>
      <c r="E29" s="99">
        <v>919</v>
      </c>
      <c r="F29" s="99">
        <v>1000</v>
      </c>
      <c r="G29" s="99">
        <v>960</v>
      </c>
      <c r="H29" s="99">
        <v>960</v>
      </c>
      <c r="I29" s="99"/>
      <c r="J29" s="99"/>
      <c r="K29" s="99">
        <f t="shared" si="0"/>
        <v>2920</v>
      </c>
      <c r="L29" s="100">
        <f t="shared" si="1"/>
        <v>2920</v>
      </c>
    </row>
    <row r="30" spans="1:12" ht="9.75">
      <c r="A30" s="99">
        <v>179591</v>
      </c>
      <c r="B30" s="93" t="s">
        <v>261</v>
      </c>
      <c r="C30" s="102"/>
      <c r="D30" s="102"/>
      <c r="E30" s="99">
        <v>711</v>
      </c>
      <c r="F30" s="99">
        <v>500</v>
      </c>
      <c r="G30" s="99"/>
      <c r="H30" s="99"/>
      <c r="I30" s="99"/>
      <c r="J30" s="99"/>
      <c r="K30" s="99">
        <f t="shared" si="0"/>
        <v>500</v>
      </c>
      <c r="L30" s="100">
        <f t="shared" si="1"/>
        <v>500</v>
      </c>
    </row>
    <row r="31" spans="1:12" ht="9.75">
      <c r="A31" s="99">
        <v>267406</v>
      </c>
      <c r="B31" s="93" t="s">
        <v>20</v>
      </c>
      <c r="C31" s="102">
        <v>100000</v>
      </c>
      <c r="D31" s="102"/>
      <c r="E31" s="99">
        <v>23359</v>
      </c>
      <c r="F31" s="99">
        <v>23500</v>
      </c>
      <c r="G31" s="99">
        <v>1210</v>
      </c>
      <c r="H31" s="99">
        <v>1440</v>
      </c>
      <c r="I31" s="99"/>
      <c r="J31" s="99"/>
      <c r="K31" s="99">
        <f t="shared" si="0"/>
        <v>126150</v>
      </c>
      <c r="L31" s="100">
        <f t="shared" si="1"/>
        <v>26150</v>
      </c>
    </row>
    <row r="32" spans="1:12" ht="9.75">
      <c r="A32" s="99">
        <v>267422</v>
      </c>
      <c r="B32" s="93" t="s">
        <v>21</v>
      </c>
      <c r="C32" s="102"/>
      <c r="D32" s="102"/>
      <c r="E32" s="99">
        <v>1596</v>
      </c>
      <c r="F32" s="99">
        <v>1500</v>
      </c>
      <c r="G32" s="99">
        <v>1210</v>
      </c>
      <c r="H32" s="99">
        <v>720</v>
      </c>
      <c r="I32" s="99"/>
      <c r="J32" s="99"/>
      <c r="K32" s="99">
        <f t="shared" si="0"/>
        <v>3430</v>
      </c>
      <c r="L32" s="100">
        <f t="shared" si="1"/>
        <v>3430</v>
      </c>
    </row>
    <row r="33" spans="1:12" ht="9.75">
      <c r="A33" s="99">
        <v>267431</v>
      </c>
      <c r="B33" s="93" t="s">
        <v>110</v>
      </c>
      <c r="C33" s="102"/>
      <c r="D33" s="102"/>
      <c r="E33" s="99">
        <v>436</v>
      </c>
      <c r="F33" s="99">
        <v>500</v>
      </c>
      <c r="G33" s="99">
        <v>3630</v>
      </c>
      <c r="H33" s="99">
        <v>720</v>
      </c>
      <c r="I33" s="99"/>
      <c r="J33" s="99"/>
      <c r="K33" s="99">
        <f t="shared" si="0"/>
        <v>4850</v>
      </c>
      <c r="L33" s="100">
        <f t="shared" si="1"/>
        <v>4850</v>
      </c>
    </row>
    <row r="34" spans="1:12" ht="9.75">
      <c r="A34" s="99">
        <v>267449</v>
      </c>
      <c r="B34" s="93" t="s">
        <v>193</v>
      </c>
      <c r="C34" s="102"/>
      <c r="D34" s="102"/>
      <c r="E34" s="99">
        <v>6205</v>
      </c>
      <c r="F34" s="99">
        <v>6000</v>
      </c>
      <c r="G34" s="99">
        <v>960</v>
      </c>
      <c r="H34" s="99">
        <v>720</v>
      </c>
      <c r="I34" s="99"/>
      <c r="J34" s="99"/>
      <c r="K34" s="99">
        <f t="shared" si="0"/>
        <v>7680</v>
      </c>
      <c r="L34" s="100">
        <f t="shared" si="1"/>
        <v>7680</v>
      </c>
    </row>
    <row r="35" spans="1:12" ht="9.75">
      <c r="A35" s="99">
        <v>267457</v>
      </c>
      <c r="B35" s="93" t="s">
        <v>22</v>
      </c>
      <c r="C35" s="102"/>
      <c r="D35" s="102"/>
      <c r="E35" s="99">
        <v>1878</v>
      </c>
      <c r="F35" s="99">
        <v>2000</v>
      </c>
      <c r="G35" s="99">
        <v>7260</v>
      </c>
      <c r="H35" s="99">
        <v>720</v>
      </c>
      <c r="I35" s="99"/>
      <c r="J35" s="99"/>
      <c r="K35" s="99">
        <f t="shared" si="0"/>
        <v>9980</v>
      </c>
      <c r="L35" s="100">
        <f t="shared" si="1"/>
        <v>9980</v>
      </c>
    </row>
    <row r="36" spans="1:12" ht="9.75">
      <c r="A36" s="99">
        <v>267473</v>
      </c>
      <c r="B36" s="93" t="s">
        <v>205</v>
      </c>
      <c r="C36" s="102"/>
      <c r="D36" s="102"/>
      <c r="E36" s="99"/>
      <c r="F36" s="99"/>
      <c r="G36" s="99">
        <v>720</v>
      </c>
      <c r="H36" s="99"/>
      <c r="I36" s="99"/>
      <c r="J36" s="99"/>
      <c r="K36" s="99">
        <f t="shared" si="0"/>
        <v>720</v>
      </c>
      <c r="L36" s="100">
        <f t="shared" si="1"/>
        <v>720</v>
      </c>
    </row>
    <row r="37" spans="1:12" ht="9.75">
      <c r="A37" s="99">
        <v>267481</v>
      </c>
      <c r="B37" s="93" t="s">
        <v>111</v>
      </c>
      <c r="C37" s="102"/>
      <c r="D37" s="102"/>
      <c r="E37" s="99">
        <v>11483</v>
      </c>
      <c r="F37" s="99">
        <v>11500</v>
      </c>
      <c r="G37" s="99">
        <v>7260</v>
      </c>
      <c r="H37" s="99">
        <v>960</v>
      </c>
      <c r="I37" s="99"/>
      <c r="J37" s="99"/>
      <c r="K37" s="99">
        <f t="shared" si="0"/>
        <v>19720</v>
      </c>
      <c r="L37" s="100">
        <f t="shared" si="1"/>
        <v>19720</v>
      </c>
    </row>
    <row r="38" spans="1:12" ht="9.75">
      <c r="A38" s="99">
        <v>267538</v>
      </c>
      <c r="B38" s="93" t="s">
        <v>96</v>
      </c>
      <c r="C38" s="102"/>
      <c r="D38" s="102"/>
      <c r="E38" s="99">
        <v>10613</v>
      </c>
      <c r="F38" s="99">
        <v>10500</v>
      </c>
      <c r="G38" s="99"/>
      <c r="H38" s="99">
        <v>720</v>
      </c>
      <c r="I38" s="99"/>
      <c r="J38" s="99"/>
      <c r="K38" s="99">
        <f t="shared" si="0"/>
        <v>11220</v>
      </c>
      <c r="L38" s="100">
        <f t="shared" si="1"/>
        <v>11220</v>
      </c>
    </row>
    <row r="39" spans="1:12" ht="9.75">
      <c r="A39" s="99">
        <v>267562</v>
      </c>
      <c r="B39" s="93" t="s">
        <v>112</v>
      </c>
      <c r="C39" s="102"/>
      <c r="D39" s="102"/>
      <c r="E39" s="99"/>
      <c r="F39" s="99"/>
      <c r="G39" s="99"/>
      <c r="H39" s="99">
        <v>720</v>
      </c>
      <c r="I39" s="99"/>
      <c r="J39" s="99"/>
      <c r="K39" s="99">
        <f t="shared" si="0"/>
        <v>720</v>
      </c>
      <c r="L39" s="100">
        <f t="shared" si="1"/>
        <v>720</v>
      </c>
    </row>
    <row r="40" spans="1:12" ht="9.75">
      <c r="A40" s="103">
        <v>579882</v>
      </c>
      <c r="B40" s="93" t="s">
        <v>252</v>
      </c>
      <c r="C40" s="102"/>
      <c r="D40" s="102"/>
      <c r="E40" s="99"/>
      <c r="F40" s="99"/>
      <c r="G40" s="99">
        <v>960</v>
      </c>
      <c r="H40" s="99"/>
      <c r="I40" s="99"/>
      <c r="J40" s="99"/>
      <c r="K40" s="99">
        <f t="shared" si="0"/>
        <v>960</v>
      </c>
      <c r="L40" s="100">
        <f t="shared" si="1"/>
        <v>960</v>
      </c>
    </row>
    <row r="41" spans="1:12" ht="9.75">
      <c r="A41" s="103">
        <v>267660</v>
      </c>
      <c r="B41" s="93" t="s">
        <v>153</v>
      </c>
      <c r="C41" s="102"/>
      <c r="D41" s="102"/>
      <c r="E41" s="99"/>
      <c r="F41" s="99"/>
      <c r="G41" s="99">
        <v>720</v>
      </c>
      <c r="H41" s="99"/>
      <c r="I41" s="99"/>
      <c r="J41" s="99"/>
      <c r="K41" s="99">
        <f t="shared" si="0"/>
        <v>720</v>
      </c>
      <c r="L41" s="100">
        <f t="shared" si="1"/>
        <v>720</v>
      </c>
    </row>
    <row r="42" spans="1:12" ht="9.75">
      <c r="A42" s="99">
        <v>267678</v>
      </c>
      <c r="B42" s="93" t="s">
        <v>97</v>
      </c>
      <c r="C42" s="102"/>
      <c r="D42" s="102"/>
      <c r="E42" s="99">
        <v>7438</v>
      </c>
      <c r="F42" s="99">
        <v>7500</v>
      </c>
      <c r="G42" s="99"/>
      <c r="H42" s="99">
        <v>720</v>
      </c>
      <c r="I42" s="99"/>
      <c r="J42" s="99"/>
      <c r="K42" s="99">
        <f t="shared" si="0"/>
        <v>8220</v>
      </c>
      <c r="L42" s="100">
        <f t="shared" si="1"/>
        <v>8220</v>
      </c>
    </row>
    <row r="43" spans="1:12" ht="9.75">
      <c r="A43" s="99">
        <v>267694</v>
      </c>
      <c r="B43" s="93" t="s">
        <v>250</v>
      </c>
      <c r="C43" s="102"/>
      <c r="D43" s="102"/>
      <c r="E43" s="99"/>
      <c r="F43" s="99"/>
      <c r="G43" s="99">
        <v>480</v>
      </c>
      <c r="H43" s="99"/>
      <c r="I43" s="99"/>
      <c r="J43" s="99"/>
      <c r="K43" s="99">
        <f t="shared" si="0"/>
        <v>480</v>
      </c>
      <c r="L43" s="100">
        <f t="shared" si="1"/>
        <v>480</v>
      </c>
    </row>
    <row r="44" spans="1:12" ht="9.75">
      <c r="A44" s="99">
        <v>267716</v>
      </c>
      <c r="B44" s="93" t="s">
        <v>98</v>
      </c>
      <c r="C44" s="102"/>
      <c r="D44" s="102"/>
      <c r="E44" s="99">
        <v>1944</v>
      </c>
      <c r="F44" s="99">
        <v>2000</v>
      </c>
      <c r="G44" s="99"/>
      <c r="H44" s="99">
        <v>720</v>
      </c>
      <c r="I44" s="99"/>
      <c r="J44" s="99"/>
      <c r="K44" s="99">
        <f t="shared" si="0"/>
        <v>2720</v>
      </c>
      <c r="L44" s="100">
        <f t="shared" si="1"/>
        <v>2720</v>
      </c>
    </row>
    <row r="45" spans="1:12" ht="9.75">
      <c r="A45" s="99">
        <v>267741</v>
      </c>
      <c r="B45" s="93" t="s">
        <v>251</v>
      </c>
      <c r="C45" s="102"/>
      <c r="D45" s="102"/>
      <c r="E45" s="99"/>
      <c r="F45" s="99"/>
      <c r="G45" s="99">
        <v>720</v>
      </c>
      <c r="H45" s="99"/>
      <c r="I45" s="99"/>
      <c r="J45" s="99"/>
      <c r="K45" s="99">
        <f t="shared" si="0"/>
        <v>720</v>
      </c>
      <c r="L45" s="100">
        <f t="shared" si="1"/>
        <v>720</v>
      </c>
    </row>
    <row r="46" spans="1:12" ht="9.75">
      <c r="A46" s="99">
        <v>267759</v>
      </c>
      <c r="B46" s="93" t="s">
        <v>99</v>
      </c>
      <c r="C46" s="102"/>
      <c r="D46" s="102"/>
      <c r="E46" s="99">
        <v>687</v>
      </c>
      <c r="F46" s="99">
        <v>500</v>
      </c>
      <c r="G46" s="99">
        <v>7960</v>
      </c>
      <c r="H46" s="99">
        <v>240</v>
      </c>
      <c r="I46" s="99"/>
      <c r="J46" s="99"/>
      <c r="K46" s="99">
        <f t="shared" si="0"/>
        <v>8700</v>
      </c>
      <c r="L46" s="100">
        <f t="shared" si="1"/>
        <v>8700</v>
      </c>
    </row>
    <row r="47" spans="1:12" ht="9.75">
      <c r="A47" s="99">
        <v>579947</v>
      </c>
      <c r="B47" s="93" t="s">
        <v>253</v>
      </c>
      <c r="C47" s="102"/>
      <c r="D47" s="102"/>
      <c r="E47" s="99"/>
      <c r="F47" s="99"/>
      <c r="G47" s="99">
        <v>960</v>
      </c>
      <c r="H47" s="99"/>
      <c r="I47" s="99"/>
      <c r="J47" s="99"/>
      <c r="K47" s="99">
        <f t="shared" si="0"/>
        <v>960</v>
      </c>
      <c r="L47" s="100">
        <f t="shared" si="1"/>
        <v>960</v>
      </c>
    </row>
    <row r="48" spans="1:12" ht="9.75">
      <c r="A48" s="99">
        <v>267783</v>
      </c>
      <c r="B48" s="93" t="s">
        <v>86</v>
      </c>
      <c r="C48" s="102"/>
      <c r="D48" s="102"/>
      <c r="E48" s="99"/>
      <c r="F48" s="99"/>
      <c r="G48" s="99">
        <v>3380</v>
      </c>
      <c r="H48" s="99">
        <v>720</v>
      </c>
      <c r="I48" s="99"/>
      <c r="J48" s="99"/>
      <c r="K48" s="99">
        <f t="shared" si="0"/>
        <v>4100</v>
      </c>
      <c r="L48" s="100">
        <f t="shared" si="1"/>
        <v>4100</v>
      </c>
    </row>
    <row r="49" spans="1:12" ht="9.75">
      <c r="A49" s="99">
        <v>267791</v>
      </c>
      <c r="B49" s="93" t="s">
        <v>100</v>
      </c>
      <c r="C49" s="102"/>
      <c r="D49" s="102"/>
      <c r="E49" s="99">
        <v>14781</v>
      </c>
      <c r="F49" s="99">
        <v>15000</v>
      </c>
      <c r="G49" s="99"/>
      <c r="H49" s="99">
        <v>720</v>
      </c>
      <c r="I49" s="99"/>
      <c r="J49" s="99"/>
      <c r="K49" s="99">
        <f t="shared" si="0"/>
        <v>15720</v>
      </c>
      <c r="L49" s="100">
        <f t="shared" si="1"/>
        <v>15720</v>
      </c>
    </row>
    <row r="50" spans="1:12" ht="9.75">
      <c r="A50" s="99">
        <v>267813</v>
      </c>
      <c r="B50" s="93" t="s">
        <v>144</v>
      </c>
      <c r="C50" s="102"/>
      <c r="D50" s="102"/>
      <c r="E50" s="99">
        <v>1359</v>
      </c>
      <c r="F50" s="99">
        <v>1500</v>
      </c>
      <c r="G50" s="99">
        <v>1920</v>
      </c>
      <c r="H50" s="99"/>
      <c r="I50" s="99"/>
      <c r="J50" s="99"/>
      <c r="K50" s="99">
        <f t="shared" si="0"/>
        <v>3420</v>
      </c>
      <c r="L50" s="100">
        <f t="shared" si="1"/>
        <v>3420</v>
      </c>
    </row>
    <row r="51" spans="1:12" ht="9.75">
      <c r="A51" s="99">
        <v>267805</v>
      </c>
      <c r="B51" s="93" t="s">
        <v>254</v>
      </c>
      <c r="C51" s="102"/>
      <c r="D51" s="102"/>
      <c r="E51" s="99"/>
      <c r="F51" s="99"/>
      <c r="G51" s="99">
        <v>1200</v>
      </c>
      <c r="H51" s="99"/>
      <c r="I51" s="99"/>
      <c r="J51" s="99"/>
      <c r="K51" s="99">
        <f t="shared" si="0"/>
        <v>1200</v>
      </c>
      <c r="L51" s="100">
        <f t="shared" si="1"/>
        <v>1200</v>
      </c>
    </row>
    <row r="52" spans="1:12" ht="9.75">
      <c r="A52" s="99">
        <v>267830</v>
      </c>
      <c r="B52" s="93" t="s">
        <v>101</v>
      </c>
      <c r="C52" s="102"/>
      <c r="D52" s="102"/>
      <c r="E52" s="99">
        <v>9728</v>
      </c>
      <c r="F52" s="99">
        <v>9500</v>
      </c>
      <c r="G52" s="99">
        <v>6280</v>
      </c>
      <c r="H52" s="99">
        <v>720</v>
      </c>
      <c r="I52" s="99"/>
      <c r="J52" s="99"/>
      <c r="K52" s="99">
        <f t="shared" si="0"/>
        <v>16500</v>
      </c>
      <c r="L52" s="100">
        <f t="shared" si="1"/>
        <v>16500</v>
      </c>
    </row>
    <row r="53" spans="1:12" ht="9.75">
      <c r="A53" s="99">
        <v>267848</v>
      </c>
      <c r="B53" s="93" t="s">
        <v>255</v>
      </c>
      <c r="C53" s="102"/>
      <c r="D53" s="102"/>
      <c r="E53" s="99"/>
      <c r="F53" s="99"/>
      <c r="G53" s="99">
        <v>2880</v>
      </c>
      <c r="H53" s="99"/>
      <c r="I53" s="99"/>
      <c r="J53" s="99"/>
      <c r="K53" s="99">
        <f t="shared" si="0"/>
        <v>2880</v>
      </c>
      <c r="L53" s="100">
        <f t="shared" si="1"/>
        <v>2880</v>
      </c>
    </row>
    <row r="54" spans="1:12" ht="9.75">
      <c r="A54" s="99">
        <v>267856</v>
      </c>
      <c r="B54" s="93" t="s">
        <v>113</v>
      </c>
      <c r="C54" s="102"/>
      <c r="D54" s="102"/>
      <c r="E54" s="99">
        <v>12836</v>
      </c>
      <c r="F54" s="99">
        <v>13000</v>
      </c>
      <c r="G54" s="99">
        <v>9680</v>
      </c>
      <c r="H54" s="99">
        <v>720</v>
      </c>
      <c r="I54" s="99"/>
      <c r="J54" s="99"/>
      <c r="K54" s="99">
        <f t="shared" si="0"/>
        <v>23400</v>
      </c>
      <c r="L54" s="100">
        <f t="shared" si="1"/>
        <v>23400</v>
      </c>
    </row>
    <row r="55" spans="1:12" ht="9.75">
      <c r="A55" s="103">
        <v>579980</v>
      </c>
      <c r="B55" s="93" t="s">
        <v>206</v>
      </c>
      <c r="C55" s="102"/>
      <c r="D55" s="102"/>
      <c r="E55" s="99">
        <v>1681</v>
      </c>
      <c r="F55" s="99">
        <v>1500</v>
      </c>
      <c r="G55" s="99">
        <v>1920</v>
      </c>
      <c r="H55" s="99"/>
      <c r="I55" s="99"/>
      <c r="J55" s="99"/>
      <c r="K55" s="99">
        <f t="shared" si="0"/>
        <v>3420</v>
      </c>
      <c r="L55" s="100">
        <f t="shared" si="1"/>
        <v>3420</v>
      </c>
    </row>
    <row r="56" spans="1:12" ht="9.75">
      <c r="A56" s="104">
        <v>579998</v>
      </c>
      <c r="B56" s="93" t="s">
        <v>256</v>
      </c>
      <c r="C56" s="102"/>
      <c r="D56" s="102"/>
      <c r="E56" s="99"/>
      <c r="F56" s="99"/>
      <c r="G56" s="99">
        <v>2160</v>
      </c>
      <c r="H56" s="99"/>
      <c r="I56" s="99"/>
      <c r="J56" s="99"/>
      <c r="K56" s="99">
        <f t="shared" si="0"/>
        <v>2160</v>
      </c>
      <c r="L56" s="100">
        <f t="shared" si="1"/>
        <v>2160</v>
      </c>
    </row>
    <row r="57" spans="1:12" ht="9.75">
      <c r="A57" s="104">
        <v>580031</v>
      </c>
      <c r="B57" s="93" t="s">
        <v>257</v>
      </c>
      <c r="C57" s="102"/>
      <c r="D57" s="102"/>
      <c r="E57" s="99"/>
      <c r="F57" s="99"/>
      <c r="G57" s="99">
        <v>240</v>
      </c>
      <c r="H57" s="99"/>
      <c r="I57" s="99"/>
      <c r="J57" s="99"/>
      <c r="K57" s="99">
        <f t="shared" si="0"/>
        <v>240</v>
      </c>
      <c r="L57" s="100">
        <f t="shared" si="1"/>
        <v>240</v>
      </c>
    </row>
    <row r="58" spans="1:12" ht="9.75">
      <c r="A58" s="103">
        <v>268062</v>
      </c>
      <c r="B58" s="93" t="s">
        <v>202</v>
      </c>
      <c r="C58" s="102"/>
      <c r="D58" s="102"/>
      <c r="E58" s="99"/>
      <c r="F58" s="99"/>
      <c r="G58" s="99">
        <v>1440</v>
      </c>
      <c r="H58" s="99"/>
      <c r="I58" s="99"/>
      <c r="J58" s="99"/>
      <c r="K58" s="99">
        <f t="shared" si="0"/>
        <v>1440</v>
      </c>
      <c r="L58" s="100">
        <f t="shared" si="1"/>
        <v>1440</v>
      </c>
    </row>
    <row r="59" spans="1:12" ht="9.75">
      <c r="A59" s="99">
        <v>268097</v>
      </c>
      <c r="B59" s="93" t="s">
        <v>23</v>
      </c>
      <c r="C59" s="102">
        <v>100000</v>
      </c>
      <c r="D59" s="102"/>
      <c r="E59" s="99">
        <v>11383</v>
      </c>
      <c r="F59" s="99">
        <v>11500</v>
      </c>
      <c r="G59" s="99">
        <v>1930</v>
      </c>
      <c r="H59" s="99">
        <v>1200</v>
      </c>
      <c r="I59" s="99"/>
      <c r="J59" s="99"/>
      <c r="K59" s="99">
        <f t="shared" si="0"/>
        <v>114630</v>
      </c>
      <c r="L59" s="100">
        <f t="shared" si="1"/>
        <v>14630</v>
      </c>
    </row>
    <row r="60" spans="1:12" ht="9.75">
      <c r="A60" s="103">
        <v>268160</v>
      </c>
      <c r="B60" s="93" t="s">
        <v>262</v>
      </c>
      <c r="C60" s="102"/>
      <c r="D60" s="102"/>
      <c r="E60" s="99">
        <v>1052</v>
      </c>
      <c r="F60" s="99">
        <v>1000</v>
      </c>
      <c r="G60" s="99"/>
      <c r="H60" s="99"/>
      <c r="I60" s="99"/>
      <c r="J60" s="99"/>
      <c r="K60" s="99">
        <f t="shared" si="0"/>
        <v>1000</v>
      </c>
      <c r="L60" s="100">
        <f t="shared" si="1"/>
        <v>1000</v>
      </c>
    </row>
    <row r="61" spans="1:12" ht="9.75">
      <c r="A61" s="104">
        <v>268232</v>
      </c>
      <c r="B61" s="93" t="s">
        <v>258</v>
      </c>
      <c r="C61" s="102"/>
      <c r="D61" s="102"/>
      <c r="E61" s="99"/>
      <c r="F61" s="99"/>
      <c r="G61" s="99">
        <v>720</v>
      </c>
      <c r="H61" s="99"/>
      <c r="I61" s="99"/>
      <c r="J61" s="99"/>
      <c r="K61" s="99">
        <f t="shared" si="0"/>
        <v>720</v>
      </c>
      <c r="L61" s="100">
        <f t="shared" si="1"/>
        <v>720</v>
      </c>
    </row>
    <row r="62" spans="1:12" ht="9.75">
      <c r="A62" s="104">
        <v>580091</v>
      </c>
      <c r="B62" s="93" t="s">
        <v>259</v>
      </c>
      <c r="C62" s="102"/>
      <c r="D62" s="102"/>
      <c r="E62" s="99"/>
      <c r="F62" s="99"/>
      <c r="G62" s="99">
        <v>1200</v>
      </c>
      <c r="H62" s="99"/>
      <c r="I62" s="99"/>
      <c r="J62" s="99"/>
      <c r="K62" s="99">
        <f t="shared" si="0"/>
        <v>1200</v>
      </c>
      <c r="L62" s="100">
        <f t="shared" si="1"/>
        <v>1200</v>
      </c>
    </row>
    <row r="63" spans="1:12" ht="9.75">
      <c r="A63" s="99">
        <v>268275</v>
      </c>
      <c r="B63" s="93" t="s">
        <v>154</v>
      </c>
      <c r="C63" s="102"/>
      <c r="D63" s="102"/>
      <c r="E63" s="99">
        <v>2287</v>
      </c>
      <c r="F63" s="99">
        <v>2500</v>
      </c>
      <c r="G63" s="99">
        <v>3860</v>
      </c>
      <c r="H63" s="99">
        <v>480</v>
      </c>
      <c r="I63" s="99"/>
      <c r="J63" s="99"/>
      <c r="K63" s="99">
        <f t="shared" si="0"/>
        <v>6840</v>
      </c>
      <c r="L63" s="100">
        <f t="shared" si="1"/>
        <v>6840</v>
      </c>
    </row>
    <row r="64" spans="1:12" ht="9.75">
      <c r="A64" s="99">
        <v>580112</v>
      </c>
      <c r="B64" s="93" t="s">
        <v>260</v>
      </c>
      <c r="C64" s="102"/>
      <c r="D64" s="102"/>
      <c r="E64" s="99"/>
      <c r="F64" s="99"/>
      <c r="G64" s="99">
        <v>240</v>
      </c>
      <c r="H64" s="99"/>
      <c r="I64" s="99"/>
      <c r="J64" s="99"/>
      <c r="K64" s="99">
        <f t="shared" si="0"/>
        <v>240</v>
      </c>
      <c r="L64" s="100">
        <f t="shared" si="1"/>
        <v>240</v>
      </c>
    </row>
    <row r="65" spans="1:12" ht="9.75">
      <c r="A65" s="99">
        <v>268321</v>
      </c>
      <c r="B65" s="93" t="s">
        <v>145</v>
      </c>
      <c r="C65" s="102">
        <v>100000</v>
      </c>
      <c r="D65" s="102"/>
      <c r="E65" s="99">
        <v>17477</v>
      </c>
      <c r="F65" s="99">
        <v>17500</v>
      </c>
      <c r="G65" s="99">
        <v>5310</v>
      </c>
      <c r="H65" s="99">
        <v>960</v>
      </c>
      <c r="I65" s="99"/>
      <c r="J65" s="99"/>
      <c r="K65" s="99">
        <f t="shared" si="0"/>
        <v>123770</v>
      </c>
      <c r="L65" s="100">
        <f t="shared" si="1"/>
        <v>23770</v>
      </c>
    </row>
    <row r="66" spans="1:12" ht="9.75">
      <c r="A66" s="99">
        <v>268348</v>
      </c>
      <c r="B66" s="93" t="s">
        <v>24</v>
      </c>
      <c r="C66" s="102"/>
      <c r="D66" s="102"/>
      <c r="E66" s="99">
        <v>1819</v>
      </c>
      <c r="F66" s="99">
        <v>2000</v>
      </c>
      <c r="G66" s="99">
        <v>7260</v>
      </c>
      <c r="H66" s="99">
        <v>720</v>
      </c>
      <c r="I66" s="99"/>
      <c r="J66" s="99"/>
      <c r="K66" s="99">
        <f t="shared" si="0"/>
        <v>9980</v>
      </c>
      <c r="L66" s="100">
        <f t="shared" si="1"/>
        <v>9980</v>
      </c>
    </row>
    <row r="67" spans="1:12" ht="9.75">
      <c r="A67" s="99">
        <v>268356</v>
      </c>
      <c r="B67" s="93" t="s">
        <v>114</v>
      </c>
      <c r="C67" s="102"/>
      <c r="D67" s="102"/>
      <c r="E67" s="99">
        <v>7770</v>
      </c>
      <c r="F67" s="99">
        <v>8000</v>
      </c>
      <c r="G67" s="99"/>
      <c r="H67" s="99">
        <v>240</v>
      </c>
      <c r="I67" s="99"/>
      <c r="J67" s="99"/>
      <c r="K67" s="99">
        <f t="shared" si="0"/>
        <v>8240</v>
      </c>
      <c r="L67" s="100">
        <f t="shared" si="1"/>
        <v>8240</v>
      </c>
    </row>
    <row r="68" spans="1:12" ht="9.75">
      <c r="A68" s="99">
        <v>268402</v>
      </c>
      <c r="B68" s="93" t="s">
        <v>102</v>
      </c>
      <c r="C68" s="102"/>
      <c r="D68" s="102"/>
      <c r="E68" s="99">
        <v>3036</v>
      </c>
      <c r="F68" s="99">
        <v>3000</v>
      </c>
      <c r="G68" s="99">
        <v>960</v>
      </c>
      <c r="H68" s="99">
        <v>720</v>
      </c>
      <c r="I68" s="99"/>
      <c r="J68" s="99">
        <v>39590</v>
      </c>
      <c r="K68" s="99">
        <f t="shared" si="0"/>
        <v>44270</v>
      </c>
      <c r="L68" s="100">
        <f t="shared" si="1"/>
        <v>44270</v>
      </c>
    </row>
    <row r="69" spans="1:12" ht="9.75">
      <c r="A69" s="99">
        <v>268411</v>
      </c>
      <c r="B69" s="93" t="s">
        <v>203</v>
      </c>
      <c r="C69" s="102"/>
      <c r="D69" s="102"/>
      <c r="E69" s="99"/>
      <c r="F69" s="99"/>
      <c r="G69" s="99">
        <v>720</v>
      </c>
      <c r="H69" s="99"/>
      <c r="I69" s="99"/>
      <c r="J69" s="99"/>
      <c r="K69" s="99">
        <f t="shared" si="0"/>
        <v>720</v>
      </c>
      <c r="L69" s="100">
        <f t="shared" si="1"/>
        <v>720</v>
      </c>
    </row>
    <row r="70" spans="1:12" ht="9.75">
      <c r="A70" s="99">
        <v>268381</v>
      </c>
      <c r="B70" s="93" t="s">
        <v>207</v>
      </c>
      <c r="C70" s="102"/>
      <c r="D70" s="102"/>
      <c r="E70" s="99"/>
      <c r="F70" s="99"/>
      <c r="G70" s="99">
        <v>720</v>
      </c>
      <c r="H70" s="99"/>
      <c r="I70" s="99"/>
      <c r="J70" s="99"/>
      <c r="K70" s="99">
        <f t="shared" si="0"/>
        <v>720</v>
      </c>
      <c r="L70" s="100">
        <f t="shared" si="1"/>
        <v>720</v>
      </c>
    </row>
    <row r="71" spans="1:12" ht="9.75">
      <c r="A71" s="104">
        <v>268470</v>
      </c>
      <c r="B71" s="93" t="s">
        <v>204</v>
      </c>
      <c r="C71" s="102"/>
      <c r="D71" s="102"/>
      <c r="E71" s="99"/>
      <c r="F71" s="99"/>
      <c r="G71" s="99">
        <v>960</v>
      </c>
      <c r="H71" s="99"/>
      <c r="I71" s="99"/>
      <c r="J71" s="99"/>
      <c r="K71" s="99">
        <f t="shared" si="0"/>
        <v>960</v>
      </c>
      <c r="L71" s="100">
        <f t="shared" si="1"/>
        <v>960</v>
      </c>
    </row>
    <row r="72" spans="1:12" ht="9.75">
      <c r="A72" s="103">
        <v>179671</v>
      </c>
      <c r="B72" s="93" t="s">
        <v>169</v>
      </c>
      <c r="C72" s="102"/>
      <c r="D72" s="102"/>
      <c r="E72" s="99">
        <v>634</v>
      </c>
      <c r="F72" s="99">
        <v>500</v>
      </c>
      <c r="G72" s="99"/>
      <c r="H72" s="99"/>
      <c r="I72" s="99"/>
      <c r="J72" s="99"/>
      <c r="K72" s="99">
        <f t="shared" si="0"/>
        <v>500</v>
      </c>
      <c r="L72" s="100">
        <f t="shared" si="1"/>
        <v>500</v>
      </c>
    </row>
    <row r="73" spans="1:12" ht="10.5" thickBot="1">
      <c r="A73" s="105">
        <v>268542</v>
      </c>
      <c r="B73" s="93" t="s">
        <v>137</v>
      </c>
      <c r="C73" s="102">
        <v>100000</v>
      </c>
      <c r="D73" s="102"/>
      <c r="E73" s="99">
        <v>7126</v>
      </c>
      <c r="F73" s="99">
        <v>7000</v>
      </c>
      <c r="G73" s="99">
        <v>10140</v>
      </c>
      <c r="H73" s="99">
        <v>960</v>
      </c>
      <c r="I73" s="99"/>
      <c r="J73" s="99">
        <v>39500</v>
      </c>
      <c r="K73" s="99">
        <f t="shared" si="0"/>
        <v>157600</v>
      </c>
      <c r="L73" s="106">
        <f t="shared" si="1"/>
        <v>57600</v>
      </c>
    </row>
    <row r="74" spans="2:13" ht="10.5" thickBot="1">
      <c r="B74" s="88" t="s">
        <v>25</v>
      </c>
      <c r="C74" s="107">
        <f>SUM(C26:C73)</f>
        <v>400000</v>
      </c>
      <c r="D74" s="107">
        <f>SUM(D26:D73)</f>
        <v>0</v>
      </c>
      <c r="E74" s="108">
        <f aca="true" t="shared" si="2" ref="E74:J74">SUM(E23:E73)</f>
        <v>166544</v>
      </c>
      <c r="F74" s="109">
        <f t="shared" si="2"/>
        <v>167000</v>
      </c>
      <c r="G74" s="108">
        <f t="shared" si="2"/>
        <v>105650</v>
      </c>
      <c r="H74" s="109">
        <f t="shared" si="2"/>
        <v>18960</v>
      </c>
      <c r="I74" s="109">
        <f t="shared" si="2"/>
        <v>0</v>
      </c>
      <c r="J74" s="88">
        <f t="shared" si="2"/>
        <v>79090</v>
      </c>
      <c r="K74" s="88">
        <f>SUM(C74:J74)-E74</f>
        <v>770700</v>
      </c>
      <c r="L74" s="109">
        <f t="shared" si="1"/>
        <v>370700</v>
      </c>
      <c r="M74" s="110"/>
    </row>
    <row r="76" ht="9.75">
      <c r="B76" s="74" t="s">
        <v>215</v>
      </c>
    </row>
    <row r="77" spans="2:10" ht="9.75">
      <c r="B77" s="196" t="s">
        <v>213</v>
      </c>
      <c r="C77" s="196"/>
      <c r="D77" s="196"/>
      <c r="H77" s="111"/>
      <c r="I77" s="111"/>
      <c r="J77" s="111"/>
    </row>
    <row r="78" spans="2:6" ht="9.75">
      <c r="B78" s="112"/>
      <c r="C78" s="196" t="s">
        <v>214</v>
      </c>
      <c r="D78" s="196"/>
      <c r="E78" s="196"/>
      <c r="F78" s="196"/>
    </row>
  </sheetData>
  <sheetProtection/>
  <mergeCells count="21">
    <mergeCell ref="G4:G5"/>
    <mergeCell ref="H19:H22"/>
    <mergeCell ref="I19:I22"/>
    <mergeCell ref="A19:A22"/>
    <mergeCell ref="B19:B22"/>
    <mergeCell ref="E19:E22"/>
    <mergeCell ref="F19:F22"/>
    <mergeCell ref="G19:G22"/>
    <mergeCell ref="C78:F78"/>
    <mergeCell ref="C20:C22"/>
    <mergeCell ref="D20:D22"/>
    <mergeCell ref="J19:J22"/>
    <mergeCell ref="C3:G3"/>
    <mergeCell ref="B9:C9"/>
    <mergeCell ref="B77:D77"/>
    <mergeCell ref="L19:L22"/>
    <mergeCell ref="C19:D19"/>
    <mergeCell ref="C4:D4"/>
    <mergeCell ref="E4:E5"/>
    <mergeCell ref="K19:K22"/>
    <mergeCell ref="F4:F5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&amp;LPřehled čerpání SDH 2012&amp;RRK-35-2012-xx, př. 2
počet stran: 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2"/>
  <sheetViews>
    <sheetView zoomScale="85" zoomScaleNormal="85" zoomScalePageLayoutView="0" workbookViewId="0" topLeftCell="A4">
      <selection activeCell="J27" sqref="J27"/>
    </sheetView>
  </sheetViews>
  <sheetFormatPr defaultColWidth="9.00390625" defaultRowHeight="12.75"/>
  <cols>
    <col min="1" max="1" width="10.00390625" style="25" bestFit="1" customWidth="1"/>
    <col min="2" max="2" width="17.875" style="0" customWidth="1"/>
    <col min="3" max="6" width="12.50390625" style="0" customWidth="1"/>
    <col min="7" max="7" width="14.00390625" style="0" customWidth="1"/>
    <col min="8" max="11" width="12.50390625" style="0" customWidth="1"/>
    <col min="12" max="12" width="11.875" style="0" customWidth="1"/>
  </cols>
  <sheetData>
    <row r="3" spans="3:7" ht="13.5" thickBot="1">
      <c r="C3" s="223" t="s">
        <v>311</v>
      </c>
      <c r="D3" s="223"/>
      <c r="E3" s="223"/>
      <c r="F3" s="223"/>
      <c r="G3" s="223"/>
    </row>
    <row r="4" spans="2:8" ht="13.5" thickBot="1">
      <c r="B4" s="2"/>
      <c r="C4" s="217" t="s">
        <v>8</v>
      </c>
      <c r="D4" s="218"/>
      <c r="E4" s="219" t="s">
        <v>11</v>
      </c>
      <c r="F4" s="221" t="s">
        <v>10</v>
      </c>
      <c r="G4" s="219" t="s">
        <v>9</v>
      </c>
      <c r="H4" s="16"/>
    </row>
    <row r="5" spans="2:8" ht="27" thickBot="1">
      <c r="B5" s="3"/>
      <c r="C5" s="24" t="s">
        <v>7</v>
      </c>
      <c r="D5" s="23" t="s">
        <v>163</v>
      </c>
      <c r="E5" s="220"/>
      <c r="F5" s="222"/>
      <c r="G5" s="220"/>
      <c r="H5" s="16"/>
    </row>
    <row r="6" spans="2:8" ht="13.5" thickBot="1">
      <c r="B6" s="3"/>
      <c r="C6" s="6" t="s">
        <v>2</v>
      </c>
      <c r="D6" s="7" t="s">
        <v>3</v>
      </c>
      <c r="E6" s="7" t="s">
        <v>4</v>
      </c>
      <c r="F6" s="8" t="s">
        <v>5</v>
      </c>
      <c r="G6" s="7" t="s">
        <v>6</v>
      </c>
      <c r="H6" s="17"/>
    </row>
    <row r="7" spans="2:8" ht="13.5" thickBot="1">
      <c r="B7" s="4" t="s">
        <v>14</v>
      </c>
      <c r="C7" s="30">
        <v>0</v>
      </c>
      <c r="D7" s="26">
        <v>0</v>
      </c>
      <c r="E7" s="26">
        <v>128000</v>
      </c>
      <c r="F7" s="30">
        <v>105200</v>
      </c>
      <c r="G7" s="26">
        <f>SUM(C7:F7)</f>
        <v>233200</v>
      </c>
      <c r="H7" s="18"/>
    </row>
    <row r="10" spans="2:3" ht="13.5" thickBot="1">
      <c r="B10" s="224" t="s">
        <v>212</v>
      </c>
      <c r="C10" s="224"/>
    </row>
    <row r="11" spans="2:8" ht="13.5" thickBot="1">
      <c r="B11" s="1"/>
      <c r="E11" s="34"/>
      <c r="F11" s="34"/>
      <c r="G11" s="35" t="s">
        <v>211</v>
      </c>
      <c r="H11" s="19"/>
    </row>
    <row r="12" spans="2:8" ht="13.5" thickBot="1">
      <c r="B12" s="10" t="s">
        <v>12</v>
      </c>
      <c r="C12" s="12">
        <v>0</v>
      </c>
      <c r="D12" s="12">
        <v>0</v>
      </c>
      <c r="E12" s="27"/>
      <c r="F12" s="27"/>
      <c r="G12" s="36">
        <v>0</v>
      </c>
      <c r="H12" s="20"/>
    </row>
    <row r="13" spans="2:8" ht="13.5" thickBot="1">
      <c r="B13" s="10" t="s">
        <v>18</v>
      </c>
      <c r="C13" s="22"/>
      <c r="D13" s="22"/>
      <c r="E13" s="27"/>
      <c r="F13" s="27">
        <v>105200</v>
      </c>
      <c r="G13" s="36">
        <f>+F13/F7*100</f>
        <v>100</v>
      </c>
      <c r="H13" s="20"/>
    </row>
    <row r="14" spans="2:8" ht="13.5" thickBot="1">
      <c r="B14" s="10" t="s">
        <v>13</v>
      </c>
      <c r="C14" s="22"/>
      <c r="D14" s="22"/>
      <c r="E14" s="27">
        <v>45500</v>
      </c>
      <c r="F14" s="27"/>
      <c r="G14" s="36"/>
      <c r="H14" s="20"/>
    </row>
    <row r="15" spans="2:8" ht="13.5" thickBot="1">
      <c r="B15" s="10" t="s">
        <v>109</v>
      </c>
      <c r="C15" s="22"/>
      <c r="D15" s="22"/>
      <c r="E15" s="10">
        <v>0</v>
      </c>
      <c r="F15" s="10"/>
      <c r="G15" s="13"/>
      <c r="H15" s="20"/>
    </row>
    <row r="16" spans="2:8" ht="13.5" thickBot="1">
      <c r="B16" s="10" t="s">
        <v>161</v>
      </c>
      <c r="C16" s="22"/>
      <c r="D16" s="22"/>
      <c r="E16" s="10"/>
      <c r="F16" s="10"/>
      <c r="G16" s="13"/>
      <c r="H16" s="20"/>
    </row>
    <row r="17" spans="2:8" ht="13.5" thickBot="1">
      <c r="B17" s="10" t="s">
        <v>126</v>
      </c>
      <c r="C17" s="22"/>
      <c r="D17" s="22"/>
      <c r="E17" s="10">
        <v>82500</v>
      </c>
      <c r="F17" s="10"/>
      <c r="G17" s="13"/>
      <c r="H17" s="20"/>
    </row>
    <row r="18" spans="2:8" ht="13.5" thickBot="1">
      <c r="B18" s="10" t="s">
        <v>25</v>
      </c>
      <c r="C18" s="22">
        <f>SUM(C12:C17)</f>
        <v>0</v>
      </c>
      <c r="D18" s="22">
        <f>SUM(D12:D17)</f>
        <v>0</v>
      </c>
      <c r="E18" s="22">
        <f>SUM(E12:E17)</f>
        <v>128000</v>
      </c>
      <c r="F18" s="22">
        <f>SUM(F12:F17)</f>
        <v>105200</v>
      </c>
      <c r="G18" s="13">
        <f>SUM(C18:F18)</f>
        <v>233200</v>
      </c>
      <c r="H18" s="20"/>
    </row>
    <row r="19" ht="13.5" thickBot="1"/>
    <row r="20" spans="1:12" ht="13.5" customHeight="1" thickBot="1">
      <c r="A20" s="202" t="s">
        <v>155</v>
      </c>
      <c r="B20" s="197" t="s">
        <v>19</v>
      </c>
      <c r="C20" s="200" t="s">
        <v>8</v>
      </c>
      <c r="D20" s="201"/>
      <c r="E20" s="205" t="s">
        <v>11</v>
      </c>
      <c r="F20" s="205" t="s">
        <v>85</v>
      </c>
      <c r="G20" s="205" t="s">
        <v>132</v>
      </c>
      <c r="H20" s="191" t="s">
        <v>109</v>
      </c>
      <c r="I20" s="191" t="s">
        <v>160</v>
      </c>
      <c r="J20" s="191" t="s">
        <v>156</v>
      </c>
      <c r="K20" s="197" t="s">
        <v>25</v>
      </c>
      <c r="L20" s="197" t="s">
        <v>312</v>
      </c>
    </row>
    <row r="21" spans="1:12" ht="12.75" customHeight="1">
      <c r="A21" s="203"/>
      <c r="B21" s="198"/>
      <c r="C21" s="208" t="s">
        <v>313</v>
      </c>
      <c r="D21" s="208" t="s">
        <v>163</v>
      </c>
      <c r="E21" s="206"/>
      <c r="F21" s="206"/>
      <c r="G21" s="206"/>
      <c r="H21" s="192"/>
      <c r="I21" s="192"/>
      <c r="J21" s="192"/>
      <c r="K21" s="198"/>
      <c r="L21" s="198"/>
    </row>
    <row r="22" spans="1:12" ht="12.75" customHeight="1">
      <c r="A22" s="203"/>
      <c r="B22" s="198"/>
      <c r="C22" s="208"/>
      <c r="D22" s="208"/>
      <c r="E22" s="206"/>
      <c r="F22" s="206"/>
      <c r="G22" s="206"/>
      <c r="H22" s="192"/>
      <c r="I22" s="192"/>
      <c r="J22" s="192"/>
      <c r="K22" s="198"/>
      <c r="L22" s="198"/>
    </row>
    <row r="23" spans="1:12" ht="13.5" thickBot="1">
      <c r="A23" s="204"/>
      <c r="B23" s="199"/>
      <c r="C23" s="209"/>
      <c r="D23" s="209"/>
      <c r="E23" s="207"/>
      <c r="F23" s="207"/>
      <c r="G23" s="207"/>
      <c r="H23" s="193"/>
      <c r="I23" s="193"/>
      <c r="J23" s="193"/>
      <c r="K23" s="199"/>
      <c r="L23" s="199"/>
    </row>
    <row r="24" spans="1:12" ht="12.75">
      <c r="A24" s="101">
        <v>285595</v>
      </c>
      <c r="B24" s="93" t="s">
        <v>103</v>
      </c>
      <c r="C24" s="102"/>
      <c r="D24" s="102"/>
      <c r="E24" s="99">
        <v>4546</v>
      </c>
      <c r="F24" s="99">
        <v>4500</v>
      </c>
      <c r="G24" s="99">
        <v>7240</v>
      </c>
      <c r="H24" s="99"/>
      <c r="I24" s="99"/>
      <c r="J24" s="99"/>
      <c r="K24" s="137">
        <f>SUM(C24:J24)-E24</f>
        <v>11740</v>
      </c>
      <c r="L24" s="92">
        <f>K24-C24-D24</f>
        <v>11740</v>
      </c>
    </row>
    <row r="25" spans="1:12" ht="12.75">
      <c r="A25" s="99">
        <v>373621</v>
      </c>
      <c r="B25" s="93" t="s">
        <v>217</v>
      </c>
      <c r="C25" s="102"/>
      <c r="D25" s="102"/>
      <c r="E25" s="99"/>
      <c r="F25" s="99"/>
      <c r="G25" s="99">
        <v>720</v>
      </c>
      <c r="H25" s="99"/>
      <c r="I25" s="99"/>
      <c r="J25" s="99"/>
      <c r="K25" s="137">
        <f aca="true" t="shared" si="0" ref="K25:K67">SUM(C25:J25)-E25</f>
        <v>720</v>
      </c>
      <c r="L25" s="99">
        <f aca="true" t="shared" si="1" ref="L25:L75">K25-C25-D25</f>
        <v>720</v>
      </c>
    </row>
    <row r="26" spans="1:12" ht="12.75">
      <c r="A26" s="104">
        <v>839582</v>
      </c>
      <c r="B26" s="93" t="s">
        <v>158</v>
      </c>
      <c r="C26" s="102"/>
      <c r="D26" s="102"/>
      <c r="E26" s="99"/>
      <c r="F26" s="99"/>
      <c r="G26" s="99">
        <v>1200</v>
      </c>
      <c r="H26" s="99"/>
      <c r="I26" s="99"/>
      <c r="J26" s="99"/>
      <c r="K26" s="137">
        <f t="shared" si="0"/>
        <v>1200</v>
      </c>
      <c r="L26" s="99">
        <f t="shared" si="1"/>
        <v>1200</v>
      </c>
    </row>
    <row r="27" spans="1:12" ht="12.75">
      <c r="A27" s="99">
        <v>285668</v>
      </c>
      <c r="B27" s="93" t="s">
        <v>30</v>
      </c>
      <c r="C27" s="102"/>
      <c r="D27" s="102"/>
      <c r="E27" s="99">
        <v>1129</v>
      </c>
      <c r="F27" s="99">
        <v>1000</v>
      </c>
      <c r="G27" s="99">
        <v>2880</v>
      </c>
      <c r="H27" s="99"/>
      <c r="I27" s="99"/>
      <c r="J27" s="99"/>
      <c r="K27" s="137">
        <f t="shared" si="0"/>
        <v>3880</v>
      </c>
      <c r="L27" s="99">
        <f t="shared" si="1"/>
        <v>3880</v>
      </c>
    </row>
    <row r="28" spans="1:12" ht="12.75">
      <c r="A28" s="99">
        <v>285676</v>
      </c>
      <c r="B28" s="93" t="s">
        <v>218</v>
      </c>
      <c r="C28" s="102"/>
      <c r="D28" s="102"/>
      <c r="E28" s="99"/>
      <c r="F28" s="99"/>
      <c r="G28" s="99">
        <v>1680</v>
      </c>
      <c r="H28" s="99"/>
      <c r="I28" s="99"/>
      <c r="J28" s="99"/>
      <c r="K28" s="137">
        <f t="shared" si="0"/>
        <v>1680</v>
      </c>
      <c r="L28" s="99">
        <f t="shared" si="1"/>
        <v>1680</v>
      </c>
    </row>
    <row r="29" spans="1:12" ht="12.75">
      <c r="A29" s="143">
        <v>285722</v>
      </c>
      <c r="B29" s="93" t="s">
        <v>166</v>
      </c>
      <c r="C29" s="102"/>
      <c r="D29" s="102"/>
      <c r="E29" s="99"/>
      <c r="F29" s="99"/>
      <c r="G29" s="99">
        <v>1440</v>
      </c>
      <c r="H29" s="99"/>
      <c r="I29" s="99"/>
      <c r="J29" s="99"/>
      <c r="K29" s="137">
        <f t="shared" si="0"/>
        <v>1440</v>
      </c>
      <c r="L29" s="99">
        <f t="shared" si="1"/>
        <v>1440</v>
      </c>
    </row>
    <row r="30" spans="1:12" ht="12.75">
      <c r="A30" s="99">
        <v>373664</v>
      </c>
      <c r="B30" s="93" t="s">
        <v>105</v>
      </c>
      <c r="C30" s="102"/>
      <c r="D30" s="102"/>
      <c r="E30" s="99">
        <v>473</v>
      </c>
      <c r="F30" s="99">
        <v>500</v>
      </c>
      <c r="G30" s="99">
        <v>1920</v>
      </c>
      <c r="H30" s="99"/>
      <c r="I30" s="99"/>
      <c r="J30" s="99"/>
      <c r="K30" s="137">
        <f t="shared" si="0"/>
        <v>2420</v>
      </c>
      <c r="L30" s="99">
        <f t="shared" si="1"/>
        <v>2420</v>
      </c>
    </row>
    <row r="31" spans="1:12" ht="12.75">
      <c r="A31" s="99">
        <v>285749</v>
      </c>
      <c r="B31" s="93" t="s">
        <v>138</v>
      </c>
      <c r="C31" s="102"/>
      <c r="D31" s="102"/>
      <c r="E31" s="99">
        <v>341</v>
      </c>
      <c r="F31" s="99">
        <v>500</v>
      </c>
      <c r="G31" s="99">
        <v>2400</v>
      </c>
      <c r="H31" s="99"/>
      <c r="I31" s="99"/>
      <c r="J31" s="99"/>
      <c r="K31" s="137">
        <f t="shared" si="0"/>
        <v>2900</v>
      </c>
      <c r="L31" s="99">
        <f t="shared" si="1"/>
        <v>2900</v>
      </c>
    </row>
    <row r="32" spans="1:12" ht="12.75">
      <c r="A32" s="99">
        <v>285765</v>
      </c>
      <c r="B32" s="93" t="s">
        <v>29</v>
      </c>
      <c r="C32" s="102"/>
      <c r="D32" s="102"/>
      <c r="E32" s="99">
        <v>1232</v>
      </c>
      <c r="F32" s="99">
        <v>1000</v>
      </c>
      <c r="G32" s="99">
        <v>1920</v>
      </c>
      <c r="H32" s="99"/>
      <c r="I32" s="99"/>
      <c r="J32" s="99"/>
      <c r="K32" s="137">
        <f t="shared" si="0"/>
        <v>2920</v>
      </c>
      <c r="L32" s="99">
        <f t="shared" si="1"/>
        <v>2920</v>
      </c>
    </row>
    <row r="33" spans="1:12" ht="12.75">
      <c r="A33" s="99">
        <v>373656</v>
      </c>
      <c r="B33" s="93" t="s">
        <v>219</v>
      </c>
      <c r="C33" s="102"/>
      <c r="D33" s="102"/>
      <c r="E33" s="99"/>
      <c r="F33" s="99"/>
      <c r="G33" s="99">
        <v>720</v>
      </c>
      <c r="H33" s="99"/>
      <c r="I33" s="99"/>
      <c r="J33" s="99"/>
      <c r="K33" s="137">
        <f t="shared" si="0"/>
        <v>720</v>
      </c>
      <c r="L33" s="99">
        <f t="shared" si="1"/>
        <v>720</v>
      </c>
    </row>
    <row r="34" spans="1:12" ht="12.75">
      <c r="A34" s="99">
        <v>42634695</v>
      </c>
      <c r="B34" s="93" t="s">
        <v>171</v>
      </c>
      <c r="C34" s="102"/>
      <c r="D34" s="102"/>
      <c r="E34" s="99"/>
      <c r="F34" s="99"/>
      <c r="G34" s="99">
        <v>480</v>
      </c>
      <c r="H34" s="99"/>
      <c r="I34" s="99"/>
      <c r="J34" s="99"/>
      <c r="K34" s="137">
        <f t="shared" si="0"/>
        <v>480</v>
      </c>
      <c r="L34" s="99">
        <f t="shared" si="1"/>
        <v>480</v>
      </c>
    </row>
    <row r="35" spans="1:12" ht="12.75">
      <c r="A35" s="99">
        <v>285811</v>
      </c>
      <c r="B35" s="93" t="s">
        <v>220</v>
      </c>
      <c r="C35" s="102"/>
      <c r="D35" s="102"/>
      <c r="E35" s="99"/>
      <c r="F35" s="99"/>
      <c r="G35" s="99">
        <v>1440</v>
      </c>
      <c r="H35" s="99"/>
      <c r="I35" s="99"/>
      <c r="J35" s="99"/>
      <c r="K35" s="137">
        <f t="shared" si="0"/>
        <v>1440</v>
      </c>
      <c r="L35" s="99">
        <f t="shared" si="1"/>
        <v>1440</v>
      </c>
    </row>
    <row r="36" spans="1:12" ht="12.75">
      <c r="A36" s="103">
        <v>42634679</v>
      </c>
      <c r="B36" s="93" t="s">
        <v>172</v>
      </c>
      <c r="C36" s="102"/>
      <c r="D36" s="102"/>
      <c r="E36" s="99"/>
      <c r="F36" s="99"/>
      <c r="G36" s="99">
        <v>720</v>
      </c>
      <c r="H36" s="99"/>
      <c r="I36" s="99"/>
      <c r="J36" s="99"/>
      <c r="K36" s="137">
        <f t="shared" si="0"/>
        <v>720</v>
      </c>
      <c r="L36" s="99">
        <f t="shared" si="1"/>
        <v>720</v>
      </c>
    </row>
    <row r="37" spans="1:12" ht="12.75">
      <c r="A37" s="103">
        <v>285862</v>
      </c>
      <c r="B37" s="93" t="s">
        <v>173</v>
      </c>
      <c r="C37" s="102"/>
      <c r="D37" s="102"/>
      <c r="E37" s="99"/>
      <c r="F37" s="99"/>
      <c r="G37" s="99">
        <v>4080</v>
      </c>
      <c r="H37" s="99"/>
      <c r="I37" s="99"/>
      <c r="J37" s="99"/>
      <c r="K37" s="137">
        <f t="shared" si="0"/>
        <v>4080</v>
      </c>
      <c r="L37" s="99">
        <f t="shared" si="1"/>
        <v>4080</v>
      </c>
    </row>
    <row r="38" spans="1:12" ht="12.75">
      <c r="A38" s="99">
        <v>373699</v>
      </c>
      <c r="B38" s="93" t="s">
        <v>26</v>
      </c>
      <c r="C38" s="102"/>
      <c r="D38" s="102"/>
      <c r="E38" s="99">
        <v>1833</v>
      </c>
      <c r="F38" s="99">
        <v>2000</v>
      </c>
      <c r="G38" s="99">
        <v>1920</v>
      </c>
      <c r="H38" s="99"/>
      <c r="I38" s="99"/>
      <c r="J38" s="99">
        <v>7500</v>
      </c>
      <c r="K38" s="137">
        <f t="shared" si="0"/>
        <v>11420</v>
      </c>
      <c r="L38" s="99">
        <f t="shared" si="1"/>
        <v>11420</v>
      </c>
    </row>
    <row r="39" spans="1:12" ht="12.75">
      <c r="A39" s="99">
        <v>285889</v>
      </c>
      <c r="B39" s="93" t="s">
        <v>104</v>
      </c>
      <c r="C39" s="102"/>
      <c r="D39" s="102"/>
      <c r="E39" s="99">
        <v>770</v>
      </c>
      <c r="F39" s="99">
        <v>1000</v>
      </c>
      <c r="G39" s="99">
        <v>2880</v>
      </c>
      <c r="H39" s="99"/>
      <c r="I39" s="99"/>
      <c r="J39" s="99">
        <v>7500</v>
      </c>
      <c r="K39" s="137">
        <f t="shared" si="0"/>
        <v>11380</v>
      </c>
      <c r="L39" s="99">
        <f t="shared" si="1"/>
        <v>11380</v>
      </c>
    </row>
    <row r="40" spans="1:12" ht="12.75">
      <c r="A40" s="99">
        <v>543705</v>
      </c>
      <c r="B40" s="93" t="s">
        <v>174</v>
      </c>
      <c r="C40" s="102"/>
      <c r="D40" s="102"/>
      <c r="E40" s="99"/>
      <c r="F40" s="99"/>
      <c r="G40" s="99">
        <v>1920</v>
      </c>
      <c r="H40" s="99"/>
      <c r="I40" s="99"/>
      <c r="J40" s="99"/>
      <c r="K40" s="137">
        <f t="shared" si="0"/>
        <v>1920</v>
      </c>
      <c r="L40" s="99">
        <f t="shared" si="1"/>
        <v>1920</v>
      </c>
    </row>
    <row r="41" spans="1:12" ht="12.75">
      <c r="A41" s="103">
        <v>42634628</v>
      </c>
      <c r="B41" s="93" t="s">
        <v>167</v>
      </c>
      <c r="C41" s="102"/>
      <c r="D41" s="102"/>
      <c r="E41" s="99">
        <v>172</v>
      </c>
      <c r="F41" s="99">
        <v>0</v>
      </c>
      <c r="G41" s="99">
        <v>480</v>
      </c>
      <c r="H41" s="99"/>
      <c r="I41" s="99"/>
      <c r="J41" s="99"/>
      <c r="K41" s="137">
        <f t="shared" si="0"/>
        <v>480</v>
      </c>
      <c r="L41" s="99">
        <f t="shared" si="1"/>
        <v>480</v>
      </c>
    </row>
    <row r="42" spans="1:12" ht="12.75">
      <c r="A42" s="103">
        <v>373737</v>
      </c>
      <c r="B42" s="93" t="s">
        <v>221</v>
      </c>
      <c r="C42" s="102"/>
      <c r="D42" s="102"/>
      <c r="E42" s="99"/>
      <c r="F42" s="99"/>
      <c r="G42" s="99">
        <v>480</v>
      </c>
      <c r="H42" s="99"/>
      <c r="I42" s="99"/>
      <c r="J42" s="99"/>
      <c r="K42" s="137">
        <f t="shared" si="0"/>
        <v>480</v>
      </c>
      <c r="L42" s="99">
        <f t="shared" si="1"/>
        <v>480</v>
      </c>
    </row>
    <row r="43" spans="1:12" ht="12.75">
      <c r="A43" s="99">
        <v>286010</v>
      </c>
      <c r="B43" s="93" t="s">
        <v>192</v>
      </c>
      <c r="C43" s="102"/>
      <c r="D43" s="102"/>
      <c r="E43" s="99">
        <v>2236</v>
      </c>
      <c r="F43" s="99">
        <v>2000</v>
      </c>
      <c r="G43" s="99">
        <v>5280</v>
      </c>
      <c r="H43" s="99"/>
      <c r="I43" s="99"/>
      <c r="J43" s="99">
        <v>7500</v>
      </c>
      <c r="K43" s="137">
        <f t="shared" si="0"/>
        <v>14780</v>
      </c>
      <c r="L43" s="99">
        <f t="shared" si="1"/>
        <v>14780</v>
      </c>
    </row>
    <row r="44" spans="1:12" ht="12.75">
      <c r="A44" s="99">
        <v>286028</v>
      </c>
      <c r="B44" s="93" t="s">
        <v>175</v>
      </c>
      <c r="C44" s="102"/>
      <c r="D44" s="102"/>
      <c r="E44" s="99"/>
      <c r="F44" s="99"/>
      <c r="G44" s="99">
        <v>2880</v>
      </c>
      <c r="H44" s="99"/>
      <c r="I44" s="99"/>
      <c r="J44" s="99"/>
      <c r="K44" s="137">
        <f t="shared" si="0"/>
        <v>2880</v>
      </c>
      <c r="L44" s="99">
        <f t="shared" si="1"/>
        <v>2880</v>
      </c>
    </row>
    <row r="45" spans="1:12" ht="12.75">
      <c r="A45" s="99">
        <v>286079</v>
      </c>
      <c r="B45" s="93" t="s">
        <v>32</v>
      </c>
      <c r="C45" s="102"/>
      <c r="D45" s="102"/>
      <c r="E45" s="99">
        <v>1503</v>
      </c>
      <c r="F45" s="99">
        <v>1500</v>
      </c>
      <c r="G45" s="99">
        <v>2880</v>
      </c>
      <c r="H45" s="99"/>
      <c r="I45" s="99"/>
      <c r="J45" s="99">
        <v>7500</v>
      </c>
      <c r="K45" s="137">
        <f t="shared" si="0"/>
        <v>11880</v>
      </c>
      <c r="L45" s="99">
        <f t="shared" si="1"/>
        <v>11880</v>
      </c>
    </row>
    <row r="46" spans="1:12" ht="12.75">
      <c r="A46" s="99">
        <v>289591</v>
      </c>
      <c r="B46" s="93" t="s">
        <v>141</v>
      </c>
      <c r="C46" s="102"/>
      <c r="D46" s="102"/>
      <c r="E46" s="99">
        <v>287</v>
      </c>
      <c r="F46" s="99">
        <v>500</v>
      </c>
      <c r="G46" s="99">
        <v>2880</v>
      </c>
      <c r="H46" s="99"/>
      <c r="I46" s="99"/>
      <c r="J46" s="99"/>
      <c r="K46" s="137">
        <f t="shared" si="0"/>
        <v>3380</v>
      </c>
      <c r="L46" s="99">
        <f t="shared" si="1"/>
        <v>3380</v>
      </c>
    </row>
    <row r="47" spans="1:12" ht="12.75">
      <c r="A47" s="99">
        <v>373800</v>
      </c>
      <c r="B47" s="93" t="s">
        <v>222</v>
      </c>
      <c r="C47" s="102"/>
      <c r="D47" s="102"/>
      <c r="E47" s="99"/>
      <c r="F47" s="99"/>
      <c r="G47" s="99">
        <v>720</v>
      </c>
      <c r="H47" s="99"/>
      <c r="I47" s="99"/>
      <c r="J47" s="99"/>
      <c r="K47" s="137">
        <f t="shared" si="0"/>
        <v>720</v>
      </c>
      <c r="L47" s="99">
        <f t="shared" si="1"/>
        <v>720</v>
      </c>
    </row>
    <row r="48" spans="1:12" ht="12.75">
      <c r="A48" s="99">
        <v>286192</v>
      </c>
      <c r="B48" s="93" t="s">
        <v>136</v>
      </c>
      <c r="C48" s="102"/>
      <c r="D48" s="102"/>
      <c r="E48" s="99">
        <v>1474</v>
      </c>
      <c r="F48" s="99">
        <v>1500</v>
      </c>
      <c r="G48" s="99">
        <v>6230</v>
      </c>
      <c r="H48" s="99"/>
      <c r="I48" s="99"/>
      <c r="J48" s="99"/>
      <c r="K48" s="137">
        <f t="shared" si="0"/>
        <v>7730</v>
      </c>
      <c r="L48" s="99">
        <f t="shared" si="1"/>
        <v>7730</v>
      </c>
    </row>
    <row r="49" spans="1:12" ht="12.75">
      <c r="A49" s="99">
        <v>373826</v>
      </c>
      <c r="B49" s="93" t="s">
        <v>223</v>
      </c>
      <c r="C49" s="102"/>
      <c r="D49" s="102"/>
      <c r="E49" s="99"/>
      <c r="F49" s="99"/>
      <c r="G49" s="99">
        <v>2160</v>
      </c>
      <c r="H49" s="99"/>
      <c r="I49" s="99"/>
      <c r="J49" s="99"/>
      <c r="K49" s="137">
        <f t="shared" si="0"/>
        <v>2160</v>
      </c>
      <c r="L49" s="99">
        <f t="shared" si="1"/>
        <v>2160</v>
      </c>
    </row>
    <row r="50" spans="1:12" ht="12.75">
      <c r="A50" s="99">
        <v>286265</v>
      </c>
      <c r="B50" s="93" t="s">
        <v>31</v>
      </c>
      <c r="C50" s="102"/>
      <c r="D50" s="102"/>
      <c r="E50" s="99">
        <v>1896</v>
      </c>
      <c r="F50" s="99">
        <v>2000</v>
      </c>
      <c r="G50" s="99">
        <v>4820</v>
      </c>
      <c r="H50" s="99"/>
      <c r="I50" s="99"/>
      <c r="J50" s="99">
        <v>7500</v>
      </c>
      <c r="K50" s="137">
        <f t="shared" si="0"/>
        <v>14320</v>
      </c>
      <c r="L50" s="99">
        <f t="shared" si="1"/>
        <v>14320</v>
      </c>
    </row>
    <row r="51" spans="1:12" ht="12.75">
      <c r="A51" s="99">
        <v>42634598</v>
      </c>
      <c r="B51" s="93" t="s">
        <v>27</v>
      </c>
      <c r="C51" s="102"/>
      <c r="D51" s="102"/>
      <c r="E51" s="99">
        <v>749</v>
      </c>
      <c r="F51" s="99">
        <v>500</v>
      </c>
      <c r="G51" s="99">
        <v>2400</v>
      </c>
      <c r="H51" s="99"/>
      <c r="I51" s="99"/>
      <c r="J51" s="99"/>
      <c r="K51" s="137">
        <f t="shared" si="0"/>
        <v>2900</v>
      </c>
      <c r="L51" s="99">
        <f t="shared" si="1"/>
        <v>2900</v>
      </c>
    </row>
    <row r="52" spans="1:12" ht="12.75">
      <c r="A52" s="104">
        <v>286303</v>
      </c>
      <c r="B52" s="93" t="s">
        <v>177</v>
      </c>
      <c r="C52" s="102"/>
      <c r="D52" s="102"/>
      <c r="E52" s="99"/>
      <c r="F52" s="99"/>
      <c r="G52" s="99">
        <v>720</v>
      </c>
      <c r="H52" s="99"/>
      <c r="I52" s="99"/>
      <c r="J52" s="99"/>
      <c r="K52" s="137">
        <f t="shared" si="0"/>
        <v>720</v>
      </c>
      <c r="L52" s="99">
        <f t="shared" si="1"/>
        <v>720</v>
      </c>
    </row>
    <row r="53" spans="1:12" ht="12.75">
      <c r="A53" s="99">
        <v>286311</v>
      </c>
      <c r="B53" s="93" t="s">
        <v>28</v>
      </c>
      <c r="C53" s="102"/>
      <c r="D53" s="102"/>
      <c r="E53" s="99">
        <v>546</v>
      </c>
      <c r="F53" s="99">
        <v>500</v>
      </c>
      <c r="G53" s="99">
        <v>2900</v>
      </c>
      <c r="H53" s="99"/>
      <c r="I53" s="99"/>
      <c r="J53" s="99">
        <v>7500</v>
      </c>
      <c r="K53" s="137">
        <f t="shared" si="0"/>
        <v>10900</v>
      </c>
      <c r="L53" s="99">
        <f t="shared" si="1"/>
        <v>10900</v>
      </c>
    </row>
    <row r="54" spans="1:12" ht="12.75">
      <c r="A54" s="99">
        <v>286346</v>
      </c>
      <c r="B54" s="93" t="s">
        <v>62</v>
      </c>
      <c r="C54" s="102"/>
      <c r="D54" s="102"/>
      <c r="E54" s="99">
        <v>419</v>
      </c>
      <c r="F54" s="99">
        <v>500</v>
      </c>
      <c r="G54" s="99">
        <v>1200</v>
      </c>
      <c r="H54" s="99"/>
      <c r="I54" s="99"/>
      <c r="J54" s="99">
        <v>7500</v>
      </c>
      <c r="K54" s="137">
        <f t="shared" si="0"/>
        <v>9200</v>
      </c>
      <c r="L54" s="99">
        <f t="shared" si="1"/>
        <v>9200</v>
      </c>
    </row>
    <row r="55" spans="1:12" ht="12.75">
      <c r="A55" s="103">
        <v>42634521</v>
      </c>
      <c r="B55" s="93" t="s">
        <v>178</v>
      </c>
      <c r="C55" s="102"/>
      <c r="D55" s="102"/>
      <c r="E55" s="99"/>
      <c r="F55" s="99"/>
      <c r="G55" s="99">
        <v>1440</v>
      </c>
      <c r="H55" s="99"/>
      <c r="I55" s="99"/>
      <c r="J55" s="99"/>
      <c r="K55" s="137">
        <f t="shared" si="0"/>
        <v>1440</v>
      </c>
      <c r="L55" s="99">
        <f t="shared" si="1"/>
        <v>1440</v>
      </c>
    </row>
    <row r="56" spans="1:12" ht="12.75">
      <c r="A56" s="104">
        <v>286401</v>
      </c>
      <c r="B56" s="93" t="s">
        <v>224</v>
      </c>
      <c r="C56" s="102"/>
      <c r="D56" s="102"/>
      <c r="E56" s="99"/>
      <c r="F56" s="99"/>
      <c r="G56" s="99">
        <v>1440</v>
      </c>
      <c r="H56" s="99"/>
      <c r="I56" s="99"/>
      <c r="J56" s="99"/>
      <c r="K56" s="137">
        <f t="shared" si="0"/>
        <v>1440</v>
      </c>
      <c r="L56" s="99">
        <f t="shared" si="1"/>
        <v>1440</v>
      </c>
    </row>
    <row r="57" spans="1:12" ht="12.75">
      <c r="A57" s="99">
        <v>373800</v>
      </c>
      <c r="B57" s="93" t="s">
        <v>135</v>
      </c>
      <c r="C57" s="102"/>
      <c r="D57" s="102"/>
      <c r="E57" s="99">
        <v>4603</v>
      </c>
      <c r="F57" s="99">
        <v>4500</v>
      </c>
      <c r="G57" s="99">
        <v>3120</v>
      </c>
      <c r="H57" s="99"/>
      <c r="I57" s="99"/>
      <c r="J57" s="99">
        <v>7500</v>
      </c>
      <c r="K57" s="137">
        <f t="shared" si="0"/>
        <v>15120</v>
      </c>
      <c r="L57" s="99">
        <f t="shared" si="1"/>
        <v>15120</v>
      </c>
    </row>
    <row r="58" spans="1:12" ht="12.75">
      <c r="A58" s="103">
        <v>286516</v>
      </c>
      <c r="B58" s="93" t="s">
        <v>179</v>
      </c>
      <c r="C58" s="102"/>
      <c r="D58" s="102"/>
      <c r="E58" s="99">
        <v>394</v>
      </c>
      <c r="F58" s="99">
        <v>500</v>
      </c>
      <c r="G58" s="99"/>
      <c r="H58" s="99"/>
      <c r="I58" s="99"/>
      <c r="J58" s="99"/>
      <c r="K58" s="137">
        <f t="shared" si="0"/>
        <v>500</v>
      </c>
      <c r="L58" s="99">
        <f t="shared" si="1"/>
        <v>500</v>
      </c>
    </row>
    <row r="59" spans="1:12" ht="12.75">
      <c r="A59" s="103">
        <v>488658</v>
      </c>
      <c r="B59" s="93" t="s">
        <v>180</v>
      </c>
      <c r="C59" s="102"/>
      <c r="D59" s="102"/>
      <c r="E59" s="99"/>
      <c r="F59" s="99"/>
      <c r="G59" s="99">
        <v>720</v>
      </c>
      <c r="H59" s="99"/>
      <c r="I59" s="99"/>
      <c r="J59" s="99"/>
      <c r="K59" s="137">
        <f t="shared" si="0"/>
        <v>720</v>
      </c>
      <c r="L59" s="99">
        <f t="shared" si="1"/>
        <v>720</v>
      </c>
    </row>
    <row r="60" spans="1:12" ht="12.75">
      <c r="A60" s="103">
        <v>373907</v>
      </c>
      <c r="B60" s="93" t="s">
        <v>225</v>
      </c>
      <c r="C60" s="102"/>
      <c r="D60" s="102"/>
      <c r="E60" s="99"/>
      <c r="F60" s="99"/>
      <c r="G60" s="99">
        <v>240</v>
      </c>
      <c r="H60" s="99"/>
      <c r="I60" s="99"/>
      <c r="J60" s="99"/>
      <c r="K60" s="137">
        <f t="shared" si="0"/>
        <v>240</v>
      </c>
      <c r="L60" s="99">
        <f t="shared" si="1"/>
        <v>240</v>
      </c>
    </row>
    <row r="61" spans="1:12" ht="12.75">
      <c r="A61" s="103">
        <v>286559</v>
      </c>
      <c r="B61" s="93" t="s">
        <v>226</v>
      </c>
      <c r="C61" s="102"/>
      <c r="D61" s="102"/>
      <c r="E61" s="99"/>
      <c r="F61" s="99"/>
      <c r="G61" s="99">
        <v>1440</v>
      </c>
      <c r="H61" s="99"/>
      <c r="I61" s="99"/>
      <c r="J61" s="99"/>
      <c r="K61" s="137">
        <f t="shared" si="0"/>
        <v>1440</v>
      </c>
      <c r="L61" s="99">
        <f t="shared" si="1"/>
        <v>1440</v>
      </c>
    </row>
    <row r="62" spans="1:12" ht="12.75">
      <c r="A62" s="103">
        <v>286605</v>
      </c>
      <c r="B62" s="93" t="s">
        <v>208</v>
      </c>
      <c r="C62" s="102"/>
      <c r="D62" s="102"/>
      <c r="E62" s="99"/>
      <c r="F62" s="99"/>
      <c r="G62" s="99">
        <v>1920</v>
      </c>
      <c r="H62" s="99"/>
      <c r="I62" s="99"/>
      <c r="J62" s="99"/>
      <c r="K62" s="137">
        <f t="shared" si="0"/>
        <v>1920</v>
      </c>
      <c r="L62" s="99">
        <f t="shared" si="1"/>
        <v>1920</v>
      </c>
    </row>
    <row r="63" spans="1:12" ht="12.75">
      <c r="A63" s="99">
        <v>286648</v>
      </c>
      <c r="B63" s="93" t="s">
        <v>33</v>
      </c>
      <c r="C63" s="102"/>
      <c r="D63" s="102"/>
      <c r="E63" s="99">
        <v>8902</v>
      </c>
      <c r="F63" s="99">
        <v>9000</v>
      </c>
      <c r="G63" s="99">
        <v>5770</v>
      </c>
      <c r="H63" s="99"/>
      <c r="I63" s="99"/>
      <c r="J63" s="99">
        <v>7500</v>
      </c>
      <c r="K63" s="137">
        <f t="shared" si="0"/>
        <v>22270</v>
      </c>
      <c r="L63" s="99">
        <f t="shared" si="1"/>
        <v>22270</v>
      </c>
    </row>
    <row r="64" spans="1:12" ht="12" customHeight="1">
      <c r="A64" s="99">
        <v>286656</v>
      </c>
      <c r="B64" s="93" t="s">
        <v>106</v>
      </c>
      <c r="C64" s="102"/>
      <c r="D64" s="102"/>
      <c r="E64" s="99">
        <v>4925</v>
      </c>
      <c r="F64" s="99">
        <v>5000</v>
      </c>
      <c r="G64" s="99">
        <v>2640</v>
      </c>
      <c r="H64" s="99"/>
      <c r="I64" s="99"/>
      <c r="J64" s="99">
        <v>7500</v>
      </c>
      <c r="K64" s="137">
        <f t="shared" si="0"/>
        <v>15140</v>
      </c>
      <c r="L64" s="99">
        <f t="shared" si="1"/>
        <v>15140</v>
      </c>
    </row>
    <row r="65" spans="1:12" ht="12" customHeight="1">
      <c r="A65" s="103">
        <v>47367105</v>
      </c>
      <c r="B65" s="93" t="s">
        <v>181</v>
      </c>
      <c r="C65" s="102"/>
      <c r="D65" s="102"/>
      <c r="E65" s="99"/>
      <c r="F65" s="99"/>
      <c r="G65" s="99">
        <v>720</v>
      </c>
      <c r="H65" s="99"/>
      <c r="I65" s="99"/>
      <c r="J65" s="99"/>
      <c r="K65" s="137">
        <f t="shared" si="0"/>
        <v>720</v>
      </c>
      <c r="L65" s="99">
        <f t="shared" si="1"/>
        <v>720</v>
      </c>
    </row>
    <row r="66" spans="1:12" ht="12" customHeight="1">
      <c r="A66" s="99">
        <v>286745</v>
      </c>
      <c r="B66" s="93" t="s">
        <v>142</v>
      </c>
      <c r="C66" s="102"/>
      <c r="D66" s="102"/>
      <c r="E66" s="99">
        <v>2766</v>
      </c>
      <c r="F66" s="99">
        <v>3000</v>
      </c>
      <c r="G66" s="99">
        <v>3120</v>
      </c>
      <c r="H66" s="99"/>
      <c r="I66" s="99"/>
      <c r="J66" s="99">
        <v>7500</v>
      </c>
      <c r="K66" s="137">
        <f t="shared" si="0"/>
        <v>13620</v>
      </c>
      <c r="L66" s="99">
        <f t="shared" si="1"/>
        <v>13620</v>
      </c>
    </row>
    <row r="67" spans="1:12" ht="12.75">
      <c r="A67" s="103">
        <v>286753</v>
      </c>
      <c r="B67" s="93" t="s">
        <v>165</v>
      </c>
      <c r="C67" s="102"/>
      <c r="D67" s="102"/>
      <c r="E67" s="99"/>
      <c r="F67" s="99"/>
      <c r="G67" s="99">
        <v>1200</v>
      </c>
      <c r="H67" s="99"/>
      <c r="I67" s="99"/>
      <c r="J67" s="99"/>
      <c r="K67" s="137">
        <f t="shared" si="0"/>
        <v>1200</v>
      </c>
      <c r="L67" s="99">
        <f t="shared" si="1"/>
        <v>1200</v>
      </c>
    </row>
    <row r="68" spans="1:12" ht="12.75">
      <c r="A68" s="99">
        <v>42634547</v>
      </c>
      <c r="B68" s="93" t="s">
        <v>182</v>
      </c>
      <c r="C68" s="102"/>
      <c r="D68" s="102"/>
      <c r="E68" s="99"/>
      <c r="F68" s="99"/>
      <c r="G68" s="99">
        <v>1440</v>
      </c>
      <c r="H68" s="99"/>
      <c r="I68" s="99"/>
      <c r="J68" s="99"/>
      <c r="K68" s="137">
        <f aca="true" t="shared" si="2" ref="K68:K73">SUM(C68:J68)-E68</f>
        <v>1440</v>
      </c>
      <c r="L68" s="99">
        <f t="shared" si="1"/>
        <v>1440</v>
      </c>
    </row>
    <row r="69" spans="1:12" ht="12.75">
      <c r="A69" s="99">
        <v>286788</v>
      </c>
      <c r="B69" s="93" t="s">
        <v>227</v>
      </c>
      <c r="C69" s="102"/>
      <c r="D69" s="102"/>
      <c r="E69" s="99"/>
      <c r="F69" s="99"/>
      <c r="G69" s="99">
        <v>240</v>
      </c>
      <c r="H69" s="99"/>
      <c r="I69" s="99"/>
      <c r="J69" s="99"/>
      <c r="K69" s="137">
        <f t="shared" si="2"/>
        <v>240</v>
      </c>
      <c r="L69" s="99">
        <f t="shared" si="1"/>
        <v>240</v>
      </c>
    </row>
    <row r="70" spans="1:12" ht="12.75">
      <c r="A70" s="99">
        <v>286842</v>
      </c>
      <c r="B70" s="93" t="s">
        <v>139</v>
      </c>
      <c r="C70" s="102"/>
      <c r="D70" s="102"/>
      <c r="E70" s="99">
        <v>1527</v>
      </c>
      <c r="F70" s="99">
        <v>1500</v>
      </c>
      <c r="G70" s="99">
        <v>3120</v>
      </c>
      <c r="H70" s="99"/>
      <c r="I70" s="99"/>
      <c r="J70" s="99"/>
      <c r="K70" s="137">
        <f t="shared" si="2"/>
        <v>4620</v>
      </c>
      <c r="L70" s="99">
        <f t="shared" si="1"/>
        <v>4620</v>
      </c>
    </row>
    <row r="71" spans="1:12" ht="12.75">
      <c r="A71" s="99">
        <v>373966</v>
      </c>
      <c r="B71" s="93" t="s">
        <v>228</v>
      </c>
      <c r="C71" s="102"/>
      <c r="D71" s="102"/>
      <c r="E71" s="99"/>
      <c r="F71" s="99"/>
      <c r="G71" s="99">
        <v>1440</v>
      </c>
      <c r="H71" s="99"/>
      <c r="I71" s="99"/>
      <c r="J71" s="99"/>
      <c r="K71" s="137">
        <f t="shared" si="2"/>
        <v>1440</v>
      </c>
      <c r="L71" s="99">
        <f t="shared" si="1"/>
        <v>1440</v>
      </c>
    </row>
    <row r="72" spans="1:12" ht="12.75">
      <c r="A72" s="99">
        <v>543772</v>
      </c>
      <c r="B72" s="93" t="s">
        <v>209</v>
      </c>
      <c r="C72" s="102"/>
      <c r="D72" s="102"/>
      <c r="E72" s="99"/>
      <c r="F72" s="99"/>
      <c r="G72" s="99">
        <v>1440</v>
      </c>
      <c r="H72" s="99"/>
      <c r="I72" s="99"/>
      <c r="J72" s="99"/>
      <c r="K72" s="137">
        <f t="shared" si="2"/>
        <v>1440</v>
      </c>
      <c r="L72" s="99">
        <f t="shared" si="1"/>
        <v>1440</v>
      </c>
    </row>
    <row r="73" spans="1:12" ht="12.75">
      <c r="A73" s="103">
        <v>543781</v>
      </c>
      <c r="B73" s="93" t="s">
        <v>229</v>
      </c>
      <c r="C73" s="102"/>
      <c r="D73" s="102"/>
      <c r="E73" s="99"/>
      <c r="F73" s="99"/>
      <c r="G73" s="99">
        <v>480</v>
      </c>
      <c r="H73" s="99"/>
      <c r="I73" s="99"/>
      <c r="J73" s="99"/>
      <c r="K73" s="137">
        <f t="shared" si="2"/>
        <v>480</v>
      </c>
      <c r="L73" s="99">
        <f t="shared" si="1"/>
        <v>480</v>
      </c>
    </row>
    <row r="74" spans="1:12" ht="13.5" thickBot="1">
      <c r="A74" s="105">
        <v>286974</v>
      </c>
      <c r="B74" s="93" t="s">
        <v>133</v>
      </c>
      <c r="C74" s="102"/>
      <c r="D74" s="102"/>
      <c r="E74" s="99">
        <v>2653</v>
      </c>
      <c r="F74" s="99">
        <v>2500</v>
      </c>
      <c r="G74" s="99">
        <v>1680</v>
      </c>
      <c r="H74" s="99"/>
      <c r="I74" s="99"/>
      <c r="J74" s="99"/>
      <c r="K74" s="137">
        <f>SUM(C74:J74)-E74</f>
        <v>4180</v>
      </c>
      <c r="L74" s="122">
        <f t="shared" si="1"/>
        <v>4180</v>
      </c>
    </row>
    <row r="75" spans="1:12" ht="13.5" thickBot="1">
      <c r="A75" s="73"/>
      <c r="B75" s="88" t="s">
        <v>25</v>
      </c>
      <c r="C75" s="89">
        <v>0</v>
      </c>
      <c r="D75" s="89">
        <v>0</v>
      </c>
      <c r="E75" s="109">
        <f aca="true" t="shared" si="3" ref="E75:J75">SUM(E24:E74)</f>
        <v>45376</v>
      </c>
      <c r="F75" s="109">
        <f t="shared" si="3"/>
        <v>45500</v>
      </c>
      <c r="G75" s="109">
        <f t="shared" si="3"/>
        <v>105200</v>
      </c>
      <c r="H75" s="109">
        <f t="shared" si="3"/>
        <v>0</v>
      </c>
      <c r="I75" s="109">
        <f t="shared" si="3"/>
        <v>0</v>
      </c>
      <c r="J75" s="88">
        <f t="shared" si="3"/>
        <v>82500</v>
      </c>
      <c r="K75" s="138">
        <f>SUM(C75:J75)-E75</f>
        <v>233200</v>
      </c>
      <c r="L75" s="109">
        <f t="shared" si="1"/>
        <v>233200</v>
      </c>
    </row>
    <row r="77" ht="12.75">
      <c r="B77" t="s">
        <v>215</v>
      </c>
    </row>
    <row r="78" spans="2:4" ht="12.75">
      <c r="B78" s="216" t="s">
        <v>213</v>
      </c>
      <c r="C78" s="216"/>
      <c r="D78" s="216"/>
    </row>
    <row r="79" spans="2:8" ht="12.75">
      <c r="B79" s="11"/>
      <c r="C79" s="216" t="s">
        <v>214</v>
      </c>
      <c r="D79" s="216"/>
      <c r="E79" s="216"/>
      <c r="F79" s="216"/>
      <c r="H79" s="21"/>
    </row>
    <row r="82" ht="12.75">
      <c r="F82" s="15"/>
    </row>
  </sheetData>
  <sheetProtection/>
  <mergeCells count="21">
    <mergeCell ref="F4:F5"/>
    <mergeCell ref="G4:G5"/>
    <mergeCell ref="C20:D20"/>
    <mergeCell ref="C3:G3"/>
    <mergeCell ref="B10:C10"/>
    <mergeCell ref="C79:F79"/>
    <mergeCell ref="C4:D4"/>
    <mergeCell ref="E4:E5"/>
    <mergeCell ref="D21:D23"/>
    <mergeCell ref="B78:D78"/>
    <mergeCell ref="L20:L23"/>
    <mergeCell ref="I20:I23"/>
    <mergeCell ref="J20:J23"/>
    <mergeCell ref="K20:K23"/>
    <mergeCell ref="C21:C23"/>
    <mergeCell ref="A20:A23"/>
    <mergeCell ref="B20:B23"/>
    <mergeCell ref="E20:E23"/>
    <mergeCell ref="F20:F23"/>
    <mergeCell ref="G20:G23"/>
    <mergeCell ref="H20:H23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&amp;LPřehled čerpání SDH 2012&amp;RRK-35-2012-xx, př. 2
počet stran: 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1"/>
  <sheetViews>
    <sheetView zoomScale="85" zoomScaleNormal="85" zoomScalePageLayoutView="0" workbookViewId="0" topLeftCell="A1">
      <selection activeCell="J27" sqref="J27"/>
    </sheetView>
  </sheetViews>
  <sheetFormatPr defaultColWidth="9.125" defaultRowHeight="12.75"/>
  <cols>
    <col min="1" max="1" width="10.00390625" style="73" bestFit="1" customWidth="1"/>
    <col min="2" max="2" width="17.875" style="74" customWidth="1"/>
    <col min="3" max="6" width="12.50390625" style="74" customWidth="1"/>
    <col min="7" max="7" width="13.125" style="74" customWidth="1"/>
    <col min="8" max="11" width="12.50390625" style="74" customWidth="1"/>
    <col min="12" max="12" width="12.00390625" style="74" customWidth="1"/>
    <col min="13" max="16384" width="9.125" style="74" customWidth="1"/>
  </cols>
  <sheetData>
    <row r="3" spans="3:7" ht="10.5" thickBot="1">
      <c r="C3" s="194" t="s">
        <v>311</v>
      </c>
      <c r="D3" s="194"/>
      <c r="E3" s="194"/>
      <c r="F3" s="194"/>
      <c r="G3" s="194"/>
    </row>
    <row r="4" spans="2:8" ht="10.5" thickBot="1">
      <c r="B4" s="75"/>
      <c r="C4" s="210" t="s">
        <v>8</v>
      </c>
      <c r="D4" s="211"/>
      <c r="E4" s="212" t="s">
        <v>11</v>
      </c>
      <c r="F4" s="214" t="s">
        <v>10</v>
      </c>
      <c r="G4" s="212" t="s">
        <v>9</v>
      </c>
      <c r="H4" s="113"/>
    </row>
    <row r="5" spans="2:8" ht="21" thickBot="1">
      <c r="B5" s="77"/>
      <c r="C5" s="78" t="s">
        <v>7</v>
      </c>
      <c r="D5" s="76" t="s">
        <v>163</v>
      </c>
      <c r="E5" s="213"/>
      <c r="F5" s="215"/>
      <c r="G5" s="213"/>
      <c r="H5" s="113"/>
    </row>
    <row r="6" spans="2:8" ht="10.5" thickBot="1">
      <c r="B6" s="77"/>
      <c r="C6" s="79" t="s">
        <v>2</v>
      </c>
      <c r="D6" s="80" t="s">
        <v>3</v>
      </c>
      <c r="E6" s="80" t="s">
        <v>4</v>
      </c>
      <c r="F6" s="81" t="s">
        <v>5</v>
      </c>
      <c r="G6" s="80" t="s">
        <v>6</v>
      </c>
      <c r="H6" s="114"/>
    </row>
    <row r="7" spans="2:8" ht="10.5" thickBot="1">
      <c r="B7" s="82" t="s">
        <v>15</v>
      </c>
      <c r="C7" s="83">
        <v>100000</v>
      </c>
      <c r="D7" s="84">
        <v>50000</v>
      </c>
      <c r="E7" s="84">
        <v>169500</v>
      </c>
      <c r="F7" s="83">
        <v>116130</v>
      </c>
      <c r="G7" s="84">
        <f>SUM(C7:F7)</f>
        <v>435630</v>
      </c>
      <c r="H7" s="110"/>
    </row>
    <row r="10" spans="2:6" ht="10.5" thickBot="1">
      <c r="B10" s="195" t="s">
        <v>212</v>
      </c>
      <c r="C10" s="195"/>
      <c r="D10" s="115"/>
      <c r="E10" s="115"/>
      <c r="F10" s="115"/>
    </row>
    <row r="11" spans="2:8" ht="10.5" thickBot="1">
      <c r="B11" s="115"/>
      <c r="C11" s="115"/>
      <c r="D11" s="115"/>
      <c r="E11" s="115"/>
      <c r="F11" s="115"/>
      <c r="G11" s="87" t="s">
        <v>211</v>
      </c>
      <c r="H11" s="116"/>
    </row>
    <row r="12" spans="2:8" ht="10.5" thickBot="1">
      <c r="B12" s="88" t="s">
        <v>12</v>
      </c>
      <c r="C12" s="89">
        <v>100000</v>
      </c>
      <c r="D12" s="89">
        <v>50000</v>
      </c>
      <c r="E12" s="88"/>
      <c r="F12" s="88"/>
      <c r="G12" s="90">
        <f>+C12/+C7*100</f>
        <v>100</v>
      </c>
      <c r="H12" s="117"/>
    </row>
    <row r="13" spans="2:8" ht="10.5" thickBot="1">
      <c r="B13" s="88" t="s">
        <v>18</v>
      </c>
      <c r="C13" s="91"/>
      <c r="D13" s="91"/>
      <c r="E13" s="88"/>
      <c r="F13" s="88">
        <v>116130</v>
      </c>
      <c r="G13" s="90">
        <f>+F13/F7*100</f>
        <v>100</v>
      </c>
      <c r="H13" s="117"/>
    </row>
    <row r="14" spans="2:8" ht="10.5" thickBot="1">
      <c r="B14" s="88" t="s">
        <v>13</v>
      </c>
      <c r="C14" s="91"/>
      <c r="D14" s="91"/>
      <c r="E14" s="88">
        <v>79500</v>
      </c>
      <c r="F14" s="88"/>
      <c r="G14" s="90"/>
      <c r="H14" s="117"/>
    </row>
    <row r="15" spans="2:8" ht="10.5" thickBot="1">
      <c r="B15" s="88" t="s">
        <v>109</v>
      </c>
      <c r="C15" s="91"/>
      <c r="D15" s="91"/>
      <c r="E15" s="88">
        <v>0</v>
      </c>
      <c r="F15" s="88"/>
      <c r="G15" s="90"/>
      <c r="H15" s="117"/>
    </row>
    <row r="16" spans="2:8" ht="10.5" thickBot="1">
      <c r="B16" s="88" t="s">
        <v>161</v>
      </c>
      <c r="C16" s="91"/>
      <c r="D16" s="91"/>
      <c r="E16" s="88"/>
      <c r="F16" s="88"/>
      <c r="G16" s="90"/>
      <c r="H16" s="117"/>
    </row>
    <row r="17" spans="2:8" ht="10.5" thickBot="1">
      <c r="B17" s="88" t="s">
        <v>126</v>
      </c>
      <c r="C17" s="91"/>
      <c r="D17" s="91"/>
      <c r="E17" s="88">
        <v>90000</v>
      </c>
      <c r="F17" s="88"/>
      <c r="G17" s="90"/>
      <c r="H17" s="117"/>
    </row>
    <row r="18" spans="2:8" ht="10.5" thickBot="1">
      <c r="B18" s="88" t="s">
        <v>25</v>
      </c>
      <c r="C18" s="91">
        <f>SUM(C12:C17)</f>
        <v>100000</v>
      </c>
      <c r="D18" s="91">
        <f>SUM(D12:D17)</f>
        <v>50000</v>
      </c>
      <c r="E18" s="91">
        <f>SUM(E12:E17)</f>
        <v>169500</v>
      </c>
      <c r="F18" s="91">
        <f>SUM(F12:F17)</f>
        <v>116130</v>
      </c>
      <c r="G18" s="118">
        <f>SUM(C18:F18)</f>
        <v>435630</v>
      </c>
      <c r="H18" s="117"/>
    </row>
    <row r="19" ht="10.5" thickBot="1"/>
    <row r="20" spans="1:12" ht="12.75" customHeight="1" thickBot="1">
      <c r="A20" s="202" t="s">
        <v>155</v>
      </c>
      <c r="B20" s="197" t="s">
        <v>19</v>
      </c>
      <c r="C20" s="200" t="s">
        <v>8</v>
      </c>
      <c r="D20" s="201"/>
      <c r="E20" s="205" t="s">
        <v>11</v>
      </c>
      <c r="F20" s="205" t="s">
        <v>85</v>
      </c>
      <c r="G20" s="205" t="s">
        <v>132</v>
      </c>
      <c r="H20" s="191" t="s">
        <v>109</v>
      </c>
      <c r="I20" s="191" t="s">
        <v>160</v>
      </c>
      <c r="J20" s="191" t="s">
        <v>156</v>
      </c>
      <c r="K20" s="197" t="s">
        <v>25</v>
      </c>
      <c r="L20" s="197" t="s">
        <v>312</v>
      </c>
    </row>
    <row r="21" spans="1:12" ht="12.75" customHeight="1">
      <c r="A21" s="203"/>
      <c r="B21" s="198"/>
      <c r="C21" s="208" t="s">
        <v>313</v>
      </c>
      <c r="D21" s="208" t="s">
        <v>163</v>
      </c>
      <c r="E21" s="206"/>
      <c r="F21" s="206"/>
      <c r="G21" s="206"/>
      <c r="H21" s="192"/>
      <c r="I21" s="192"/>
      <c r="J21" s="192"/>
      <c r="K21" s="198"/>
      <c r="L21" s="198"/>
    </row>
    <row r="22" spans="1:12" ht="12.75" customHeight="1">
      <c r="A22" s="203"/>
      <c r="B22" s="198"/>
      <c r="C22" s="208"/>
      <c r="D22" s="208"/>
      <c r="E22" s="206"/>
      <c r="F22" s="206"/>
      <c r="G22" s="206"/>
      <c r="H22" s="192"/>
      <c r="I22" s="192"/>
      <c r="J22" s="192"/>
      <c r="K22" s="198"/>
      <c r="L22" s="198"/>
    </row>
    <row r="23" spans="1:12" ht="13.5" customHeight="1" thickBot="1">
      <c r="A23" s="204"/>
      <c r="B23" s="199"/>
      <c r="C23" s="209"/>
      <c r="D23" s="209"/>
      <c r="E23" s="207"/>
      <c r="F23" s="207"/>
      <c r="G23" s="207"/>
      <c r="H23" s="193"/>
      <c r="I23" s="193"/>
      <c r="J23" s="193"/>
      <c r="K23" s="199"/>
      <c r="L23" s="199"/>
    </row>
    <row r="24" spans="1:12" ht="9.75">
      <c r="A24" s="119">
        <v>247855</v>
      </c>
      <c r="B24" s="120" t="s">
        <v>183</v>
      </c>
      <c r="C24" s="94"/>
      <c r="D24" s="95"/>
      <c r="E24" s="121"/>
      <c r="F24" s="96"/>
      <c r="G24" s="121">
        <v>1200</v>
      </c>
      <c r="H24" s="97"/>
      <c r="I24" s="98"/>
      <c r="J24" s="98"/>
      <c r="K24" s="139">
        <f aca="true" t="shared" si="0" ref="K24:K63">SUM(C24:J24)-E24</f>
        <v>1200</v>
      </c>
      <c r="L24" s="92">
        <f>K24-C24-D24</f>
        <v>1200</v>
      </c>
    </row>
    <row r="25" spans="1:12" ht="9.75">
      <c r="A25" s="119">
        <v>247901</v>
      </c>
      <c r="B25" s="120" t="s">
        <v>230</v>
      </c>
      <c r="C25" s="94"/>
      <c r="D25" s="95"/>
      <c r="E25" s="121"/>
      <c r="F25" s="96"/>
      <c r="G25" s="121">
        <v>1200</v>
      </c>
      <c r="H25" s="97"/>
      <c r="I25" s="98"/>
      <c r="J25" s="98"/>
      <c r="K25" s="139">
        <f t="shared" si="0"/>
        <v>1200</v>
      </c>
      <c r="L25" s="99">
        <f aca="true" t="shared" si="1" ref="L25:L76">K25-C25-D25</f>
        <v>1200</v>
      </c>
    </row>
    <row r="26" spans="1:12" ht="9.75">
      <c r="A26" s="119">
        <v>511218</v>
      </c>
      <c r="B26" s="120" t="s">
        <v>184</v>
      </c>
      <c r="C26" s="94"/>
      <c r="D26" s="95"/>
      <c r="E26" s="121">
        <v>810</v>
      </c>
      <c r="F26" s="96">
        <v>1000</v>
      </c>
      <c r="G26" s="121"/>
      <c r="H26" s="97"/>
      <c r="I26" s="98"/>
      <c r="J26" s="98"/>
      <c r="K26" s="139">
        <f t="shared" si="0"/>
        <v>1000</v>
      </c>
      <c r="L26" s="99">
        <f t="shared" si="1"/>
        <v>1000</v>
      </c>
    </row>
    <row r="27" spans="1:12" ht="9.75">
      <c r="A27" s="119">
        <v>247987</v>
      </c>
      <c r="B27" s="120" t="s">
        <v>232</v>
      </c>
      <c r="C27" s="94"/>
      <c r="D27" s="95"/>
      <c r="E27" s="121"/>
      <c r="F27" s="96"/>
      <c r="G27" s="121">
        <v>3600</v>
      </c>
      <c r="H27" s="97"/>
      <c r="I27" s="98"/>
      <c r="J27" s="98"/>
      <c r="K27" s="139">
        <f t="shared" si="0"/>
        <v>3600</v>
      </c>
      <c r="L27" s="99">
        <f t="shared" si="1"/>
        <v>3600</v>
      </c>
    </row>
    <row r="28" spans="1:12" ht="9.75">
      <c r="A28" s="119">
        <v>247952</v>
      </c>
      <c r="B28" s="120" t="s">
        <v>231</v>
      </c>
      <c r="C28" s="94"/>
      <c r="D28" s="95"/>
      <c r="E28" s="121"/>
      <c r="F28" s="96"/>
      <c r="G28" s="121">
        <v>720</v>
      </c>
      <c r="H28" s="97"/>
      <c r="I28" s="98"/>
      <c r="J28" s="98"/>
      <c r="K28" s="139">
        <f t="shared" si="0"/>
        <v>720</v>
      </c>
      <c r="L28" s="99">
        <f t="shared" si="1"/>
        <v>720</v>
      </c>
    </row>
    <row r="29" spans="1:12" ht="9.75">
      <c r="A29" s="99">
        <v>248037</v>
      </c>
      <c r="B29" s="93" t="s">
        <v>73</v>
      </c>
      <c r="C29" s="102"/>
      <c r="D29" s="102"/>
      <c r="E29" s="99">
        <v>7779</v>
      </c>
      <c r="F29" s="99">
        <v>8000</v>
      </c>
      <c r="G29" s="96">
        <v>4580</v>
      </c>
      <c r="H29" s="96"/>
      <c r="I29" s="99"/>
      <c r="J29" s="99">
        <v>4000</v>
      </c>
      <c r="K29" s="139">
        <f t="shared" si="0"/>
        <v>16580</v>
      </c>
      <c r="L29" s="99">
        <f t="shared" si="1"/>
        <v>16580</v>
      </c>
    </row>
    <row r="30" spans="1:12" ht="9.75">
      <c r="A30" s="99">
        <v>248045</v>
      </c>
      <c r="B30" s="93" t="s">
        <v>116</v>
      </c>
      <c r="C30" s="102"/>
      <c r="D30" s="102"/>
      <c r="E30" s="99">
        <v>2387</v>
      </c>
      <c r="F30" s="99">
        <v>2500</v>
      </c>
      <c r="G30" s="96">
        <v>3140</v>
      </c>
      <c r="H30" s="96"/>
      <c r="I30" s="99"/>
      <c r="J30" s="99">
        <v>4000</v>
      </c>
      <c r="K30" s="139">
        <f t="shared" si="0"/>
        <v>9640</v>
      </c>
      <c r="L30" s="99">
        <f t="shared" si="1"/>
        <v>9640</v>
      </c>
    </row>
    <row r="31" spans="1:12" ht="9.75">
      <c r="A31" s="99">
        <v>511323</v>
      </c>
      <c r="B31" s="93" t="s">
        <v>233</v>
      </c>
      <c r="C31" s="102"/>
      <c r="D31" s="102"/>
      <c r="E31" s="99"/>
      <c r="F31" s="99"/>
      <c r="G31" s="96">
        <v>720</v>
      </c>
      <c r="H31" s="96"/>
      <c r="I31" s="99"/>
      <c r="J31" s="99"/>
      <c r="K31" s="139">
        <f t="shared" si="0"/>
        <v>720</v>
      </c>
      <c r="L31" s="99">
        <f t="shared" si="1"/>
        <v>720</v>
      </c>
    </row>
    <row r="32" spans="1:12" ht="9.75">
      <c r="A32" s="99">
        <v>515787</v>
      </c>
      <c r="B32" s="93" t="s">
        <v>234</v>
      </c>
      <c r="C32" s="102"/>
      <c r="D32" s="102"/>
      <c r="E32" s="99"/>
      <c r="F32" s="99"/>
      <c r="G32" s="96">
        <v>4080</v>
      </c>
      <c r="H32" s="96"/>
      <c r="I32" s="99"/>
      <c r="J32" s="99"/>
      <c r="K32" s="139">
        <f t="shared" si="0"/>
        <v>4080</v>
      </c>
      <c r="L32" s="99">
        <f t="shared" si="1"/>
        <v>4080</v>
      </c>
    </row>
    <row r="33" spans="1:12" ht="9.75">
      <c r="A33" s="99">
        <v>47248998</v>
      </c>
      <c r="B33" s="93" t="s">
        <v>235</v>
      </c>
      <c r="C33" s="102"/>
      <c r="D33" s="102"/>
      <c r="E33" s="99"/>
      <c r="F33" s="99"/>
      <c r="G33" s="96">
        <v>240</v>
      </c>
      <c r="H33" s="96"/>
      <c r="I33" s="99"/>
      <c r="J33" s="99"/>
      <c r="K33" s="139">
        <f t="shared" si="0"/>
        <v>240</v>
      </c>
      <c r="L33" s="99">
        <f t="shared" si="1"/>
        <v>240</v>
      </c>
    </row>
    <row r="34" spans="1:12" ht="9.75">
      <c r="A34" s="99"/>
      <c r="B34" s="93"/>
      <c r="C34" s="102"/>
      <c r="D34" s="102"/>
      <c r="E34" s="99"/>
      <c r="F34" s="99"/>
      <c r="G34" s="96"/>
      <c r="H34" s="96"/>
      <c r="I34" s="99"/>
      <c r="J34" s="99"/>
      <c r="K34" s="139"/>
      <c r="L34" s="99">
        <f t="shared" si="1"/>
        <v>0</v>
      </c>
    </row>
    <row r="35" spans="1:12" ht="9.75">
      <c r="A35" s="103">
        <v>583430</v>
      </c>
      <c r="B35" s="93" t="s">
        <v>236</v>
      </c>
      <c r="C35" s="102"/>
      <c r="D35" s="102"/>
      <c r="E35" s="99"/>
      <c r="F35" s="99"/>
      <c r="G35" s="96">
        <v>480</v>
      </c>
      <c r="H35" s="96"/>
      <c r="I35" s="99"/>
      <c r="J35" s="99"/>
      <c r="K35" s="139">
        <f t="shared" si="0"/>
        <v>480</v>
      </c>
      <c r="L35" s="99">
        <f t="shared" si="1"/>
        <v>480</v>
      </c>
    </row>
    <row r="36" spans="1:12" ht="9.75">
      <c r="A36" s="99">
        <v>248185</v>
      </c>
      <c r="B36" s="93" t="s">
        <v>74</v>
      </c>
      <c r="C36" s="102"/>
      <c r="D36" s="102"/>
      <c r="E36" s="99">
        <v>2290</v>
      </c>
      <c r="F36" s="99">
        <v>2500</v>
      </c>
      <c r="G36" s="96">
        <v>3840</v>
      </c>
      <c r="H36" s="96"/>
      <c r="I36" s="99"/>
      <c r="J36" s="99">
        <v>4500</v>
      </c>
      <c r="K36" s="139">
        <f t="shared" si="0"/>
        <v>10840</v>
      </c>
      <c r="L36" s="99">
        <f t="shared" si="1"/>
        <v>10840</v>
      </c>
    </row>
    <row r="37" spans="1:12" ht="9.75">
      <c r="A37" s="99">
        <v>248215</v>
      </c>
      <c r="B37" s="93" t="s">
        <v>117</v>
      </c>
      <c r="C37" s="102"/>
      <c r="D37" s="102"/>
      <c r="E37" s="99">
        <v>848</v>
      </c>
      <c r="F37" s="99">
        <v>1000</v>
      </c>
      <c r="G37" s="96">
        <v>2170</v>
      </c>
      <c r="H37" s="96"/>
      <c r="I37" s="99"/>
      <c r="J37" s="99">
        <v>4000</v>
      </c>
      <c r="K37" s="139">
        <f t="shared" si="0"/>
        <v>7170</v>
      </c>
      <c r="L37" s="99">
        <f t="shared" si="1"/>
        <v>7170</v>
      </c>
    </row>
    <row r="38" spans="1:12" ht="9.75">
      <c r="A38" s="99">
        <v>248223</v>
      </c>
      <c r="B38" s="93" t="s">
        <v>185</v>
      </c>
      <c r="C38" s="102"/>
      <c r="D38" s="102"/>
      <c r="E38" s="99">
        <v>972</v>
      </c>
      <c r="F38" s="99">
        <v>1000</v>
      </c>
      <c r="G38" s="96">
        <v>1920</v>
      </c>
      <c r="H38" s="96"/>
      <c r="I38" s="99"/>
      <c r="J38" s="99">
        <v>4000</v>
      </c>
      <c r="K38" s="139">
        <f t="shared" si="0"/>
        <v>6920</v>
      </c>
      <c r="L38" s="99">
        <f t="shared" si="1"/>
        <v>6920</v>
      </c>
    </row>
    <row r="39" spans="1:12" ht="9.75">
      <c r="A39" s="99">
        <v>248266</v>
      </c>
      <c r="B39" s="93" t="s">
        <v>118</v>
      </c>
      <c r="C39" s="102"/>
      <c r="D39" s="102"/>
      <c r="E39" s="99">
        <v>4890</v>
      </c>
      <c r="F39" s="99">
        <v>5000</v>
      </c>
      <c r="G39" s="96">
        <v>6030</v>
      </c>
      <c r="H39" s="96"/>
      <c r="I39" s="99"/>
      <c r="J39" s="99">
        <v>4000</v>
      </c>
      <c r="K39" s="139">
        <f t="shared" si="0"/>
        <v>15030</v>
      </c>
      <c r="L39" s="99">
        <f t="shared" si="1"/>
        <v>15030</v>
      </c>
    </row>
    <row r="40" spans="1:12" ht="9.75">
      <c r="A40" s="99">
        <v>583456</v>
      </c>
      <c r="B40" s="93" t="s">
        <v>186</v>
      </c>
      <c r="C40" s="102"/>
      <c r="D40" s="102"/>
      <c r="E40" s="99"/>
      <c r="F40" s="99"/>
      <c r="G40" s="96">
        <v>240</v>
      </c>
      <c r="H40" s="96"/>
      <c r="I40" s="99"/>
      <c r="J40" s="99"/>
      <c r="K40" s="139">
        <f t="shared" si="0"/>
        <v>240</v>
      </c>
      <c r="L40" s="99">
        <f t="shared" si="1"/>
        <v>240</v>
      </c>
    </row>
    <row r="41" spans="1:12" ht="9.75">
      <c r="A41" s="99">
        <v>583448</v>
      </c>
      <c r="B41" s="93" t="s">
        <v>237</v>
      </c>
      <c r="C41" s="102"/>
      <c r="D41" s="102"/>
      <c r="E41" s="99"/>
      <c r="F41" s="99"/>
      <c r="G41" s="96">
        <v>1200</v>
      </c>
      <c r="H41" s="96"/>
      <c r="I41" s="99"/>
      <c r="J41" s="99"/>
      <c r="K41" s="139">
        <f t="shared" si="0"/>
        <v>1200</v>
      </c>
      <c r="L41" s="99">
        <f t="shared" si="1"/>
        <v>1200</v>
      </c>
    </row>
    <row r="42" spans="1:12" ht="9.75">
      <c r="A42" s="99">
        <v>248380</v>
      </c>
      <c r="B42" s="93" t="s">
        <v>146</v>
      </c>
      <c r="C42" s="102"/>
      <c r="D42" s="102"/>
      <c r="E42" s="99">
        <v>5071</v>
      </c>
      <c r="F42" s="99">
        <v>5000</v>
      </c>
      <c r="G42" s="99">
        <v>5550</v>
      </c>
      <c r="H42" s="99"/>
      <c r="I42" s="99"/>
      <c r="J42" s="99">
        <v>4000</v>
      </c>
      <c r="K42" s="139">
        <f t="shared" si="0"/>
        <v>14550</v>
      </c>
      <c r="L42" s="99">
        <f t="shared" si="1"/>
        <v>14550</v>
      </c>
    </row>
    <row r="43" spans="1:12" ht="9.75">
      <c r="A43" s="99">
        <v>248398</v>
      </c>
      <c r="B43" s="93" t="s">
        <v>83</v>
      </c>
      <c r="C43" s="102"/>
      <c r="D43" s="102"/>
      <c r="E43" s="99">
        <v>1625</v>
      </c>
      <c r="F43" s="99">
        <v>1500</v>
      </c>
      <c r="G43" s="99">
        <v>1680</v>
      </c>
      <c r="H43" s="99"/>
      <c r="I43" s="99"/>
      <c r="J43" s="99">
        <v>4000</v>
      </c>
      <c r="K43" s="139">
        <f t="shared" si="0"/>
        <v>7180</v>
      </c>
      <c r="L43" s="99">
        <f t="shared" si="1"/>
        <v>7180</v>
      </c>
    </row>
    <row r="44" spans="1:12" ht="9.75">
      <c r="A44" s="99">
        <v>248444</v>
      </c>
      <c r="B44" s="93" t="s">
        <v>75</v>
      </c>
      <c r="C44" s="102"/>
      <c r="D44" s="102"/>
      <c r="E44" s="99">
        <v>7072</v>
      </c>
      <c r="F44" s="99">
        <v>7000</v>
      </c>
      <c r="G44" s="99">
        <v>3850</v>
      </c>
      <c r="H44" s="99"/>
      <c r="I44" s="99"/>
      <c r="J44" s="99">
        <v>4000</v>
      </c>
      <c r="K44" s="139">
        <f t="shared" si="0"/>
        <v>14850</v>
      </c>
      <c r="L44" s="99">
        <f t="shared" si="1"/>
        <v>14850</v>
      </c>
    </row>
    <row r="45" spans="1:12" ht="9.75">
      <c r="A45" s="99">
        <v>248487</v>
      </c>
      <c r="B45" s="93" t="s">
        <v>238</v>
      </c>
      <c r="C45" s="102"/>
      <c r="D45" s="102"/>
      <c r="E45" s="99"/>
      <c r="F45" s="99"/>
      <c r="G45" s="99">
        <v>1200</v>
      </c>
      <c r="H45" s="99"/>
      <c r="I45" s="99"/>
      <c r="J45" s="99"/>
      <c r="K45" s="139">
        <f t="shared" si="0"/>
        <v>1200</v>
      </c>
      <c r="L45" s="99">
        <f t="shared" si="1"/>
        <v>1200</v>
      </c>
    </row>
    <row r="46" spans="1:12" ht="9.75">
      <c r="A46" s="99">
        <v>248606</v>
      </c>
      <c r="B46" s="93" t="s">
        <v>124</v>
      </c>
      <c r="C46" s="102"/>
      <c r="D46" s="102"/>
      <c r="E46" s="99">
        <v>1538</v>
      </c>
      <c r="F46" s="99">
        <v>1500</v>
      </c>
      <c r="G46" s="99">
        <v>1680</v>
      </c>
      <c r="H46" s="99"/>
      <c r="I46" s="99"/>
      <c r="J46" s="99">
        <v>4000</v>
      </c>
      <c r="K46" s="139">
        <f t="shared" si="0"/>
        <v>7180</v>
      </c>
      <c r="L46" s="99">
        <f t="shared" si="1"/>
        <v>7180</v>
      </c>
    </row>
    <row r="47" spans="1:12" ht="9.75">
      <c r="A47" s="99">
        <v>583502</v>
      </c>
      <c r="B47" s="93" t="s">
        <v>310</v>
      </c>
      <c r="C47" s="102"/>
      <c r="D47" s="102"/>
      <c r="E47" s="99">
        <v>431</v>
      </c>
      <c r="F47" s="99">
        <v>500</v>
      </c>
      <c r="G47" s="99"/>
      <c r="H47" s="99"/>
      <c r="I47" s="99"/>
      <c r="J47" s="99"/>
      <c r="K47" s="139">
        <f t="shared" si="0"/>
        <v>500</v>
      </c>
      <c r="L47" s="99">
        <f t="shared" si="1"/>
        <v>500</v>
      </c>
    </row>
    <row r="48" spans="1:12" ht="9.75">
      <c r="A48" s="99">
        <v>248631</v>
      </c>
      <c r="B48" s="93" t="s">
        <v>187</v>
      </c>
      <c r="C48" s="102"/>
      <c r="D48" s="102"/>
      <c r="E48" s="99"/>
      <c r="F48" s="99"/>
      <c r="G48" s="99">
        <v>480</v>
      </c>
      <c r="H48" s="99"/>
      <c r="I48" s="99"/>
      <c r="J48" s="99"/>
      <c r="K48" s="139">
        <f t="shared" si="0"/>
        <v>480</v>
      </c>
      <c r="L48" s="99">
        <f t="shared" si="1"/>
        <v>480</v>
      </c>
    </row>
    <row r="49" spans="1:12" ht="9.75">
      <c r="A49" s="99">
        <v>248665</v>
      </c>
      <c r="B49" s="93" t="s">
        <v>239</v>
      </c>
      <c r="C49" s="102"/>
      <c r="D49" s="102"/>
      <c r="E49" s="99"/>
      <c r="F49" s="99"/>
      <c r="G49" s="99">
        <v>240</v>
      </c>
      <c r="H49" s="99"/>
      <c r="I49" s="99"/>
      <c r="J49" s="99"/>
      <c r="K49" s="139">
        <f t="shared" si="0"/>
        <v>240</v>
      </c>
      <c r="L49" s="99">
        <f t="shared" si="1"/>
        <v>240</v>
      </c>
    </row>
    <row r="50" spans="1:12" ht="9.75">
      <c r="A50" s="99">
        <v>248720</v>
      </c>
      <c r="B50" s="93" t="s">
        <v>119</v>
      </c>
      <c r="C50" s="102"/>
      <c r="D50" s="102"/>
      <c r="E50" s="99">
        <v>972</v>
      </c>
      <c r="F50" s="99">
        <v>1000</v>
      </c>
      <c r="G50" s="99">
        <v>4080</v>
      </c>
      <c r="H50" s="99"/>
      <c r="I50" s="99"/>
      <c r="J50" s="99">
        <v>4000</v>
      </c>
      <c r="K50" s="139">
        <f t="shared" si="0"/>
        <v>9080</v>
      </c>
      <c r="L50" s="99">
        <f t="shared" si="1"/>
        <v>9080</v>
      </c>
    </row>
    <row r="51" spans="1:12" ht="9.75">
      <c r="A51" s="99">
        <v>248738</v>
      </c>
      <c r="B51" s="93" t="s">
        <v>77</v>
      </c>
      <c r="C51" s="102"/>
      <c r="D51" s="102">
        <v>50000</v>
      </c>
      <c r="E51" s="99">
        <v>2623</v>
      </c>
      <c r="F51" s="99">
        <v>2500</v>
      </c>
      <c r="G51" s="99">
        <v>1920</v>
      </c>
      <c r="H51" s="99"/>
      <c r="I51" s="99"/>
      <c r="J51" s="99">
        <v>4000</v>
      </c>
      <c r="K51" s="139">
        <f t="shared" si="0"/>
        <v>58420</v>
      </c>
      <c r="L51" s="99">
        <f t="shared" si="1"/>
        <v>8420</v>
      </c>
    </row>
    <row r="52" spans="1:12" ht="9.75">
      <c r="A52" s="99">
        <v>248746</v>
      </c>
      <c r="B52" s="93" t="s">
        <v>76</v>
      </c>
      <c r="C52" s="102"/>
      <c r="D52" s="102"/>
      <c r="E52" s="99">
        <v>857</v>
      </c>
      <c r="F52" s="99">
        <v>1000</v>
      </c>
      <c r="G52" s="99">
        <v>3370</v>
      </c>
      <c r="H52" s="99"/>
      <c r="I52" s="99"/>
      <c r="J52" s="99">
        <v>4000</v>
      </c>
      <c r="K52" s="139">
        <f t="shared" si="0"/>
        <v>8370</v>
      </c>
      <c r="L52" s="99">
        <f t="shared" si="1"/>
        <v>8370</v>
      </c>
    </row>
    <row r="53" spans="1:12" ht="9.75">
      <c r="A53" s="99">
        <v>511277</v>
      </c>
      <c r="B53" s="93" t="s">
        <v>240</v>
      </c>
      <c r="C53" s="102"/>
      <c r="D53" s="102"/>
      <c r="E53" s="99"/>
      <c r="F53" s="99"/>
      <c r="G53" s="99">
        <v>720</v>
      </c>
      <c r="H53" s="99"/>
      <c r="I53" s="99"/>
      <c r="J53" s="99"/>
      <c r="K53" s="139">
        <f t="shared" si="0"/>
        <v>720</v>
      </c>
      <c r="L53" s="99">
        <f t="shared" si="1"/>
        <v>720</v>
      </c>
    </row>
    <row r="54" spans="1:12" ht="9.75">
      <c r="A54" s="99">
        <v>511609</v>
      </c>
      <c r="B54" s="93" t="s">
        <v>120</v>
      </c>
      <c r="C54" s="102"/>
      <c r="D54" s="102"/>
      <c r="E54" s="99">
        <v>2719</v>
      </c>
      <c r="F54" s="99">
        <v>2500</v>
      </c>
      <c r="G54" s="99">
        <v>6030</v>
      </c>
      <c r="H54" s="99"/>
      <c r="I54" s="99"/>
      <c r="J54" s="99">
        <v>4500</v>
      </c>
      <c r="K54" s="139">
        <f t="shared" si="0"/>
        <v>13030</v>
      </c>
      <c r="L54" s="99">
        <f t="shared" si="1"/>
        <v>13030</v>
      </c>
    </row>
    <row r="55" spans="1:12" ht="9.75">
      <c r="A55" s="122">
        <v>248789</v>
      </c>
      <c r="B55" s="93" t="s">
        <v>121</v>
      </c>
      <c r="C55" s="102"/>
      <c r="D55" s="102"/>
      <c r="E55" s="99">
        <v>4667</v>
      </c>
      <c r="F55" s="99">
        <v>4500</v>
      </c>
      <c r="G55" s="99">
        <v>3370</v>
      </c>
      <c r="H55" s="99"/>
      <c r="I55" s="99"/>
      <c r="J55" s="99">
        <v>8000</v>
      </c>
      <c r="K55" s="139">
        <f t="shared" si="0"/>
        <v>15870</v>
      </c>
      <c r="L55" s="99">
        <f t="shared" si="1"/>
        <v>15870</v>
      </c>
    </row>
    <row r="56" spans="1:12" ht="9.75">
      <c r="A56" s="122">
        <v>586401</v>
      </c>
      <c r="B56" s="93" t="s">
        <v>224</v>
      </c>
      <c r="C56" s="102"/>
      <c r="D56" s="102"/>
      <c r="E56" s="99"/>
      <c r="F56" s="99"/>
      <c r="G56" s="99">
        <v>960</v>
      </c>
      <c r="H56" s="99"/>
      <c r="I56" s="99"/>
      <c r="J56" s="99"/>
      <c r="K56" s="139">
        <f t="shared" si="0"/>
        <v>960</v>
      </c>
      <c r="L56" s="99">
        <f t="shared" si="1"/>
        <v>960</v>
      </c>
    </row>
    <row r="57" spans="1:12" ht="9.75">
      <c r="A57" s="99">
        <v>248801</v>
      </c>
      <c r="B57" s="93" t="s">
        <v>15</v>
      </c>
      <c r="C57" s="102"/>
      <c r="D57" s="102"/>
      <c r="E57" s="99"/>
      <c r="F57" s="99"/>
      <c r="G57" s="99">
        <v>13440</v>
      </c>
      <c r="H57" s="99"/>
      <c r="I57" s="99"/>
      <c r="J57" s="99"/>
      <c r="K57" s="139">
        <f t="shared" si="0"/>
        <v>13440</v>
      </c>
      <c r="L57" s="99">
        <f t="shared" si="1"/>
        <v>13440</v>
      </c>
    </row>
    <row r="58" spans="1:12" ht="9.75">
      <c r="A58" s="99">
        <v>248843</v>
      </c>
      <c r="B58" s="93" t="s">
        <v>78</v>
      </c>
      <c r="C58" s="102">
        <v>100000</v>
      </c>
      <c r="D58" s="102"/>
      <c r="E58" s="99">
        <v>17448</v>
      </c>
      <c r="F58" s="99">
        <v>17500</v>
      </c>
      <c r="G58" s="99">
        <v>4800</v>
      </c>
      <c r="H58" s="99"/>
      <c r="I58" s="99"/>
      <c r="J58" s="99">
        <v>4500</v>
      </c>
      <c r="K58" s="139">
        <f t="shared" si="0"/>
        <v>126800</v>
      </c>
      <c r="L58" s="99">
        <f t="shared" si="1"/>
        <v>26800</v>
      </c>
    </row>
    <row r="59" spans="1:12" ht="9.75">
      <c r="A59" s="99">
        <v>583529</v>
      </c>
      <c r="B59" s="93" t="s">
        <v>241</v>
      </c>
      <c r="C59" s="102"/>
      <c r="D59" s="102"/>
      <c r="E59" s="99"/>
      <c r="F59" s="99"/>
      <c r="G59" s="99">
        <v>1210</v>
      </c>
      <c r="H59" s="99"/>
      <c r="I59" s="99"/>
      <c r="J59" s="99"/>
      <c r="K59" s="139">
        <f t="shared" si="0"/>
        <v>1210</v>
      </c>
      <c r="L59" s="99">
        <f t="shared" si="1"/>
        <v>1210</v>
      </c>
    </row>
    <row r="60" spans="1:12" ht="9.75">
      <c r="A60" s="103">
        <v>515965</v>
      </c>
      <c r="B60" s="93" t="s">
        <v>188</v>
      </c>
      <c r="C60" s="102"/>
      <c r="D60" s="102"/>
      <c r="E60" s="99"/>
      <c r="F60" s="99"/>
      <c r="G60" s="99">
        <v>720</v>
      </c>
      <c r="H60" s="99"/>
      <c r="I60" s="99"/>
      <c r="J60" s="99"/>
      <c r="K60" s="139">
        <f t="shared" si="0"/>
        <v>720</v>
      </c>
      <c r="L60" s="99">
        <f t="shared" si="1"/>
        <v>720</v>
      </c>
    </row>
    <row r="61" spans="1:12" ht="9.75">
      <c r="A61" s="99">
        <v>515817</v>
      </c>
      <c r="B61" s="93" t="s">
        <v>79</v>
      </c>
      <c r="C61" s="102"/>
      <c r="D61" s="102"/>
      <c r="E61" s="99">
        <v>1192</v>
      </c>
      <c r="F61" s="99">
        <v>1000</v>
      </c>
      <c r="G61" s="99">
        <v>3120</v>
      </c>
      <c r="H61" s="99"/>
      <c r="I61" s="99"/>
      <c r="J61" s="99">
        <v>4000</v>
      </c>
      <c r="K61" s="139">
        <f t="shared" si="0"/>
        <v>8120</v>
      </c>
      <c r="L61" s="99">
        <f t="shared" si="1"/>
        <v>8120</v>
      </c>
    </row>
    <row r="62" spans="1:12" ht="9.75">
      <c r="A62" s="99">
        <v>249017</v>
      </c>
      <c r="B62" s="93" t="s">
        <v>242</v>
      </c>
      <c r="C62" s="102"/>
      <c r="D62" s="102"/>
      <c r="E62" s="99"/>
      <c r="F62" s="99"/>
      <c r="G62" s="99">
        <v>2400</v>
      </c>
      <c r="H62" s="99"/>
      <c r="I62" s="99"/>
      <c r="J62" s="99"/>
      <c r="K62" s="139">
        <f t="shared" si="0"/>
        <v>2400</v>
      </c>
      <c r="L62" s="99">
        <f t="shared" si="1"/>
        <v>2400</v>
      </c>
    </row>
    <row r="63" spans="1:12" ht="9.75">
      <c r="A63" s="103">
        <v>249041</v>
      </c>
      <c r="B63" s="93" t="s">
        <v>189</v>
      </c>
      <c r="C63" s="102"/>
      <c r="D63" s="102"/>
      <c r="E63" s="99"/>
      <c r="F63" s="99"/>
      <c r="G63" s="99">
        <v>480</v>
      </c>
      <c r="H63" s="99"/>
      <c r="I63" s="99"/>
      <c r="J63" s="99"/>
      <c r="K63" s="139">
        <f t="shared" si="0"/>
        <v>480</v>
      </c>
      <c r="L63" s="99">
        <f t="shared" si="1"/>
        <v>480</v>
      </c>
    </row>
    <row r="64" spans="1:12" ht="9.75">
      <c r="A64" s="99">
        <v>249050</v>
      </c>
      <c r="B64" s="93" t="s">
        <v>80</v>
      </c>
      <c r="C64" s="102"/>
      <c r="D64" s="102"/>
      <c r="E64" s="99">
        <v>2542</v>
      </c>
      <c r="F64" s="99">
        <v>2500</v>
      </c>
      <c r="G64" s="99">
        <v>2170</v>
      </c>
      <c r="H64" s="99"/>
      <c r="I64" s="99"/>
      <c r="J64" s="99">
        <v>4000</v>
      </c>
      <c r="K64" s="139">
        <f aca="true" t="shared" si="2" ref="K64:K74">SUM(C64:J64)-E64</f>
        <v>8670</v>
      </c>
      <c r="L64" s="99">
        <f t="shared" si="1"/>
        <v>8670</v>
      </c>
    </row>
    <row r="65" spans="1:12" ht="9.75">
      <c r="A65" s="103">
        <v>515825</v>
      </c>
      <c r="B65" s="93" t="s">
        <v>164</v>
      </c>
      <c r="C65" s="102"/>
      <c r="D65" s="102"/>
      <c r="E65" s="99"/>
      <c r="F65" s="99"/>
      <c r="G65" s="99">
        <v>720</v>
      </c>
      <c r="H65" s="99"/>
      <c r="I65" s="99"/>
      <c r="J65" s="99"/>
      <c r="K65" s="139">
        <f t="shared" si="2"/>
        <v>720</v>
      </c>
      <c r="L65" s="99">
        <f t="shared" si="1"/>
        <v>720</v>
      </c>
    </row>
    <row r="66" spans="1:12" ht="9.75">
      <c r="A66" s="99">
        <v>249203</v>
      </c>
      <c r="B66" s="93" t="s">
        <v>84</v>
      </c>
      <c r="C66" s="102"/>
      <c r="D66" s="102"/>
      <c r="E66" s="99"/>
      <c r="F66" s="99"/>
      <c r="G66" s="99">
        <v>4580</v>
      </c>
      <c r="H66" s="99"/>
      <c r="I66" s="99"/>
      <c r="J66" s="99">
        <v>4000</v>
      </c>
      <c r="K66" s="139">
        <f t="shared" si="2"/>
        <v>8580</v>
      </c>
      <c r="L66" s="99">
        <f t="shared" si="1"/>
        <v>8580</v>
      </c>
    </row>
    <row r="67" spans="1:12" ht="9.75">
      <c r="A67" s="99">
        <v>511331</v>
      </c>
      <c r="B67" s="93" t="s">
        <v>243</v>
      </c>
      <c r="C67" s="102"/>
      <c r="D67" s="102"/>
      <c r="E67" s="99"/>
      <c r="F67" s="99"/>
      <c r="G67" s="99">
        <v>480</v>
      </c>
      <c r="H67" s="99"/>
      <c r="I67" s="99"/>
      <c r="J67" s="99"/>
      <c r="K67" s="139">
        <f t="shared" si="2"/>
        <v>480</v>
      </c>
      <c r="L67" s="99">
        <f t="shared" si="1"/>
        <v>480</v>
      </c>
    </row>
    <row r="68" spans="1:12" ht="9.75">
      <c r="A68" s="104">
        <v>511196</v>
      </c>
      <c r="B68" s="93" t="s">
        <v>191</v>
      </c>
      <c r="C68" s="102"/>
      <c r="D68" s="102"/>
      <c r="E68" s="99"/>
      <c r="F68" s="99"/>
      <c r="G68" s="99">
        <v>1680</v>
      </c>
      <c r="H68" s="99"/>
      <c r="I68" s="99"/>
      <c r="J68" s="99"/>
      <c r="K68" s="139">
        <f t="shared" si="2"/>
        <v>1680</v>
      </c>
      <c r="L68" s="99">
        <f t="shared" si="1"/>
        <v>1680</v>
      </c>
    </row>
    <row r="69" spans="1:12" ht="9.75">
      <c r="A69" s="104">
        <v>249289</v>
      </c>
      <c r="B69" s="93" t="s">
        <v>190</v>
      </c>
      <c r="C69" s="102"/>
      <c r="D69" s="102"/>
      <c r="E69" s="99">
        <v>510</v>
      </c>
      <c r="F69" s="99">
        <v>500</v>
      </c>
      <c r="G69" s="99"/>
      <c r="H69" s="99"/>
      <c r="I69" s="99"/>
      <c r="J69" s="99"/>
      <c r="K69" s="139">
        <f t="shared" si="2"/>
        <v>500</v>
      </c>
      <c r="L69" s="99">
        <f t="shared" si="1"/>
        <v>500</v>
      </c>
    </row>
    <row r="70" spans="1:12" ht="9.75">
      <c r="A70" s="104">
        <v>476749</v>
      </c>
      <c r="B70" s="93" t="s">
        <v>108</v>
      </c>
      <c r="C70" s="102"/>
      <c r="D70" s="102"/>
      <c r="E70" s="99"/>
      <c r="F70" s="99"/>
      <c r="G70" s="99">
        <v>1440</v>
      </c>
      <c r="H70" s="99"/>
      <c r="I70" s="99"/>
      <c r="J70" s="99"/>
      <c r="K70" s="139">
        <f t="shared" si="2"/>
        <v>1440</v>
      </c>
      <c r="L70" s="99">
        <f t="shared" si="1"/>
        <v>1440</v>
      </c>
    </row>
    <row r="71" spans="1:12" ht="9.75">
      <c r="A71" s="104">
        <v>511307</v>
      </c>
      <c r="B71" s="93" t="s">
        <v>244</v>
      </c>
      <c r="C71" s="102"/>
      <c r="D71" s="102"/>
      <c r="E71" s="99"/>
      <c r="F71" s="99"/>
      <c r="G71" s="99">
        <v>480</v>
      </c>
      <c r="H71" s="99"/>
      <c r="I71" s="99"/>
      <c r="J71" s="99"/>
      <c r="K71" s="139">
        <f t="shared" si="2"/>
        <v>480</v>
      </c>
      <c r="L71" s="99">
        <f t="shared" si="1"/>
        <v>480</v>
      </c>
    </row>
    <row r="72" spans="1:12" ht="9.75">
      <c r="A72" s="104">
        <v>249408</v>
      </c>
      <c r="B72" s="93" t="s">
        <v>245</v>
      </c>
      <c r="C72" s="102"/>
      <c r="D72" s="102"/>
      <c r="E72" s="99"/>
      <c r="F72" s="99"/>
      <c r="G72" s="99">
        <v>720</v>
      </c>
      <c r="H72" s="99"/>
      <c r="I72" s="99"/>
      <c r="J72" s="99"/>
      <c r="K72" s="139">
        <f t="shared" si="2"/>
        <v>720</v>
      </c>
      <c r="L72" s="99">
        <f t="shared" si="1"/>
        <v>720</v>
      </c>
    </row>
    <row r="73" spans="1:12" ht="9.75">
      <c r="A73" s="103">
        <v>515795</v>
      </c>
      <c r="B73" s="93" t="s">
        <v>246</v>
      </c>
      <c r="C73" s="102"/>
      <c r="D73" s="102"/>
      <c r="E73" s="99"/>
      <c r="F73" s="99"/>
      <c r="G73" s="99">
        <v>240</v>
      </c>
      <c r="H73" s="99"/>
      <c r="I73" s="99"/>
      <c r="J73" s="99"/>
      <c r="K73" s="139">
        <f t="shared" si="2"/>
        <v>240</v>
      </c>
      <c r="L73" s="99">
        <f t="shared" si="1"/>
        <v>240</v>
      </c>
    </row>
    <row r="74" spans="1:12" ht="9.75">
      <c r="A74" s="99">
        <v>249483</v>
      </c>
      <c r="B74" s="93" t="s">
        <v>81</v>
      </c>
      <c r="C74" s="102"/>
      <c r="D74" s="102"/>
      <c r="E74" s="99">
        <v>1657</v>
      </c>
      <c r="F74" s="99">
        <v>1500</v>
      </c>
      <c r="G74" s="99">
        <v>3120</v>
      </c>
      <c r="H74" s="99"/>
      <c r="I74" s="99"/>
      <c r="J74" s="99">
        <v>4000</v>
      </c>
      <c r="K74" s="139">
        <f t="shared" si="2"/>
        <v>8620</v>
      </c>
      <c r="L74" s="99">
        <f t="shared" si="1"/>
        <v>8620</v>
      </c>
    </row>
    <row r="75" spans="1:12" ht="10.5" thickBot="1">
      <c r="A75" s="105">
        <v>249505</v>
      </c>
      <c r="B75" s="123" t="s">
        <v>82</v>
      </c>
      <c r="C75" s="124"/>
      <c r="D75" s="124"/>
      <c r="E75" s="105">
        <v>8629</v>
      </c>
      <c r="F75" s="105">
        <v>8500</v>
      </c>
      <c r="G75" s="105">
        <v>2880</v>
      </c>
      <c r="H75" s="105"/>
      <c r="I75" s="105"/>
      <c r="J75" s="122">
        <v>4500</v>
      </c>
      <c r="K75" s="139">
        <f>SUM(C75:J75)-E75</f>
        <v>15880</v>
      </c>
      <c r="L75" s="122">
        <f t="shared" si="1"/>
        <v>15880</v>
      </c>
    </row>
    <row r="76" spans="2:12" ht="10.5" thickBot="1">
      <c r="B76" s="88" t="s">
        <v>25</v>
      </c>
      <c r="C76" s="107">
        <f>SUM(C29:C75)</f>
        <v>100000</v>
      </c>
      <c r="D76" s="107">
        <f aca="true" t="shared" si="3" ref="D76:J76">SUM(D24:D75)</f>
        <v>50000</v>
      </c>
      <c r="E76" s="109">
        <f t="shared" si="3"/>
        <v>79529</v>
      </c>
      <c r="F76" s="109">
        <f t="shared" si="3"/>
        <v>79500</v>
      </c>
      <c r="G76" s="109">
        <f t="shared" si="3"/>
        <v>115170</v>
      </c>
      <c r="H76" s="109">
        <f t="shared" si="3"/>
        <v>0</v>
      </c>
      <c r="I76" s="109">
        <f t="shared" si="3"/>
        <v>0</v>
      </c>
      <c r="J76" s="109">
        <f t="shared" si="3"/>
        <v>90000</v>
      </c>
      <c r="K76" s="140">
        <f>SUM(C76:J76)-E76</f>
        <v>434670</v>
      </c>
      <c r="L76" s="141">
        <f t="shared" si="1"/>
        <v>284670</v>
      </c>
    </row>
    <row r="78" ht="9.75">
      <c r="B78" s="74" t="s">
        <v>215</v>
      </c>
    </row>
    <row r="79" spans="2:4" ht="9.75">
      <c r="B79" s="196" t="s">
        <v>213</v>
      </c>
      <c r="C79" s="196"/>
      <c r="D79" s="196"/>
    </row>
    <row r="80" spans="2:4" ht="9.75">
      <c r="B80" s="196" t="s">
        <v>216</v>
      </c>
      <c r="C80" s="196"/>
      <c r="D80" s="196"/>
    </row>
    <row r="81" spans="2:6" ht="9.75">
      <c r="B81" s="112"/>
      <c r="C81" s="196" t="s">
        <v>214</v>
      </c>
      <c r="D81" s="196"/>
      <c r="E81" s="196"/>
      <c r="F81" s="196"/>
    </row>
  </sheetData>
  <sheetProtection/>
  <mergeCells count="22">
    <mergeCell ref="B80:D80"/>
    <mergeCell ref="B79:D79"/>
    <mergeCell ref="F4:F5"/>
    <mergeCell ref="G4:G5"/>
    <mergeCell ref="K20:K23"/>
    <mergeCell ref="C81:F81"/>
    <mergeCell ref="C3:G3"/>
    <mergeCell ref="B10:C10"/>
    <mergeCell ref="C21:C23"/>
    <mergeCell ref="D21:D23"/>
    <mergeCell ref="C4:D4"/>
    <mergeCell ref="E4:E5"/>
    <mergeCell ref="L20:L23"/>
    <mergeCell ref="A20:A23"/>
    <mergeCell ref="B20:B23"/>
    <mergeCell ref="C20:D20"/>
    <mergeCell ref="E20:E23"/>
    <mergeCell ref="F20:F23"/>
    <mergeCell ref="G20:G23"/>
    <mergeCell ref="H20:H23"/>
    <mergeCell ref="I20:I23"/>
    <mergeCell ref="J20:J23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&amp;LPřehled čerpání SDH 2012&amp;RRK-35-2012-xx, př. 2
počet stran: 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0"/>
  <sheetViews>
    <sheetView zoomScale="85" zoomScaleNormal="85" zoomScalePageLayoutView="0" workbookViewId="0" topLeftCell="A1">
      <selection activeCell="J27" sqref="J27"/>
    </sheetView>
  </sheetViews>
  <sheetFormatPr defaultColWidth="9.00390625" defaultRowHeight="12.75"/>
  <cols>
    <col min="1" max="1" width="10.00390625" style="0" bestFit="1" customWidth="1"/>
    <col min="2" max="2" width="21.50390625" style="0" customWidth="1"/>
    <col min="3" max="6" width="12.50390625" style="0" customWidth="1"/>
    <col min="7" max="7" width="13.875" style="0" customWidth="1"/>
    <col min="8" max="11" width="12.50390625" style="0" customWidth="1"/>
    <col min="12" max="12" width="11.625" style="0" bestFit="1" customWidth="1"/>
  </cols>
  <sheetData>
    <row r="3" spans="3:7" ht="13.5" thickBot="1">
      <c r="C3" s="223" t="s">
        <v>311</v>
      </c>
      <c r="D3" s="223"/>
      <c r="E3" s="223"/>
      <c r="F3" s="223"/>
      <c r="G3" s="223"/>
    </row>
    <row r="4" spans="2:8" ht="13.5" thickBot="1">
      <c r="B4" s="2"/>
      <c r="C4" s="217" t="s">
        <v>8</v>
      </c>
      <c r="D4" s="218"/>
      <c r="E4" s="219" t="s">
        <v>11</v>
      </c>
      <c r="F4" s="221" t="s">
        <v>10</v>
      </c>
      <c r="G4" s="219" t="s">
        <v>9</v>
      </c>
      <c r="H4" s="16"/>
    </row>
    <row r="5" spans="2:8" ht="27" thickBot="1">
      <c r="B5" s="3"/>
      <c r="C5" s="24" t="s">
        <v>7</v>
      </c>
      <c r="D5" s="23" t="s">
        <v>163</v>
      </c>
      <c r="E5" s="220"/>
      <c r="F5" s="222"/>
      <c r="G5" s="220"/>
      <c r="H5" s="16"/>
    </row>
    <row r="6" spans="2:8" ht="13.5" thickBot="1">
      <c r="B6" s="3"/>
      <c r="C6" s="6" t="s">
        <v>2</v>
      </c>
      <c r="D6" s="7" t="s">
        <v>3</v>
      </c>
      <c r="E6" s="7" t="s">
        <v>4</v>
      </c>
      <c r="F6" s="8" t="s">
        <v>5</v>
      </c>
      <c r="G6" s="7" t="s">
        <v>6</v>
      </c>
      <c r="H6" s="17"/>
    </row>
    <row r="7" spans="2:8" ht="13.5" thickBot="1">
      <c r="B7" s="4" t="s">
        <v>16</v>
      </c>
      <c r="C7" s="30">
        <v>300000</v>
      </c>
      <c r="D7" s="26">
        <v>0</v>
      </c>
      <c r="E7" s="26">
        <v>315000</v>
      </c>
      <c r="F7" s="30">
        <v>121490</v>
      </c>
      <c r="G7" s="5">
        <f>SUM(C7:F7)</f>
        <v>736490</v>
      </c>
      <c r="H7" s="18"/>
    </row>
    <row r="10" spans="2:7" ht="13.5" thickBot="1">
      <c r="B10" s="224" t="s">
        <v>212</v>
      </c>
      <c r="C10" s="224"/>
      <c r="D10" s="9"/>
      <c r="E10" s="9"/>
      <c r="F10" s="9"/>
      <c r="G10" s="9"/>
    </row>
    <row r="11" spans="2:8" ht="13.5" thickBot="1">
      <c r="B11" s="9"/>
      <c r="C11" s="9"/>
      <c r="D11" s="9"/>
      <c r="E11" s="9"/>
      <c r="F11" s="9"/>
      <c r="G11" s="37" t="s">
        <v>211</v>
      </c>
      <c r="H11" s="19"/>
    </row>
    <row r="12" spans="2:8" ht="13.5" thickBot="1">
      <c r="B12" s="10" t="s">
        <v>12</v>
      </c>
      <c r="C12" s="12">
        <v>300000</v>
      </c>
      <c r="D12" s="12"/>
      <c r="E12" s="10"/>
      <c r="F12" s="10"/>
      <c r="G12" s="31">
        <f>+C12/+C7*100</f>
        <v>100</v>
      </c>
      <c r="H12" s="20"/>
    </row>
    <row r="13" spans="2:8" ht="13.5" thickBot="1">
      <c r="B13" s="10" t="s">
        <v>18</v>
      </c>
      <c r="C13" s="22"/>
      <c r="D13" s="22"/>
      <c r="E13" s="10"/>
      <c r="F13" s="10">
        <v>121490</v>
      </c>
      <c r="G13" s="31">
        <f>+F13/F7*100</f>
        <v>100</v>
      </c>
      <c r="H13" s="20"/>
    </row>
    <row r="14" spans="2:8" ht="13.5" thickBot="1">
      <c r="B14" s="10" t="s">
        <v>157</v>
      </c>
      <c r="C14" s="22"/>
      <c r="D14" s="22"/>
      <c r="E14" s="10">
        <v>208500</v>
      </c>
      <c r="F14" s="10"/>
      <c r="G14" s="31"/>
      <c r="H14" s="20"/>
    </row>
    <row r="15" spans="2:8" ht="13.5" thickBot="1">
      <c r="B15" s="10" t="s">
        <v>109</v>
      </c>
      <c r="C15" s="22"/>
      <c r="D15" s="22"/>
      <c r="E15" s="10">
        <v>0</v>
      </c>
      <c r="F15" s="10"/>
      <c r="G15" s="31"/>
      <c r="H15" s="20"/>
    </row>
    <row r="16" spans="2:12" ht="13.5" thickBot="1">
      <c r="B16" s="10" t="s">
        <v>161</v>
      </c>
      <c r="C16" s="22"/>
      <c r="D16" s="22"/>
      <c r="E16" s="10"/>
      <c r="F16" s="10"/>
      <c r="G16" s="13"/>
      <c r="H16" s="20"/>
      <c r="L16" t="s">
        <v>170</v>
      </c>
    </row>
    <row r="17" spans="2:8" ht="13.5" thickBot="1">
      <c r="B17" s="10" t="s">
        <v>126</v>
      </c>
      <c r="C17" s="22"/>
      <c r="D17" s="22"/>
      <c r="E17" s="10">
        <v>106500</v>
      </c>
      <c r="F17" s="10"/>
      <c r="G17" s="13"/>
      <c r="H17" s="20"/>
    </row>
    <row r="18" spans="2:8" ht="13.5" thickBot="1">
      <c r="B18" s="10" t="s">
        <v>25</v>
      </c>
      <c r="C18" s="22">
        <f>SUM(C12:C17)</f>
        <v>300000</v>
      </c>
      <c r="D18" s="22">
        <f>SUM(D12:D17)</f>
        <v>0</v>
      </c>
      <c r="E18" s="22">
        <f>SUM(E12:E17)</f>
        <v>315000</v>
      </c>
      <c r="F18" s="22">
        <f>SUM(F12:F17)</f>
        <v>121490</v>
      </c>
      <c r="G18" s="13">
        <f>SUM(C18:F18)</f>
        <v>736490</v>
      </c>
      <c r="H18" s="20"/>
    </row>
    <row r="19" ht="13.5" thickBot="1"/>
    <row r="20" spans="1:12" ht="13.5" customHeight="1" thickBot="1">
      <c r="A20" s="202" t="s">
        <v>155</v>
      </c>
      <c r="B20" s="197" t="s">
        <v>19</v>
      </c>
      <c r="C20" s="200" t="s">
        <v>8</v>
      </c>
      <c r="D20" s="201"/>
      <c r="E20" s="205" t="s">
        <v>11</v>
      </c>
      <c r="F20" s="205" t="s">
        <v>85</v>
      </c>
      <c r="G20" s="205" t="s">
        <v>132</v>
      </c>
      <c r="H20" s="191" t="s">
        <v>109</v>
      </c>
      <c r="I20" s="191" t="s">
        <v>160</v>
      </c>
      <c r="J20" s="191" t="s">
        <v>156</v>
      </c>
      <c r="K20" s="197" t="s">
        <v>25</v>
      </c>
      <c r="L20" s="197" t="s">
        <v>312</v>
      </c>
    </row>
    <row r="21" spans="1:12" ht="12.75" customHeight="1">
      <c r="A21" s="203"/>
      <c r="B21" s="198"/>
      <c r="C21" s="208" t="s">
        <v>313</v>
      </c>
      <c r="D21" s="208" t="s">
        <v>163</v>
      </c>
      <c r="E21" s="206"/>
      <c r="F21" s="206"/>
      <c r="G21" s="206"/>
      <c r="H21" s="192"/>
      <c r="I21" s="192"/>
      <c r="J21" s="192"/>
      <c r="K21" s="198"/>
      <c r="L21" s="198"/>
    </row>
    <row r="22" spans="1:12" ht="12.75" customHeight="1">
      <c r="A22" s="203"/>
      <c r="B22" s="198"/>
      <c r="C22" s="208"/>
      <c r="D22" s="208"/>
      <c r="E22" s="206"/>
      <c r="F22" s="206"/>
      <c r="G22" s="206"/>
      <c r="H22" s="192"/>
      <c r="I22" s="192"/>
      <c r="J22" s="192"/>
      <c r="K22" s="198"/>
      <c r="L22" s="198"/>
    </row>
    <row r="23" spans="1:12" ht="13.5" thickBot="1">
      <c r="A23" s="204"/>
      <c r="B23" s="199"/>
      <c r="C23" s="209"/>
      <c r="D23" s="209"/>
      <c r="E23" s="207"/>
      <c r="F23" s="207"/>
      <c r="G23" s="207"/>
      <c r="H23" s="193"/>
      <c r="I23" s="193"/>
      <c r="J23" s="193"/>
      <c r="K23" s="199"/>
      <c r="L23" s="199"/>
    </row>
    <row r="24" spans="1:12" ht="12.75">
      <c r="A24" s="101">
        <v>545635</v>
      </c>
      <c r="B24" s="93" t="s">
        <v>143</v>
      </c>
      <c r="C24" s="94"/>
      <c r="D24" s="95"/>
      <c r="E24" s="121"/>
      <c r="F24" s="96"/>
      <c r="G24" s="121">
        <v>960</v>
      </c>
      <c r="H24" s="97"/>
      <c r="I24" s="125"/>
      <c r="J24" s="125"/>
      <c r="K24" s="137">
        <f aca="true" t="shared" si="0" ref="K24:K66">SUM(C24:J24)-E24</f>
        <v>960</v>
      </c>
      <c r="L24" s="92">
        <f>K24-C24-D24</f>
        <v>960</v>
      </c>
    </row>
    <row r="25" spans="1:12" ht="12.75">
      <c r="A25" s="99">
        <v>289159</v>
      </c>
      <c r="B25" s="93" t="s">
        <v>122</v>
      </c>
      <c r="C25" s="102"/>
      <c r="D25" s="102"/>
      <c r="E25" s="99">
        <v>4117</v>
      </c>
      <c r="F25" s="99">
        <v>4000</v>
      </c>
      <c r="G25" s="99">
        <v>4810</v>
      </c>
      <c r="H25" s="99"/>
      <c r="I25" s="99"/>
      <c r="J25" s="99">
        <v>5500</v>
      </c>
      <c r="K25" s="137">
        <f t="shared" si="0"/>
        <v>14310</v>
      </c>
      <c r="L25" s="99">
        <f aca="true" t="shared" si="1" ref="L25:L76">K25-C25-D25</f>
        <v>14310</v>
      </c>
    </row>
    <row r="26" spans="1:12" ht="12.75">
      <c r="A26" s="99">
        <v>289167</v>
      </c>
      <c r="B26" s="93" t="s">
        <v>53</v>
      </c>
      <c r="C26" s="102"/>
      <c r="D26" s="102"/>
      <c r="E26" s="99">
        <v>10230</v>
      </c>
      <c r="F26" s="99">
        <v>10000</v>
      </c>
      <c r="G26" s="99">
        <v>4320</v>
      </c>
      <c r="H26" s="99"/>
      <c r="I26" s="99"/>
      <c r="J26" s="99">
        <v>5500</v>
      </c>
      <c r="K26" s="137">
        <f t="shared" si="0"/>
        <v>19820</v>
      </c>
      <c r="L26" s="99">
        <f t="shared" si="1"/>
        <v>19820</v>
      </c>
    </row>
    <row r="27" spans="1:12" ht="12.75">
      <c r="A27" s="99">
        <v>289183</v>
      </c>
      <c r="B27" s="93" t="s">
        <v>54</v>
      </c>
      <c r="C27" s="102"/>
      <c r="D27" s="102"/>
      <c r="E27" s="99">
        <v>1457</v>
      </c>
      <c r="F27" s="99">
        <v>1500</v>
      </c>
      <c r="G27" s="99">
        <v>1920</v>
      </c>
      <c r="H27" s="99"/>
      <c r="I27" s="99"/>
      <c r="J27" s="99"/>
      <c r="K27" s="137">
        <f t="shared" si="0"/>
        <v>3420</v>
      </c>
      <c r="L27" s="99">
        <f t="shared" si="1"/>
        <v>3420</v>
      </c>
    </row>
    <row r="28" spans="1:12" ht="12.75">
      <c r="A28" s="99">
        <v>289205</v>
      </c>
      <c r="B28" s="93" t="s">
        <v>55</v>
      </c>
      <c r="C28" s="102"/>
      <c r="D28" s="102"/>
      <c r="E28" s="99"/>
      <c r="F28" s="99"/>
      <c r="G28" s="99">
        <v>960</v>
      </c>
      <c r="H28" s="99"/>
      <c r="I28" s="99"/>
      <c r="J28" s="99">
        <v>5500</v>
      </c>
      <c r="K28" s="137">
        <f t="shared" si="0"/>
        <v>6460</v>
      </c>
      <c r="L28" s="99">
        <f t="shared" si="1"/>
        <v>6460</v>
      </c>
    </row>
    <row r="29" spans="1:12" ht="12.75">
      <c r="A29" s="99">
        <v>376795</v>
      </c>
      <c r="B29" s="93" t="s">
        <v>264</v>
      </c>
      <c r="C29" s="102"/>
      <c r="D29" s="102"/>
      <c r="E29" s="99"/>
      <c r="F29" s="99"/>
      <c r="G29" s="99">
        <v>480</v>
      </c>
      <c r="H29" s="99"/>
      <c r="I29" s="99"/>
      <c r="J29" s="99"/>
      <c r="K29" s="137">
        <f t="shared" si="0"/>
        <v>480</v>
      </c>
      <c r="L29" s="99">
        <f t="shared" si="1"/>
        <v>480</v>
      </c>
    </row>
    <row r="30" spans="1:12" ht="12.75">
      <c r="A30" s="99">
        <v>545643</v>
      </c>
      <c r="B30" s="93" t="s">
        <v>195</v>
      </c>
      <c r="C30" s="102"/>
      <c r="D30" s="102"/>
      <c r="E30" s="99"/>
      <c r="F30" s="99"/>
      <c r="G30" s="99">
        <v>480</v>
      </c>
      <c r="H30" s="99"/>
      <c r="I30" s="99"/>
      <c r="J30" s="99"/>
      <c r="K30" s="137">
        <f t="shared" si="0"/>
        <v>480</v>
      </c>
      <c r="L30" s="99">
        <f t="shared" si="1"/>
        <v>480</v>
      </c>
    </row>
    <row r="31" spans="1:12" ht="12.75">
      <c r="A31" s="99">
        <v>289264</v>
      </c>
      <c r="B31" s="93" t="s">
        <v>159</v>
      </c>
      <c r="C31" s="102"/>
      <c r="D31" s="102"/>
      <c r="E31" s="99">
        <v>1352</v>
      </c>
      <c r="F31" s="99">
        <v>1500</v>
      </c>
      <c r="G31" s="99">
        <v>480</v>
      </c>
      <c r="H31" s="99"/>
      <c r="I31" s="99"/>
      <c r="J31" s="99"/>
      <c r="K31" s="137">
        <f t="shared" si="0"/>
        <v>1980</v>
      </c>
      <c r="L31" s="99">
        <f t="shared" si="1"/>
        <v>1980</v>
      </c>
    </row>
    <row r="32" spans="1:12" ht="12.75">
      <c r="A32" s="99">
        <v>289329</v>
      </c>
      <c r="B32" s="93" t="s">
        <v>56</v>
      </c>
      <c r="C32" s="102"/>
      <c r="D32" s="102"/>
      <c r="E32" s="99">
        <v>1863</v>
      </c>
      <c r="F32" s="99">
        <v>2000</v>
      </c>
      <c r="G32" s="99">
        <v>5640</v>
      </c>
      <c r="H32" s="99"/>
      <c r="I32" s="99"/>
      <c r="J32" s="99">
        <v>5500</v>
      </c>
      <c r="K32" s="137">
        <f t="shared" si="0"/>
        <v>13140</v>
      </c>
      <c r="L32" s="99">
        <f t="shared" si="1"/>
        <v>13140</v>
      </c>
    </row>
    <row r="33" spans="1:12" ht="12.75">
      <c r="A33" s="99">
        <v>376850</v>
      </c>
      <c r="B33" s="93" t="s">
        <v>265</v>
      </c>
      <c r="C33" s="102"/>
      <c r="D33" s="102"/>
      <c r="E33" s="99"/>
      <c r="F33" s="99"/>
      <c r="G33" s="99">
        <v>1920</v>
      </c>
      <c r="H33" s="99"/>
      <c r="I33" s="99"/>
      <c r="J33" s="99"/>
      <c r="K33" s="137">
        <f t="shared" si="0"/>
        <v>1920</v>
      </c>
      <c r="L33" s="99">
        <f t="shared" si="1"/>
        <v>1920</v>
      </c>
    </row>
    <row r="34" spans="1:12" ht="12.75">
      <c r="A34" s="99">
        <v>289426</v>
      </c>
      <c r="B34" s="93" t="s">
        <v>57</v>
      </c>
      <c r="C34" s="102"/>
      <c r="D34" s="102"/>
      <c r="E34" s="99">
        <v>9185</v>
      </c>
      <c r="F34" s="99">
        <v>9000</v>
      </c>
      <c r="G34" s="99">
        <v>1920</v>
      </c>
      <c r="H34" s="99"/>
      <c r="I34" s="99"/>
      <c r="J34" s="99">
        <v>5500</v>
      </c>
      <c r="K34" s="137">
        <f t="shared" si="0"/>
        <v>16420</v>
      </c>
      <c r="L34" s="99">
        <f t="shared" si="1"/>
        <v>16420</v>
      </c>
    </row>
    <row r="35" spans="1:12" ht="12.75">
      <c r="A35" s="99">
        <v>377287</v>
      </c>
      <c r="B35" s="93" t="s">
        <v>266</v>
      </c>
      <c r="C35" s="102"/>
      <c r="D35" s="102"/>
      <c r="E35" s="99"/>
      <c r="F35" s="99"/>
      <c r="G35" s="99">
        <v>720</v>
      </c>
      <c r="H35" s="99"/>
      <c r="I35" s="99"/>
      <c r="J35" s="99"/>
      <c r="K35" s="137">
        <f t="shared" si="0"/>
        <v>720</v>
      </c>
      <c r="L35" s="99">
        <f t="shared" si="1"/>
        <v>720</v>
      </c>
    </row>
    <row r="36" spans="1:12" ht="12.75">
      <c r="A36" s="99">
        <v>289507</v>
      </c>
      <c r="B36" s="93" t="s">
        <v>127</v>
      </c>
      <c r="C36" s="102">
        <v>100000</v>
      </c>
      <c r="D36" s="102"/>
      <c r="E36" s="99">
        <v>43197</v>
      </c>
      <c r="F36" s="99">
        <v>43000</v>
      </c>
      <c r="G36" s="99">
        <v>5760</v>
      </c>
      <c r="H36" s="99"/>
      <c r="I36" s="99"/>
      <c r="J36" s="99">
        <v>5500</v>
      </c>
      <c r="K36" s="137">
        <f t="shared" si="0"/>
        <v>154260</v>
      </c>
      <c r="L36" s="99">
        <f t="shared" si="1"/>
        <v>54260</v>
      </c>
    </row>
    <row r="37" spans="1:12" ht="12.75">
      <c r="A37" s="99">
        <v>377562</v>
      </c>
      <c r="B37" s="93" t="s">
        <v>267</v>
      </c>
      <c r="C37" s="102"/>
      <c r="D37" s="102"/>
      <c r="E37" s="99"/>
      <c r="F37" s="99"/>
      <c r="G37" s="99">
        <v>960</v>
      </c>
      <c r="H37" s="99"/>
      <c r="I37" s="99"/>
      <c r="J37" s="99"/>
      <c r="K37" s="137">
        <f t="shared" si="0"/>
        <v>960</v>
      </c>
      <c r="L37" s="99">
        <f t="shared" si="1"/>
        <v>960</v>
      </c>
    </row>
    <row r="38" spans="1:12" ht="12.75">
      <c r="A38" s="99">
        <v>289531</v>
      </c>
      <c r="B38" s="93" t="s">
        <v>58</v>
      </c>
      <c r="C38" s="102"/>
      <c r="D38" s="102"/>
      <c r="E38" s="99">
        <v>373</v>
      </c>
      <c r="F38" s="99">
        <v>500</v>
      </c>
      <c r="G38" s="99">
        <v>2160</v>
      </c>
      <c r="H38" s="99"/>
      <c r="I38" s="99"/>
      <c r="J38" s="99">
        <v>5000</v>
      </c>
      <c r="K38" s="137">
        <f t="shared" si="0"/>
        <v>7660</v>
      </c>
      <c r="L38" s="99">
        <f t="shared" si="1"/>
        <v>7660</v>
      </c>
    </row>
    <row r="39" spans="1:12" ht="12.75">
      <c r="A39" s="99">
        <v>377571</v>
      </c>
      <c r="B39" s="93" t="s">
        <v>268</v>
      </c>
      <c r="C39" s="102"/>
      <c r="D39" s="102"/>
      <c r="E39" s="99"/>
      <c r="F39" s="99"/>
      <c r="G39" s="99">
        <v>1200</v>
      </c>
      <c r="H39" s="99"/>
      <c r="I39" s="99"/>
      <c r="J39" s="99"/>
      <c r="K39" s="137">
        <f t="shared" si="0"/>
        <v>1200</v>
      </c>
      <c r="L39" s="99">
        <f t="shared" si="1"/>
        <v>1200</v>
      </c>
    </row>
    <row r="40" spans="1:12" ht="12.75">
      <c r="A40" s="99">
        <v>377589</v>
      </c>
      <c r="B40" s="93" t="s">
        <v>176</v>
      </c>
      <c r="C40" s="102"/>
      <c r="D40" s="102"/>
      <c r="E40" s="99"/>
      <c r="F40" s="99"/>
      <c r="G40" s="99">
        <v>2160</v>
      </c>
      <c r="H40" s="99"/>
      <c r="I40" s="99"/>
      <c r="J40" s="99"/>
      <c r="K40" s="137">
        <f t="shared" si="0"/>
        <v>2160</v>
      </c>
      <c r="L40" s="99">
        <f t="shared" si="1"/>
        <v>2160</v>
      </c>
    </row>
    <row r="41" spans="1:12" ht="12.75">
      <c r="A41" s="103">
        <v>377961</v>
      </c>
      <c r="B41" s="93" t="s">
        <v>269</v>
      </c>
      <c r="C41" s="102"/>
      <c r="D41" s="102"/>
      <c r="E41" s="99"/>
      <c r="F41" s="99"/>
      <c r="G41" s="99">
        <v>1440</v>
      </c>
      <c r="H41" s="99"/>
      <c r="I41" s="99"/>
      <c r="J41" s="99"/>
      <c r="K41" s="137">
        <f t="shared" si="0"/>
        <v>1440</v>
      </c>
      <c r="L41" s="99">
        <f t="shared" si="1"/>
        <v>1440</v>
      </c>
    </row>
    <row r="42" spans="1:12" ht="12.75">
      <c r="A42" s="99">
        <v>289698</v>
      </c>
      <c r="B42" s="93" t="s">
        <v>59</v>
      </c>
      <c r="C42" s="102"/>
      <c r="D42" s="102"/>
      <c r="E42" s="99">
        <v>7002</v>
      </c>
      <c r="F42" s="99">
        <v>7000</v>
      </c>
      <c r="G42" s="99">
        <v>3840</v>
      </c>
      <c r="H42" s="99"/>
      <c r="I42" s="99"/>
      <c r="J42" s="99"/>
      <c r="K42" s="137">
        <f t="shared" si="0"/>
        <v>10840</v>
      </c>
      <c r="L42" s="99">
        <f t="shared" si="1"/>
        <v>10840</v>
      </c>
    </row>
    <row r="43" spans="1:12" ht="12.75">
      <c r="A43" s="99">
        <v>289752</v>
      </c>
      <c r="B43" s="93" t="s">
        <v>60</v>
      </c>
      <c r="C43" s="102"/>
      <c r="D43" s="102"/>
      <c r="E43" s="99">
        <v>14946</v>
      </c>
      <c r="F43" s="99">
        <v>15000</v>
      </c>
      <c r="G43" s="99">
        <v>2160</v>
      </c>
      <c r="H43" s="99"/>
      <c r="I43" s="99"/>
      <c r="J43" s="99">
        <v>8000</v>
      </c>
      <c r="K43" s="137">
        <f t="shared" si="0"/>
        <v>25160</v>
      </c>
      <c r="L43" s="99">
        <f t="shared" si="1"/>
        <v>25160</v>
      </c>
    </row>
    <row r="44" spans="1:12" ht="12.75">
      <c r="A44" s="99">
        <v>378054</v>
      </c>
      <c r="B44" s="93" t="s">
        <v>196</v>
      </c>
      <c r="C44" s="102"/>
      <c r="D44" s="102"/>
      <c r="E44" s="99"/>
      <c r="F44" s="99"/>
      <c r="G44" s="99">
        <v>240</v>
      </c>
      <c r="H44" s="99"/>
      <c r="I44" s="99"/>
      <c r="J44" s="99"/>
      <c r="K44" s="137">
        <f t="shared" si="0"/>
        <v>240</v>
      </c>
      <c r="L44" s="99">
        <f t="shared" si="1"/>
        <v>240</v>
      </c>
    </row>
    <row r="45" spans="1:12" ht="12.75">
      <c r="A45" s="99">
        <v>378194</v>
      </c>
      <c r="B45" s="93" t="s">
        <v>271</v>
      </c>
      <c r="C45" s="102"/>
      <c r="D45" s="102"/>
      <c r="E45" s="99"/>
      <c r="F45" s="99"/>
      <c r="G45" s="99">
        <v>1440</v>
      </c>
      <c r="H45" s="99"/>
      <c r="I45" s="99"/>
      <c r="J45" s="99"/>
      <c r="K45" s="137">
        <f t="shared" si="0"/>
        <v>1440</v>
      </c>
      <c r="L45" s="99">
        <f t="shared" si="1"/>
        <v>1440</v>
      </c>
    </row>
    <row r="46" spans="1:12" ht="12.75">
      <c r="A46" s="99">
        <v>289949</v>
      </c>
      <c r="B46" s="93" t="s">
        <v>270</v>
      </c>
      <c r="C46" s="102"/>
      <c r="D46" s="102"/>
      <c r="E46" s="99">
        <v>301</v>
      </c>
      <c r="F46" s="99">
        <v>500</v>
      </c>
      <c r="G46" s="99"/>
      <c r="H46" s="99"/>
      <c r="I46" s="99"/>
      <c r="J46" s="99"/>
      <c r="K46" s="137">
        <f t="shared" si="0"/>
        <v>500</v>
      </c>
      <c r="L46" s="99">
        <f t="shared" si="1"/>
        <v>500</v>
      </c>
    </row>
    <row r="47" spans="1:12" ht="12.75">
      <c r="A47" s="99">
        <v>289922</v>
      </c>
      <c r="B47" s="93" t="s">
        <v>123</v>
      </c>
      <c r="C47" s="102"/>
      <c r="D47" s="102"/>
      <c r="E47" s="99">
        <v>2894</v>
      </c>
      <c r="F47" s="99">
        <v>3000</v>
      </c>
      <c r="G47" s="99">
        <v>1920</v>
      </c>
      <c r="H47" s="99"/>
      <c r="I47" s="99"/>
      <c r="J47" s="99"/>
      <c r="K47" s="137">
        <f t="shared" si="0"/>
        <v>4920</v>
      </c>
      <c r="L47" s="99">
        <f t="shared" si="1"/>
        <v>4920</v>
      </c>
    </row>
    <row r="48" spans="1:12" ht="12.75">
      <c r="A48" s="99">
        <v>289931</v>
      </c>
      <c r="B48" s="93" t="s">
        <v>147</v>
      </c>
      <c r="C48" s="102">
        <v>100000</v>
      </c>
      <c r="D48" s="102"/>
      <c r="E48" s="99">
        <v>20491</v>
      </c>
      <c r="F48" s="99">
        <v>20500</v>
      </c>
      <c r="G48" s="99">
        <v>6760</v>
      </c>
      <c r="H48" s="99"/>
      <c r="I48" s="99"/>
      <c r="J48" s="99">
        <v>5500</v>
      </c>
      <c r="K48" s="137">
        <f t="shared" si="0"/>
        <v>132760</v>
      </c>
      <c r="L48" s="99">
        <f t="shared" si="1"/>
        <v>32760</v>
      </c>
    </row>
    <row r="49" spans="1:12" ht="12.75">
      <c r="A49" s="99">
        <v>289965</v>
      </c>
      <c r="B49" s="93" t="s">
        <v>272</v>
      </c>
      <c r="C49" s="102"/>
      <c r="D49" s="102"/>
      <c r="E49" s="99"/>
      <c r="F49" s="99"/>
      <c r="G49" s="99">
        <v>3840</v>
      </c>
      <c r="H49" s="99"/>
      <c r="I49" s="99"/>
      <c r="J49" s="99"/>
      <c r="K49" s="137">
        <f t="shared" si="0"/>
        <v>3840</v>
      </c>
      <c r="L49" s="99">
        <f t="shared" si="1"/>
        <v>3840</v>
      </c>
    </row>
    <row r="50" spans="1:12" ht="12.75">
      <c r="A50" s="99">
        <v>378283</v>
      </c>
      <c r="B50" s="93" t="s">
        <v>273</v>
      </c>
      <c r="C50" s="102"/>
      <c r="D50" s="102"/>
      <c r="E50" s="99"/>
      <c r="F50" s="99"/>
      <c r="G50" s="99">
        <v>240</v>
      </c>
      <c r="H50" s="99"/>
      <c r="I50" s="99"/>
      <c r="J50" s="99"/>
      <c r="K50" s="137">
        <f t="shared" si="0"/>
        <v>240</v>
      </c>
      <c r="L50" s="99">
        <f t="shared" si="1"/>
        <v>240</v>
      </c>
    </row>
    <row r="51" spans="1:12" ht="12.75">
      <c r="A51" s="99">
        <v>290050</v>
      </c>
      <c r="B51" s="93" t="s">
        <v>61</v>
      </c>
      <c r="C51" s="102"/>
      <c r="D51" s="102"/>
      <c r="E51" s="99">
        <v>6413</v>
      </c>
      <c r="F51" s="99">
        <v>6500</v>
      </c>
      <c r="G51" s="99">
        <v>5280</v>
      </c>
      <c r="H51" s="99"/>
      <c r="I51" s="99"/>
      <c r="J51" s="99">
        <v>5500</v>
      </c>
      <c r="K51" s="137">
        <f t="shared" si="0"/>
        <v>17280</v>
      </c>
      <c r="L51" s="99">
        <f t="shared" si="1"/>
        <v>17280</v>
      </c>
    </row>
    <row r="52" spans="1:12" ht="12.75">
      <c r="A52" s="99">
        <v>290068</v>
      </c>
      <c r="B52" s="93" t="s">
        <v>62</v>
      </c>
      <c r="C52" s="102"/>
      <c r="D52" s="102"/>
      <c r="E52" s="99"/>
      <c r="F52" s="99"/>
      <c r="G52" s="99">
        <v>5310</v>
      </c>
      <c r="H52" s="99"/>
      <c r="I52" s="99"/>
      <c r="J52" s="99">
        <v>5500</v>
      </c>
      <c r="K52" s="137">
        <f t="shared" si="0"/>
        <v>10810</v>
      </c>
      <c r="L52" s="99">
        <f t="shared" si="1"/>
        <v>10810</v>
      </c>
    </row>
    <row r="53" spans="1:12" ht="12.75">
      <c r="A53" s="99">
        <v>378321</v>
      </c>
      <c r="B53" s="93" t="s">
        <v>263</v>
      </c>
      <c r="C53" s="102"/>
      <c r="D53" s="102"/>
      <c r="E53" s="99">
        <v>1548</v>
      </c>
      <c r="F53" s="99">
        <v>1500</v>
      </c>
      <c r="G53" s="99"/>
      <c r="H53" s="99"/>
      <c r="I53" s="99"/>
      <c r="J53" s="99"/>
      <c r="K53" s="137">
        <f t="shared" si="0"/>
        <v>1500</v>
      </c>
      <c r="L53" s="99">
        <f t="shared" si="1"/>
        <v>1500</v>
      </c>
    </row>
    <row r="54" spans="1:12" ht="12.75">
      <c r="A54" s="99">
        <v>290149</v>
      </c>
      <c r="B54" s="93" t="s">
        <v>63</v>
      </c>
      <c r="C54" s="102"/>
      <c r="D54" s="102"/>
      <c r="E54" s="99">
        <v>9147</v>
      </c>
      <c r="F54" s="99">
        <v>9000</v>
      </c>
      <c r="G54" s="99">
        <v>2640</v>
      </c>
      <c r="H54" s="99"/>
      <c r="I54" s="99"/>
      <c r="J54" s="99"/>
      <c r="K54" s="137">
        <f t="shared" si="0"/>
        <v>11640</v>
      </c>
      <c r="L54" s="99">
        <f t="shared" si="1"/>
        <v>11640</v>
      </c>
    </row>
    <row r="55" spans="1:12" ht="12.75">
      <c r="A55" s="99">
        <v>378356</v>
      </c>
      <c r="B55" s="93" t="s">
        <v>64</v>
      </c>
      <c r="C55" s="102"/>
      <c r="D55" s="102"/>
      <c r="E55" s="99">
        <v>13843</v>
      </c>
      <c r="F55" s="99">
        <v>14000</v>
      </c>
      <c r="G55" s="99">
        <v>2640</v>
      </c>
      <c r="H55" s="99"/>
      <c r="I55" s="99"/>
      <c r="J55" s="99">
        <v>5500</v>
      </c>
      <c r="K55" s="137">
        <f t="shared" si="0"/>
        <v>22140</v>
      </c>
      <c r="L55" s="99">
        <f t="shared" si="1"/>
        <v>22140</v>
      </c>
    </row>
    <row r="56" spans="1:12" ht="12.75">
      <c r="A56" s="99">
        <v>290181</v>
      </c>
      <c r="B56" s="93" t="s">
        <v>65</v>
      </c>
      <c r="C56" s="102"/>
      <c r="D56" s="102"/>
      <c r="E56" s="99"/>
      <c r="F56" s="99"/>
      <c r="G56" s="99">
        <v>1920</v>
      </c>
      <c r="H56" s="99"/>
      <c r="I56" s="99"/>
      <c r="J56" s="99">
        <v>5500</v>
      </c>
      <c r="K56" s="137">
        <f t="shared" si="0"/>
        <v>7420</v>
      </c>
      <c r="L56" s="99">
        <f t="shared" si="1"/>
        <v>7420</v>
      </c>
    </row>
    <row r="57" spans="1:12" ht="12.75">
      <c r="A57" s="99">
        <v>290203</v>
      </c>
      <c r="B57" s="93" t="s">
        <v>66</v>
      </c>
      <c r="C57" s="102"/>
      <c r="D57" s="102"/>
      <c r="E57" s="99">
        <v>2627</v>
      </c>
      <c r="F57" s="99">
        <v>2500</v>
      </c>
      <c r="G57" s="99">
        <v>2880</v>
      </c>
      <c r="H57" s="99"/>
      <c r="I57" s="99"/>
      <c r="J57" s="99">
        <v>5500</v>
      </c>
      <c r="K57" s="137">
        <f t="shared" si="0"/>
        <v>10880</v>
      </c>
      <c r="L57" s="99">
        <f t="shared" si="1"/>
        <v>10880</v>
      </c>
    </row>
    <row r="58" spans="1:12" ht="12.75">
      <c r="A58" s="103">
        <v>290254</v>
      </c>
      <c r="B58" s="93" t="s">
        <v>197</v>
      </c>
      <c r="C58" s="102"/>
      <c r="D58" s="102"/>
      <c r="E58" s="99"/>
      <c r="F58" s="99"/>
      <c r="G58" s="99">
        <v>1440</v>
      </c>
      <c r="H58" s="99"/>
      <c r="I58" s="99"/>
      <c r="J58" s="99"/>
      <c r="K58" s="137">
        <f t="shared" si="0"/>
        <v>1440</v>
      </c>
      <c r="L58" s="99">
        <f t="shared" si="1"/>
        <v>1440</v>
      </c>
    </row>
    <row r="59" spans="1:12" ht="12.75">
      <c r="A59" s="103">
        <v>378569</v>
      </c>
      <c r="B59" s="93" t="s">
        <v>274</v>
      </c>
      <c r="C59" s="102"/>
      <c r="D59" s="102"/>
      <c r="E59" s="99"/>
      <c r="F59" s="99"/>
      <c r="G59" s="99">
        <v>720</v>
      </c>
      <c r="H59" s="99"/>
      <c r="I59" s="99"/>
      <c r="J59" s="99"/>
      <c r="K59" s="137">
        <f t="shared" si="0"/>
        <v>720</v>
      </c>
      <c r="L59" s="99">
        <f t="shared" si="1"/>
        <v>720</v>
      </c>
    </row>
    <row r="60" spans="1:12" ht="12.75">
      <c r="A60" s="99">
        <v>290360</v>
      </c>
      <c r="B60" s="93" t="s">
        <v>148</v>
      </c>
      <c r="C60" s="102"/>
      <c r="D60" s="102"/>
      <c r="E60" s="99">
        <v>1701</v>
      </c>
      <c r="F60" s="99">
        <v>1500</v>
      </c>
      <c r="G60" s="99">
        <v>2160</v>
      </c>
      <c r="H60" s="99"/>
      <c r="I60" s="99"/>
      <c r="J60" s="99">
        <v>5500</v>
      </c>
      <c r="K60" s="137">
        <f t="shared" si="0"/>
        <v>9160</v>
      </c>
      <c r="L60" s="99">
        <f t="shared" si="1"/>
        <v>9160</v>
      </c>
    </row>
    <row r="61" spans="1:12" ht="12.75">
      <c r="A61" s="99">
        <v>290378</v>
      </c>
      <c r="B61" s="93" t="s">
        <v>67</v>
      </c>
      <c r="C61" s="102"/>
      <c r="D61" s="102"/>
      <c r="E61" s="99"/>
      <c r="F61" s="99"/>
      <c r="G61" s="99">
        <v>3370</v>
      </c>
      <c r="H61" s="99"/>
      <c r="I61" s="99"/>
      <c r="J61" s="99">
        <v>5500</v>
      </c>
      <c r="K61" s="137">
        <f t="shared" si="0"/>
        <v>8870</v>
      </c>
      <c r="L61" s="99">
        <f t="shared" si="1"/>
        <v>8870</v>
      </c>
    </row>
    <row r="62" spans="1:12" ht="12.75">
      <c r="A62" s="99">
        <v>290386</v>
      </c>
      <c r="B62" s="93" t="s">
        <v>68</v>
      </c>
      <c r="C62" s="102"/>
      <c r="D62" s="102"/>
      <c r="E62" s="99">
        <v>2397</v>
      </c>
      <c r="F62" s="99">
        <v>2500</v>
      </c>
      <c r="G62" s="99">
        <v>10370</v>
      </c>
      <c r="H62" s="99"/>
      <c r="I62" s="99"/>
      <c r="J62" s="99">
        <v>5500</v>
      </c>
      <c r="K62" s="137">
        <f t="shared" si="0"/>
        <v>18370</v>
      </c>
      <c r="L62" s="99">
        <f t="shared" si="1"/>
        <v>18370</v>
      </c>
    </row>
    <row r="63" spans="1:12" ht="12.75">
      <c r="A63" s="103">
        <v>378623</v>
      </c>
      <c r="B63" s="93" t="s">
        <v>275</v>
      </c>
      <c r="C63" s="102"/>
      <c r="D63" s="102"/>
      <c r="E63" s="99"/>
      <c r="F63" s="99"/>
      <c r="G63" s="99">
        <v>960</v>
      </c>
      <c r="H63" s="99"/>
      <c r="I63" s="99"/>
      <c r="J63" s="99"/>
      <c r="K63" s="137">
        <f t="shared" si="0"/>
        <v>960</v>
      </c>
      <c r="L63" s="99">
        <f t="shared" si="1"/>
        <v>960</v>
      </c>
    </row>
    <row r="64" spans="1:12" ht="12.75">
      <c r="A64" s="99">
        <v>290491</v>
      </c>
      <c r="B64" s="93" t="s">
        <v>69</v>
      </c>
      <c r="C64" s="102"/>
      <c r="D64" s="102"/>
      <c r="E64" s="99">
        <v>6330</v>
      </c>
      <c r="F64" s="99">
        <v>6500</v>
      </c>
      <c r="G64" s="99">
        <v>4080</v>
      </c>
      <c r="H64" s="99"/>
      <c r="I64" s="99"/>
      <c r="J64" s="99">
        <v>5500</v>
      </c>
      <c r="K64" s="137">
        <f t="shared" si="0"/>
        <v>16080</v>
      </c>
      <c r="L64" s="99">
        <f t="shared" si="1"/>
        <v>16080</v>
      </c>
    </row>
    <row r="65" spans="1:12" ht="12.75">
      <c r="A65" s="99">
        <v>290548</v>
      </c>
      <c r="B65" s="93" t="s">
        <v>70</v>
      </c>
      <c r="C65" s="102"/>
      <c r="D65" s="102"/>
      <c r="E65" s="99"/>
      <c r="F65" s="99"/>
      <c r="G65" s="99">
        <v>2400</v>
      </c>
      <c r="H65" s="99"/>
      <c r="I65" s="99"/>
      <c r="J65" s="99"/>
      <c r="K65" s="137">
        <f t="shared" si="0"/>
        <v>2400</v>
      </c>
      <c r="L65" s="99">
        <f t="shared" si="1"/>
        <v>2400</v>
      </c>
    </row>
    <row r="66" spans="1:12" ht="12.75">
      <c r="A66" s="99">
        <v>290599</v>
      </c>
      <c r="B66" s="93" t="s">
        <v>93</v>
      </c>
      <c r="C66" s="102"/>
      <c r="D66" s="102"/>
      <c r="E66" s="99">
        <v>944</v>
      </c>
      <c r="F66" s="99">
        <v>1000</v>
      </c>
      <c r="G66" s="99">
        <v>1200</v>
      </c>
      <c r="H66" s="99"/>
      <c r="I66" s="99"/>
      <c r="J66" s="99"/>
      <c r="K66" s="137">
        <f t="shared" si="0"/>
        <v>2200</v>
      </c>
      <c r="L66" s="99">
        <f t="shared" si="1"/>
        <v>2200</v>
      </c>
    </row>
    <row r="67" spans="1:12" ht="12.75">
      <c r="A67" s="99">
        <v>290602</v>
      </c>
      <c r="B67" s="93" t="s">
        <v>94</v>
      </c>
      <c r="C67" s="102"/>
      <c r="D67" s="102"/>
      <c r="E67" s="99">
        <v>7821</v>
      </c>
      <c r="F67" s="99">
        <v>8000</v>
      </c>
      <c r="G67" s="99">
        <v>2640</v>
      </c>
      <c r="H67" s="99"/>
      <c r="I67" s="99"/>
      <c r="J67" s="99"/>
      <c r="K67" s="137">
        <f aca="true" t="shared" si="2" ref="K67:K73">SUM(C67:J67)-E67</f>
        <v>10640</v>
      </c>
      <c r="L67" s="99">
        <f t="shared" si="1"/>
        <v>10640</v>
      </c>
    </row>
    <row r="68" spans="1:12" ht="12.75">
      <c r="A68" s="99">
        <v>290629</v>
      </c>
      <c r="B68" s="93" t="s">
        <v>16</v>
      </c>
      <c r="C68" s="102"/>
      <c r="D68" s="102"/>
      <c r="E68" s="99"/>
      <c r="F68" s="99"/>
      <c r="G68" s="99">
        <v>1680</v>
      </c>
      <c r="H68" s="99"/>
      <c r="I68" s="99"/>
      <c r="J68" s="99"/>
      <c r="K68" s="137">
        <f t="shared" si="2"/>
        <v>1680</v>
      </c>
      <c r="L68" s="99">
        <f t="shared" si="1"/>
        <v>1680</v>
      </c>
    </row>
    <row r="69" spans="1:12" ht="12.75">
      <c r="A69" s="99">
        <v>290637</v>
      </c>
      <c r="B69" s="93" t="s">
        <v>276</v>
      </c>
      <c r="C69" s="102"/>
      <c r="D69" s="102"/>
      <c r="E69" s="99"/>
      <c r="F69" s="99"/>
      <c r="G69" s="99">
        <v>720</v>
      </c>
      <c r="H69" s="99"/>
      <c r="I69" s="99"/>
      <c r="J69" s="99"/>
      <c r="K69" s="137">
        <f t="shared" si="2"/>
        <v>720</v>
      </c>
      <c r="L69" s="99">
        <f t="shared" si="1"/>
        <v>720</v>
      </c>
    </row>
    <row r="70" spans="1:12" ht="12.75">
      <c r="A70" s="99">
        <v>599174</v>
      </c>
      <c r="B70" s="93" t="s">
        <v>198</v>
      </c>
      <c r="C70" s="102"/>
      <c r="D70" s="102"/>
      <c r="E70" s="99"/>
      <c r="F70" s="99"/>
      <c r="G70" s="99">
        <v>720</v>
      </c>
      <c r="H70" s="99"/>
      <c r="I70" s="99"/>
      <c r="J70" s="99"/>
      <c r="K70" s="137">
        <f t="shared" si="2"/>
        <v>720</v>
      </c>
      <c r="L70" s="99">
        <f t="shared" si="1"/>
        <v>720</v>
      </c>
    </row>
    <row r="71" spans="1:12" ht="12.75">
      <c r="A71" s="122">
        <v>599182</v>
      </c>
      <c r="B71" s="126" t="s">
        <v>277</v>
      </c>
      <c r="C71" s="127"/>
      <c r="D71" s="127"/>
      <c r="E71" s="122"/>
      <c r="F71" s="122"/>
      <c r="G71" s="122">
        <v>960</v>
      </c>
      <c r="H71" s="122"/>
      <c r="I71" s="122"/>
      <c r="J71" s="122"/>
      <c r="K71" s="137">
        <f t="shared" si="2"/>
        <v>960</v>
      </c>
      <c r="L71" s="99">
        <f t="shared" si="1"/>
        <v>960</v>
      </c>
    </row>
    <row r="72" spans="1:12" ht="12.75">
      <c r="A72" s="122">
        <v>599191</v>
      </c>
      <c r="B72" s="126" t="s">
        <v>199</v>
      </c>
      <c r="C72" s="127"/>
      <c r="D72" s="127"/>
      <c r="E72" s="122"/>
      <c r="F72" s="122"/>
      <c r="G72" s="122">
        <v>720</v>
      </c>
      <c r="H72" s="122"/>
      <c r="I72" s="122"/>
      <c r="J72" s="122"/>
      <c r="K72" s="137">
        <f t="shared" si="2"/>
        <v>720</v>
      </c>
      <c r="L72" s="99">
        <f t="shared" si="1"/>
        <v>720</v>
      </c>
    </row>
    <row r="73" spans="1:12" ht="12.75">
      <c r="A73" s="122">
        <v>599255</v>
      </c>
      <c r="B73" s="126" t="s">
        <v>278</v>
      </c>
      <c r="C73" s="127"/>
      <c r="D73" s="127"/>
      <c r="E73" s="122"/>
      <c r="F73" s="122"/>
      <c r="G73" s="122">
        <v>240</v>
      </c>
      <c r="H73" s="122"/>
      <c r="I73" s="122"/>
      <c r="J73" s="122"/>
      <c r="K73" s="137">
        <f t="shared" si="2"/>
        <v>240</v>
      </c>
      <c r="L73" s="99">
        <f t="shared" si="1"/>
        <v>240</v>
      </c>
    </row>
    <row r="74" spans="1:12" ht="12.75">
      <c r="A74" s="122">
        <v>44065540</v>
      </c>
      <c r="B74" s="126" t="s">
        <v>279</v>
      </c>
      <c r="C74" s="127"/>
      <c r="D74" s="127"/>
      <c r="E74" s="122"/>
      <c r="F74" s="122"/>
      <c r="G74" s="122">
        <v>720</v>
      </c>
      <c r="H74" s="122"/>
      <c r="I74" s="122"/>
      <c r="J74" s="122"/>
      <c r="K74" s="137">
        <f>SUM(C74:J74)-E74</f>
        <v>720</v>
      </c>
      <c r="L74" s="99">
        <f t="shared" si="1"/>
        <v>720</v>
      </c>
    </row>
    <row r="75" spans="1:12" ht="13.5" thickBot="1">
      <c r="A75" s="105">
        <v>290751</v>
      </c>
      <c r="B75" s="123" t="s">
        <v>72</v>
      </c>
      <c r="C75" s="124">
        <v>100000</v>
      </c>
      <c r="D75" s="124"/>
      <c r="E75" s="105">
        <v>38067</v>
      </c>
      <c r="F75" s="105">
        <v>38000</v>
      </c>
      <c r="G75" s="105">
        <v>6990</v>
      </c>
      <c r="H75" s="105"/>
      <c r="I75" s="105"/>
      <c r="J75" s="122">
        <v>5500</v>
      </c>
      <c r="K75" s="137">
        <f>SUM(C75:J75)-E75</f>
        <v>150490</v>
      </c>
      <c r="L75" s="122">
        <f t="shared" si="1"/>
        <v>50490</v>
      </c>
    </row>
    <row r="76" spans="1:12" ht="13.5" thickBot="1">
      <c r="A76" s="74"/>
      <c r="B76" s="88" t="s">
        <v>25</v>
      </c>
      <c r="C76" s="107">
        <f>SUM(C25:C75)</f>
        <v>300000</v>
      </c>
      <c r="D76" s="107">
        <v>0</v>
      </c>
      <c r="E76" s="109">
        <f>SUM(E24:E75)</f>
        <v>208246</v>
      </c>
      <c r="F76" s="109">
        <f>SUM(F24:F75)</f>
        <v>208500</v>
      </c>
      <c r="G76" s="109">
        <f>SUM(G24:G75)</f>
        <v>121490</v>
      </c>
      <c r="H76" s="109">
        <f>SUM(H25:H75)</f>
        <v>0</v>
      </c>
      <c r="I76" s="109">
        <f>SUM(I25:I75)</f>
        <v>0</v>
      </c>
      <c r="J76" s="109">
        <f>SUM(J24:J75)</f>
        <v>106500</v>
      </c>
      <c r="K76" s="138">
        <f>SUM(C76:J76)-E76</f>
        <v>736490</v>
      </c>
      <c r="L76" s="141">
        <f t="shared" si="1"/>
        <v>436490</v>
      </c>
    </row>
    <row r="78" ht="12.75">
      <c r="B78" t="s">
        <v>215</v>
      </c>
    </row>
    <row r="79" spans="2:4" ht="12.75">
      <c r="B79" s="216" t="s">
        <v>213</v>
      </c>
      <c r="C79" s="216"/>
      <c r="D79" s="216"/>
    </row>
    <row r="80" spans="2:6" ht="12.75">
      <c r="B80" s="11"/>
      <c r="C80" s="216" t="s">
        <v>214</v>
      </c>
      <c r="D80" s="216"/>
      <c r="E80" s="216"/>
      <c r="F80" s="216"/>
    </row>
  </sheetData>
  <sheetProtection/>
  <mergeCells count="21">
    <mergeCell ref="F4:F5"/>
    <mergeCell ref="G4:G5"/>
    <mergeCell ref="K20:K23"/>
    <mergeCell ref="B79:D79"/>
    <mergeCell ref="C80:F80"/>
    <mergeCell ref="C3:G3"/>
    <mergeCell ref="B10:C10"/>
    <mergeCell ref="C4:D4"/>
    <mergeCell ref="E4:E5"/>
    <mergeCell ref="C21:C23"/>
    <mergeCell ref="L20:L23"/>
    <mergeCell ref="H20:H23"/>
    <mergeCell ref="I20:I23"/>
    <mergeCell ref="J20:J23"/>
    <mergeCell ref="D21:D23"/>
    <mergeCell ref="A20:A23"/>
    <mergeCell ref="B20:B23"/>
    <mergeCell ref="C20:D20"/>
    <mergeCell ref="E20:E23"/>
    <mergeCell ref="F20:F23"/>
    <mergeCell ref="G20:G23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&amp;LPřehled čerpání SDH 2012&amp;RRK-35-2012-xx, př. 2
počet stran: 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2"/>
  <sheetViews>
    <sheetView zoomScale="85" zoomScaleNormal="85" zoomScalePageLayoutView="0" workbookViewId="0" topLeftCell="A1">
      <selection activeCell="J27" sqref="J27"/>
    </sheetView>
  </sheetViews>
  <sheetFormatPr defaultColWidth="9.00390625" defaultRowHeight="12.75"/>
  <cols>
    <col min="1" max="1" width="9.125" style="25" customWidth="1"/>
    <col min="2" max="2" width="23.125" style="0" customWidth="1"/>
    <col min="3" max="11" width="12.50390625" style="0" customWidth="1"/>
    <col min="12" max="12" width="11.50390625" style="0" customWidth="1"/>
  </cols>
  <sheetData>
    <row r="3" spans="3:7" ht="13.5" thickBot="1">
      <c r="C3" s="223" t="s">
        <v>311</v>
      </c>
      <c r="D3" s="223"/>
      <c r="E3" s="223"/>
      <c r="F3" s="223"/>
      <c r="G3" s="223"/>
    </row>
    <row r="4" spans="2:8" ht="13.5" thickBot="1">
      <c r="B4" s="2"/>
      <c r="C4" s="217" t="s">
        <v>8</v>
      </c>
      <c r="D4" s="218"/>
      <c r="E4" s="219" t="s">
        <v>11</v>
      </c>
      <c r="F4" s="221" t="s">
        <v>10</v>
      </c>
      <c r="G4" s="219" t="s">
        <v>9</v>
      </c>
      <c r="H4" s="16"/>
    </row>
    <row r="5" spans="2:8" ht="27" thickBot="1">
      <c r="B5" s="3"/>
      <c r="C5" s="24" t="s">
        <v>7</v>
      </c>
      <c r="D5" s="23" t="s">
        <v>163</v>
      </c>
      <c r="E5" s="220"/>
      <c r="F5" s="222"/>
      <c r="G5" s="220"/>
      <c r="H5" s="16"/>
    </row>
    <row r="6" spans="2:8" ht="13.5" thickBot="1">
      <c r="B6" s="3"/>
      <c r="C6" s="6" t="s">
        <v>2</v>
      </c>
      <c r="D6" s="7" t="s">
        <v>3</v>
      </c>
      <c r="E6" s="7" t="s">
        <v>4</v>
      </c>
      <c r="F6" s="8" t="s">
        <v>5</v>
      </c>
      <c r="G6" s="7" t="s">
        <v>6</v>
      </c>
      <c r="H6" s="17"/>
    </row>
    <row r="7" spans="2:8" ht="13.5" thickBot="1">
      <c r="B7" s="4" t="s">
        <v>17</v>
      </c>
      <c r="C7" s="32">
        <v>200000</v>
      </c>
      <c r="D7" s="26">
        <v>0</v>
      </c>
      <c r="E7" s="26">
        <v>393000</v>
      </c>
      <c r="F7" s="30">
        <v>333980</v>
      </c>
      <c r="G7" s="5">
        <f>SUM(C7:F7)</f>
        <v>926980</v>
      </c>
      <c r="H7" s="18"/>
    </row>
    <row r="10" spans="2:6" ht="13.5" thickBot="1">
      <c r="B10" s="224" t="s">
        <v>212</v>
      </c>
      <c r="C10" s="224"/>
      <c r="D10" s="1"/>
      <c r="E10" s="1"/>
      <c r="F10" s="1"/>
    </row>
    <row r="11" spans="2:8" ht="13.5" thickBot="1">
      <c r="B11" s="1"/>
      <c r="C11" s="1"/>
      <c r="D11" s="1"/>
      <c r="E11" s="1"/>
      <c r="F11" s="14"/>
      <c r="G11" s="37" t="s">
        <v>211</v>
      </c>
      <c r="H11" s="19"/>
    </row>
    <row r="12" spans="2:8" ht="13.5" thickBot="1">
      <c r="B12" s="10" t="s">
        <v>12</v>
      </c>
      <c r="C12" s="12">
        <v>200000</v>
      </c>
      <c r="D12" s="12"/>
      <c r="E12" s="10"/>
      <c r="F12" s="10"/>
      <c r="G12" s="31">
        <f>+C12/+C7*100</f>
        <v>100</v>
      </c>
      <c r="H12" s="20"/>
    </row>
    <row r="13" spans="2:8" ht="13.5" thickBot="1">
      <c r="B13" s="10" t="s">
        <v>18</v>
      </c>
      <c r="C13" s="22"/>
      <c r="D13" s="22"/>
      <c r="E13" s="10"/>
      <c r="F13" s="10">
        <v>333980</v>
      </c>
      <c r="G13" s="31">
        <f>+F13/F7*100</f>
        <v>100</v>
      </c>
      <c r="H13" s="20"/>
    </row>
    <row r="14" spans="2:8" ht="13.5" thickBot="1">
      <c r="B14" s="10" t="s">
        <v>13</v>
      </c>
      <c r="C14" s="22"/>
      <c r="D14" s="22"/>
      <c r="E14" s="10">
        <v>278500</v>
      </c>
      <c r="F14" s="10"/>
      <c r="G14" s="31"/>
      <c r="H14" s="20"/>
    </row>
    <row r="15" spans="2:8" ht="13.5" thickBot="1">
      <c r="B15" s="10" t="s">
        <v>109</v>
      </c>
      <c r="C15" s="22"/>
      <c r="D15" s="22"/>
      <c r="E15" s="10">
        <v>0</v>
      </c>
      <c r="F15" s="10"/>
      <c r="G15" s="31"/>
      <c r="H15" s="20"/>
    </row>
    <row r="16" spans="2:8" ht="13.5" thickBot="1">
      <c r="B16" s="10" t="s">
        <v>161</v>
      </c>
      <c r="C16" s="22"/>
      <c r="D16" s="22"/>
      <c r="E16" s="10"/>
      <c r="F16" s="10"/>
      <c r="G16" s="13"/>
      <c r="H16" s="20"/>
    </row>
    <row r="17" spans="2:8" ht="13.5" thickBot="1">
      <c r="B17" s="10" t="s">
        <v>126</v>
      </c>
      <c r="C17" s="22"/>
      <c r="D17" s="22"/>
      <c r="E17" s="10">
        <v>114500</v>
      </c>
      <c r="F17" s="10"/>
      <c r="G17" s="13"/>
      <c r="H17" s="20"/>
    </row>
    <row r="18" spans="2:8" ht="13.5" thickBot="1">
      <c r="B18" s="10" t="s">
        <v>25</v>
      </c>
      <c r="C18" s="22">
        <f>SUM(C12:C17)</f>
        <v>200000</v>
      </c>
      <c r="D18" s="22"/>
      <c r="E18" s="22">
        <f>SUM(E13:E17)</f>
        <v>393000</v>
      </c>
      <c r="F18" s="22">
        <f>SUM(F13:F17)</f>
        <v>333980</v>
      </c>
      <c r="G18" s="13">
        <f>SUM(C18:F18)</f>
        <v>926980</v>
      </c>
      <c r="H18" s="20"/>
    </row>
    <row r="19" ht="13.5" thickBot="1"/>
    <row r="20" spans="1:12" ht="12.75" customHeight="1" thickBot="1">
      <c r="A20" s="202" t="s">
        <v>155</v>
      </c>
      <c r="B20" s="197" t="s">
        <v>19</v>
      </c>
      <c r="C20" s="200" t="s">
        <v>8</v>
      </c>
      <c r="D20" s="201"/>
      <c r="E20" s="205" t="s">
        <v>11</v>
      </c>
      <c r="F20" s="205" t="s">
        <v>85</v>
      </c>
      <c r="G20" s="205" t="s">
        <v>132</v>
      </c>
      <c r="H20" s="191" t="s">
        <v>109</v>
      </c>
      <c r="I20" s="191" t="s">
        <v>160</v>
      </c>
      <c r="J20" s="191" t="s">
        <v>156</v>
      </c>
      <c r="K20" s="197" t="s">
        <v>25</v>
      </c>
      <c r="L20" s="197" t="s">
        <v>312</v>
      </c>
    </row>
    <row r="21" spans="1:12" ht="12.75" customHeight="1">
      <c r="A21" s="203"/>
      <c r="B21" s="198"/>
      <c r="C21" s="208" t="s">
        <v>313</v>
      </c>
      <c r="D21" s="208" t="s">
        <v>163</v>
      </c>
      <c r="E21" s="206"/>
      <c r="F21" s="206"/>
      <c r="G21" s="206"/>
      <c r="H21" s="192"/>
      <c r="I21" s="192"/>
      <c r="J21" s="192"/>
      <c r="K21" s="198"/>
      <c r="L21" s="198"/>
    </row>
    <row r="22" spans="1:12" ht="12.75" customHeight="1">
      <c r="A22" s="203"/>
      <c r="B22" s="198"/>
      <c r="C22" s="208"/>
      <c r="D22" s="208"/>
      <c r="E22" s="206"/>
      <c r="F22" s="206"/>
      <c r="G22" s="206"/>
      <c r="H22" s="192"/>
      <c r="I22" s="192"/>
      <c r="J22" s="192"/>
      <c r="K22" s="198"/>
      <c r="L22" s="198"/>
    </row>
    <row r="23" spans="1:12" ht="13.5" thickBot="1">
      <c r="A23" s="204"/>
      <c r="B23" s="199"/>
      <c r="C23" s="209"/>
      <c r="D23" s="209"/>
      <c r="E23" s="207"/>
      <c r="F23" s="207"/>
      <c r="G23" s="207"/>
      <c r="H23" s="193"/>
      <c r="I23" s="193"/>
      <c r="J23" s="193"/>
      <c r="K23" s="199"/>
      <c r="L23" s="199"/>
    </row>
    <row r="24" spans="1:12" ht="12.75">
      <c r="A24" s="101">
        <v>293971</v>
      </c>
      <c r="B24" s="120" t="s">
        <v>34</v>
      </c>
      <c r="C24" s="128"/>
      <c r="D24" s="128"/>
      <c r="E24" s="129">
        <v>29743</v>
      </c>
      <c r="F24" s="129">
        <v>29500</v>
      </c>
      <c r="G24" s="129">
        <v>11050</v>
      </c>
      <c r="H24" s="129"/>
      <c r="I24" s="129"/>
      <c r="J24" s="129">
        <v>12000</v>
      </c>
      <c r="K24" s="137">
        <f aca="true" t="shared" si="0" ref="K24:K75">SUM(C24:J24)-E24</f>
        <v>52550</v>
      </c>
      <c r="L24" s="92">
        <f>K24-C24-D24</f>
        <v>52550</v>
      </c>
    </row>
    <row r="25" spans="1:12" ht="12.75">
      <c r="A25" s="99">
        <v>294004</v>
      </c>
      <c r="B25" s="93" t="s">
        <v>35</v>
      </c>
      <c r="C25" s="130"/>
      <c r="D25" s="130"/>
      <c r="E25" s="131">
        <v>3518</v>
      </c>
      <c r="F25" s="131">
        <v>3500</v>
      </c>
      <c r="G25" s="131">
        <v>10570</v>
      </c>
      <c r="H25" s="131"/>
      <c r="I25" s="131"/>
      <c r="J25" s="131">
        <v>8000</v>
      </c>
      <c r="K25" s="137">
        <f t="shared" si="0"/>
        <v>22070</v>
      </c>
      <c r="L25" s="99">
        <f aca="true" t="shared" si="1" ref="L25:L88">K25-C25-D25</f>
        <v>22070</v>
      </c>
    </row>
    <row r="26" spans="1:12" ht="12.75">
      <c r="A26" s="77">
        <v>294055</v>
      </c>
      <c r="B26" s="93" t="s">
        <v>280</v>
      </c>
      <c r="C26" s="130"/>
      <c r="D26" s="130"/>
      <c r="E26" s="131">
        <v>3506</v>
      </c>
      <c r="F26" s="131">
        <v>3500</v>
      </c>
      <c r="G26" s="131"/>
      <c r="H26" s="131"/>
      <c r="I26" s="131"/>
      <c r="J26" s="131"/>
      <c r="K26" s="137">
        <f t="shared" si="0"/>
        <v>3500</v>
      </c>
      <c r="L26" s="99">
        <f t="shared" si="1"/>
        <v>3500</v>
      </c>
    </row>
    <row r="27" spans="1:12" ht="12.75">
      <c r="A27" s="122">
        <v>294136</v>
      </c>
      <c r="B27" s="93" t="s">
        <v>149</v>
      </c>
      <c r="C27" s="130"/>
      <c r="D27" s="130"/>
      <c r="E27" s="131">
        <v>11964</v>
      </c>
      <c r="F27" s="131">
        <v>12000</v>
      </c>
      <c r="G27" s="131">
        <v>7020</v>
      </c>
      <c r="H27" s="131"/>
      <c r="I27" s="131"/>
      <c r="J27" s="131">
        <v>12000</v>
      </c>
      <c r="K27" s="137">
        <f t="shared" si="0"/>
        <v>31020</v>
      </c>
      <c r="L27" s="99">
        <f t="shared" si="1"/>
        <v>31020</v>
      </c>
    </row>
    <row r="28" spans="1:12" ht="12.75">
      <c r="A28" s="99">
        <v>294179</v>
      </c>
      <c r="B28" s="93" t="s">
        <v>36</v>
      </c>
      <c r="C28" s="130"/>
      <c r="D28" s="130"/>
      <c r="E28" s="131">
        <v>4959</v>
      </c>
      <c r="F28" s="131">
        <v>5000</v>
      </c>
      <c r="G28" s="131">
        <v>21180</v>
      </c>
      <c r="H28" s="131"/>
      <c r="I28" s="131"/>
      <c r="J28" s="131"/>
      <c r="K28" s="137">
        <f t="shared" si="0"/>
        <v>26180</v>
      </c>
      <c r="L28" s="99">
        <f t="shared" si="1"/>
        <v>26180</v>
      </c>
    </row>
    <row r="29" spans="1:12" ht="12.75">
      <c r="A29" s="99">
        <v>544175</v>
      </c>
      <c r="B29" s="93" t="s">
        <v>234</v>
      </c>
      <c r="C29" s="130"/>
      <c r="D29" s="130"/>
      <c r="E29" s="131">
        <v>372</v>
      </c>
      <c r="F29" s="131">
        <v>500</v>
      </c>
      <c r="G29" s="131">
        <v>720</v>
      </c>
      <c r="H29" s="131"/>
      <c r="I29" s="131"/>
      <c r="J29" s="131"/>
      <c r="K29" s="137">
        <f t="shared" si="0"/>
        <v>1220</v>
      </c>
      <c r="L29" s="99">
        <f t="shared" si="1"/>
        <v>1220</v>
      </c>
    </row>
    <row r="30" spans="1:12" ht="12.75">
      <c r="A30" s="99">
        <v>599379</v>
      </c>
      <c r="B30" s="93" t="s">
        <v>281</v>
      </c>
      <c r="C30" s="130"/>
      <c r="D30" s="130"/>
      <c r="E30" s="131">
        <v>827</v>
      </c>
      <c r="F30" s="131">
        <v>1000</v>
      </c>
      <c r="G30" s="131"/>
      <c r="H30" s="131"/>
      <c r="I30" s="131"/>
      <c r="J30" s="131"/>
      <c r="K30" s="137">
        <f t="shared" si="0"/>
        <v>1000</v>
      </c>
      <c r="L30" s="99">
        <f t="shared" si="1"/>
        <v>1000</v>
      </c>
    </row>
    <row r="31" spans="1:12" ht="12.75">
      <c r="A31" s="99">
        <v>294233</v>
      </c>
      <c r="B31" s="93" t="s">
        <v>125</v>
      </c>
      <c r="C31" s="130"/>
      <c r="D31" s="130"/>
      <c r="E31" s="131">
        <v>2715</v>
      </c>
      <c r="F31" s="131">
        <v>2500</v>
      </c>
      <c r="G31" s="131">
        <v>5540</v>
      </c>
      <c r="H31" s="131"/>
      <c r="I31" s="131"/>
      <c r="J31" s="131"/>
      <c r="K31" s="137">
        <f t="shared" si="0"/>
        <v>8040</v>
      </c>
      <c r="L31" s="99">
        <f t="shared" si="1"/>
        <v>8040</v>
      </c>
    </row>
    <row r="32" spans="1:12" ht="12.75">
      <c r="A32" s="101">
        <v>543870</v>
      </c>
      <c r="B32" s="93" t="s">
        <v>294</v>
      </c>
      <c r="C32" s="130"/>
      <c r="D32" s="130"/>
      <c r="E32" s="131"/>
      <c r="F32" s="131"/>
      <c r="G32" s="131">
        <v>11100</v>
      </c>
      <c r="H32" s="131"/>
      <c r="I32" s="131"/>
      <c r="J32" s="131"/>
      <c r="K32" s="137">
        <f t="shared" si="0"/>
        <v>11100</v>
      </c>
      <c r="L32" s="99">
        <f t="shared" si="1"/>
        <v>11100</v>
      </c>
    </row>
    <row r="33" spans="1:12" ht="12.75">
      <c r="A33" s="101">
        <v>294306</v>
      </c>
      <c r="B33" s="93" t="s">
        <v>22</v>
      </c>
      <c r="C33" s="130"/>
      <c r="D33" s="130"/>
      <c r="E33" s="131">
        <v>2885</v>
      </c>
      <c r="F33" s="131">
        <v>3000</v>
      </c>
      <c r="G33" s="131">
        <v>6500</v>
      </c>
      <c r="H33" s="131"/>
      <c r="I33" s="131"/>
      <c r="J33" s="131"/>
      <c r="K33" s="137">
        <f t="shared" si="0"/>
        <v>9500</v>
      </c>
      <c r="L33" s="99">
        <f t="shared" si="1"/>
        <v>9500</v>
      </c>
    </row>
    <row r="34" spans="1:12" ht="12.75">
      <c r="A34" s="101">
        <v>560031</v>
      </c>
      <c r="B34" s="93" t="s">
        <v>295</v>
      </c>
      <c r="C34" s="130"/>
      <c r="D34" s="130"/>
      <c r="E34" s="131"/>
      <c r="F34" s="131"/>
      <c r="G34" s="131">
        <v>720</v>
      </c>
      <c r="H34" s="131"/>
      <c r="I34" s="131"/>
      <c r="J34" s="131"/>
      <c r="K34" s="137">
        <f t="shared" si="0"/>
        <v>720</v>
      </c>
      <c r="L34" s="99">
        <f t="shared" si="1"/>
        <v>720</v>
      </c>
    </row>
    <row r="35" spans="1:12" ht="12.75">
      <c r="A35" s="101">
        <v>544213</v>
      </c>
      <c r="B35" s="93" t="s">
        <v>282</v>
      </c>
      <c r="C35" s="130"/>
      <c r="D35" s="130"/>
      <c r="E35" s="131">
        <v>799</v>
      </c>
      <c r="F35" s="131">
        <v>1000</v>
      </c>
      <c r="G35" s="131">
        <v>480</v>
      </c>
      <c r="H35" s="131"/>
      <c r="I35" s="131"/>
      <c r="J35" s="131"/>
      <c r="K35" s="137">
        <f t="shared" si="0"/>
        <v>1480</v>
      </c>
      <c r="L35" s="99">
        <f t="shared" si="1"/>
        <v>1480</v>
      </c>
    </row>
    <row r="36" spans="1:12" ht="12.75">
      <c r="A36" s="77">
        <v>531669</v>
      </c>
      <c r="B36" s="93" t="s">
        <v>296</v>
      </c>
      <c r="C36" s="130"/>
      <c r="D36" s="130"/>
      <c r="E36" s="131"/>
      <c r="F36" s="131"/>
      <c r="G36" s="131">
        <v>5940</v>
      </c>
      <c r="H36" s="131"/>
      <c r="I36" s="131"/>
      <c r="J36" s="131"/>
      <c r="K36" s="137">
        <f t="shared" si="0"/>
        <v>5940</v>
      </c>
      <c r="L36" s="99">
        <f t="shared" si="1"/>
        <v>5940</v>
      </c>
    </row>
    <row r="37" spans="1:12" ht="12.75">
      <c r="A37" s="77">
        <v>599441</v>
      </c>
      <c r="B37" s="93" t="s">
        <v>297</v>
      </c>
      <c r="C37" s="130"/>
      <c r="D37" s="130"/>
      <c r="E37" s="131"/>
      <c r="F37" s="131"/>
      <c r="G37" s="131">
        <v>240</v>
      </c>
      <c r="H37" s="131"/>
      <c r="I37" s="131"/>
      <c r="J37" s="131"/>
      <c r="K37" s="137">
        <f t="shared" si="0"/>
        <v>240</v>
      </c>
      <c r="L37" s="99">
        <f t="shared" si="1"/>
        <v>240</v>
      </c>
    </row>
    <row r="38" spans="1:12" ht="12.75">
      <c r="A38" s="99">
        <v>294471</v>
      </c>
      <c r="B38" s="93" t="s">
        <v>37</v>
      </c>
      <c r="C38" s="130"/>
      <c r="D38" s="130"/>
      <c r="E38" s="131">
        <v>9949</v>
      </c>
      <c r="F38" s="131">
        <v>10000</v>
      </c>
      <c r="G38" s="131">
        <v>22440</v>
      </c>
      <c r="H38" s="131"/>
      <c r="I38" s="131"/>
      <c r="J38" s="131"/>
      <c r="K38" s="137">
        <f t="shared" si="0"/>
        <v>32440</v>
      </c>
      <c r="L38" s="99">
        <f t="shared" si="1"/>
        <v>32440</v>
      </c>
    </row>
    <row r="39" spans="1:12" ht="12.75">
      <c r="A39" s="99">
        <v>599468</v>
      </c>
      <c r="B39" s="93" t="s">
        <v>283</v>
      </c>
      <c r="C39" s="130"/>
      <c r="D39" s="130"/>
      <c r="E39" s="131">
        <v>1570</v>
      </c>
      <c r="F39" s="131">
        <v>1500</v>
      </c>
      <c r="G39" s="131"/>
      <c r="H39" s="131"/>
      <c r="I39" s="131"/>
      <c r="J39" s="131"/>
      <c r="K39" s="137">
        <f t="shared" si="0"/>
        <v>1500</v>
      </c>
      <c r="L39" s="99">
        <f t="shared" si="1"/>
        <v>1500</v>
      </c>
    </row>
    <row r="40" spans="1:12" ht="12.75">
      <c r="A40" s="99">
        <v>544191</v>
      </c>
      <c r="B40" s="93" t="s">
        <v>153</v>
      </c>
      <c r="C40" s="130"/>
      <c r="D40" s="130"/>
      <c r="E40" s="131">
        <v>859</v>
      </c>
      <c r="F40" s="131">
        <v>1000</v>
      </c>
      <c r="G40" s="131"/>
      <c r="H40" s="131"/>
      <c r="I40" s="131"/>
      <c r="J40" s="131"/>
      <c r="K40" s="137">
        <f t="shared" si="0"/>
        <v>1000</v>
      </c>
      <c r="L40" s="99">
        <f t="shared" si="1"/>
        <v>1000</v>
      </c>
    </row>
    <row r="41" spans="1:12" ht="12.75">
      <c r="A41" s="77">
        <v>545210</v>
      </c>
      <c r="B41" s="93" t="s">
        <v>200</v>
      </c>
      <c r="C41" s="130"/>
      <c r="D41" s="130"/>
      <c r="E41" s="131">
        <v>3551</v>
      </c>
      <c r="F41" s="131">
        <v>3500</v>
      </c>
      <c r="G41" s="131"/>
      <c r="H41" s="132"/>
      <c r="I41" s="131"/>
      <c r="J41" s="131"/>
      <c r="K41" s="137">
        <f t="shared" si="0"/>
        <v>3500</v>
      </c>
      <c r="L41" s="99">
        <f t="shared" si="1"/>
        <v>3500</v>
      </c>
    </row>
    <row r="42" spans="1:12" ht="12.75">
      <c r="A42" s="99">
        <v>294616</v>
      </c>
      <c r="B42" s="93" t="s">
        <v>38</v>
      </c>
      <c r="C42" s="130"/>
      <c r="D42" s="130"/>
      <c r="E42" s="131">
        <v>16776</v>
      </c>
      <c r="F42" s="131">
        <v>17000</v>
      </c>
      <c r="G42" s="131">
        <v>8580</v>
      </c>
      <c r="H42" s="131"/>
      <c r="I42" s="131"/>
      <c r="J42" s="131"/>
      <c r="K42" s="137">
        <f t="shared" si="0"/>
        <v>25580</v>
      </c>
      <c r="L42" s="99">
        <f t="shared" si="1"/>
        <v>25580</v>
      </c>
    </row>
    <row r="43" spans="1:12" ht="12.75">
      <c r="A43" s="99">
        <v>599514</v>
      </c>
      <c r="B43" s="93" t="s">
        <v>52</v>
      </c>
      <c r="C43" s="130"/>
      <c r="D43" s="130"/>
      <c r="E43" s="131">
        <v>10240</v>
      </c>
      <c r="F43" s="131">
        <v>10000</v>
      </c>
      <c r="G43" s="131">
        <v>10860</v>
      </c>
      <c r="H43" s="131"/>
      <c r="I43" s="131"/>
      <c r="J43" s="131"/>
      <c r="K43" s="137">
        <f t="shared" si="0"/>
        <v>20860</v>
      </c>
      <c r="L43" s="99">
        <f t="shared" si="1"/>
        <v>20860</v>
      </c>
    </row>
    <row r="44" spans="1:12" ht="12.75">
      <c r="A44" s="99">
        <v>544205</v>
      </c>
      <c r="B44" s="93" t="s">
        <v>284</v>
      </c>
      <c r="C44" s="130"/>
      <c r="D44" s="130"/>
      <c r="E44" s="131">
        <v>886</v>
      </c>
      <c r="F44" s="131">
        <v>1000</v>
      </c>
      <c r="G44" s="131"/>
      <c r="H44" s="131"/>
      <c r="I44" s="131"/>
      <c r="J44" s="131"/>
      <c r="K44" s="137">
        <f t="shared" si="0"/>
        <v>1000</v>
      </c>
      <c r="L44" s="99">
        <f t="shared" si="1"/>
        <v>1000</v>
      </c>
    </row>
    <row r="45" spans="1:12" ht="12.75">
      <c r="A45" s="99">
        <v>294799</v>
      </c>
      <c r="B45" s="93" t="s">
        <v>39</v>
      </c>
      <c r="C45" s="130"/>
      <c r="D45" s="130"/>
      <c r="E45" s="131">
        <v>15009</v>
      </c>
      <c r="F45" s="131">
        <v>15000</v>
      </c>
      <c r="G45" s="131">
        <v>4800</v>
      </c>
      <c r="H45" s="131"/>
      <c r="I45" s="131"/>
      <c r="J45" s="131">
        <v>9000</v>
      </c>
      <c r="K45" s="137">
        <f t="shared" si="0"/>
        <v>28800</v>
      </c>
      <c r="L45" s="99">
        <f t="shared" si="1"/>
        <v>28800</v>
      </c>
    </row>
    <row r="46" spans="1:12" ht="12.75">
      <c r="A46" s="122">
        <v>599573</v>
      </c>
      <c r="B46" s="93" t="s">
        <v>298</v>
      </c>
      <c r="C46" s="130"/>
      <c r="D46" s="130"/>
      <c r="E46" s="131"/>
      <c r="F46" s="131"/>
      <c r="G46" s="131">
        <v>720</v>
      </c>
      <c r="H46" s="131"/>
      <c r="I46" s="131"/>
      <c r="J46" s="131"/>
      <c r="K46" s="137">
        <f t="shared" si="0"/>
        <v>720</v>
      </c>
      <c r="L46" s="99">
        <f t="shared" si="1"/>
        <v>720</v>
      </c>
    </row>
    <row r="47" spans="1:12" ht="12.75">
      <c r="A47" s="122">
        <v>842249</v>
      </c>
      <c r="B47" s="93" t="s">
        <v>285</v>
      </c>
      <c r="C47" s="130"/>
      <c r="D47" s="130"/>
      <c r="E47" s="131">
        <v>445</v>
      </c>
      <c r="F47" s="131">
        <v>500</v>
      </c>
      <c r="G47" s="131"/>
      <c r="H47" s="131"/>
      <c r="I47" s="131"/>
      <c r="J47" s="131"/>
      <c r="K47" s="137">
        <f t="shared" si="0"/>
        <v>500</v>
      </c>
      <c r="L47" s="99">
        <f t="shared" si="1"/>
        <v>500</v>
      </c>
    </row>
    <row r="48" spans="1:12" ht="12.75">
      <c r="A48" s="122">
        <v>599620</v>
      </c>
      <c r="B48" s="93" t="s">
        <v>286</v>
      </c>
      <c r="C48" s="130"/>
      <c r="D48" s="130"/>
      <c r="E48" s="131">
        <v>808</v>
      </c>
      <c r="F48" s="131">
        <v>1000</v>
      </c>
      <c r="G48" s="131"/>
      <c r="H48" s="131"/>
      <c r="I48" s="131"/>
      <c r="J48" s="131"/>
      <c r="K48" s="137">
        <f t="shared" si="0"/>
        <v>1000</v>
      </c>
      <c r="L48" s="99">
        <f t="shared" si="1"/>
        <v>1000</v>
      </c>
    </row>
    <row r="49" spans="1:12" ht="12.75">
      <c r="A49" s="122">
        <v>842231</v>
      </c>
      <c r="B49" s="93" t="s">
        <v>299</v>
      </c>
      <c r="C49" s="130"/>
      <c r="D49" s="130"/>
      <c r="E49" s="131"/>
      <c r="F49" s="131"/>
      <c r="G49" s="131">
        <v>720</v>
      </c>
      <c r="H49" s="131"/>
      <c r="I49" s="131"/>
      <c r="J49" s="131"/>
      <c r="K49" s="137">
        <f t="shared" si="0"/>
        <v>720</v>
      </c>
      <c r="L49" s="99">
        <f t="shared" si="1"/>
        <v>720</v>
      </c>
    </row>
    <row r="50" spans="1:12" ht="12.75">
      <c r="A50" s="122">
        <v>294900</v>
      </c>
      <c r="B50" s="93" t="s">
        <v>128</v>
      </c>
      <c r="C50" s="130">
        <v>100000</v>
      </c>
      <c r="D50" s="130"/>
      <c r="E50" s="131">
        <v>20039</v>
      </c>
      <c r="F50" s="131">
        <v>20000</v>
      </c>
      <c r="G50" s="131">
        <v>11760</v>
      </c>
      <c r="H50" s="131"/>
      <c r="I50" s="131"/>
      <c r="J50" s="131"/>
      <c r="K50" s="137">
        <f t="shared" si="0"/>
        <v>131760</v>
      </c>
      <c r="L50" s="99">
        <f t="shared" si="1"/>
        <v>31760</v>
      </c>
    </row>
    <row r="51" spans="1:12" ht="12.75">
      <c r="A51" s="99">
        <v>294926</v>
      </c>
      <c r="B51" s="93" t="s">
        <v>40</v>
      </c>
      <c r="C51" s="130"/>
      <c r="D51" s="130"/>
      <c r="E51" s="131">
        <v>7283</v>
      </c>
      <c r="F51" s="131">
        <v>7500</v>
      </c>
      <c r="G51" s="131">
        <v>9870</v>
      </c>
      <c r="H51" s="131"/>
      <c r="I51" s="131"/>
      <c r="J51" s="131"/>
      <c r="K51" s="137">
        <f t="shared" si="0"/>
        <v>17370</v>
      </c>
      <c r="L51" s="99">
        <f t="shared" si="1"/>
        <v>17370</v>
      </c>
    </row>
    <row r="52" spans="1:12" ht="12.75">
      <c r="A52" s="77">
        <v>546739</v>
      </c>
      <c r="B52" s="93" t="s">
        <v>287</v>
      </c>
      <c r="C52" s="130"/>
      <c r="D52" s="130"/>
      <c r="E52" s="131">
        <v>1187</v>
      </c>
      <c r="F52" s="131">
        <v>1000</v>
      </c>
      <c r="G52" s="131"/>
      <c r="H52" s="131"/>
      <c r="I52" s="131"/>
      <c r="J52" s="131"/>
      <c r="K52" s="137">
        <f t="shared" si="0"/>
        <v>1000</v>
      </c>
      <c r="L52" s="99">
        <f t="shared" si="1"/>
        <v>1000</v>
      </c>
    </row>
    <row r="53" spans="1:12" ht="12.75">
      <c r="A53" s="77">
        <v>545775</v>
      </c>
      <c r="B53" s="93" t="s">
        <v>288</v>
      </c>
      <c r="C53" s="130"/>
      <c r="D53" s="130"/>
      <c r="E53" s="131">
        <v>1951</v>
      </c>
      <c r="F53" s="131">
        <v>2000</v>
      </c>
      <c r="G53" s="131"/>
      <c r="H53" s="131"/>
      <c r="I53" s="131"/>
      <c r="J53" s="131"/>
      <c r="K53" s="137">
        <f t="shared" si="0"/>
        <v>2000</v>
      </c>
      <c r="L53" s="99">
        <f t="shared" si="1"/>
        <v>2000</v>
      </c>
    </row>
    <row r="54" spans="1:12" ht="12.75">
      <c r="A54" s="99">
        <v>84409</v>
      </c>
      <c r="B54" s="93" t="s">
        <v>107</v>
      </c>
      <c r="C54" s="130"/>
      <c r="D54" s="130"/>
      <c r="E54" s="131">
        <v>4987</v>
      </c>
      <c r="F54" s="131">
        <v>5000</v>
      </c>
      <c r="G54" s="131">
        <v>4090</v>
      </c>
      <c r="H54" s="131"/>
      <c r="I54" s="131"/>
      <c r="J54" s="131">
        <v>12000</v>
      </c>
      <c r="K54" s="137">
        <f t="shared" si="0"/>
        <v>21090</v>
      </c>
      <c r="L54" s="99">
        <f t="shared" si="1"/>
        <v>21090</v>
      </c>
    </row>
    <row r="55" spans="1:12" ht="12.75">
      <c r="A55" s="99">
        <v>295035</v>
      </c>
      <c r="B55" s="93" t="s">
        <v>150</v>
      </c>
      <c r="C55" s="130"/>
      <c r="D55" s="130"/>
      <c r="E55" s="131">
        <v>8860</v>
      </c>
      <c r="F55" s="131">
        <v>9000</v>
      </c>
      <c r="G55" s="131">
        <v>8050</v>
      </c>
      <c r="H55" s="131"/>
      <c r="I55" s="131"/>
      <c r="J55" s="131">
        <v>8000</v>
      </c>
      <c r="K55" s="137">
        <f t="shared" si="0"/>
        <v>25050</v>
      </c>
      <c r="L55" s="99">
        <f t="shared" si="1"/>
        <v>25050</v>
      </c>
    </row>
    <row r="56" spans="1:12" ht="12.75">
      <c r="A56" s="99">
        <v>599654</v>
      </c>
      <c r="B56" s="93" t="s">
        <v>300</v>
      </c>
      <c r="C56" s="130"/>
      <c r="D56" s="130"/>
      <c r="E56" s="131"/>
      <c r="F56" s="131"/>
      <c r="G56" s="131">
        <v>720</v>
      </c>
      <c r="H56" s="131"/>
      <c r="I56" s="131"/>
      <c r="J56" s="131"/>
      <c r="K56" s="137">
        <f t="shared" si="0"/>
        <v>720</v>
      </c>
      <c r="L56" s="99">
        <f t="shared" si="1"/>
        <v>720</v>
      </c>
    </row>
    <row r="57" spans="1:12" ht="12.75">
      <c r="A57" s="99">
        <v>544418</v>
      </c>
      <c r="B57" s="93" t="s">
        <v>224</v>
      </c>
      <c r="C57" s="130"/>
      <c r="D57" s="130"/>
      <c r="E57" s="131">
        <v>1025</v>
      </c>
      <c r="F57" s="131">
        <v>1000</v>
      </c>
      <c r="G57" s="131"/>
      <c r="H57" s="131"/>
      <c r="I57" s="131"/>
      <c r="J57" s="131"/>
      <c r="K57" s="137">
        <f t="shared" si="0"/>
        <v>1000</v>
      </c>
      <c r="L57" s="99">
        <f t="shared" si="1"/>
        <v>1000</v>
      </c>
    </row>
    <row r="58" spans="1:12" ht="12.75">
      <c r="A58" s="99">
        <v>840670</v>
      </c>
      <c r="B58" s="93" t="s">
        <v>41</v>
      </c>
      <c r="C58" s="130"/>
      <c r="D58" s="130"/>
      <c r="E58" s="131">
        <v>4014</v>
      </c>
      <c r="F58" s="131">
        <v>4000</v>
      </c>
      <c r="G58" s="131">
        <v>2880</v>
      </c>
      <c r="H58" s="131"/>
      <c r="I58" s="131"/>
      <c r="J58" s="131"/>
      <c r="K58" s="137">
        <f t="shared" si="0"/>
        <v>6880</v>
      </c>
      <c r="L58" s="99">
        <f t="shared" si="1"/>
        <v>6880</v>
      </c>
    </row>
    <row r="59" spans="1:12" ht="12.75">
      <c r="A59" s="101">
        <v>599719</v>
      </c>
      <c r="B59" s="93" t="s">
        <v>289</v>
      </c>
      <c r="C59" s="130"/>
      <c r="D59" s="130"/>
      <c r="E59" s="131">
        <v>577</v>
      </c>
      <c r="F59" s="131">
        <v>500</v>
      </c>
      <c r="G59" s="131"/>
      <c r="H59" s="131"/>
      <c r="I59" s="131"/>
      <c r="J59" s="131"/>
      <c r="K59" s="137">
        <f t="shared" si="0"/>
        <v>500</v>
      </c>
      <c r="L59" s="99">
        <f t="shared" si="1"/>
        <v>500</v>
      </c>
    </row>
    <row r="60" spans="1:12" ht="12.75">
      <c r="A60" s="133">
        <v>295205</v>
      </c>
      <c r="B60" s="93" t="s">
        <v>301</v>
      </c>
      <c r="C60" s="130"/>
      <c r="D60" s="130"/>
      <c r="E60" s="131"/>
      <c r="F60" s="131"/>
      <c r="G60" s="131">
        <v>14820</v>
      </c>
      <c r="H60" s="131"/>
      <c r="I60" s="131"/>
      <c r="J60" s="131"/>
      <c r="K60" s="137">
        <f t="shared" si="0"/>
        <v>14820</v>
      </c>
      <c r="L60" s="99">
        <f t="shared" si="1"/>
        <v>14820</v>
      </c>
    </row>
    <row r="61" spans="1:12" ht="12.75">
      <c r="A61" s="99">
        <v>295248</v>
      </c>
      <c r="B61" s="93" t="s">
        <v>151</v>
      </c>
      <c r="C61" s="130"/>
      <c r="D61" s="130"/>
      <c r="E61" s="131">
        <v>5405</v>
      </c>
      <c r="F61" s="131">
        <v>5500</v>
      </c>
      <c r="G61" s="131">
        <v>19060</v>
      </c>
      <c r="H61" s="131"/>
      <c r="I61" s="131"/>
      <c r="J61" s="131">
        <v>10000</v>
      </c>
      <c r="K61" s="137">
        <f t="shared" si="0"/>
        <v>34560</v>
      </c>
      <c r="L61" s="99">
        <f t="shared" si="1"/>
        <v>34560</v>
      </c>
    </row>
    <row r="62" spans="1:12" ht="12.75">
      <c r="A62" s="77">
        <v>295329</v>
      </c>
      <c r="B62" s="93" t="s">
        <v>42</v>
      </c>
      <c r="C62" s="130"/>
      <c r="D62" s="130"/>
      <c r="E62" s="131">
        <v>4643</v>
      </c>
      <c r="F62" s="131">
        <v>4500</v>
      </c>
      <c r="G62" s="131">
        <v>5780</v>
      </c>
      <c r="H62" s="131"/>
      <c r="I62" s="131"/>
      <c r="J62" s="131"/>
      <c r="K62" s="137">
        <f t="shared" si="0"/>
        <v>10280</v>
      </c>
      <c r="L62" s="99">
        <f t="shared" si="1"/>
        <v>10280</v>
      </c>
    </row>
    <row r="63" spans="1:12" ht="12.75">
      <c r="A63" s="77">
        <v>599824</v>
      </c>
      <c r="B63" s="93" t="s">
        <v>290</v>
      </c>
      <c r="C63" s="130"/>
      <c r="D63" s="130"/>
      <c r="E63" s="131">
        <v>933</v>
      </c>
      <c r="F63" s="131">
        <v>1000</v>
      </c>
      <c r="G63" s="131"/>
      <c r="H63" s="131"/>
      <c r="I63" s="131"/>
      <c r="J63" s="131"/>
      <c r="K63" s="137">
        <f t="shared" si="0"/>
        <v>1000</v>
      </c>
      <c r="L63" s="99">
        <f t="shared" si="1"/>
        <v>1000</v>
      </c>
    </row>
    <row r="64" spans="1:12" ht="12.75">
      <c r="A64" s="122">
        <v>295451</v>
      </c>
      <c r="B64" s="93" t="s">
        <v>43</v>
      </c>
      <c r="C64" s="130"/>
      <c r="D64" s="130"/>
      <c r="E64" s="131">
        <v>18594</v>
      </c>
      <c r="F64" s="131">
        <v>18500</v>
      </c>
      <c r="G64" s="131">
        <v>6240</v>
      </c>
      <c r="H64" s="131"/>
      <c r="I64" s="131"/>
      <c r="J64" s="131"/>
      <c r="K64" s="137">
        <f t="shared" si="0"/>
        <v>24740</v>
      </c>
      <c r="L64" s="99">
        <f t="shared" si="1"/>
        <v>24740</v>
      </c>
    </row>
    <row r="65" spans="1:12" ht="12.75">
      <c r="A65" s="99">
        <v>295493</v>
      </c>
      <c r="B65" s="93" t="s">
        <v>44</v>
      </c>
      <c r="C65" s="130"/>
      <c r="D65" s="130"/>
      <c r="E65" s="131">
        <v>4068</v>
      </c>
      <c r="F65" s="131">
        <v>4000</v>
      </c>
      <c r="G65" s="131">
        <v>5760</v>
      </c>
      <c r="H65" s="131"/>
      <c r="I65" s="131"/>
      <c r="J65" s="131"/>
      <c r="K65" s="137">
        <f t="shared" si="0"/>
        <v>9760</v>
      </c>
      <c r="L65" s="99">
        <f t="shared" si="1"/>
        <v>9760</v>
      </c>
    </row>
    <row r="66" spans="1:12" ht="12.75">
      <c r="A66" s="101">
        <v>599867</v>
      </c>
      <c r="B66" s="93" t="s">
        <v>302</v>
      </c>
      <c r="C66" s="130"/>
      <c r="D66" s="130"/>
      <c r="E66" s="131"/>
      <c r="F66" s="131"/>
      <c r="G66" s="131">
        <v>1440</v>
      </c>
      <c r="H66" s="131"/>
      <c r="I66" s="131"/>
      <c r="J66" s="131"/>
      <c r="K66" s="137">
        <f t="shared" si="0"/>
        <v>1440</v>
      </c>
      <c r="L66" s="99">
        <f t="shared" si="1"/>
        <v>1440</v>
      </c>
    </row>
    <row r="67" spans="1:12" ht="12.75">
      <c r="A67" s="101">
        <v>545031</v>
      </c>
      <c r="B67" s="93" t="s">
        <v>303</v>
      </c>
      <c r="C67" s="130"/>
      <c r="D67" s="130"/>
      <c r="E67" s="131"/>
      <c r="F67" s="131"/>
      <c r="G67" s="131">
        <v>480</v>
      </c>
      <c r="H67" s="131"/>
      <c r="I67" s="131"/>
      <c r="J67" s="131"/>
      <c r="K67" s="137">
        <f t="shared" si="0"/>
        <v>480</v>
      </c>
      <c r="L67" s="99">
        <f t="shared" si="1"/>
        <v>480</v>
      </c>
    </row>
    <row r="68" spans="1:12" ht="12.75">
      <c r="A68" s="101">
        <v>599875</v>
      </c>
      <c r="B68" s="93" t="s">
        <v>201</v>
      </c>
      <c r="C68" s="130"/>
      <c r="D68" s="130"/>
      <c r="E68" s="131">
        <v>869</v>
      </c>
      <c r="F68" s="131">
        <v>1000</v>
      </c>
      <c r="G68" s="131"/>
      <c r="H68" s="131"/>
      <c r="I68" s="131"/>
      <c r="J68" s="131"/>
      <c r="K68" s="137">
        <f t="shared" si="0"/>
        <v>1000</v>
      </c>
      <c r="L68" s="99">
        <f t="shared" si="1"/>
        <v>1000</v>
      </c>
    </row>
    <row r="69" spans="1:12" ht="12.75">
      <c r="A69" s="99">
        <v>295531</v>
      </c>
      <c r="B69" s="93" t="s">
        <v>45</v>
      </c>
      <c r="C69" s="130"/>
      <c r="D69" s="130"/>
      <c r="E69" s="131">
        <v>9755</v>
      </c>
      <c r="F69" s="131">
        <v>10000</v>
      </c>
      <c r="G69" s="131">
        <v>6480</v>
      </c>
      <c r="H69" s="131"/>
      <c r="I69" s="131"/>
      <c r="J69" s="131"/>
      <c r="K69" s="137">
        <f t="shared" si="0"/>
        <v>16480</v>
      </c>
      <c r="L69" s="99">
        <f t="shared" si="1"/>
        <v>16480</v>
      </c>
    </row>
    <row r="70" spans="1:12" ht="12.75">
      <c r="A70" s="99">
        <v>295540</v>
      </c>
      <c r="B70" s="93" t="s">
        <v>46</v>
      </c>
      <c r="C70" s="130"/>
      <c r="D70" s="130"/>
      <c r="E70" s="131">
        <v>680</v>
      </c>
      <c r="F70" s="131">
        <v>500</v>
      </c>
      <c r="G70" s="131">
        <v>2160</v>
      </c>
      <c r="H70" s="131"/>
      <c r="I70" s="131"/>
      <c r="J70" s="131">
        <v>20000</v>
      </c>
      <c r="K70" s="137">
        <f t="shared" si="0"/>
        <v>22660</v>
      </c>
      <c r="L70" s="99">
        <f t="shared" si="1"/>
        <v>22660</v>
      </c>
    </row>
    <row r="71" spans="1:12" ht="12.75">
      <c r="A71" s="99">
        <v>295558</v>
      </c>
      <c r="B71" s="93" t="s">
        <v>152</v>
      </c>
      <c r="C71" s="130"/>
      <c r="D71" s="130"/>
      <c r="E71" s="131">
        <v>3431</v>
      </c>
      <c r="F71" s="131">
        <v>3500</v>
      </c>
      <c r="G71" s="131">
        <v>2400</v>
      </c>
      <c r="H71" s="131"/>
      <c r="I71" s="131"/>
      <c r="J71" s="131"/>
      <c r="K71" s="137">
        <f t="shared" si="0"/>
        <v>5900</v>
      </c>
      <c r="L71" s="99">
        <f t="shared" si="1"/>
        <v>5900</v>
      </c>
    </row>
    <row r="72" spans="1:12" ht="12.75">
      <c r="A72" s="99">
        <v>290581</v>
      </c>
      <c r="B72" s="126" t="s">
        <v>71</v>
      </c>
      <c r="C72" s="134"/>
      <c r="D72" s="134"/>
      <c r="E72" s="135">
        <v>2564</v>
      </c>
      <c r="F72" s="135">
        <v>2500</v>
      </c>
      <c r="G72" s="135">
        <v>7080</v>
      </c>
      <c r="H72" s="135"/>
      <c r="I72" s="135"/>
      <c r="J72" s="135">
        <v>15500</v>
      </c>
      <c r="K72" s="137">
        <f t="shared" si="0"/>
        <v>25080</v>
      </c>
      <c r="L72" s="99">
        <f t="shared" si="1"/>
        <v>25080</v>
      </c>
    </row>
    <row r="73" spans="1:12" ht="12.75">
      <c r="A73" s="122">
        <v>599891</v>
      </c>
      <c r="B73" s="126" t="s">
        <v>304</v>
      </c>
      <c r="C73" s="134"/>
      <c r="D73" s="134"/>
      <c r="E73" s="135"/>
      <c r="F73" s="135"/>
      <c r="G73" s="135">
        <v>720</v>
      </c>
      <c r="H73" s="135"/>
      <c r="I73" s="135"/>
      <c r="J73" s="135"/>
      <c r="K73" s="137">
        <f t="shared" si="0"/>
        <v>720</v>
      </c>
      <c r="L73" s="99">
        <f t="shared" si="1"/>
        <v>720</v>
      </c>
    </row>
    <row r="74" spans="1:12" ht="12.75">
      <c r="A74" s="122">
        <v>295647</v>
      </c>
      <c r="B74" s="93" t="s">
        <v>47</v>
      </c>
      <c r="C74" s="130"/>
      <c r="D74" s="130"/>
      <c r="E74" s="131">
        <v>5499</v>
      </c>
      <c r="F74" s="131">
        <v>5500</v>
      </c>
      <c r="G74" s="131">
        <v>19390</v>
      </c>
      <c r="H74" s="131"/>
      <c r="I74" s="131"/>
      <c r="J74" s="131"/>
      <c r="K74" s="137">
        <f t="shared" si="0"/>
        <v>24890</v>
      </c>
      <c r="L74" s="99">
        <f t="shared" si="1"/>
        <v>24890</v>
      </c>
    </row>
    <row r="75" spans="1:12" ht="12.75">
      <c r="A75" s="122">
        <v>295655</v>
      </c>
      <c r="B75" s="93" t="s">
        <v>48</v>
      </c>
      <c r="C75" s="130"/>
      <c r="D75" s="130"/>
      <c r="E75" s="131">
        <v>5015</v>
      </c>
      <c r="F75" s="131">
        <v>5000</v>
      </c>
      <c r="G75" s="131">
        <v>8160</v>
      </c>
      <c r="H75" s="131"/>
      <c r="I75" s="131"/>
      <c r="J75" s="131">
        <v>8000</v>
      </c>
      <c r="K75" s="137">
        <f t="shared" si="0"/>
        <v>21160</v>
      </c>
      <c r="L75" s="99">
        <f t="shared" si="1"/>
        <v>21160</v>
      </c>
    </row>
    <row r="76" spans="1:12" ht="12.75">
      <c r="A76" s="122">
        <v>295671</v>
      </c>
      <c r="B76" s="93" t="s">
        <v>49</v>
      </c>
      <c r="C76" s="130"/>
      <c r="D76" s="130"/>
      <c r="E76" s="131">
        <v>15801</v>
      </c>
      <c r="F76" s="131">
        <v>16000</v>
      </c>
      <c r="G76" s="131">
        <v>34700</v>
      </c>
      <c r="H76" s="131"/>
      <c r="I76" s="131"/>
      <c r="J76" s="131"/>
      <c r="K76" s="137">
        <f aca="true" t="shared" si="2" ref="K76:K87">SUM(C76:J76)-E76</f>
        <v>50700</v>
      </c>
      <c r="L76" s="99">
        <f t="shared" si="1"/>
        <v>50700</v>
      </c>
    </row>
    <row r="77" spans="1:12" ht="12.75">
      <c r="A77" s="99">
        <v>295621</v>
      </c>
      <c r="B77" s="93" t="s">
        <v>305</v>
      </c>
      <c r="C77" s="130"/>
      <c r="D77" s="130"/>
      <c r="E77" s="131"/>
      <c r="F77" s="131"/>
      <c r="G77" s="131">
        <v>720</v>
      </c>
      <c r="H77" s="131"/>
      <c r="I77" s="131"/>
      <c r="J77" s="131"/>
      <c r="K77" s="137">
        <f t="shared" si="2"/>
        <v>720</v>
      </c>
      <c r="L77" s="99">
        <f t="shared" si="1"/>
        <v>720</v>
      </c>
    </row>
    <row r="78" spans="1:12" ht="12.75">
      <c r="A78" s="99">
        <v>599913</v>
      </c>
      <c r="B78" s="93" t="s">
        <v>306</v>
      </c>
      <c r="C78" s="130"/>
      <c r="D78" s="130"/>
      <c r="E78" s="131"/>
      <c r="F78" s="131"/>
      <c r="G78" s="131">
        <v>1200</v>
      </c>
      <c r="H78" s="131"/>
      <c r="I78" s="131"/>
      <c r="J78" s="131"/>
      <c r="K78" s="137">
        <f t="shared" si="2"/>
        <v>1200</v>
      </c>
      <c r="L78" s="99">
        <f t="shared" si="1"/>
        <v>1200</v>
      </c>
    </row>
    <row r="79" spans="1:12" ht="12.75">
      <c r="A79" s="99">
        <v>295736</v>
      </c>
      <c r="B79" s="93" t="s">
        <v>291</v>
      </c>
      <c r="C79" s="130"/>
      <c r="D79" s="130"/>
      <c r="E79" s="131">
        <v>733</v>
      </c>
      <c r="F79" s="131">
        <v>500</v>
      </c>
      <c r="G79" s="131"/>
      <c r="H79" s="131"/>
      <c r="I79" s="131"/>
      <c r="J79" s="131"/>
      <c r="K79" s="137">
        <f t="shared" si="2"/>
        <v>500</v>
      </c>
      <c r="L79" s="99">
        <f t="shared" si="1"/>
        <v>500</v>
      </c>
    </row>
    <row r="80" spans="1:12" ht="12.75">
      <c r="A80" s="99">
        <v>295744</v>
      </c>
      <c r="B80" s="93" t="s">
        <v>50</v>
      </c>
      <c r="C80" s="130"/>
      <c r="D80" s="130"/>
      <c r="E80" s="131">
        <v>1340</v>
      </c>
      <c r="F80" s="131">
        <v>1500</v>
      </c>
      <c r="G80" s="131">
        <v>1920</v>
      </c>
      <c r="H80" s="131"/>
      <c r="I80" s="131"/>
      <c r="J80" s="131"/>
      <c r="K80" s="137">
        <f t="shared" si="2"/>
        <v>3420</v>
      </c>
      <c r="L80" s="99">
        <f t="shared" si="1"/>
        <v>3420</v>
      </c>
    </row>
    <row r="81" spans="1:12" ht="12.75">
      <c r="A81" s="99">
        <v>842664</v>
      </c>
      <c r="B81" s="93" t="s">
        <v>307</v>
      </c>
      <c r="C81" s="130"/>
      <c r="D81" s="130"/>
      <c r="E81" s="131"/>
      <c r="F81" s="131"/>
      <c r="G81" s="131">
        <v>720</v>
      </c>
      <c r="H81" s="131"/>
      <c r="I81" s="131"/>
      <c r="J81" s="131"/>
      <c r="K81" s="137">
        <f t="shared" si="2"/>
        <v>720</v>
      </c>
      <c r="L81" s="99">
        <f t="shared" si="1"/>
        <v>720</v>
      </c>
    </row>
    <row r="82" spans="1:12" ht="12.75">
      <c r="A82" s="99">
        <v>295761</v>
      </c>
      <c r="B82" s="93" t="s">
        <v>51</v>
      </c>
      <c r="C82" s="130"/>
      <c r="D82" s="130"/>
      <c r="E82" s="131"/>
      <c r="F82" s="131"/>
      <c r="G82" s="131">
        <v>1680</v>
      </c>
      <c r="H82" s="131"/>
      <c r="I82" s="131"/>
      <c r="J82" s="131"/>
      <c r="K82" s="137">
        <f t="shared" si="2"/>
        <v>1680</v>
      </c>
      <c r="L82" s="99">
        <f t="shared" si="1"/>
        <v>1680</v>
      </c>
    </row>
    <row r="83" spans="1:12" ht="12.75">
      <c r="A83" s="77">
        <v>599956</v>
      </c>
      <c r="B83" s="126" t="s">
        <v>292</v>
      </c>
      <c r="C83" s="134"/>
      <c r="D83" s="134"/>
      <c r="E83" s="135">
        <v>990</v>
      </c>
      <c r="F83" s="135">
        <v>1000</v>
      </c>
      <c r="G83" s="135">
        <v>1440</v>
      </c>
      <c r="H83" s="135"/>
      <c r="I83" s="135"/>
      <c r="J83" s="135"/>
      <c r="K83" s="137">
        <f t="shared" si="2"/>
        <v>2440</v>
      </c>
      <c r="L83" s="99">
        <f t="shared" si="1"/>
        <v>2440</v>
      </c>
    </row>
    <row r="84" spans="1:12" ht="12.75">
      <c r="A84" s="77">
        <v>599964</v>
      </c>
      <c r="B84" s="126" t="s">
        <v>293</v>
      </c>
      <c r="C84" s="134"/>
      <c r="D84" s="134"/>
      <c r="E84" s="135">
        <v>985</v>
      </c>
      <c r="F84" s="135">
        <v>1000</v>
      </c>
      <c r="G84" s="135">
        <v>1440</v>
      </c>
      <c r="H84" s="135"/>
      <c r="I84" s="135"/>
      <c r="J84" s="135"/>
      <c r="K84" s="137">
        <f t="shared" si="2"/>
        <v>2440</v>
      </c>
      <c r="L84" s="99">
        <f t="shared" si="1"/>
        <v>2440</v>
      </c>
    </row>
    <row r="85" spans="1:12" ht="12.75">
      <c r="A85" s="136">
        <v>842656</v>
      </c>
      <c r="B85" s="126" t="s">
        <v>168</v>
      </c>
      <c r="C85" s="134"/>
      <c r="D85" s="134"/>
      <c r="E85" s="135"/>
      <c r="F85" s="135"/>
      <c r="G85" s="135">
        <v>11880</v>
      </c>
      <c r="H85" s="135"/>
      <c r="I85" s="135"/>
      <c r="J85" s="135"/>
      <c r="K85" s="137">
        <f t="shared" si="2"/>
        <v>11880</v>
      </c>
      <c r="L85" s="99">
        <f t="shared" si="1"/>
        <v>11880</v>
      </c>
    </row>
    <row r="86" spans="1:12" ht="12.75">
      <c r="A86" s="136">
        <v>295817</v>
      </c>
      <c r="B86" s="126" t="s">
        <v>308</v>
      </c>
      <c r="C86" s="134"/>
      <c r="D86" s="134"/>
      <c r="E86" s="135"/>
      <c r="F86" s="135"/>
      <c r="G86" s="135">
        <v>1440</v>
      </c>
      <c r="H86" s="135"/>
      <c r="I86" s="135"/>
      <c r="J86" s="135"/>
      <c r="K86" s="137">
        <f t="shared" si="2"/>
        <v>1440</v>
      </c>
      <c r="L86" s="99">
        <f t="shared" si="1"/>
        <v>1440</v>
      </c>
    </row>
    <row r="87" spans="1:12" ht="13.5" thickBot="1">
      <c r="A87" s="105">
        <v>295841</v>
      </c>
      <c r="B87" s="93" t="s">
        <v>194</v>
      </c>
      <c r="C87" s="130">
        <v>100000</v>
      </c>
      <c r="D87" s="130"/>
      <c r="E87" s="131">
        <v>25237</v>
      </c>
      <c r="F87" s="131">
        <v>25000</v>
      </c>
      <c r="G87" s="131">
        <v>10320</v>
      </c>
      <c r="H87" s="131"/>
      <c r="I87" s="131"/>
      <c r="J87" s="131"/>
      <c r="K87" s="137">
        <f t="shared" si="2"/>
        <v>135320</v>
      </c>
      <c r="L87" s="122">
        <f t="shared" si="1"/>
        <v>35320</v>
      </c>
    </row>
    <row r="88" spans="1:12" ht="13.5" thickBot="1">
      <c r="A88" s="73"/>
      <c r="B88" s="88" t="s">
        <v>25</v>
      </c>
      <c r="C88" s="89">
        <f>SUM(C42:C87)</f>
        <v>200000</v>
      </c>
      <c r="D88" s="89">
        <v>0</v>
      </c>
      <c r="E88" s="88">
        <f aca="true" t="shared" si="3" ref="E88:J88">SUM(E24:E87)</f>
        <v>277846</v>
      </c>
      <c r="F88" s="88">
        <f t="shared" si="3"/>
        <v>278500</v>
      </c>
      <c r="G88" s="88">
        <f t="shared" si="3"/>
        <v>333980</v>
      </c>
      <c r="H88" s="88">
        <f t="shared" si="3"/>
        <v>0</v>
      </c>
      <c r="I88" s="88">
        <f t="shared" si="3"/>
        <v>0</v>
      </c>
      <c r="J88" s="88">
        <f t="shared" si="3"/>
        <v>114500</v>
      </c>
      <c r="K88" s="138">
        <f>SUM(C88:J88)-E88</f>
        <v>926980</v>
      </c>
      <c r="L88" s="141">
        <f t="shared" si="1"/>
        <v>726980</v>
      </c>
    </row>
    <row r="90" ht="12.75">
      <c r="B90" t="s">
        <v>215</v>
      </c>
    </row>
    <row r="91" spans="2:4" ht="12.75">
      <c r="B91" s="216" t="s">
        <v>213</v>
      </c>
      <c r="C91" s="216"/>
      <c r="D91" s="216"/>
    </row>
    <row r="92" spans="2:6" ht="12.75">
      <c r="B92" s="11"/>
      <c r="C92" s="216" t="s">
        <v>214</v>
      </c>
      <c r="D92" s="216"/>
      <c r="E92" s="216"/>
      <c r="F92" s="216"/>
    </row>
  </sheetData>
  <sheetProtection/>
  <mergeCells count="21">
    <mergeCell ref="C92:F92"/>
    <mergeCell ref="C4:D4"/>
    <mergeCell ref="E4:E5"/>
    <mergeCell ref="C21:C23"/>
    <mergeCell ref="D21:D23"/>
    <mergeCell ref="F4:F5"/>
    <mergeCell ref="G4:G5"/>
    <mergeCell ref="F20:F23"/>
    <mergeCell ref="C3:G3"/>
    <mergeCell ref="B10:C10"/>
    <mergeCell ref="B91:D91"/>
    <mergeCell ref="L20:L23"/>
    <mergeCell ref="A20:A23"/>
    <mergeCell ref="B20:B23"/>
    <mergeCell ref="C20:D20"/>
    <mergeCell ref="E20:E23"/>
    <mergeCell ref="K20:K23"/>
    <mergeCell ref="J20:J23"/>
    <mergeCell ref="I20:I23"/>
    <mergeCell ref="H20:H23"/>
    <mergeCell ref="G20:G23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&amp;LPřehled čerpání SDH 2012&amp;RRK-35-2012-xx, př. 2
počet stran: 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Libor Hanuška</dc:creator>
  <cp:keywords/>
  <dc:description/>
  <cp:lastModifiedBy>Jakoubková Marie</cp:lastModifiedBy>
  <cp:lastPrinted>2012-10-15T08:41:34Z</cp:lastPrinted>
  <dcterms:created xsi:type="dcterms:W3CDTF">2002-11-12T13:12:27Z</dcterms:created>
  <dcterms:modified xsi:type="dcterms:W3CDTF">2012-10-19T06:41:43Z</dcterms:modified>
  <cp:category/>
  <cp:version/>
  <cp:contentType/>
  <cp:contentStatus/>
</cp:coreProperties>
</file>