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tabRatio="533" activeTab="0"/>
  </bookViews>
  <sheets>
    <sheet name="Fin.rep.(spol.kurz)" sheetId="1" r:id="rId1"/>
    <sheet name="Rekap (spol.kurz)" sheetId="2" r:id="rId2"/>
    <sheet name="Fin.rep.(rozd.kurz)" sheetId="3" r:id="rId3"/>
    <sheet name="Rekap (rozd.kurz)" sheetId="4" r:id="rId4"/>
  </sheets>
  <definedNames>
    <definedName name="_xlnm.Print_Titles" localSheetId="2">'Fin.rep.(rozd.kurz)'!$1:$13</definedName>
    <definedName name="_xlnm.Print_Titles" localSheetId="0">'Fin.rep.(spol.kurz)'!$1:$13</definedName>
    <definedName name="_xlnm.Print_Area" localSheetId="2">'Fin.rep.(rozd.kurz)'!$A$1:$S$114</definedName>
    <definedName name="_xlnm.Print_Area" localSheetId="0">'Fin.rep.(spol.kurz)'!$A$1:$R$66</definedName>
    <definedName name="_xlnm.Print_Area" localSheetId="3">'Rekap (rozd.kurz)'!$A$1:$K$37</definedName>
    <definedName name="_xlnm.Print_Area" localSheetId="1">'Rekap (spol.kurz)'!$A$1:$K$37</definedName>
  </definedNames>
  <calcPr fullCalcOnLoad="1"/>
</workbook>
</file>

<file path=xl/comments1.xml><?xml version="1.0" encoding="utf-8"?>
<comments xmlns="http://schemas.openxmlformats.org/spreadsheetml/2006/main">
  <authors>
    <author>Pavel Rieger</author>
  </authors>
  <commentList>
    <comment ref="R46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R49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comments3.xml><?xml version="1.0" encoding="utf-8"?>
<comments xmlns="http://schemas.openxmlformats.org/spreadsheetml/2006/main">
  <authors>
    <author>Pavel Rieger</author>
  </authors>
  <commentList>
    <comment ref="S94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S9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sharedStrings.xml><?xml version="1.0" encoding="utf-8"?>
<sst xmlns="http://schemas.openxmlformats.org/spreadsheetml/2006/main" count="488" uniqueCount="211">
  <si>
    <t>Dodavatel</t>
  </si>
  <si>
    <t>Datum vystavení dokladu</t>
  </si>
  <si>
    <t>Datum úhrady</t>
  </si>
  <si>
    <t>Počet stran dokladu</t>
  </si>
  <si>
    <t>Název plnění / Předmět fakturace</t>
  </si>
  <si>
    <t>Účel / Aktivita projektu</t>
  </si>
  <si>
    <t>Částka bez DPH</t>
  </si>
  <si>
    <t xml:space="preserve">DPH </t>
  </si>
  <si>
    <t>Celkem vč. DPH</t>
  </si>
  <si>
    <t>CZK</t>
  </si>
  <si>
    <t>1.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</si>
  <si>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</si>
  <si>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</si>
  <si>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</si>
  <si>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</si>
  <si>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4.</t>
  </si>
  <si>
    <t xml:space="preserve">při realizaci projektu byla dodržena pravidla veřejné podpory, </t>
  </si>
  <si>
    <t>5.</t>
  </si>
  <si>
    <t>při realizaci projektu byla dodržena pravidla zadávání veřejných zakázek, ochrany životního prostředí, rovnosti příležitostí,</t>
  </si>
  <si>
    <t>6.</t>
  </si>
  <si>
    <t>7.</t>
  </si>
  <si>
    <t xml:space="preserve">všechny transakce jsou věrně zobrazeny v účetnictví (v analytické evidenci pro projekt) a předložené kopie dokladů jsou v souladu s originály v účetnictví </t>
  </si>
  <si>
    <t>Druh výdaje dle náležitostí dokladování</t>
  </si>
  <si>
    <t>veškeré vynaložené výdaje jsou v souladu s Application form/Subsidy contract/Partnership agreement a závaznou dokumentací programu,</t>
  </si>
  <si>
    <t>EUR</t>
  </si>
  <si>
    <t>A.</t>
  </si>
  <si>
    <t>B.</t>
  </si>
  <si>
    <t>C.</t>
  </si>
  <si>
    <t xml:space="preserve">nemám dluhy vůči orgánům veřejné správy po lhůtě splatnosti (tj. daňové nedoplatky a penále, nedoplatky na pojistném a na penále </t>
  </si>
  <si>
    <t xml:space="preserve">  na veřejné zdravotní pojištění, na pojistném a penále na sociální zabezpečení a príspěvku na státní politiku zaměstnanosti ČR),</t>
  </si>
  <si>
    <t xml:space="preserve">  odvody za porušení rozpočtové kázně či další nevypořádané finanční závazky z jiných projektů spolufinancovaných z rozpočtu EU).</t>
  </si>
  <si>
    <t>Name of Project (acronym):</t>
  </si>
  <si>
    <t>Name of Lead Partner:</t>
  </si>
  <si>
    <t>A) Total eligible expenditure by Budget line and Component (Work package)</t>
  </si>
  <si>
    <t xml:space="preserve">Specification of budget line </t>
  </si>
  <si>
    <r>
      <t xml:space="preserve">WP 1
</t>
    </r>
    <r>
      <rPr>
        <i/>
        <sz val="11"/>
        <rFont val="Arial"/>
        <family val="2"/>
      </rPr>
      <t>(name)</t>
    </r>
  </si>
  <si>
    <r>
      <t xml:space="preserve">WP 5
</t>
    </r>
    <r>
      <rPr>
        <i/>
        <sz val="11"/>
        <rFont val="Arial"/>
        <family val="2"/>
      </rPr>
      <t>(name)</t>
    </r>
  </si>
  <si>
    <r>
      <t xml:space="preserve">WP 6
</t>
    </r>
    <r>
      <rPr>
        <i/>
        <sz val="11"/>
        <rFont val="Arial"/>
        <family val="2"/>
      </rPr>
      <t>(name)</t>
    </r>
  </si>
  <si>
    <r>
      <t xml:space="preserve">WP 7
</t>
    </r>
    <r>
      <rPr>
        <i/>
        <sz val="11"/>
        <rFont val="Arial"/>
        <family val="2"/>
      </rPr>
      <t>(name)</t>
    </r>
  </si>
  <si>
    <t>Total EUR</t>
  </si>
  <si>
    <t>B) Total eligible expenditure by budget line (EUR)</t>
  </si>
  <si>
    <t>Total Budget</t>
  </si>
  <si>
    <t>Previously Reported</t>
  </si>
  <si>
    <t>Currently Reported</t>
  </si>
  <si>
    <t>Accumulated</t>
  </si>
  <si>
    <t>%</t>
  </si>
  <si>
    <t>Remainig Budget</t>
  </si>
  <si>
    <t>Kontrola čerpání rozpočtu</t>
  </si>
  <si>
    <t>TOTAL</t>
  </si>
  <si>
    <t>On behalf of the Project Partner:</t>
  </si>
  <si>
    <t xml:space="preserve">Confirmed by head of particular regional branch of the Centre for Regional Development of the Czech Republic: </t>
  </si>
  <si>
    <t xml:space="preserve">Name and signature of the partner: </t>
  </si>
  <si>
    <t xml:space="preserve">Name and signature: </t>
  </si>
  <si>
    <t xml:space="preserve">Place, date: </t>
  </si>
  <si>
    <t>1 Staff costs</t>
  </si>
  <si>
    <t>xyz</t>
  </si>
  <si>
    <t>Kap. 7
 Equipment</t>
  </si>
  <si>
    <t>Kap. 8
Investments (Infrastructure and works)</t>
  </si>
  <si>
    <t>Kap. 9
Other</t>
  </si>
  <si>
    <t>4  Travel and accommodation</t>
  </si>
  <si>
    <t>3  External expertise</t>
  </si>
  <si>
    <t>2  Administration costs</t>
  </si>
  <si>
    <t>5  Meetings and events</t>
  </si>
  <si>
    <t>6  Promotion costs</t>
  </si>
  <si>
    <t>7  Equipment</t>
  </si>
  <si>
    <t xml:space="preserve">8  Investments </t>
  </si>
  <si>
    <t>9  Other</t>
  </si>
  <si>
    <t>-</t>
  </si>
  <si>
    <t>Kap. 1  
Staff costs</t>
  </si>
  <si>
    <t>Mezisoučet kapitoly 1: Staff costs</t>
  </si>
  <si>
    <r>
      <t xml:space="preserve">Kap. 2 
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Administration costs</t>
    </r>
  </si>
  <si>
    <t>Mezisoučet kapitoly 2: Administration costs</t>
  </si>
  <si>
    <r>
      <t>Kap. 3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External expertise</t>
    </r>
  </si>
  <si>
    <t>Mezisoučet kapitoly 3: External expertise</t>
  </si>
  <si>
    <r>
      <t>Kap. 4</t>
    </r>
    <r>
      <rPr>
        <sz val="10"/>
        <rFont val="Arial"/>
        <family val="0"/>
      </rPr>
      <t xml:space="preserve"> 
</t>
    </r>
    <r>
      <rPr>
        <b/>
        <sz val="10"/>
        <rFont val="Arial"/>
        <family val="2"/>
      </rPr>
      <t xml:space="preserve"> Travel and accommodation</t>
    </r>
  </si>
  <si>
    <t>Mezisoučet kapitoly 4:  Travel and accommodation</t>
  </si>
  <si>
    <r>
      <t xml:space="preserve">Kap. 5
</t>
    </r>
    <r>
      <rPr>
        <sz val="10"/>
        <rFont val="Arial"/>
        <family val="2"/>
      </rPr>
      <t>Meetings and events</t>
    </r>
  </si>
  <si>
    <t>Mezisoučet kapitoly 5: Meetings and events</t>
  </si>
  <si>
    <r>
      <t xml:space="preserve">Kap. 6 
</t>
    </r>
    <r>
      <rPr>
        <sz val="10"/>
        <rFont val="Arial"/>
        <family val="2"/>
      </rPr>
      <t>Promotion costs</t>
    </r>
  </si>
  <si>
    <t>Mezisoučet kapitoly 6: Promotion costs</t>
  </si>
  <si>
    <t>Mezisoučet kapitoly 7: Equipment</t>
  </si>
  <si>
    <t>Mezisoučet kapitoly 8: Investments (Infrastructure and works)</t>
  </si>
  <si>
    <t>Mezisoučet kapitoly 9: Other</t>
  </si>
  <si>
    <t>Kurz EUR/CZK</t>
  </si>
  <si>
    <r>
      <t xml:space="preserve">WP 0
</t>
    </r>
    <r>
      <rPr>
        <i/>
        <sz val="11"/>
        <rFont val="Arial"/>
        <family val="2"/>
      </rPr>
      <t>(name)</t>
    </r>
  </si>
  <si>
    <r>
      <t xml:space="preserve">WP 2
</t>
    </r>
    <r>
      <rPr>
        <i/>
        <sz val="11"/>
        <rFont val="Arial"/>
        <family val="2"/>
      </rPr>
      <t>(name)</t>
    </r>
  </si>
  <si>
    <r>
      <t>WP 3
(n</t>
    </r>
    <r>
      <rPr>
        <i/>
        <sz val="11"/>
        <rFont val="Arial"/>
        <family val="2"/>
      </rPr>
      <t>ame)</t>
    </r>
  </si>
  <si>
    <r>
      <t xml:space="preserve">WP 4
</t>
    </r>
    <r>
      <rPr>
        <i/>
        <sz val="11"/>
        <rFont val="Arial"/>
        <family val="2"/>
      </rPr>
      <t>(name)</t>
    </r>
  </si>
  <si>
    <t>Nárokovaná částka v EUR 
(Celkem vč. DPH )</t>
  </si>
  <si>
    <t>Číslo dokladu (faktury)</t>
  </si>
  <si>
    <t>Měna dokladu/ 
sestavy</t>
  </si>
  <si>
    <t>Korekce dokladu v CZK</t>
  </si>
  <si>
    <t>Korekce dokladu v EUR</t>
  </si>
  <si>
    <t>Odpisy</t>
  </si>
  <si>
    <t>A</t>
  </si>
  <si>
    <t>Mzdové výdaje</t>
  </si>
  <si>
    <t>Zákonné sociální pojištění zaměstnavatele</t>
  </si>
  <si>
    <t>Jiné zákonné výdaje</t>
  </si>
  <si>
    <t>B</t>
  </si>
  <si>
    <t>Cestovní náhrady a spotřeba PHM</t>
  </si>
  <si>
    <t>C</t>
  </si>
  <si>
    <t>Nákup služeb</t>
  </si>
  <si>
    <t>D</t>
  </si>
  <si>
    <t>Pořízení majetku</t>
  </si>
  <si>
    <t>Věcné příspěvky</t>
  </si>
  <si>
    <t>E</t>
  </si>
  <si>
    <t>F</t>
  </si>
  <si>
    <t>Leasing / nájem</t>
  </si>
  <si>
    <t>G</t>
  </si>
  <si>
    <t>Režie</t>
  </si>
  <si>
    <t>H</t>
  </si>
  <si>
    <t>I</t>
  </si>
  <si>
    <t>Ostatní (souběh)</t>
  </si>
  <si>
    <t>číslo work package</t>
  </si>
  <si>
    <t>No. WP</t>
  </si>
  <si>
    <t>Identifikation of delivery</t>
  </si>
  <si>
    <t>Type of expenditure in Requirements for supporting documents</t>
  </si>
  <si>
    <t>Purpose/activity of the project</t>
  </si>
  <si>
    <t>Number of the invoice</t>
  </si>
  <si>
    <t>Supplier</t>
  </si>
  <si>
    <t>Date of issue of document</t>
  </si>
  <si>
    <t>Date of payment</t>
  </si>
  <si>
    <t>Currency of documents /sheet</t>
  </si>
  <si>
    <t>Amount excl. VAT</t>
  </si>
  <si>
    <t>VAT</t>
  </si>
  <si>
    <t>Total incl. VAT</t>
  </si>
  <si>
    <t>Amount of pages</t>
  </si>
  <si>
    <t xml:space="preserve">Correction for document in CZK </t>
  </si>
  <si>
    <t>Correction for document in EUR</t>
  </si>
  <si>
    <t>Stručný důvod neuznání výdaje/ Poznámka</t>
  </si>
  <si>
    <t>Justification of expenditure ineligibility / Notes</t>
  </si>
  <si>
    <t>Plátce DPH / VAT payer:</t>
  </si>
  <si>
    <t>U plátců DPH / for VAT payers: 
mám nárok na odpočet DPH u níže uvedených výdajů  v rámci mého daňového přiznání? (Do I have claim for recoverable VAT for below mention expenditures in my Tax return statement?</t>
  </si>
  <si>
    <t>Číslo soupisky výdajů / No of financial report:</t>
  </si>
  <si>
    <t>Název projektového partnera / Name of project partner:</t>
  </si>
  <si>
    <t>Název lead partneraprojektu / Name of Lead partner:</t>
  </si>
  <si>
    <t>Kurz EUR/CZK   / EUR/CZK exchange rate:</t>
  </si>
  <si>
    <t>Název rozpočtové kapitoly / Name of budget line</t>
  </si>
  <si>
    <t>Nárokovaná částka v měně dokladu / Required amount in currency of document</t>
  </si>
  <si>
    <t>Required amount in EUR (Total incl. VAT)</t>
  </si>
  <si>
    <t>Datum zpracování / Date of financial report:</t>
  </si>
  <si>
    <t>C E L K E M   VÝDAJE   D L E   PARTNERA  / TOTAL EXPENDITURES OF PROJECT PARTNERS:</t>
  </si>
  <si>
    <t>PŘÍJMY Z REALIZACE / REVENUES FROM THE REALISATION OF PROJECT:</t>
  </si>
  <si>
    <t>CELKEM ZPŮSOBILÉ VÝDAJE (ř. A-B) / TOTAL ELIGIBLE EXPENDITURES (r. A - B)</t>
  </si>
  <si>
    <t>Specifikace výdaje / specification of expenditure</t>
  </si>
  <si>
    <t>Vyplňuje CRR ČR / Filled up by CRD CR</t>
  </si>
  <si>
    <t>Vyplní partner / Filled up by project partner</t>
  </si>
  <si>
    <t>(titul, jméno, příjmení statutárního zástupce / titel, firstname, surname of statutory representative)</t>
  </si>
  <si>
    <t>(datum, podpis, razítko / date, signature, stamp)</t>
  </si>
  <si>
    <t>Za projektového partnera (statutárního zástupce) / On behalf of project partner (statutory representative):</t>
  </si>
  <si>
    <t>Jako partner prohlašuji / On behalf of partner I declare:</t>
  </si>
  <si>
    <t>Za příslušné pracoviště CRR ČR / On behalf of Controller of CRD CR:</t>
  </si>
  <si>
    <t>(titul, jméno, příjmení, funkce / titel, name, function)</t>
  </si>
  <si>
    <t>Exchange rate</t>
  </si>
  <si>
    <t>aBCD</t>
  </si>
  <si>
    <t>ABCDEFGTR</t>
  </si>
  <si>
    <t xml:space="preserve">Name of Project partner:  </t>
  </si>
  <si>
    <r>
      <t xml:space="preserve">Number of financial report:  </t>
    </r>
    <r>
      <rPr>
        <sz val="12"/>
        <rFont val="Arial"/>
        <family val="2"/>
      </rPr>
      <t xml:space="preserve"> </t>
    </r>
  </si>
  <si>
    <t>Number of Financial report</t>
  </si>
  <si>
    <t>Datum zpracování / Date of fin. report:</t>
  </si>
  <si>
    <t>Acronym / Acronym of project):</t>
  </si>
  <si>
    <t>NE</t>
  </si>
  <si>
    <t>(9a)</t>
  </si>
  <si>
    <t>23,45</t>
  </si>
  <si>
    <t>Previously reported(confirmed)</t>
  </si>
  <si>
    <t>Currently reported EUR</t>
  </si>
  <si>
    <t>Accumulated WPs</t>
  </si>
  <si>
    <t>Specification of budget line / WP</t>
  </si>
  <si>
    <r>
      <t xml:space="preserve">B) Total eligible expenditure by </t>
    </r>
    <r>
      <rPr>
        <b/>
        <sz val="12"/>
        <color indexed="10"/>
        <rFont val="Arial"/>
        <family val="2"/>
      </rPr>
      <t xml:space="preserve">budget line </t>
    </r>
    <r>
      <rPr>
        <b/>
        <sz val="12"/>
        <rFont val="Arial"/>
        <family val="2"/>
      </rPr>
      <t>(EUR)</t>
    </r>
  </si>
  <si>
    <r>
      <t xml:space="preserve">A) Total eligible expenditure by Budget line and </t>
    </r>
    <r>
      <rPr>
        <b/>
        <sz val="12"/>
        <color indexed="10"/>
        <rFont val="Arial"/>
        <family val="2"/>
      </rPr>
      <t>Work packages (EUR)</t>
    </r>
  </si>
  <si>
    <t>FINANČNÍ ZPRÁVA za období / FINANCIAL REPORT FOR REPORTING PERIOD: ………………&lt;mm/yyyy to mm/yyyy&gt;………</t>
  </si>
  <si>
    <t>ANO</t>
  </si>
  <si>
    <t>FINANČNÍ ZPRÁVA za období / FINANCIAL REPORT FOR REPORTING PERIOD: 10/2011 to 09/2012</t>
  </si>
  <si>
    <t>Kraj Vysočina</t>
  </si>
  <si>
    <t>3sCE413P2 RAILHUC</t>
  </si>
  <si>
    <t>Emilia-Romagna Region</t>
  </si>
  <si>
    <t>1</t>
  </si>
  <si>
    <t>Cestovní náhrady</t>
  </si>
  <si>
    <t>4</t>
  </si>
  <si>
    <t>Občerstvení</t>
  </si>
  <si>
    <t>Občerstvení na jednání k problematice VRT, aktivita č. 4.2</t>
  </si>
  <si>
    <t>190301</t>
  </si>
  <si>
    <t>Střední škola obchodu a služeb Jihlava</t>
  </si>
  <si>
    <t>3</t>
  </si>
  <si>
    <t>DPČ 04/12 - odměny</t>
  </si>
  <si>
    <t>DPČ 04/12 - SP + ZP</t>
  </si>
  <si>
    <t>DPČ 06/12 - odměny</t>
  </si>
  <si>
    <t>DPČ 06/12 - zákonné pojištění</t>
  </si>
  <si>
    <t>2</t>
  </si>
  <si>
    <t>DPČ 07/12 - odměny</t>
  </si>
  <si>
    <t>Propagační letáky - grafika, tisk</t>
  </si>
  <si>
    <t>12911092</t>
  </si>
  <si>
    <t>MITECH s.r.o.</t>
  </si>
  <si>
    <t>Jihlava</t>
  </si>
  <si>
    <t>DPČ 08/12 - odměny</t>
  </si>
  <si>
    <r>
      <t xml:space="preserve">WP 2
</t>
    </r>
    <r>
      <rPr>
        <i/>
        <sz val="11"/>
        <rFont val="Arial"/>
        <family val="2"/>
      </rPr>
      <t>(Communication, Knowledge Management and Dissemination)</t>
    </r>
  </si>
  <si>
    <r>
      <t xml:space="preserve">WP 1    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Project Management and Coordination) </t>
    </r>
  </si>
  <si>
    <r>
      <t xml:space="preserve">WP 3
</t>
    </r>
    <r>
      <rPr>
        <i/>
        <sz val="11"/>
        <rFont val="Arial"/>
        <family val="2"/>
      </rPr>
      <t>(Concepts)</t>
    </r>
  </si>
  <si>
    <r>
      <t xml:space="preserve">WP 4
</t>
    </r>
    <r>
      <rPr>
        <i/>
        <sz val="11"/>
        <rFont val="Arial"/>
        <family val="2"/>
      </rPr>
      <t>(Options and Bottlenecks)</t>
    </r>
  </si>
  <si>
    <r>
      <t xml:space="preserve">WP 5
</t>
    </r>
    <r>
      <rPr>
        <i/>
        <sz val="11"/>
        <rFont val="Arial"/>
        <family val="2"/>
      </rPr>
      <t>(Hub City Priorities)</t>
    </r>
  </si>
  <si>
    <r>
      <t xml:space="preserve">WP 6
</t>
    </r>
    <r>
      <rPr>
        <i/>
        <sz val="11"/>
        <rFont val="Arial"/>
        <family val="2"/>
      </rPr>
      <t>(Transnational Impact Assessment)</t>
    </r>
  </si>
  <si>
    <t>DPČ 04/12 - odměny, aktivita č. 3.1</t>
  </si>
  <si>
    <t>DPČ 04/12 - SP + ZP, aktivita č. 3.1</t>
  </si>
  <si>
    <t>DPČ 06/12 - odměny, aktivita č. 3.1</t>
  </si>
  <si>
    <t>DPČ 06/12 - zákonné pojištění, aktivita č. 3.1</t>
  </si>
  <si>
    <t>DPČ 07/12 - odměny, aktivita č. 2.2</t>
  </si>
  <si>
    <t>DPČ 08/12 - odměny, aktivita č. 3.2</t>
  </si>
  <si>
    <t>Zahajovací konference, 5. - 8. 3. 2012 Itálie, Bologna - I. Fryšová, L. Matoušková, R. Handa, P. Holý, aktivita č. 1.3</t>
  </si>
  <si>
    <t>Grafický návrh a tisk propagačních letáků, aktivita č. 2.2</t>
  </si>
  <si>
    <t>MUDr. Jiří Běhounek, hejtman Kraje Vysočina</t>
  </si>
  <si>
    <t>Remaining Budget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</si>
</sst>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#,##0.00\ _K_č"/>
    <numFmt numFmtId="166" formatCode="#,##0.00\ [$EUR]"/>
    <numFmt numFmtId="167" formatCode="#,##0.00\ &quot;Kč&quot;"/>
    <numFmt numFmtId="168" formatCode="[$€-2]\ #,##0.00"/>
    <numFmt numFmtId="169" formatCode="[$-405]d\.\ mmmm\ yyyy"/>
    <numFmt numFmtId="170" formatCode="d/m/yy;@"/>
    <numFmt numFmtId="171" formatCode="0.000"/>
    <numFmt numFmtId="172" formatCode="#,##0.00;[Red]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b/>
      <sz val="11"/>
      <color indexed="9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9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i/>
      <sz val="10"/>
      <name val="Arial CE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doubleAccounting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doubleAccounting"/>
      <sz val="10"/>
      <name val="Arial"/>
      <family val="2"/>
    </font>
    <font>
      <sz val="10"/>
      <color indexed="10"/>
      <name val="Arial"/>
      <family val="2"/>
    </font>
    <font>
      <b/>
      <sz val="16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Arial CE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rgb="FFFF0000"/>
      </left>
      <right style="medium"/>
      <top style="medium">
        <color rgb="FFFF0000"/>
      </top>
      <bottom style="medium">
        <color rgb="FFFF0000"/>
      </bottom>
    </border>
    <border>
      <left style="medium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hidden="1"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 hidden="1" locked="0"/>
    </xf>
    <xf numFmtId="0" fontId="1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hidden="1"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vertical="center"/>
      <protection hidden="1" locked="0"/>
    </xf>
    <xf numFmtId="49" fontId="3" fillId="0" borderId="12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vertical="center"/>
      <protection hidden="1" locked="0"/>
    </xf>
    <xf numFmtId="0" fontId="3" fillId="17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6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vertical="center"/>
      <protection hidden="1" locked="0"/>
    </xf>
    <xf numFmtId="0" fontId="3" fillId="17" borderId="18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 hidden="1"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" fillId="0" borderId="0" xfId="0" applyNumberFormat="1" applyFont="1" applyFill="1" applyBorder="1" applyAlignment="1" applyProtection="1">
      <alignment vertical="center"/>
      <protection hidden="1" locked="0"/>
    </xf>
    <xf numFmtId="3" fontId="11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 applyProtection="1">
      <alignment vertical="center"/>
      <protection hidden="1" locked="0"/>
    </xf>
    <xf numFmtId="165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>
      <alignment/>
    </xf>
    <xf numFmtId="165" fontId="3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3" xfId="0" applyNumberFormat="1" applyFont="1" applyFill="1" applyBorder="1" applyAlignment="1" applyProtection="1">
      <alignment horizontal="right" vertical="center"/>
      <protection hidden="1" locked="0"/>
    </xf>
    <xf numFmtId="3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wrapText="1"/>
    </xf>
    <xf numFmtId="0" fontId="4" fillId="0" borderId="20" xfId="0" applyFont="1" applyBorder="1" applyAlignment="1" applyProtection="1">
      <alignment horizontal="left"/>
      <protection locked="0"/>
    </xf>
    <xf numFmtId="0" fontId="19" fillId="0" borderId="0" xfId="46" applyFont="1" applyAlignment="1">
      <alignment horizontal="left"/>
      <protection/>
    </xf>
    <xf numFmtId="0" fontId="0" fillId="0" borderId="0" xfId="46">
      <alignment/>
      <protection/>
    </xf>
    <xf numFmtId="0" fontId="19" fillId="0" borderId="0" xfId="46" applyFont="1" applyAlignment="1">
      <alignment/>
      <protection/>
    </xf>
    <xf numFmtId="4" fontId="21" fillId="0" borderId="0" xfId="46" applyNumberFormat="1" applyFont="1" applyAlignment="1">
      <alignment horizontal="center"/>
      <protection/>
    </xf>
    <xf numFmtId="4" fontId="7" fillId="0" borderId="0" xfId="46" applyNumberFormat="1" applyFont="1">
      <alignment/>
      <protection/>
    </xf>
    <xf numFmtId="4" fontId="22" fillId="0" borderId="0" xfId="46" applyNumberFormat="1" applyFont="1" applyBorder="1">
      <alignment/>
      <protection/>
    </xf>
    <xf numFmtId="0" fontId="7" fillId="0" borderId="0" xfId="46" applyFont="1">
      <alignment/>
      <protection/>
    </xf>
    <xf numFmtId="4" fontId="21" fillId="0" borderId="17" xfId="46" applyNumberFormat="1" applyFont="1" applyBorder="1" applyAlignment="1">
      <alignment wrapText="1"/>
      <protection/>
    </xf>
    <xf numFmtId="4" fontId="7" fillId="0" borderId="16" xfId="46" applyNumberFormat="1" applyFont="1" applyBorder="1" applyAlignment="1">
      <alignment wrapText="1"/>
      <protection/>
    </xf>
    <xf numFmtId="4" fontId="7" fillId="0" borderId="21" xfId="46" applyNumberFormat="1" applyFont="1" applyBorder="1" applyAlignment="1">
      <alignment wrapText="1"/>
      <protection/>
    </xf>
    <xf numFmtId="4" fontId="21" fillId="0" borderId="11" xfId="46" applyNumberFormat="1" applyFont="1" applyBorder="1" applyAlignment="1">
      <alignment wrapText="1"/>
      <protection/>
    </xf>
    <xf numFmtId="4" fontId="7" fillId="0" borderId="12" xfId="46" applyNumberFormat="1" applyFont="1" applyBorder="1" applyAlignment="1">
      <alignment wrapText="1"/>
      <protection/>
    </xf>
    <xf numFmtId="4" fontId="7" fillId="0" borderId="22" xfId="46" applyNumberFormat="1" applyFont="1" applyBorder="1" applyAlignment="1">
      <alignment wrapText="1"/>
      <protection/>
    </xf>
    <xf numFmtId="4" fontId="21" fillId="0" borderId="14" xfId="46" applyNumberFormat="1" applyFont="1" applyBorder="1" applyAlignment="1">
      <alignment wrapText="1"/>
      <protection/>
    </xf>
    <xf numFmtId="4" fontId="7" fillId="0" borderId="13" xfId="46" applyNumberFormat="1" applyFont="1" applyBorder="1" applyAlignment="1">
      <alignment wrapText="1"/>
      <protection/>
    </xf>
    <xf numFmtId="4" fontId="7" fillId="0" borderId="23" xfId="46" applyNumberFormat="1" applyFont="1" applyBorder="1" applyAlignment="1">
      <alignment wrapText="1"/>
      <protection/>
    </xf>
    <xf numFmtId="0" fontId="23" fillId="0" borderId="0" xfId="46" applyFont="1" applyBorder="1" applyAlignment="1">
      <alignment horizontal="left" indent="1"/>
      <protection/>
    </xf>
    <xf numFmtId="0" fontId="7" fillId="0" borderId="0" xfId="46" applyFont="1" applyBorder="1">
      <alignment/>
      <protection/>
    </xf>
    <xf numFmtId="0" fontId="19" fillId="0" borderId="0" xfId="46" applyFont="1" applyFill="1" applyBorder="1" applyAlignment="1">
      <alignment/>
      <protection/>
    </xf>
    <xf numFmtId="0" fontId="7" fillId="0" borderId="0" xfId="46" applyFont="1" applyFill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0" fillId="0" borderId="0" xfId="46" applyBorder="1">
      <alignment/>
      <protection/>
    </xf>
    <xf numFmtId="4" fontId="25" fillId="0" borderId="0" xfId="46" applyNumberFormat="1" applyFont="1" applyBorder="1">
      <alignment/>
      <protection/>
    </xf>
    <xf numFmtId="10" fontId="0" fillId="0" borderId="0" xfId="46" applyNumberFormat="1" applyBorder="1">
      <alignment/>
      <protection/>
    </xf>
    <xf numFmtId="0" fontId="4" fillId="0" borderId="0" xfId="46" applyFont="1" applyFill="1" applyBorder="1" applyAlignment="1">
      <alignment horizontal="left" indent="1"/>
      <protection/>
    </xf>
    <xf numFmtId="4" fontId="0" fillId="0" borderId="0" xfId="46" applyNumberFormat="1" applyFill="1" applyBorder="1" applyAlignment="1">
      <alignment horizontal="center"/>
      <protection/>
    </xf>
    <xf numFmtId="0" fontId="0" fillId="0" borderId="0" xfId="46" applyBorder="1" applyAlignment="1">
      <alignment/>
      <protection/>
    </xf>
    <xf numFmtId="0" fontId="4" fillId="0" borderId="20" xfId="46" applyFont="1" applyFill="1" applyBorder="1" applyAlignment="1">
      <alignment horizontal="left" wrapText="1" indent="1"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4" fillId="0" borderId="26" xfId="46" applyFont="1" applyFill="1" applyBorder="1" applyAlignment="1">
      <alignment horizontal="left" wrapText="1" indent="1"/>
      <protection/>
    </xf>
    <xf numFmtId="4" fontId="0" fillId="0" borderId="27" xfId="46" applyNumberFormat="1" applyFill="1" applyBorder="1" applyAlignment="1">
      <alignment horizontal="center"/>
      <protection/>
    </xf>
    <xf numFmtId="4" fontId="0" fillId="0" borderId="28" xfId="46" applyNumberFormat="1" applyFill="1" applyBorder="1" applyAlignment="1">
      <alignment horizontal="center"/>
      <protection/>
    </xf>
    <xf numFmtId="4" fontId="4" fillId="0" borderId="0" xfId="46" applyNumberFormat="1" applyFont="1" applyFill="1" applyBorder="1" applyAlignment="1">
      <alignment horizontal="center"/>
      <protection/>
    </xf>
    <xf numFmtId="49" fontId="0" fillId="0" borderId="0" xfId="46" applyNumberFormat="1" applyBorder="1" applyAlignment="1">
      <alignment/>
      <protection/>
    </xf>
    <xf numFmtId="0" fontId="0" fillId="0" borderId="0" xfId="46" applyFill="1" applyBorder="1">
      <alignment/>
      <protection/>
    </xf>
    <xf numFmtId="0" fontId="0" fillId="0" borderId="0" xfId="46" applyBorder="1" applyAlignment="1">
      <alignment horizontal="left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0" fillId="0" borderId="0" xfId="46" applyBorder="1" applyAlignment="1">
      <alignment horizontal="center"/>
      <protection/>
    </xf>
    <xf numFmtId="4" fontId="0" fillId="0" borderId="0" xfId="46" applyNumberFormat="1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left" wrapText="1" indent="1"/>
      <protection/>
    </xf>
    <xf numFmtId="0" fontId="0" fillId="0" borderId="0" xfId="46" applyFill="1" applyBorder="1" applyAlignment="1">
      <alignment horizontal="left" indent="1"/>
      <protection/>
    </xf>
    <xf numFmtId="4" fontId="26" fillId="0" borderId="0" xfId="46" applyNumberFormat="1" applyFont="1" applyFill="1" applyBorder="1" applyAlignment="1">
      <alignment horizontal="center"/>
      <protection/>
    </xf>
    <xf numFmtId="4" fontId="0" fillId="0" borderId="0" xfId="46" applyNumberFormat="1" applyFill="1" applyBorder="1">
      <alignment/>
      <protection/>
    </xf>
    <xf numFmtId="0" fontId="23" fillId="0" borderId="0" xfId="46" applyFont="1" applyFill="1" applyBorder="1" applyAlignment="1">
      <alignment horizontal="left" indent="1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0" fillId="0" borderId="0" xfId="46" applyFill="1" applyAlignment="1">
      <alignment horizontal="left" indent="1"/>
      <protection/>
    </xf>
    <xf numFmtId="0" fontId="0" fillId="0" borderId="0" xfId="46" applyFill="1">
      <alignment/>
      <protection/>
    </xf>
    <xf numFmtId="0" fontId="0" fillId="0" borderId="0" xfId="46" applyAlignment="1">
      <alignment horizontal="left" indent="1"/>
      <protection/>
    </xf>
    <xf numFmtId="0" fontId="27" fillId="0" borderId="0" xfId="0" applyFont="1" applyAlignment="1" applyProtection="1">
      <alignment horizontal="left"/>
      <protection hidden="1" locked="0"/>
    </xf>
    <xf numFmtId="0" fontId="18" fillId="0" borderId="29" xfId="0" applyFon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vertical="center"/>
      <protection hidden="1" locked="0"/>
    </xf>
    <xf numFmtId="3" fontId="3" fillId="0" borderId="30" xfId="0" applyNumberFormat="1" applyFont="1" applyFill="1" applyBorder="1" applyAlignment="1" applyProtection="1">
      <alignment vertical="center"/>
      <protection hidden="1" locked="0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4" fontId="0" fillId="0" borderId="17" xfId="46" applyNumberFormat="1" applyBorder="1" applyAlignment="1">
      <alignment horizontal="center"/>
      <protection/>
    </xf>
    <xf numFmtId="4" fontId="0" fillId="0" borderId="16" xfId="46" applyNumberFormat="1" applyBorder="1" applyAlignment="1">
      <alignment horizontal="center"/>
      <protection/>
    </xf>
    <xf numFmtId="4" fontId="0" fillId="0" borderId="11" xfId="46" applyNumberFormat="1" applyBorder="1" applyAlignment="1">
      <alignment horizontal="center"/>
      <protection/>
    </xf>
    <xf numFmtId="4" fontId="0" fillId="0" borderId="12" xfId="46" applyNumberFormat="1" applyBorder="1" applyAlignment="1">
      <alignment horizontal="center"/>
      <protection/>
    </xf>
    <xf numFmtId="4" fontId="0" fillId="0" borderId="14" xfId="46" applyNumberFormat="1" applyBorder="1" applyAlignment="1">
      <alignment horizontal="center"/>
      <protection/>
    </xf>
    <xf numFmtId="4" fontId="0" fillId="0" borderId="13" xfId="46" applyNumberFormat="1" applyBorder="1" applyAlignment="1">
      <alignment horizontal="center"/>
      <protection/>
    </xf>
    <xf numFmtId="0" fontId="19" fillId="0" borderId="0" xfId="46" applyNumberFormat="1" applyFont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textRotation="90" wrapText="1"/>
      <protection locked="0"/>
    </xf>
    <xf numFmtId="170" fontId="0" fillId="0" borderId="11" xfId="0" applyNumberFormat="1" applyFont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170" fontId="0" fillId="0" borderId="34" xfId="0" applyNumberFormat="1" applyFont="1" applyFill="1" applyBorder="1" applyAlignment="1" applyProtection="1">
      <alignment/>
      <protection locked="0"/>
    </xf>
    <xf numFmtId="170" fontId="3" fillId="0" borderId="12" xfId="0" applyNumberFormat="1" applyFont="1" applyFill="1" applyBorder="1" applyAlignment="1" applyProtection="1">
      <alignment vertical="center"/>
      <protection hidden="1" locked="0"/>
    </xf>
    <xf numFmtId="170" fontId="3" fillId="0" borderId="12" xfId="0" applyNumberFormat="1" applyFont="1" applyBorder="1" applyAlignment="1" applyProtection="1">
      <alignment horizontal="right" vertical="center"/>
      <protection hidden="1" locked="0"/>
    </xf>
    <xf numFmtId="170" fontId="3" fillId="0" borderId="13" xfId="0" applyNumberFormat="1" applyFont="1" applyBorder="1" applyAlignment="1" applyProtection="1">
      <alignment horizontal="right" vertical="center"/>
      <protection hidden="1" locked="0"/>
    </xf>
    <xf numFmtId="170" fontId="3" fillId="0" borderId="16" xfId="0" applyNumberFormat="1" applyFont="1" applyBorder="1" applyAlignment="1" applyProtection="1">
      <alignment horizontal="right" vertical="center"/>
      <protection hidden="1" locked="0"/>
    </xf>
    <xf numFmtId="49" fontId="30" fillId="0" borderId="16" xfId="0" applyNumberFormat="1" applyFont="1" applyBorder="1" applyAlignment="1" applyProtection="1">
      <alignment vertical="center"/>
      <protection hidden="1" locked="0"/>
    </xf>
    <xf numFmtId="170" fontId="30" fillId="0" borderId="16" xfId="0" applyNumberFormat="1" applyFont="1" applyBorder="1" applyAlignment="1" applyProtection="1">
      <alignment horizontal="left" vertical="center"/>
      <protection hidden="1" locked="0"/>
    </xf>
    <xf numFmtId="4" fontId="3" fillId="0" borderId="12" xfId="0" applyNumberFormat="1" applyFont="1" applyFill="1" applyBorder="1" applyAlignment="1" applyProtection="1">
      <alignment vertical="center"/>
      <protection hidden="1" locked="0"/>
    </xf>
    <xf numFmtId="4" fontId="3" fillId="0" borderId="13" xfId="0" applyNumberFormat="1" applyFont="1" applyFill="1" applyBorder="1" applyAlignment="1" applyProtection="1">
      <alignment vertical="center"/>
      <protection hidden="1" locked="0"/>
    </xf>
    <xf numFmtId="4" fontId="3" fillId="0" borderId="16" xfId="0" applyNumberFormat="1" applyFont="1" applyFill="1" applyBorder="1" applyAlignment="1" applyProtection="1">
      <alignment vertical="center"/>
      <protection hidden="1" locked="0"/>
    </xf>
    <xf numFmtId="3" fontId="8" fillId="0" borderId="35" xfId="0" applyNumberFormat="1" applyFont="1" applyBorder="1" applyAlignment="1" applyProtection="1">
      <alignment horizontal="center" vertical="center"/>
      <protection hidden="1" locked="0"/>
    </xf>
    <xf numFmtId="4" fontId="0" fillId="0" borderId="0" xfId="0" applyNumberFormat="1" applyAlignment="1" applyProtection="1">
      <alignment horizontal="center"/>
      <protection hidden="1" locked="0"/>
    </xf>
    <xf numFmtId="3" fontId="8" fillId="0" borderId="34" xfId="0" applyNumberFormat="1" applyFont="1" applyBorder="1" applyAlignment="1" applyProtection="1">
      <alignment horizontal="center" vertical="center"/>
      <protection hidden="1" locked="0"/>
    </xf>
    <xf numFmtId="3" fontId="8" fillId="0" borderId="36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0" fillId="0" borderId="0" xfId="0" applyNumberFormat="1" applyBorder="1" applyAlignment="1">
      <alignment horizontal="center" wrapText="1"/>
    </xf>
    <xf numFmtId="4" fontId="0" fillId="0" borderId="0" xfId="0" applyNumberFormat="1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 applyProtection="1">
      <alignment horizontal="center" vertical="center" textRotation="90"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37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38" xfId="0" applyNumberFormat="1" applyFont="1" applyFill="1" applyBorder="1" applyAlignment="1" applyProtection="1">
      <alignment/>
      <protection locked="0"/>
    </xf>
    <xf numFmtId="49" fontId="30" fillId="0" borderId="17" xfId="0" applyNumberFormat="1" applyFont="1" applyBorder="1" applyAlignment="1" applyProtection="1">
      <alignment horizontal="center" vertical="center"/>
      <protection hidden="1" locked="0"/>
    </xf>
    <xf numFmtId="4" fontId="3" fillId="0" borderId="37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vertical="center"/>
      <protection hidden="1" locked="0"/>
    </xf>
    <xf numFmtId="4" fontId="3" fillId="0" borderId="38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horizontal="right" vertical="center"/>
      <protection hidden="1" locked="0"/>
    </xf>
    <xf numFmtId="170" fontId="0" fillId="0" borderId="0" xfId="0" applyNumberFormat="1" applyBorder="1" applyAlignment="1">
      <alignment/>
    </xf>
    <xf numFmtId="40" fontId="3" fillId="17" borderId="3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0" fillId="0" borderId="17" xfId="0" applyNumberFormat="1" applyFont="1" applyBorder="1" applyAlignment="1" applyProtection="1">
      <alignment vertical="center"/>
      <protection hidden="1"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24" borderId="40" xfId="0" applyFill="1" applyBorder="1" applyAlignment="1">
      <alignment/>
    </xf>
    <xf numFmtId="0" fontId="3" fillId="24" borderId="39" xfId="0" applyFont="1" applyFill="1" applyBorder="1" applyAlignment="1" applyProtection="1">
      <alignment horizontal="center" vertical="center" wrapText="1"/>
      <protection hidden="1" locked="0"/>
    </xf>
    <xf numFmtId="0" fontId="3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12" xfId="0" applyFont="1" applyFill="1" applyBorder="1" applyAlignment="1" applyProtection="1">
      <alignment horizontal="center" vertical="center" wrapText="1"/>
      <protection hidden="1"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hidden="1" locked="0"/>
    </xf>
    <xf numFmtId="0" fontId="3" fillId="24" borderId="12" xfId="0" applyFont="1" applyFill="1" applyBorder="1" applyAlignment="1" applyProtection="1">
      <alignment horizontal="center" vertical="center"/>
      <protection hidden="1" locked="0"/>
    </xf>
    <xf numFmtId="0" fontId="8" fillId="24" borderId="12" xfId="47" applyFont="1" applyFill="1" applyBorder="1" applyAlignment="1" applyProtection="1">
      <alignment horizontal="center" vertical="center" wrapText="1"/>
      <protection hidden="1" locked="0"/>
    </xf>
    <xf numFmtId="164" fontId="0" fillId="2" borderId="41" xfId="0" applyNumberFormat="1" applyFont="1" applyFill="1" applyBorder="1" applyAlignment="1" applyProtection="1">
      <alignment horizontal="center" vertical="center"/>
      <protection locked="0"/>
    </xf>
    <xf numFmtId="164" fontId="0" fillId="2" borderId="42" xfId="0" applyNumberFormat="1" applyFont="1" applyFill="1" applyBorder="1" applyAlignment="1" applyProtection="1">
      <alignment horizontal="center" vertical="center"/>
      <protection locked="0"/>
    </xf>
    <xf numFmtId="49" fontId="5" fillId="8" borderId="21" xfId="0" applyNumberFormat="1" applyFont="1" applyFill="1" applyBorder="1" applyAlignment="1" applyProtection="1">
      <alignment horizontal="left" vertical="center"/>
      <protection hidden="1" locked="0"/>
    </xf>
    <xf numFmtId="4" fontId="5" fillId="24" borderId="18" xfId="0" applyNumberFormat="1" applyFont="1" applyFill="1" applyBorder="1" applyAlignment="1" applyProtection="1">
      <alignment horizontal="center" vertical="center"/>
      <protection hidden="1" locked="0"/>
    </xf>
    <xf numFmtId="4" fontId="13" fillId="8" borderId="25" xfId="0" applyNumberFormat="1" applyFont="1" applyFill="1" applyBorder="1" applyAlignment="1" applyProtection="1">
      <alignment vertical="center"/>
      <protection hidden="1" locked="0"/>
    </xf>
    <xf numFmtId="3" fontId="13" fillId="8" borderId="25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3" xfId="0" applyNumberFormat="1" applyFont="1" applyFill="1" applyBorder="1" applyAlignment="1" applyProtection="1">
      <alignment vertical="center"/>
      <protection hidden="1" locked="0"/>
    </xf>
    <xf numFmtId="165" fontId="13" fillId="8" borderId="44" xfId="0" applyNumberFormat="1" applyFont="1" applyFill="1" applyBorder="1" applyAlignment="1" applyProtection="1">
      <alignment vertical="center"/>
      <protection hidden="1" locked="0"/>
    </xf>
    <xf numFmtId="0" fontId="3" fillId="8" borderId="45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18" xfId="0" applyNumberFormat="1" applyFont="1" applyFill="1" applyBorder="1" applyAlignment="1" applyProtection="1">
      <alignment horizontal="left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24" borderId="46" xfId="0" applyNumberFormat="1" applyFont="1" applyFill="1" applyBorder="1" applyAlignment="1">
      <alignment vertical="center" wrapText="1"/>
    </xf>
    <xf numFmtId="168" fontId="8" fillId="6" borderId="47" xfId="0" applyNumberFormat="1" applyFont="1" applyFill="1" applyBorder="1" applyAlignment="1" applyProtection="1">
      <alignment vertical="center"/>
      <protection hidden="1" locked="0"/>
    </xf>
    <xf numFmtId="3" fontId="8" fillId="6" borderId="29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48" xfId="0" applyNumberFormat="1" applyFont="1" applyFill="1" applyBorder="1" applyAlignment="1" applyProtection="1">
      <alignment vertical="center"/>
      <protection hidden="1" locked="0"/>
    </xf>
    <xf numFmtId="168" fontId="8" fillId="6" borderId="43" xfId="0" applyNumberFormat="1" applyFont="1" applyFill="1" applyBorder="1" applyAlignment="1" applyProtection="1">
      <alignment vertical="center"/>
      <protection hidden="1" locked="0"/>
    </xf>
    <xf numFmtId="168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6" borderId="43" xfId="0" applyNumberFormat="1" applyFont="1" applyFill="1" applyBorder="1" applyAlignment="1" applyProtection="1">
      <alignment horizontal="center" vertical="center"/>
      <protection hidden="1" locked="0"/>
    </xf>
    <xf numFmtId="4" fontId="28" fillId="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29" fillId="24" borderId="37" xfId="0" applyFont="1" applyFill="1" applyBorder="1" applyAlignment="1" applyProtection="1">
      <alignment horizontal="center" vertical="center" wrapText="1"/>
      <protection locked="0"/>
    </xf>
    <xf numFmtId="4" fontId="28" fillId="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6" borderId="49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horizontal="center"/>
    </xf>
    <xf numFmtId="168" fontId="8" fillId="25" borderId="25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 horizontal="center"/>
    </xf>
    <xf numFmtId="4" fontId="3" fillId="0" borderId="17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 vertical="center"/>
      <protection hidden="1" locked="0"/>
    </xf>
    <xf numFmtId="164" fontId="0" fillId="2" borderId="50" xfId="0" applyNumberFormat="1" applyFont="1" applyFill="1" applyBorder="1" applyAlignment="1" applyProtection="1">
      <alignment horizontal="center" vertical="center"/>
      <protection locked="0"/>
    </xf>
    <xf numFmtId="164" fontId="0" fillId="2" borderId="51" xfId="0" applyNumberFormat="1" applyFont="1" applyFill="1" applyBorder="1" applyAlignment="1" applyProtection="1">
      <alignment horizontal="center" vertical="center"/>
      <protection locked="0"/>
    </xf>
    <xf numFmtId="3" fontId="13" fillId="8" borderId="28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1" xfId="0" applyNumberFormat="1" applyFont="1" applyFill="1" applyBorder="1" applyAlignment="1" applyProtection="1">
      <alignment vertical="center"/>
      <protection hidden="1" locked="0"/>
    </xf>
    <xf numFmtId="165" fontId="13" fillId="8" borderId="42" xfId="0" applyNumberFormat="1" applyFont="1" applyFill="1" applyBorder="1" applyAlignment="1" applyProtection="1">
      <alignment vertical="center"/>
      <protection hidden="1" locked="0"/>
    </xf>
    <xf numFmtId="0" fontId="3" fillId="8" borderId="52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0" xfId="0" applyNumberFormat="1" applyFont="1" applyFill="1" applyBorder="1" applyAlignment="1" applyProtection="1">
      <alignment/>
      <protection locked="0"/>
    </xf>
    <xf numFmtId="49" fontId="30" fillId="0" borderId="53" xfId="0" applyNumberFormat="1" applyFont="1" applyBorder="1" applyAlignment="1" applyProtection="1">
      <alignment vertical="center"/>
      <protection hidden="1" locked="0"/>
    </xf>
    <xf numFmtId="49" fontId="30" fillId="0" borderId="54" xfId="0" applyNumberFormat="1" applyFont="1" applyBorder="1" applyAlignment="1" applyProtection="1">
      <alignment vertical="center"/>
      <protection hidden="1" locked="0"/>
    </xf>
    <xf numFmtId="49" fontId="30" fillId="0" borderId="54" xfId="0" applyNumberFormat="1" applyFont="1" applyBorder="1" applyAlignment="1" applyProtection="1">
      <alignment horizontal="center" vertical="center"/>
      <protection hidden="1" locked="0"/>
    </xf>
    <xf numFmtId="170" fontId="30" fillId="0" borderId="53" xfId="0" applyNumberFormat="1" applyFont="1" applyBorder="1" applyAlignment="1" applyProtection="1">
      <alignment horizontal="left" vertical="center"/>
      <protection hidden="1" locked="0"/>
    </xf>
    <xf numFmtId="49" fontId="5" fillId="8" borderId="55" xfId="0" applyNumberFormat="1" applyFont="1" applyFill="1" applyBorder="1" applyAlignment="1" applyProtection="1">
      <alignment horizontal="left" vertical="center"/>
      <protection hidden="1" locked="0"/>
    </xf>
    <xf numFmtId="4" fontId="3" fillId="0" borderId="54" xfId="0" applyNumberFormat="1" applyFont="1" applyFill="1" applyBorder="1" applyAlignment="1" applyProtection="1">
      <alignment vertical="top" wrapText="1"/>
      <protection hidden="1" locked="0"/>
    </xf>
    <xf numFmtId="3" fontId="8" fillId="0" borderId="56" xfId="0" applyNumberFormat="1" applyFont="1" applyBorder="1" applyAlignment="1" applyProtection="1">
      <alignment horizontal="center" vertical="center"/>
      <protection hidden="1" locked="0"/>
    </xf>
    <xf numFmtId="40" fontId="3" fillId="17" borderId="40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57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37" xfId="0" applyNumberFormat="1" applyFont="1" applyBorder="1" applyAlignment="1" applyProtection="1">
      <alignment horizontal="center" vertical="center" textRotation="90"/>
      <protection locked="0"/>
    </xf>
    <xf numFmtId="49" fontId="0" fillId="0" borderId="46" xfId="0" applyNumberFormat="1" applyFont="1" applyBorder="1" applyAlignment="1" applyProtection="1">
      <alignment horizontal="center" vertical="center" textRotation="90"/>
      <protection locked="0"/>
    </xf>
    <xf numFmtId="49" fontId="3" fillId="0" borderId="58" xfId="0" applyNumberFormat="1" applyFont="1" applyBorder="1" applyAlignment="1" applyProtection="1">
      <alignment horizontal="center" vertical="center"/>
      <protection hidden="1" locked="0"/>
    </xf>
    <xf numFmtId="49" fontId="3" fillId="0" borderId="59" xfId="0" applyNumberFormat="1" applyFont="1" applyBorder="1" applyAlignment="1" applyProtection="1">
      <alignment horizontal="center" vertical="center"/>
      <protection hidden="1" locked="0"/>
    </xf>
    <xf numFmtId="49" fontId="3" fillId="0" borderId="59" xfId="0" applyNumberFormat="1" applyFont="1" applyBorder="1" applyAlignment="1" applyProtection="1">
      <alignment vertical="center"/>
      <protection hidden="1" locked="0"/>
    </xf>
    <xf numFmtId="170" fontId="3" fillId="0" borderId="58" xfId="0" applyNumberFormat="1" applyFont="1" applyFill="1" applyBorder="1" applyAlignment="1" applyProtection="1">
      <alignment vertical="center"/>
      <protection hidden="1" locked="0"/>
    </xf>
    <xf numFmtId="170" fontId="3" fillId="0" borderId="58" xfId="0" applyNumberFormat="1" applyFont="1" applyBorder="1" applyAlignment="1" applyProtection="1">
      <alignment horizontal="right" vertical="center"/>
      <protection hidden="1" locked="0"/>
    </xf>
    <xf numFmtId="49" fontId="5" fillId="8" borderId="60" xfId="0" applyNumberFormat="1" applyFont="1" applyFill="1" applyBorder="1" applyAlignment="1" applyProtection="1">
      <alignment horizontal="left" vertical="center"/>
      <protection hidden="1" locked="0"/>
    </xf>
    <xf numFmtId="4" fontId="3" fillId="0" borderId="59" xfId="0" applyNumberFormat="1" applyFont="1" applyBorder="1" applyAlignment="1" applyProtection="1">
      <alignment vertical="center"/>
      <protection hidden="1" locked="0"/>
    </xf>
    <xf numFmtId="3" fontId="8" fillId="0" borderId="61" xfId="0" applyNumberFormat="1" applyFont="1" applyBorder="1" applyAlignment="1" applyProtection="1">
      <alignment horizontal="center" vertical="center"/>
      <protection hidden="1" locked="0"/>
    </xf>
    <xf numFmtId="40" fontId="3" fillId="17" borderId="41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62" xfId="0" applyNumberFormat="1" applyFont="1" applyFill="1" applyBorder="1" applyAlignment="1" applyProtection="1">
      <alignment horizontal="center" vertical="top" wrapText="1"/>
      <protection hidden="1" locked="0"/>
    </xf>
    <xf numFmtId="165" fontId="5" fillId="24" borderId="53" xfId="0" applyNumberFormat="1" applyFont="1" applyFill="1" applyBorder="1" applyAlignment="1" applyProtection="1">
      <alignment vertical="center"/>
      <protection hidden="1" locked="0"/>
    </xf>
    <xf numFmtId="165" fontId="5" fillId="24" borderId="16" xfId="0" applyNumberFormat="1" applyFont="1" applyFill="1" applyBorder="1" applyAlignment="1" applyProtection="1">
      <alignment vertical="center"/>
      <protection hidden="1" locked="0"/>
    </xf>
    <xf numFmtId="165" fontId="5" fillId="24" borderId="42" xfId="0" applyNumberFormat="1" applyFont="1" applyFill="1" applyBorder="1" applyAlignment="1" applyProtection="1">
      <alignment vertical="center"/>
      <protection hidden="1" locked="0"/>
    </xf>
    <xf numFmtId="165" fontId="49" fillId="8" borderId="42" xfId="0" applyNumberFormat="1" applyFont="1" applyFill="1" applyBorder="1" applyAlignment="1" applyProtection="1">
      <alignment vertical="center"/>
      <protection hidden="1" locked="0"/>
    </xf>
    <xf numFmtId="165" fontId="49" fillId="8" borderId="44" xfId="0" applyNumberFormat="1" applyFont="1" applyFill="1" applyBorder="1" applyAlignment="1" applyProtection="1">
      <alignment vertical="center"/>
      <protection hidden="1" locked="0"/>
    </xf>
    <xf numFmtId="168" fontId="5" fillId="6" borderId="25" xfId="0" applyNumberFormat="1" applyFont="1" applyFill="1" applyBorder="1" applyAlignment="1" applyProtection="1">
      <alignment vertical="center"/>
      <protection hidden="1" locked="0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6" xfId="0" applyNumberFormat="1" applyFont="1" applyFill="1" applyBorder="1" applyAlignment="1" applyProtection="1">
      <alignment vertical="top" wrapText="1"/>
      <protection hidden="1" locked="0"/>
    </xf>
    <xf numFmtId="4" fontId="13" fillId="8" borderId="20" xfId="0" applyNumberFormat="1" applyFont="1" applyFill="1" applyBorder="1" applyAlignment="1" applyProtection="1">
      <alignment vertical="center"/>
      <protection hidden="1" locked="0"/>
    </xf>
    <xf numFmtId="4" fontId="3" fillId="0" borderId="53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3" fillId="0" borderId="58" xfId="0" applyNumberFormat="1" applyFont="1" applyFill="1" applyBorder="1" applyAlignment="1" applyProtection="1">
      <alignment vertical="center"/>
      <protection hidden="1" locked="0"/>
    </xf>
    <xf numFmtId="168" fontId="8" fillId="6" borderId="20" xfId="0" applyNumberFormat="1" applyFont="1" applyFill="1" applyBorder="1" applyAlignment="1" applyProtection="1">
      <alignment vertical="center"/>
      <protection hidden="1" locked="0"/>
    </xf>
    <xf numFmtId="165" fontId="8" fillId="6" borderId="49" xfId="0" applyNumberFormat="1" applyFont="1" applyFill="1" applyBorder="1" applyAlignment="1" applyProtection="1">
      <alignment vertical="center"/>
      <protection hidden="1" locked="0"/>
    </xf>
    <xf numFmtId="165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0" borderId="20" xfId="0" applyNumberFormat="1" applyFont="1" applyFill="1" applyBorder="1" applyAlignment="1" applyProtection="1">
      <alignment vertical="center"/>
      <protection hidden="1" locked="0"/>
    </xf>
    <xf numFmtId="0" fontId="19" fillId="0" borderId="0" xfId="46" applyFont="1" applyAlignment="1">
      <alignment/>
      <protection/>
    </xf>
    <xf numFmtId="171" fontId="5" fillId="0" borderId="53" xfId="0" applyNumberFormat="1" applyFont="1" applyFill="1" applyBorder="1" applyAlignment="1" applyProtection="1">
      <alignment horizontal="left" vertical="center"/>
      <protection hidden="1" locked="0"/>
    </xf>
    <xf numFmtId="171" fontId="5" fillId="0" borderId="12" xfId="0" applyNumberFormat="1" applyFont="1" applyFill="1" applyBorder="1" applyAlignment="1" applyProtection="1">
      <alignment horizontal="left" vertical="center"/>
      <protection hidden="1" locked="0"/>
    </xf>
    <xf numFmtId="171" fontId="5" fillId="0" borderId="58" xfId="0" applyNumberFormat="1" applyFont="1" applyFill="1" applyBorder="1" applyAlignment="1" applyProtection="1">
      <alignment horizontal="left" vertical="center"/>
      <protection hidden="1" locked="0"/>
    </xf>
    <xf numFmtId="10" fontId="0" fillId="26" borderId="16" xfId="46" applyNumberFormat="1" applyFill="1" applyBorder="1" applyAlignment="1">
      <alignment horizontal="center"/>
      <protection/>
    </xf>
    <xf numFmtId="4" fontId="0" fillId="26" borderId="21" xfId="46" applyNumberFormat="1" applyFill="1" applyBorder="1" applyAlignment="1">
      <alignment horizontal="center"/>
      <protection/>
    </xf>
    <xf numFmtId="0" fontId="0" fillId="26" borderId="65" xfId="46" applyFill="1" applyBorder="1" applyAlignment="1">
      <alignment wrapText="1"/>
      <protection/>
    </xf>
    <xf numFmtId="0" fontId="0" fillId="26" borderId="66" xfId="46" applyFill="1" applyBorder="1" applyAlignment="1">
      <alignment wrapText="1"/>
      <protection/>
    </xf>
    <xf numFmtId="0" fontId="0" fillId="26" borderId="67" xfId="46" applyFill="1" applyBorder="1" applyAlignment="1">
      <alignment vertical="center" wrapText="1"/>
      <protection/>
    </xf>
    <xf numFmtId="4" fontId="22" fillId="26" borderId="65" xfId="46" applyNumberFormat="1" applyFont="1" applyFill="1" applyBorder="1" applyAlignment="1">
      <alignment wrapText="1"/>
      <protection/>
    </xf>
    <xf numFmtId="4" fontId="22" fillId="26" borderId="48" xfId="46" applyNumberFormat="1" applyFont="1" applyFill="1" applyBorder="1" applyAlignment="1">
      <alignment wrapText="1"/>
      <protection/>
    </xf>
    <xf numFmtId="0" fontId="23" fillId="26" borderId="48" xfId="46" applyFont="1" applyFill="1" applyBorder="1" applyAlignment="1">
      <alignment horizontal="left" vertical="center" wrapText="1"/>
      <protection/>
    </xf>
    <xf numFmtId="4" fontId="23" fillId="26" borderId="47" xfId="46" applyNumberFormat="1" applyFont="1" applyFill="1" applyBorder="1" applyAlignment="1">
      <alignment wrapText="1"/>
      <protection/>
    </xf>
    <xf numFmtId="0" fontId="23" fillId="26" borderId="43" xfId="46" applyFont="1" applyFill="1" applyBorder="1" applyAlignment="1">
      <alignment horizontal="left" vertical="center" wrapText="1"/>
      <protection/>
    </xf>
    <xf numFmtId="4" fontId="23" fillId="26" borderId="44" xfId="46" applyNumberFormat="1" applyFont="1" applyFill="1" applyBorder="1" applyAlignment="1">
      <alignment wrapText="1"/>
      <protection/>
    </xf>
    <xf numFmtId="0" fontId="4" fillId="27" borderId="20" xfId="46" applyFont="1" applyFill="1" applyBorder="1" applyAlignment="1">
      <alignment horizontal="center" vertical="center"/>
      <protection/>
    </xf>
    <xf numFmtId="49" fontId="4" fillId="27" borderId="68" xfId="46" applyNumberFormat="1" applyFont="1" applyFill="1" applyBorder="1" applyAlignment="1">
      <alignment horizontal="center" vertical="center" wrapText="1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49" fontId="4" fillId="27" borderId="69" xfId="46" applyNumberFormat="1" applyFont="1" applyFill="1" applyBorder="1" applyAlignment="1">
      <alignment horizontal="center" vertical="center" wrapText="1"/>
      <protection/>
    </xf>
    <xf numFmtId="0" fontId="4" fillId="8" borderId="29" xfId="46" applyFont="1" applyFill="1" applyBorder="1" applyAlignment="1">
      <alignment horizontal="center" vertical="center" wrapText="1"/>
      <protection/>
    </xf>
    <xf numFmtId="0" fontId="23" fillId="8" borderId="70" xfId="46" applyFont="1" applyFill="1" applyBorder="1" applyAlignment="1">
      <alignment horizontal="center" vertical="center" wrapText="1"/>
      <protection/>
    </xf>
    <xf numFmtId="0" fontId="23" fillId="8" borderId="71" xfId="46" applyFont="1" applyFill="1" applyBorder="1" applyAlignment="1">
      <alignment horizontal="center" vertical="center" wrapText="1"/>
      <protection/>
    </xf>
    <xf numFmtId="0" fontId="23" fillId="8" borderId="48" xfId="46" applyFont="1" applyFill="1" applyBorder="1" applyAlignment="1">
      <alignment horizontal="center" vertical="center" wrapText="1"/>
      <protection/>
    </xf>
    <xf numFmtId="0" fontId="23" fillId="26" borderId="72" xfId="46" applyFont="1" applyFill="1" applyBorder="1" applyAlignment="1">
      <alignment horizontal="center" vertical="center" wrapText="1"/>
      <protection/>
    </xf>
    <xf numFmtId="4" fontId="22" fillId="26" borderId="73" xfId="46" applyNumberFormat="1" applyFont="1" applyFill="1" applyBorder="1" applyAlignment="1">
      <alignment wrapText="1"/>
      <protection/>
    </xf>
    <xf numFmtId="4" fontId="23" fillId="28" borderId="74" xfId="46" applyNumberFormat="1" applyFont="1" applyFill="1" applyBorder="1" applyAlignment="1">
      <alignment horizontal="center" vertical="center" wrapText="1"/>
      <protection/>
    </xf>
    <xf numFmtId="4" fontId="23" fillId="28" borderId="75" xfId="46" applyNumberFormat="1" applyFont="1" applyFill="1" applyBorder="1" applyAlignment="1">
      <alignment horizontal="center" vertical="center" wrapText="1"/>
      <protection/>
    </xf>
    <xf numFmtId="4" fontId="23" fillId="28" borderId="76" xfId="46" applyNumberFormat="1" applyFont="1" applyFill="1" applyBorder="1" applyAlignment="1">
      <alignment horizontal="center" vertical="center" wrapText="1"/>
      <protection/>
    </xf>
    <xf numFmtId="0" fontId="4" fillId="26" borderId="20" xfId="46" applyFont="1" applyFill="1" applyBorder="1" applyAlignment="1">
      <alignment vertical="center"/>
      <protection/>
    </xf>
    <xf numFmtId="4" fontId="4" fillId="26" borderId="68" xfId="46" applyNumberFormat="1" applyFont="1" applyFill="1" applyBorder="1" applyAlignment="1">
      <alignment horizontal="center"/>
      <protection/>
    </xf>
    <xf numFmtId="10" fontId="4" fillId="26" borderId="44" xfId="46" applyNumberFormat="1" applyFont="1" applyFill="1" applyBorder="1" applyAlignment="1">
      <alignment horizontal="center"/>
      <protection/>
    </xf>
    <xf numFmtId="4" fontId="4" fillId="26" borderId="69" xfId="46" applyNumberFormat="1" applyFont="1" applyFill="1" applyBorder="1" applyAlignment="1">
      <alignment horizontal="center"/>
      <protection/>
    </xf>
    <xf numFmtId="4" fontId="4" fillId="26" borderId="16" xfId="46" applyNumberFormat="1" applyFont="1" applyFill="1" applyBorder="1" applyAlignment="1">
      <alignment horizontal="right"/>
      <protection/>
    </xf>
    <xf numFmtId="4" fontId="4" fillId="26" borderId="50" xfId="46" applyNumberFormat="1" applyFont="1" applyFill="1" applyBorder="1" applyAlignment="1">
      <alignment horizontal="right"/>
      <protection/>
    </xf>
    <xf numFmtId="4" fontId="23" fillId="28" borderId="77" xfId="46" applyNumberFormat="1" applyFont="1" applyFill="1" applyBorder="1" applyAlignment="1">
      <alignment horizontal="center" vertical="center" wrapText="1"/>
      <protection/>
    </xf>
    <xf numFmtId="4" fontId="23" fillId="28" borderId="78" xfId="46" applyNumberFormat="1" applyFont="1" applyFill="1" applyBorder="1" applyAlignment="1">
      <alignment horizontal="center" vertical="center" wrapText="1"/>
      <protection/>
    </xf>
    <xf numFmtId="4" fontId="23" fillId="28" borderId="79" xfId="46" applyNumberFormat="1" applyFont="1" applyFill="1" applyBorder="1" applyAlignment="1">
      <alignment horizontal="center" vertical="center" wrapText="1"/>
      <protection/>
    </xf>
    <xf numFmtId="4" fontId="21" fillId="0" borderId="40" xfId="46" applyNumberFormat="1" applyFont="1" applyBorder="1" applyAlignment="1">
      <alignment wrapText="1"/>
      <protection/>
    </xf>
    <xf numFmtId="4" fontId="21" fillId="0" borderId="54" xfId="46" applyNumberFormat="1" applyFont="1" applyBorder="1" applyAlignment="1">
      <alignment wrapText="1"/>
      <protection/>
    </xf>
    <xf numFmtId="4" fontId="21" fillId="0" borderId="63" xfId="46" applyNumberFormat="1" applyFont="1" applyBorder="1" applyAlignment="1">
      <alignment wrapText="1"/>
      <protection/>
    </xf>
    <xf numFmtId="4" fontId="21" fillId="0" borderId="38" xfId="46" applyNumberFormat="1" applyFont="1" applyBorder="1" applyAlignment="1">
      <alignment wrapText="1"/>
      <protection/>
    </xf>
    <xf numFmtId="4" fontId="21" fillId="0" borderId="80" xfId="46" applyNumberFormat="1" applyFont="1" applyBorder="1" applyAlignment="1">
      <alignment wrapText="1"/>
      <protection/>
    </xf>
    <xf numFmtId="4" fontId="21" fillId="0" borderId="41" xfId="46" applyNumberFormat="1" applyFont="1" applyBorder="1" applyAlignment="1">
      <alignment wrapText="1"/>
      <protection/>
    </xf>
    <xf numFmtId="4" fontId="21" fillId="0" borderId="81" xfId="46" applyNumberFormat="1" applyFont="1" applyBorder="1" applyAlignment="1">
      <alignment wrapText="1"/>
      <protection/>
    </xf>
    <xf numFmtId="4" fontId="21" fillId="0" borderId="28" xfId="46" applyNumberFormat="1" applyFont="1" applyBorder="1" applyAlignment="1">
      <alignment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7" xfId="0" applyNumberFormat="1" applyFont="1" applyBorder="1" applyAlignment="1" applyProtection="1">
      <alignment vertical="center" wrapText="1"/>
      <protection hidden="1" locked="0"/>
    </xf>
    <xf numFmtId="49" fontId="3" fillId="0" borderId="16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Border="1" applyAlignment="1" applyProtection="1">
      <alignment vertical="center"/>
      <protection hidden="1" locked="0"/>
    </xf>
    <xf numFmtId="49" fontId="3" fillId="0" borderId="16" xfId="0" applyNumberFormat="1" applyFont="1" applyBorder="1" applyAlignment="1" applyProtection="1">
      <alignment vertical="center" wrapText="1"/>
      <protection hidden="1" locked="0"/>
    </xf>
    <xf numFmtId="170" fontId="0" fillId="0" borderId="11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17" xfId="0" applyNumberFormat="1" applyFont="1" applyFill="1" applyBorder="1" applyAlignment="1" applyProtection="1">
      <alignment vertical="center"/>
      <protection locked="0"/>
    </xf>
    <xf numFmtId="170" fontId="0" fillId="0" borderId="11" xfId="0" applyNumberFormat="1" applyFont="1" applyFill="1" applyBorder="1" applyAlignment="1" applyProtection="1">
      <alignment vertical="center"/>
      <protection locked="0"/>
    </xf>
    <xf numFmtId="170" fontId="0" fillId="0" borderId="34" xfId="0" applyNumberFormat="1" applyFont="1" applyFill="1" applyBorder="1" applyAlignment="1" applyProtection="1">
      <alignment vertical="center"/>
      <protection locked="0"/>
    </xf>
    <xf numFmtId="4" fontId="3" fillId="0" borderId="38" xfId="0" applyNumberFormat="1" applyFont="1" applyFill="1" applyBorder="1" applyAlignment="1" applyProtection="1">
      <alignment vertical="center" wrapText="1"/>
      <protection hidden="1" locked="0"/>
    </xf>
    <xf numFmtId="4" fontId="3" fillId="0" borderId="16" xfId="0" applyNumberFormat="1" applyFont="1" applyFill="1" applyBorder="1" applyAlignment="1" applyProtection="1">
      <alignment vertical="center" wrapText="1"/>
      <protection hidden="1" locked="0"/>
    </xf>
    <xf numFmtId="4" fontId="0" fillId="0" borderId="37" xfId="0" applyNumberFormat="1" applyFont="1" applyBorder="1" applyAlignment="1" applyProtection="1">
      <alignment vertical="center"/>
      <protection locked="0"/>
    </xf>
    <xf numFmtId="170" fontId="0" fillId="0" borderId="0" xfId="0" applyNumberFormat="1" applyBorder="1" applyAlignment="1">
      <alignment vertical="center"/>
    </xf>
    <xf numFmtId="49" fontId="3" fillId="0" borderId="12" xfId="0" applyNumberFormat="1" applyFont="1" applyFill="1" applyBorder="1" applyAlignment="1" applyProtection="1">
      <alignment vertical="center" wrapText="1"/>
      <protection hidden="1" locked="0"/>
    </xf>
    <xf numFmtId="49" fontId="3" fillId="0" borderId="11" xfId="0" applyNumberFormat="1" applyFont="1" applyBorder="1" applyAlignment="1" applyProtection="1">
      <alignment vertical="center" wrapText="1"/>
      <protection hidden="1" locked="0"/>
    </xf>
    <xf numFmtId="170" fontId="0" fillId="0" borderId="58" xfId="0" applyNumberFormat="1" applyBorder="1" applyAlignment="1">
      <alignment vertical="center"/>
    </xf>
    <xf numFmtId="0" fontId="3" fillId="24" borderId="24" xfId="0" applyFont="1" applyFill="1" applyBorder="1" applyAlignment="1" applyProtection="1">
      <alignment horizontal="left"/>
      <protection hidden="1" locked="0"/>
    </xf>
    <xf numFmtId="0" fontId="3" fillId="24" borderId="49" xfId="0" applyFont="1" applyFill="1" applyBorder="1" applyAlignment="1" applyProtection="1">
      <alignment horizontal="left"/>
      <protection hidden="1" locked="0"/>
    </xf>
    <xf numFmtId="0" fontId="3" fillId="0" borderId="49" xfId="0" applyFont="1" applyFill="1" applyBorder="1" applyAlignment="1" applyProtection="1">
      <alignment horizontal="center"/>
      <protection hidden="1" locked="0"/>
    </xf>
    <xf numFmtId="0" fontId="8" fillId="24" borderId="24" xfId="0" applyFont="1" applyFill="1" applyBorder="1" applyAlignment="1" applyProtection="1">
      <alignment horizontal="center"/>
      <protection hidden="1" locked="0"/>
    </xf>
    <xf numFmtId="0" fontId="8" fillId="24" borderId="49" xfId="0" applyFont="1" applyFill="1" applyBorder="1" applyAlignment="1" applyProtection="1">
      <alignment horizontal="center"/>
      <protection hidden="1" locked="0"/>
    </xf>
    <xf numFmtId="0" fontId="8" fillId="24" borderId="25" xfId="0" applyFont="1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165" fontId="8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4" fillId="8" borderId="49" xfId="0" applyFont="1" applyFill="1" applyBorder="1" applyAlignment="1" applyProtection="1">
      <alignment horizontal="center" vertical="center"/>
      <protection locked="0"/>
    </xf>
    <xf numFmtId="0" fontId="19" fillId="6" borderId="49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33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28" xfId="0" applyNumberFormat="1" applyFont="1" applyFill="1" applyBorder="1" applyAlignment="1" applyProtection="1">
      <alignment horizontal="center" vertical="center"/>
      <protection hidden="1" locked="0"/>
    </xf>
    <xf numFmtId="0" fontId="28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50" xfId="0" applyFont="1" applyFill="1" applyBorder="1" applyAlignment="1" applyProtection="1">
      <alignment horizontal="center" vertical="center" wrapText="1"/>
      <protection hidden="1" locked="0"/>
    </xf>
    <xf numFmtId="0" fontId="4" fillId="0" borderId="48" xfId="0" applyFont="1" applyFill="1" applyBorder="1" applyAlignment="1" applyProtection="1">
      <alignment horizontal="center" vertical="center" textRotation="90" wrapText="1"/>
      <protection locked="0"/>
    </xf>
    <xf numFmtId="0" fontId="0" fillId="0" borderId="27" xfId="0" applyFont="1" applyFill="1" applyBorder="1" applyAlignment="1" applyProtection="1">
      <alignment horizontal="center" vertical="center" textRotation="90" wrapText="1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0" fillId="0" borderId="27" xfId="0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ont="1" applyBorder="1" applyAlignment="1" applyProtection="1">
      <alignment horizontal="center" vertical="center" textRotation="90" wrapText="1"/>
      <protection locked="0"/>
    </xf>
    <xf numFmtId="0" fontId="3" fillId="24" borderId="70" xfId="0" applyFont="1" applyFill="1" applyBorder="1" applyAlignment="1" applyProtection="1">
      <alignment horizontal="center" vertical="center" wrapText="1"/>
      <protection hidden="1" locked="0"/>
    </xf>
    <xf numFmtId="0" fontId="3" fillId="24" borderId="50" xfId="0" applyFont="1" applyFill="1" applyBorder="1" applyAlignment="1" applyProtection="1">
      <alignment horizontal="center" vertical="center" wrapText="1"/>
      <protection hidden="1" locked="0"/>
    </xf>
    <xf numFmtId="0" fontId="29" fillId="24" borderId="84" xfId="0" applyFont="1" applyFill="1" applyBorder="1" applyAlignment="1" applyProtection="1">
      <alignment horizontal="center" vertical="center" wrapText="1"/>
      <protection locked="0"/>
    </xf>
    <xf numFmtId="0" fontId="29" fillId="24" borderId="51" xfId="0" applyFont="1" applyFill="1" applyBorder="1" applyAlignment="1" applyProtection="1">
      <alignment horizontal="center" vertical="center" wrapText="1"/>
      <protection locked="0"/>
    </xf>
    <xf numFmtId="0" fontId="28" fillId="24" borderId="55" xfId="0" applyFont="1" applyFill="1" applyBorder="1" applyAlignment="1" applyProtection="1">
      <alignment horizontal="center" vertical="center"/>
      <protection hidden="1" locked="0"/>
    </xf>
    <xf numFmtId="0" fontId="28" fillId="24" borderId="56" xfId="0" applyFont="1" applyFill="1" applyBorder="1" applyAlignment="1" applyProtection="1">
      <alignment horizontal="center" vertical="center"/>
      <protection hidden="1" locked="0"/>
    </xf>
    <xf numFmtId="0" fontId="3" fillId="24" borderId="70" xfId="0" applyFont="1" applyFill="1" applyBorder="1" applyAlignment="1" applyProtection="1">
      <alignment horizontal="center" vertical="center"/>
      <protection hidden="1" locked="0"/>
    </xf>
    <xf numFmtId="0" fontId="3" fillId="24" borderId="50" xfId="0" applyFont="1" applyFill="1" applyBorder="1" applyAlignment="1" applyProtection="1">
      <alignment horizontal="center" vertical="center"/>
      <protection hidden="1" locked="0"/>
    </xf>
    <xf numFmtId="0" fontId="4" fillId="25" borderId="85" xfId="0" applyFont="1" applyFill="1" applyBorder="1" applyAlignment="1" applyProtection="1">
      <alignment horizontal="center" vertical="center" textRotation="90" wrapText="1"/>
      <protection locked="0"/>
    </xf>
    <xf numFmtId="0" fontId="4" fillId="25" borderId="26" xfId="0" applyFont="1" applyFill="1" applyBorder="1" applyAlignment="1" applyProtection="1">
      <alignment horizontal="center" vertical="center" textRotation="90" wrapText="1"/>
      <protection locked="0"/>
    </xf>
    <xf numFmtId="0" fontId="4" fillId="25" borderId="48" xfId="0" applyFont="1" applyFill="1" applyBorder="1" applyAlignment="1" applyProtection="1">
      <alignment horizontal="center" vertical="center" textRotation="90" wrapText="1"/>
      <protection locked="0"/>
    </xf>
    <xf numFmtId="0" fontId="4" fillId="25" borderId="31" xfId="0" applyFont="1" applyFill="1" applyBorder="1" applyAlignment="1" applyProtection="1">
      <alignment horizontal="center" vertical="center" textRotation="90" wrapText="1"/>
      <protection locked="0"/>
    </xf>
    <xf numFmtId="0" fontId="4" fillId="25" borderId="27" xfId="0" applyFont="1" applyFill="1" applyBorder="1" applyAlignment="1" applyProtection="1">
      <alignment horizontal="center" vertical="center" textRotation="90" wrapText="1"/>
      <protection locked="0"/>
    </xf>
    <xf numFmtId="0" fontId="3" fillId="24" borderId="29" xfId="0" applyFont="1" applyFill="1" applyBorder="1" applyAlignment="1" applyProtection="1">
      <alignment horizontal="center" vertical="center" wrapText="1"/>
      <protection hidden="1" locked="0"/>
    </xf>
    <xf numFmtId="0" fontId="3" fillId="24" borderId="30" xfId="0" applyFont="1" applyFill="1" applyBorder="1" applyAlignment="1" applyProtection="1">
      <alignment horizontal="center" vertical="center" wrapText="1"/>
      <protection hidden="1" locked="0"/>
    </xf>
    <xf numFmtId="0" fontId="3" fillId="24" borderId="86" xfId="0" applyFont="1" applyFill="1" applyBorder="1" applyAlignment="1" applyProtection="1">
      <alignment horizontal="center" vertical="center" wrapText="1"/>
      <protection hidden="1" locked="0"/>
    </xf>
    <xf numFmtId="0" fontId="3" fillId="24" borderId="35" xfId="0" applyFont="1" applyFill="1" applyBorder="1" applyAlignment="1" applyProtection="1">
      <alignment horizontal="center" vertical="center" wrapText="1"/>
      <protection hidden="1" locked="0"/>
    </xf>
    <xf numFmtId="0" fontId="3" fillId="24" borderId="71" xfId="0" applyFont="1" applyFill="1" applyBorder="1" applyAlignment="1" applyProtection="1">
      <alignment horizontal="center" vertical="center" wrapText="1"/>
      <protection hidden="1" locked="0"/>
    </xf>
    <xf numFmtId="0" fontId="3" fillId="24" borderId="87" xfId="0" applyFont="1" applyFill="1" applyBorder="1" applyAlignment="1" applyProtection="1">
      <alignment horizontal="center" vertical="center" wrapText="1"/>
      <protection hidden="1" locked="0"/>
    </xf>
    <xf numFmtId="0" fontId="0" fillId="24" borderId="7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ont="1" applyFill="1" applyBorder="1" applyAlignment="1" applyProtection="1">
      <alignment horizontal="center" vertical="center" wrapText="1"/>
      <protection locked="0"/>
    </xf>
    <xf numFmtId="49" fontId="31" fillId="17" borderId="24" xfId="0" applyNumberFormat="1" applyFont="1" applyFill="1" applyBorder="1" applyAlignment="1" applyProtection="1">
      <alignment horizontal="center"/>
      <protection hidden="1" locked="0"/>
    </xf>
    <xf numFmtId="0" fontId="32" fillId="0" borderId="49" xfId="0" applyFont="1" applyBorder="1" applyAlignment="1">
      <alignment/>
    </xf>
    <xf numFmtId="0" fontId="32" fillId="0" borderId="25" xfId="0" applyFont="1" applyBorder="1" applyAlignment="1">
      <alignment/>
    </xf>
    <xf numFmtId="4" fontId="28" fillId="3" borderId="88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9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4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51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70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5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5" borderId="55" xfId="0" applyFill="1" applyBorder="1" applyAlignment="1">
      <alignment horizontal="center"/>
    </xf>
    <xf numFmtId="0" fontId="0" fillId="25" borderId="63" xfId="0" applyFill="1" applyBorder="1" applyAlignment="1">
      <alignment horizontal="center"/>
    </xf>
    <xf numFmtId="14" fontId="0" fillId="0" borderId="82" xfId="0" applyNumberFormat="1" applyFill="1" applyBorder="1" applyAlignment="1">
      <alignment horizontal="center"/>
    </xf>
    <xf numFmtId="14" fontId="0" fillId="0" borderId="64" xfId="0" applyNumberFormat="1" applyFill="1" applyBorder="1" applyAlignment="1">
      <alignment horizontal="center"/>
    </xf>
    <xf numFmtId="0" fontId="9" fillId="0" borderId="24" xfId="0" applyFont="1" applyFill="1" applyBorder="1" applyAlignment="1" applyProtection="1">
      <alignment horizontal="center"/>
      <protection hidden="1" locked="0"/>
    </xf>
    <xf numFmtId="0" fontId="9" fillId="0" borderId="49" xfId="0" applyFont="1" applyFill="1" applyBorder="1" applyAlignment="1" applyProtection="1">
      <alignment horizontal="center"/>
      <protection hidden="1" locked="0"/>
    </xf>
    <xf numFmtId="0" fontId="8" fillId="24" borderId="30" xfId="47" applyFont="1" applyFill="1" applyBorder="1" applyAlignment="1" applyProtection="1">
      <alignment horizontal="center" vertical="center" wrapText="1"/>
      <protection hidden="1" locked="0"/>
    </xf>
    <xf numFmtId="0" fontId="8" fillId="24" borderId="0" xfId="47" applyFont="1" applyFill="1" applyBorder="1" applyAlignment="1" applyProtection="1">
      <alignment horizontal="center" vertical="center" wrapText="1"/>
      <protection hidden="1" locked="0"/>
    </xf>
    <xf numFmtId="0" fontId="4" fillId="24" borderId="24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0" fillId="24" borderId="24" xfId="0" applyFont="1" applyFill="1" applyBorder="1" applyAlignment="1">
      <alignment vertical="center" wrapText="1"/>
    </xf>
    <xf numFmtId="0" fontId="0" fillId="24" borderId="49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3" fillId="24" borderId="48" xfId="0" applyFont="1" applyFill="1" applyBorder="1" applyAlignment="1" applyProtection="1">
      <alignment horizontal="center" vertical="center" wrapText="1"/>
      <protection hidden="1" locked="0"/>
    </xf>
    <xf numFmtId="0" fontId="3" fillId="24" borderId="85" xfId="0" applyFont="1" applyFill="1" applyBorder="1" applyAlignment="1" applyProtection="1">
      <alignment horizontal="center" vertical="center" wrapText="1"/>
      <protection hidden="1" locked="0"/>
    </xf>
    <xf numFmtId="0" fontId="4" fillId="26" borderId="44" xfId="46" applyFont="1" applyFill="1" applyBorder="1" applyAlignment="1">
      <alignment horizontal="center"/>
      <protection/>
    </xf>
    <xf numFmtId="0" fontId="4" fillId="26" borderId="45" xfId="46" applyFont="1" applyFill="1" applyBorder="1" applyAlignment="1">
      <alignment horizontal="center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49" fontId="4" fillId="27" borderId="45" xfId="46" applyNumberFormat="1" applyFont="1" applyFill="1" applyBorder="1" applyAlignment="1">
      <alignment horizontal="center" vertical="center" wrapText="1"/>
      <protection/>
    </xf>
    <xf numFmtId="0" fontId="0" fillId="26" borderId="16" xfId="46" applyFill="1" applyBorder="1" applyAlignment="1">
      <alignment horizontal="center"/>
      <protection/>
    </xf>
    <xf numFmtId="0" fontId="0" fillId="26" borderId="12" xfId="46" applyFill="1" applyBorder="1" applyAlignment="1">
      <alignment horizontal="center"/>
      <protection/>
    </xf>
    <xf numFmtId="0" fontId="0" fillId="0" borderId="0" xfId="46" applyBorder="1" applyAlignment="1">
      <alignment horizontal="left" vertical="center" wrapText="1" indent="1"/>
      <protection/>
    </xf>
    <xf numFmtId="49" fontId="0" fillId="0" borderId="0" xfId="46" applyNumberFormat="1" applyBorder="1" applyAlignment="1">
      <alignment/>
      <protection/>
    </xf>
    <xf numFmtId="0" fontId="0" fillId="0" borderId="0" xfId="46" applyBorder="1" applyAlignment="1">
      <alignment/>
      <protection/>
    </xf>
    <xf numFmtId="4" fontId="0" fillId="0" borderId="24" xfId="46" applyNumberFormat="1" applyFill="1" applyBorder="1" applyAlignment="1">
      <alignment horizontal="center" wrapText="1"/>
      <protection/>
    </xf>
    <xf numFmtId="4" fontId="0" fillId="0" borderId="25" xfId="46" applyNumberFormat="1" applyFill="1" applyBorder="1" applyAlignment="1">
      <alignment horizontal="center" wrapText="1"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0" fillId="0" borderId="24" xfId="46" applyNumberFormat="1" applyFill="1" applyBorder="1" applyAlignment="1">
      <alignment horizontal="center"/>
      <protection/>
    </xf>
    <xf numFmtId="0" fontId="0" fillId="0" borderId="25" xfId="46" applyNumberFormat="1" applyFill="1" applyBorder="1" applyAlignment="1">
      <alignment horizontal="center"/>
      <protection/>
    </xf>
    <xf numFmtId="0" fontId="0" fillId="26" borderId="13" xfId="46" applyFill="1" applyBorder="1" applyAlignment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4" fontId="28" fillId="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85" xfId="0" applyFill="1" applyBorder="1" applyAlignment="1" applyProtection="1">
      <alignment horizontal="center" vertical="center" textRotation="90" wrapText="1"/>
      <protection locked="0"/>
    </xf>
    <xf numFmtId="0" fontId="4" fillId="0" borderId="85" xfId="0" applyFont="1" applyBorder="1" applyAlignment="1" applyProtection="1">
      <alignment horizontal="center" vertical="center" textRotation="90" wrapText="1"/>
      <protection locked="0"/>
    </xf>
    <xf numFmtId="0" fontId="4" fillId="8" borderId="27" xfId="0" applyFont="1" applyFill="1" applyBorder="1" applyAlignment="1" applyProtection="1">
      <alignment horizontal="center" vertical="center"/>
      <protection locked="0"/>
    </xf>
    <xf numFmtId="0" fontId="4" fillId="8" borderId="33" xfId="0" applyFont="1" applyFill="1" applyBorder="1" applyAlignment="1" applyProtection="1">
      <alignment horizontal="center" vertical="center"/>
      <protection locked="0"/>
    </xf>
    <xf numFmtId="0" fontId="3" fillId="24" borderId="88" xfId="0" applyFont="1" applyFill="1" applyBorder="1" applyAlignment="1" applyProtection="1">
      <alignment horizontal="center" vertical="center" wrapText="1"/>
      <protection hidden="1" locked="0"/>
    </xf>
    <xf numFmtId="0" fontId="3" fillId="24" borderId="89" xfId="0" applyFont="1" applyFill="1" applyBorder="1" applyAlignment="1" applyProtection="1">
      <alignment horizontal="center" vertical="center" wrapText="1"/>
      <protection hidden="1" locked="0"/>
    </xf>
    <xf numFmtId="0" fontId="3" fillId="24" borderId="18" xfId="0" applyFont="1" applyFill="1" applyBorder="1" applyAlignment="1" applyProtection="1">
      <alignment horizontal="center" vertical="center" wrapText="1"/>
      <protection hidden="1" locked="0"/>
    </xf>
    <xf numFmtId="0" fontId="0" fillId="0" borderId="85" xfId="0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zor2 Návrh Záv.vyúčtová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ill>
        <patternFill>
          <bgColor indexed="55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65"/>
  <sheetViews>
    <sheetView tabSelected="1" view="pageLayout" zoomScaleNormal="75" zoomScaleSheetLayoutView="75" workbookViewId="0" topLeftCell="A1">
      <selection activeCell="H18" sqref="H18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14.00390625" style="0" customWidth="1"/>
    <col min="12" max="12" width="13.00390625" style="0" customWidth="1"/>
    <col min="13" max="13" width="17.57421875" style="0" customWidth="1"/>
    <col min="14" max="14" width="10.421875" style="173" customWidth="1"/>
    <col min="15" max="15" width="14.7109375" style="0" customWidth="1"/>
    <col min="16" max="16" width="14.8515625" style="0" customWidth="1"/>
    <col min="17" max="17" width="16.7109375" style="0" customWidth="1"/>
    <col min="18" max="18" width="27.00390625" style="0" bestFit="1" customWidth="1"/>
    <col min="19" max="19" width="16.421875" style="0" customWidth="1"/>
    <col min="20" max="20" width="10.7109375" style="0" customWidth="1"/>
    <col min="21" max="21" width="9.140625" style="0" hidden="1" customWidth="1"/>
  </cols>
  <sheetData>
    <row r="1" spans="1:49" ht="30.75" customHeight="1" thickBot="1">
      <c r="A1" s="127" t="s">
        <v>172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6"/>
      <c r="N1" s="166"/>
      <c r="O1" s="7"/>
      <c r="P1" s="7"/>
      <c r="AV1" s="16" t="s">
        <v>94</v>
      </c>
      <c r="AW1" s="16" t="s">
        <v>95</v>
      </c>
    </row>
    <row r="2" spans="1:49" s="13" customFormat="1" ht="15" thickBot="1">
      <c r="A2" s="344" t="s">
        <v>133</v>
      </c>
      <c r="B2" s="345"/>
      <c r="C2" s="345"/>
      <c r="D2" s="346">
        <v>1</v>
      </c>
      <c r="E2" s="346"/>
      <c r="F2" s="346"/>
      <c r="G2" s="347" t="s">
        <v>134</v>
      </c>
      <c r="H2" s="348"/>
      <c r="I2" s="348"/>
      <c r="J2" s="348"/>
      <c r="K2" s="349"/>
      <c r="L2" s="350" t="s">
        <v>173</v>
      </c>
      <c r="M2" s="351"/>
      <c r="N2" s="351"/>
      <c r="O2" s="351"/>
      <c r="P2" s="351"/>
      <c r="Q2" s="351"/>
      <c r="R2" s="352"/>
      <c r="S2"/>
      <c r="T2" s="11"/>
      <c r="U2" s="11"/>
      <c r="V2" s="12"/>
      <c r="AW2" s="20" t="s">
        <v>96</v>
      </c>
    </row>
    <row r="3" spans="1:49" s="13" customFormat="1" ht="15" thickBot="1">
      <c r="A3" s="344" t="s">
        <v>160</v>
      </c>
      <c r="B3" s="345"/>
      <c r="C3" s="345"/>
      <c r="D3" s="346" t="s">
        <v>174</v>
      </c>
      <c r="E3" s="346"/>
      <c r="F3" s="346"/>
      <c r="G3" s="347" t="s">
        <v>135</v>
      </c>
      <c r="H3" s="348"/>
      <c r="I3" s="348"/>
      <c r="J3" s="348"/>
      <c r="K3" s="349"/>
      <c r="L3" s="350" t="s">
        <v>175</v>
      </c>
      <c r="M3" s="351"/>
      <c r="N3" s="351"/>
      <c r="O3" s="351"/>
      <c r="P3" s="351"/>
      <c r="Q3" s="351"/>
      <c r="R3" s="352"/>
      <c r="S3"/>
      <c r="T3" s="11"/>
      <c r="U3" s="11"/>
      <c r="V3" s="12"/>
      <c r="AW3" s="20" t="s">
        <v>97</v>
      </c>
    </row>
    <row r="4" spans="1:49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51"/>
      <c r="M4" s="151"/>
      <c r="N4" s="10"/>
      <c r="O4" s="10"/>
      <c r="P4" s="10"/>
      <c r="Q4" s="10"/>
      <c r="R4" s="10"/>
      <c r="S4"/>
      <c r="T4" s="11"/>
      <c r="U4" s="11"/>
      <c r="V4" s="12"/>
      <c r="AV4" s="20" t="s">
        <v>98</v>
      </c>
      <c r="AW4" s="20" t="s">
        <v>99</v>
      </c>
    </row>
    <row r="5" spans="1:49" s="13" customFormat="1" ht="15" thickBot="1">
      <c r="A5" s="431" t="s">
        <v>131</v>
      </c>
      <c r="B5" s="432"/>
      <c r="C5" s="433"/>
      <c r="D5" s="267" t="s">
        <v>171</v>
      </c>
      <c r="E5" s="151"/>
      <c r="F5" s="151"/>
      <c r="G5" s="194" t="s">
        <v>136</v>
      </c>
      <c r="H5" s="423">
        <v>25.141</v>
      </c>
      <c r="I5" s="424"/>
      <c r="J5" s="10"/>
      <c r="K5" s="10"/>
      <c r="L5" s="10"/>
      <c r="M5" s="10"/>
      <c r="N5" s="10"/>
      <c r="O5" s="10"/>
      <c r="P5" s="10"/>
      <c r="Q5" s="10"/>
      <c r="R5" s="10"/>
      <c r="S5"/>
      <c r="T5" s="11"/>
      <c r="U5" s="11"/>
      <c r="V5" s="12"/>
      <c r="AV5" s="20" t="s">
        <v>100</v>
      </c>
      <c r="AW5" s="20" t="s">
        <v>101</v>
      </c>
    </row>
    <row r="6" spans="1:49" s="13" customFormat="1" ht="63.75" customHeight="1" thickBot="1">
      <c r="A6" s="434" t="s">
        <v>132</v>
      </c>
      <c r="B6" s="435"/>
      <c r="C6" s="436"/>
      <c r="D6" s="268" t="s">
        <v>161</v>
      </c>
      <c r="E6" s="151"/>
      <c r="F6" s="151"/>
      <c r="G6" s="213" t="s">
        <v>140</v>
      </c>
      <c r="H6" s="425">
        <v>41184</v>
      </c>
      <c r="I6" s="426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2"/>
      <c r="AV6" s="20" t="s">
        <v>102</v>
      </c>
      <c r="AW6" s="20" t="s">
        <v>103</v>
      </c>
    </row>
    <row r="7" spans="1:49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U7" s="11"/>
      <c r="V7" s="12"/>
      <c r="AV7" s="20" t="s">
        <v>105</v>
      </c>
      <c r="AW7" s="20" t="s">
        <v>104</v>
      </c>
    </row>
    <row r="8" spans="1:49" ht="13.5" customHeight="1" thickBot="1">
      <c r="A8" s="403" t="s">
        <v>137</v>
      </c>
      <c r="B8" s="427" t="s">
        <v>146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14" t="s">
        <v>145</v>
      </c>
      <c r="P8" s="415"/>
      <c r="Q8" s="415"/>
      <c r="R8" s="416"/>
      <c r="S8" s="15"/>
      <c r="T8" s="15"/>
      <c r="U8" s="16"/>
      <c r="AV8" s="20" t="s">
        <v>106</v>
      </c>
      <c r="AW8" s="20" t="s">
        <v>107</v>
      </c>
    </row>
    <row r="9" spans="1:49" ht="27.75" customHeight="1">
      <c r="A9" s="404"/>
      <c r="B9" s="395" t="s">
        <v>113</v>
      </c>
      <c r="C9" s="397" t="s">
        <v>144</v>
      </c>
      <c r="D9" s="398"/>
      <c r="E9" s="398"/>
      <c r="F9" s="412" t="s">
        <v>89</v>
      </c>
      <c r="G9" s="399" t="s">
        <v>0</v>
      </c>
      <c r="H9" s="393" t="s">
        <v>1</v>
      </c>
      <c r="I9" s="393" t="s">
        <v>2</v>
      </c>
      <c r="J9" s="410" t="s">
        <v>90</v>
      </c>
      <c r="K9" s="406" t="s">
        <v>138</v>
      </c>
      <c r="L9" s="407"/>
      <c r="M9" s="437" t="s">
        <v>88</v>
      </c>
      <c r="N9" s="429" t="s">
        <v>3</v>
      </c>
      <c r="O9" s="419" t="s">
        <v>91</v>
      </c>
      <c r="P9" s="421" t="s">
        <v>92</v>
      </c>
      <c r="Q9" s="421" t="s">
        <v>8</v>
      </c>
      <c r="R9" s="417" t="s">
        <v>129</v>
      </c>
      <c r="S9" s="17"/>
      <c r="T9" s="17"/>
      <c r="U9" s="16"/>
      <c r="AV9" s="20" t="s">
        <v>108</v>
      </c>
      <c r="AW9" s="20" t="s">
        <v>109</v>
      </c>
    </row>
    <row r="10" spans="1:49" ht="12.75" customHeight="1">
      <c r="A10" s="404"/>
      <c r="B10" s="396"/>
      <c r="C10" s="381" t="s">
        <v>4</v>
      </c>
      <c r="D10" s="381" t="s">
        <v>22</v>
      </c>
      <c r="E10" s="381" t="s">
        <v>5</v>
      </c>
      <c r="F10" s="413"/>
      <c r="G10" s="400"/>
      <c r="H10" s="394"/>
      <c r="I10" s="394"/>
      <c r="J10" s="411"/>
      <c r="K10" s="408"/>
      <c r="L10" s="409"/>
      <c r="M10" s="438"/>
      <c r="N10" s="430"/>
      <c r="O10" s="420"/>
      <c r="P10" s="422"/>
      <c r="Q10" s="422"/>
      <c r="R10" s="418"/>
      <c r="S10" s="17"/>
      <c r="T10" s="17"/>
      <c r="U10" s="16"/>
      <c r="AV10" s="20" t="s">
        <v>110</v>
      </c>
      <c r="AW10" s="20" t="s">
        <v>93</v>
      </c>
    </row>
    <row r="11" spans="1:49" ht="28.5" customHeight="1">
      <c r="A11" s="404"/>
      <c r="B11" s="396"/>
      <c r="C11" s="382"/>
      <c r="D11" s="382"/>
      <c r="E11" s="382"/>
      <c r="F11" s="413"/>
      <c r="G11" s="400"/>
      <c r="H11" s="394"/>
      <c r="I11" s="394"/>
      <c r="J11" s="411"/>
      <c r="K11" s="195" t="s">
        <v>6</v>
      </c>
      <c r="L11" s="196" t="s">
        <v>7</v>
      </c>
      <c r="M11" s="438"/>
      <c r="N11" s="430"/>
      <c r="O11" s="420"/>
      <c r="P11" s="422"/>
      <c r="Q11" s="422"/>
      <c r="R11" s="418"/>
      <c r="S11" s="18"/>
      <c r="T11" s="18"/>
      <c r="U11" s="16"/>
      <c r="AV11" s="20" t="s">
        <v>111</v>
      </c>
      <c r="AW11" s="20" t="s">
        <v>112</v>
      </c>
    </row>
    <row r="12" spans="1:49" ht="49.5" customHeight="1">
      <c r="A12" s="404"/>
      <c r="B12" s="222" t="s">
        <v>114</v>
      </c>
      <c r="C12" s="197" t="s">
        <v>115</v>
      </c>
      <c r="D12" s="197" t="s">
        <v>116</v>
      </c>
      <c r="E12" s="197" t="s">
        <v>117</v>
      </c>
      <c r="F12" s="198" t="s">
        <v>118</v>
      </c>
      <c r="G12" s="200" t="s">
        <v>119</v>
      </c>
      <c r="H12" s="199" t="s">
        <v>120</v>
      </c>
      <c r="I12" s="199" t="s">
        <v>121</v>
      </c>
      <c r="J12" s="199" t="s">
        <v>122</v>
      </c>
      <c r="K12" s="199" t="s">
        <v>123</v>
      </c>
      <c r="L12" s="199" t="s">
        <v>124</v>
      </c>
      <c r="M12" s="199" t="s">
        <v>139</v>
      </c>
      <c r="N12" s="201" t="s">
        <v>126</v>
      </c>
      <c r="O12" s="220" t="s">
        <v>127</v>
      </c>
      <c r="P12" s="220" t="s">
        <v>128</v>
      </c>
      <c r="Q12" s="220" t="s">
        <v>125</v>
      </c>
      <c r="R12" s="223" t="s">
        <v>130</v>
      </c>
      <c r="S12" s="221"/>
      <c r="T12" s="18"/>
      <c r="U12" s="16"/>
      <c r="AV12" s="20"/>
      <c r="AW12" s="20"/>
    </row>
    <row r="13" spans="1:21" ht="21" customHeight="1" thickBot="1">
      <c r="A13" s="405"/>
      <c r="B13" s="202">
        <v>1</v>
      </c>
      <c r="C13" s="203">
        <v>2</v>
      </c>
      <c r="D13" s="203">
        <v>3</v>
      </c>
      <c r="E13" s="202">
        <v>4</v>
      </c>
      <c r="F13" s="203">
        <v>5</v>
      </c>
      <c r="G13" s="203">
        <v>6</v>
      </c>
      <c r="H13" s="202">
        <v>7</v>
      </c>
      <c r="I13" s="203">
        <v>8</v>
      </c>
      <c r="J13" s="202">
        <v>9</v>
      </c>
      <c r="K13" s="202">
        <v>10</v>
      </c>
      <c r="L13" s="203">
        <v>11</v>
      </c>
      <c r="M13" s="203">
        <v>12</v>
      </c>
      <c r="N13" s="202">
        <v>13</v>
      </c>
      <c r="O13" s="203">
        <v>14</v>
      </c>
      <c r="P13" s="203">
        <v>15</v>
      </c>
      <c r="Q13" s="202">
        <v>16</v>
      </c>
      <c r="R13" s="203">
        <v>17</v>
      </c>
      <c r="S13" s="18"/>
      <c r="T13" s="18"/>
      <c r="U13" s="16"/>
    </row>
    <row r="14" spans="1:21" s="13" customFormat="1" ht="25.5">
      <c r="A14" s="401" t="s">
        <v>68</v>
      </c>
      <c r="B14" s="178" t="s">
        <v>183</v>
      </c>
      <c r="C14" s="327" t="s">
        <v>184</v>
      </c>
      <c r="D14" s="327" t="s">
        <v>95</v>
      </c>
      <c r="E14" s="328" t="s">
        <v>201</v>
      </c>
      <c r="F14" s="31"/>
      <c r="G14" s="63"/>
      <c r="H14" s="329">
        <v>41040</v>
      </c>
      <c r="I14" s="336">
        <v>41043</v>
      </c>
      <c r="J14" s="204" t="s">
        <v>9</v>
      </c>
      <c r="K14" s="337">
        <v>9600</v>
      </c>
      <c r="L14" s="338">
        <v>0</v>
      </c>
      <c r="M14" s="205">
        <f aca="true" t="shared" si="0" ref="M14:M19">IF(J14="EUR",(IF($D$5="NE",(K14+L14),IF($D$6="ANO",(K14),(K14+L14)))),(IF($D$5="NE",ROUND(((K14+L14)/$H$5),2),IF($D$6="ano",ROUND(K14/$H$5,2),ROUND((K14+L14)/$H$5,2)))))</f>
        <v>381.85</v>
      </c>
      <c r="N14" s="165">
        <v>3</v>
      </c>
      <c r="O14" s="185"/>
      <c r="P14" s="185"/>
      <c r="Q14" s="262">
        <f aca="true" t="shared" si="1" ref="Q14:Q19">ROUND(IF(J14="EUR",(M14-P14),(M14-(O14/$H$5))),2)</f>
        <v>381.85</v>
      </c>
      <c r="R14" s="211"/>
      <c r="S14" s="18"/>
      <c r="T14" s="18"/>
      <c r="U14" s="20"/>
    </row>
    <row r="15" spans="1:21" ht="38.25">
      <c r="A15" s="401"/>
      <c r="B15" s="178" t="s">
        <v>183</v>
      </c>
      <c r="C15" s="328" t="s">
        <v>185</v>
      </c>
      <c r="D15" s="328" t="s">
        <v>96</v>
      </c>
      <c r="E15" s="328" t="s">
        <v>202</v>
      </c>
      <c r="F15" s="31"/>
      <c r="G15" s="63"/>
      <c r="H15" s="329">
        <v>41040</v>
      </c>
      <c r="I15" s="336">
        <v>41043</v>
      </c>
      <c r="J15" s="204" t="s">
        <v>9</v>
      </c>
      <c r="K15" s="337">
        <v>3264</v>
      </c>
      <c r="L15" s="338">
        <v>0</v>
      </c>
      <c r="M15" s="205">
        <f t="shared" si="0"/>
        <v>129.83</v>
      </c>
      <c r="N15" s="165">
        <v>0</v>
      </c>
      <c r="O15" s="185"/>
      <c r="P15" s="185"/>
      <c r="Q15" s="262">
        <f t="shared" si="1"/>
        <v>129.83</v>
      </c>
      <c r="R15" s="212"/>
      <c r="S15" s="18"/>
      <c r="T15" s="18"/>
      <c r="U15" s="16"/>
    </row>
    <row r="16" spans="1:21" ht="25.5">
      <c r="A16" s="401"/>
      <c r="B16" s="175" t="s">
        <v>183</v>
      </c>
      <c r="C16" s="330" t="s">
        <v>186</v>
      </c>
      <c r="D16" s="331" t="s">
        <v>95</v>
      </c>
      <c r="E16" s="331" t="s">
        <v>203</v>
      </c>
      <c r="F16" s="332"/>
      <c r="G16" s="179"/>
      <c r="H16" s="329">
        <v>41100</v>
      </c>
      <c r="I16" s="329">
        <v>41101</v>
      </c>
      <c r="J16" s="204" t="s">
        <v>9</v>
      </c>
      <c r="K16" s="339">
        <v>1500</v>
      </c>
      <c r="L16" s="338">
        <v>0</v>
      </c>
      <c r="M16" s="205">
        <f t="shared" si="0"/>
        <v>59.66</v>
      </c>
      <c r="N16" s="167">
        <v>3</v>
      </c>
      <c r="O16" s="185"/>
      <c r="P16" s="185"/>
      <c r="Q16" s="262">
        <f t="shared" si="1"/>
        <v>59.66</v>
      </c>
      <c r="R16" s="212"/>
      <c r="S16" s="18"/>
      <c r="T16" s="18"/>
      <c r="U16" s="16"/>
    </row>
    <row r="17" spans="1:21" ht="39.75" customHeight="1">
      <c r="A17" s="401"/>
      <c r="B17" s="176" t="s">
        <v>183</v>
      </c>
      <c r="C17" s="333" t="s">
        <v>187</v>
      </c>
      <c r="D17" s="333" t="s">
        <v>97</v>
      </c>
      <c r="E17" s="333" t="s">
        <v>204</v>
      </c>
      <c r="F17" s="334"/>
      <c r="G17" s="179"/>
      <c r="H17" s="335">
        <v>41100</v>
      </c>
      <c r="I17" s="336">
        <v>41101</v>
      </c>
      <c r="J17" s="204" t="s">
        <v>9</v>
      </c>
      <c r="K17" s="339">
        <v>40</v>
      </c>
      <c r="L17" s="338">
        <v>0</v>
      </c>
      <c r="M17" s="205">
        <f t="shared" si="0"/>
        <v>1.59</v>
      </c>
      <c r="N17" s="167">
        <v>0</v>
      </c>
      <c r="O17" s="185"/>
      <c r="P17" s="185"/>
      <c r="Q17" s="262">
        <f t="shared" si="1"/>
        <v>1.59</v>
      </c>
      <c r="R17" s="19"/>
      <c r="S17" s="18"/>
      <c r="T17" s="18"/>
      <c r="U17" s="16"/>
    </row>
    <row r="18" spans="1:21" ht="25.5">
      <c r="A18" s="401"/>
      <c r="B18" s="176" t="s">
        <v>188</v>
      </c>
      <c r="C18" s="23" t="s">
        <v>189</v>
      </c>
      <c r="D18" s="23" t="s">
        <v>95</v>
      </c>
      <c r="E18" s="341" t="s">
        <v>205</v>
      </c>
      <c r="F18" s="192"/>
      <c r="G18" s="179"/>
      <c r="H18" s="156">
        <v>41129</v>
      </c>
      <c r="I18" s="156">
        <v>41134</v>
      </c>
      <c r="J18" s="204" t="s">
        <v>9</v>
      </c>
      <c r="K18" s="180">
        <v>900</v>
      </c>
      <c r="L18" s="338">
        <v>0</v>
      </c>
      <c r="M18" s="205">
        <f t="shared" si="0"/>
        <v>35.8</v>
      </c>
      <c r="N18" s="167">
        <v>3</v>
      </c>
      <c r="O18" s="185"/>
      <c r="P18" s="185"/>
      <c r="Q18" s="262">
        <f t="shared" si="1"/>
        <v>35.8</v>
      </c>
      <c r="R18" s="19"/>
      <c r="S18" s="18"/>
      <c r="T18" s="18"/>
      <c r="U18" s="16"/>
    </row>
    <row r="19" spans="1:21" ht="26.25" thickBot="1">
      <c r="A19" s="401"/>
      <c r="B19" s="176" t="s">
        <v>183</v>
      </c>
      <c r="C19" s="23" t="s">
        <v>194</v>
      </c>
      <c r="D19" s="23" t="s">
        <v>95</v>
      </c>
      <c r="E19" s="342" t="s">
        <v>206</v>
      </c>
      <c r="F19" s="31"/>
      <c r="G19" s="179"/>
      <c r="H19" s="156">
        <v>41162</v>
      </c>
      <c r="I19" s="157">
        <v>41164</v>
      </c>
      <c r="J19" s="204" t="s">
        <v>9</v>
      </c>
      <c r="K19" s="180">
        <v>1200</v>
      </c>
      <c r="L19" s="338">
        <v>0</v>
      </c>
      <c r="M19" s="205">
        <f t="shared" si="0"/>
        <v>47.73</v>
      </c>
      <c r="N19" s="167">
        <v>3</v>
      </c>
      <c r="O19" s="185"/>
      <c r="P19" s="185"/>
      <c r="Q19" s="262">
        <f t="shared" si="1"/>
        <v>47.73</v>
      </c>
      <c r="R19" s="19"/>
      <c r="S19" s="18"/>
      <c r="T19" s="18"/>
      <c r="U19" s="16"/>
    </row>
    <row r="20" spans="1:21" ht="17.25" customHeight="1" thickBot="1">
      <c r="A20" s="402"/>
      <c r="B20" s="374" t="s">
        <v>69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271">
        <f>SUM(M14:M19)</f>
        <v>656.46</v>
      </c>
      <c r="N20" s="207">
        <f>SUM(N14:N19)</f>
        <v>12</v>
      </c>
      <c r="O20" s="208">
        <f>SUM(O14:O19)</f>
        <v>0</v>
      </c>
      <c r="P20" s="209">
        <f>SUM(P14:P19)</f>
        <v>0</v>
      </c>
      <c r="Q20" s="265">
        <f>SUM(Q14:Q19)</f>
        <v>656.46</v>
      </c>
      <c r="R20" s="210"/>
      <c r="S20" s="29"/>
      <c r="T20" s="29"/>
      <c r="U20" s="16"/>
    </row>
    <row r="21" spans="1:21" ht="15" thickBot="1">
      <c r="A21" s="392" t="s">
        <v>70</v>
      </c>
      <c r="B21" s="178"/>
      <c r="C21" s="24"/>
      <c r="D21" s="61"/>
      <c r="E21" s="31"/>
      <c r="F21" s="31"/>
      <c r="G21" s="30"/>
      <c r="H21" s="184"/>
      <c r="I21" s="159"/>
      <c r="J21" s="204" t="s">
        <v>9</v>
      </c>
      <c r="K21" s="180">
        <v>0</v>
      </c>
      <c r="L21" s="162">
        <v>0</v>
      </c>
      <c r="M21" s="205">
        <f>IF(J21="EUR",(IF($D$5="NE",(K21+L21),IF($D$6="ANO",(K21),(K21+L21)))),(IF($D$5="NE",ROUND(((K21+L21)/$H$5),2),IF($D$6="ano",ROUND(K21/$H$5,2),ROUND((K21+L21)/$H$5,2)))))</f>
        <v>0</v>
      </c>
      <c r="N21" s="165"/>
      <c r="O21" s="185"/>
      <c r="P21" s="185"/>
      <c r="Q21" s="262">
        <f>ROUND(IF(J21="EUR",(M21-P21),(M21-(O21/$H$5))),2)</f>
        <v>0</v>
      </c>
      <c r="R21" s="32"/>
      <c r="S21" s="18"/>
      <c r="T21" s="18"/>
      <c r="U21" s="16"/>
    </row>
    <row r="22" spans="1:21" ht="18.75" customHeight="1" thickBot="1">
      <c r="A22" s="387"/>
      <c r="B22" s="374" t="s">
        <v>71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206">
        <f>SUM(M21:M21)</f>
        <v>0</v>
      </c>
      <c r="N22" s="207">
        <f>SUM(N21:N21)</f>
        <v>0</v>
      </c>
      <c r="O22" s="208">
        <f>SUM(O21:O21)</f>
        <v>0</v>
      </c>
      <c r="P22" s="209">
        <f>SUM(P21:P21)</f>
        <v>0</v>
      </c>
      <c r="Q22" s="265">
        <f>SUM(Q21:Q21)</f>
        <v>0</v>
      </c>
      <c r="R22" s="210"/>
      <c r="S22" s="29"/>
      <c r="T22" s="29"/>
      <c r="U22" s="16"/>
    </row>
    <row r="23" spans="1:21" ht="15" thickBot="1">
      <c r="A23" s="386" t="s">
        <v>72</v>
      </c>
      <c r="B23" s="178"/>
      <c r="C23" s="30"/>
      <c r="D23" s="63"/>
      <c r="E23" s="31"/>
      <c r="F23" s="31"/>
      <c r="G23" s="30"/>
      <c r="H23" s="184"/>
      <c r="I23" s="159"/>
      <c r="J23" s="204" t="s">
        <v>9</v>
      </c>
      <c r="K23" s="182">
        <v>0</v>
      </c>
      <c r="L23" s="164">
        <v>0</v>
      </c>
      <c r="M23" s="205">
        <f>IF(J23="EUR",(IF($D$5="NE",(K23+L23),IF($D$6="ANO",(K23),(K23+L23)))),(IF($D$5="NE",ROUND(((K23+L23)/$H$5),2),IF($D$6="ano",ROUND(K23/$H$5,2),ROUND((K23+L23)/$H$5,2)))))</f>
        <v>0</v>
      </c>
      <c r="N23" s="165">
        <v>0</v>
      </c>
      <c r="O23" s="185"/>
      <c r="P23" s="185"/>
      <c r="Q23" s="262">
        <f>ROUND(IF(J23="EUR",(M23-P23),(M23-(O23/$H$5))),2)</f>
        <v>0</v>
      </c>
      <c r="R23" s="32"/>
      <c r="S23" s="18"/>
      <c r="T23" s="18"/>
      <c r="U23" s="16"/>
    </row>
    <row r="24" spans="1:21" ht="17.25" customHeight="1" thickBot="1">
      <c r="A24" s="387"/>
      <c r="B24" s="374" t="s">
        <v>73</v>
      </c>
      <c r="C24" s="375"/>
      <c r="D24" s="375"/>
      <c r="E24" s="375"/>
      <c r="F24" s="375"/>
      <c r="G24" s="375"/>
      <c r="H24" s="375"/>
      <c r="I24" s="375"/>
      <c r="J24" s="375"/>
      <c r="K24" s="375">
        <f aca="true" t="shared" si="2" ref="K24:Q24">SUM(K23:K23)</f>
        <v>0</v>
      </c>
      <c r="L24" s="375">
        <f t="shared" si="2"/>
        <v>0</v>
      </c>
      <c r="M24" s="206">
        <f t="shared" si="2"/>
        <v>0</v>
      </c>
      <c r="N24" s="207">
        <f t="shared" si="2"/>
        <v>0</v>
      </c>
      <c r="O24" s="208">
        <f t="shared" si="2"/>
        <v>0</v>
      </c>
      <c r="P24" s="209">
        <f t="shared" si="2"/>
        <v>0</v>
      </c>
      <c r="Q24" s="265">
        <f t="shared" si="2"/>
        <v>0</v>
      </c>
      <c r="R24" s="210"/>
      <c r="S24" s="29"/>
      <c r="T24" s="29"/>
      <c r="U24" s="16"/>
    </row>
    <row r="25" spans="1:21" ht="95.25" customHeight="1">
      <c r="A25" s="383" t="s">
        <v>74</v>
      </c>
      <c r="B25" s="178" t="s">
        <v>176</v>
      </c>
      <c r="C25" s="30" t="s">
        <v>177</v>
      </c>
      <c r="D25" s="324" t="s">
        <v>99</v>
      </c>
      <c r="E25" s="325" t="s">
        <v>207</v>
      </c>
      <c r="F25" s="31"/>
      <c r="G25" s="179"/>
      <c r="H25" s="340">
        <v>41032</v>
      </c>
      <c r="I25" s="159">
        <v>41039</v>
      </c>
      <c r="J25" s="204" t="s">
        <v>24</v>
      </c>
      <c r="K25" s="182">
        <v>1356.51</v>
      </c>
      <c r="L25" s="164">
        <v>0</v>
      </c>
      <c r="M25" s="205">
        <f>IF(J25="EUR",(IF($D$5="NE",(K25+L25),IF($D$6="ANO",(K25),(K25+L25)))),(IF($D$5="NE",ROUND(((K25+L25)/$H$5),2),IF($D$6="ano",ROUND(K25/$H$5,2),ROUND((K25+L25)/$H$5,2)))))</f>
        <v>1356.51</v>
      </c>
      <c r="N25" s="165">
        <v>34</v>
      </c>
      <c r="O25" s="185"/>
      <c r="P25" s="185"/>
      <c r="Q25" s="262">
        <f>ROUND(IF(J25="EUR",(M25-P25),(M25-(O25/$H$5))),2)</f>
        <v>1356.51</v>
      </c>
      <c r="R25" s="32"/>
      <c r="S25" s="18"/>
      <c r="T25" s="18"/>
      <c r="U25" s="16"/>
    </row>
    <row r="26" spans="1:21" ht="95.25" customHeight="1" thickBot="1">
      <c r="A26" s="388"/>
      <c r="B26" s="178" t="s">
        <v>176</v>
      </c>
      <c r="C26" s="30" t="s">
        <v>177</v>
      </c>
      <c r="D26" s="324" t="s">
        <v>99</v>
      </c>
      <c r="E26" s="325" t="s">
        <v>207</v>
      </c>
      <c r="F26" s="31"/>
      <c r="G26" s="179"/>
      <c r="H26" s="343">
        <v>41032</v>
      </c>
      <c r="I26" s="159">
        <v>41039</v>
      </c>
      <c r="J26" s="204" t="s">
        <v>9</v>
      </c>
      <c r="K26" s="182">
        <v>458</v>
      </c>
      <c r="L26" s="164">
        <v>0</v>
      </c>
      <c r="M26" s="205">
        <f>IF(J26="EUR",(IF($D$5="NE",(K26+L26),IF($D$6="ANO",(K26),(K26+L26)))),(IF($D$5="NE",ROUND(((K26+L26)/$H$5),2),IF($D$6="ano",ROUND(K26/$H$5,2),ROUND((K26+L26)/$H$5,2)))))</f>
        <v>18.22</v>
      </c>
      <c r="N26" s="165">
        <v>0</v>
      </c>
      <c r="O26" s="185"/>
      <c r="P26" s="185"/>
      <c r="Q26" s="262">
        <f>ROUND(IF(J26="EUR",(M26-P26),(M26-(O26/$H$5))),2)</f>
        <v>18.22</v>
      </c>
      <c r="R26" s="32"/>
      <c r="S26" s="18"/>
      <c r="T26" s="18"/>
      <c r="U26" s="16"/>
    </row>
    <row r="27" spans="1:21" ht="19.5" customHeight="1" thickBot="1">
      <c r="A27" s="389"/>
      <c r="B27" s="374" t="s">
        <v>75</v>
      </c>
      <c r="C27" s="375"/>
      <c r="D27" s="375"/>
      <c r="E27" s="375"/>
      <c r="F27" s="375"/>
      <c r="G27" s="375"/>
      <c r="H27" s="375"/>
      <c r="I27" s="375"/>
      <c r="J27" s="375"/>
      <c r="K27" s="375">
        <f>SUM(K25:K25)</f>
        <v>1356.51</v>
      </c>
      <c r="L27" s="375">
        <f>SUM(L25:L25)</f>
        <v>0</v>
      </c>
      <c r="M27" s="206">
        <f>SUM(M25:M26)</f>
        <v>1374.73</v>
      </c>
      <c r="N27" s="207">
        <f>SUM(N25:N26)</f>
        <v>34</v>
      </c>
      <c r="O27" s="208">
        <f>SUM(O25:O25)</f>
        <v>0</v>
      </c>
      <c r="P27" s="209">
        <f>SUM(P25:P25)</f>
        <v>0</v>
      </c>
      <c r="Q27" s="265">
        <f>SUM(Q25:Q26)</f>
        <v>1374.73</v>
      </c>
      <c r="R27" s="210"/>
      <c r="S27" s="29"/>
      <c r="T27" s="29"/>
      <c r="U27" s="16"/>
    </row>
    <row r="28" spans="1:21" ht="53.25" customHeight="1" thickBot="1">
      <c r="A28" s="383" t="s">
        <v>76</v>
      </c>
      <c r="B28" s="178" t="s">
        <v>178</v>
      </c>
      <c r="C28" s="30" t="s">
        <v>179</v>
      </c>
      <c r="D28" s="63" t="s">
        <v>101</v>
      </c>
      <c r="E28" s="325" t="s">
        <v>180</v>
      </c>
      <c r="F28" s="31" t="s">
        <v>181</v>
      </c>
      <c r="G28" s="326" t="s">
        <v>182</v>
      </c>
      <c r="H28" s="340">
        <v>41078</v>
      </c>
      <c r="I28" s="159">
        <v>41087</v>
      </c>
      <c r="J28" s="204" t="s">
        <v>9</v>
      </c>
      <c r="K28" s="182">
        <v>3983</v>
      </c>
      <c r="L28" s="164">
        <v>0</v>
      </c>
      <c r="M28" s="205">
        <f>IF(J28="EUR",(IF($D$5="NE",(K28+L28),IF($D$6="ANO",(K28),(K28+L28)))),(IF($D$5="NE",ROUND(((K28+L28)/$H$5),2),IF($D$6="ano",ROUND(K28/$H$5,2),ROUND((K28+L28)/$H$5,2)))))</f>
        <v>158.43</v>
      </c>
      <c r="N28" s="165">
        <v>6</v>
      </c>
      <c r="O28" s="185"/>
      <c r="P28" s="185"/>
      <c r="Q28" s="262">
        <f>ROUND(IF(J28="EUR",(M28-P28),(M28-(O28/$H$5))),2)</f>
        <v>158.43</v>
      </c>
      <c r="R28" s="32"/>
      <c r="S28" s="18"/>
      <c r="T28" s="18"/>
      <c r="U28" s="16"/>
    </row>
    <row r="29" spans="1:21" ht="21" customHeight="1" thickBot="1">
      <c r="A29" s="384"/>
      <c r="B29" s="374" t="s">
        <v>77</v>
      </c>
      <c r="C29" s="375"/>
      <c r="D29" s="375"/>
      <c r="E29" s="375"/>
      <c r="F29" s="375"/>
      <c r="G29" s="375"/>
      <c r="H29" s="375"/>
      <c r="I29" s="375"/>
      <c r="J29" s="375"/>
      <c r="K29" s="375">
        <f aca="true" t="shared" si="3" ref="K29:Q29">SUM(K28:K28)</f>
        <v>3983</v>
      </c>
      <c r="L29" s="375">
        <f t="shared" si="3"/>
        <v>0</v>
      </c>
      <c r="M29" s="206">
        <f t="shared" si="3"/>
        <v>158.43</v>
      </c>
      <c r="N29" s="207">
        <f t="shared" si="3"/>
        <v>6</v>
      </c>
      <c r="O29" s="208">
        <f t="shared" si="3"/>
        <v>0</v>
      </c>
      <c r="P29" s="209">
        <f t="shared" si="3"/>
        <v>0</v>
      </c>
      <c r="Q29" s="265">
        <f t="shared" si="3"/>
        <v>158.43</v>
      </c>
      <c r="R29" s="210"/>
      <c r="S29" s="29"/>
      <c r="T29" s="29"/>
      <c r="U29" s="16"/>
    </row>
    <row r="30" spans="1:21" ht="39" thickBot="1">
      <c r="A30" s="383" t="s">
        <v>78</v>
      </c>
      <c r="B30" s="178" t="s">
        <v>188</v>
      </c>
      <c r="C30" s="326" t="s">
        <v>190</v>
      </c>
      <c r="D30" s="63" t="s">
        <v>101</v>
      </c>
      <c r="E30" s="325" t="s">
        <v>208</v>
      </c>
      <c r="F30" s="31" t="s">
        <v>191</v>
      </c>
      <c r="G30" s="30" t="s">
        <v>192</v>
      </c>
      <c r="H30" s="340">
        <v>41120</v>
      </c>
      <c r="I30" s="159">
        <v>41129</v>
      </c>
      <c r="J30" s="204" t="s">
        <v>9</v>
      </c>
      <c r="K30" s="182">
        <v>3510</v>
      </c>
      <c r="L30" s="164">
        <v>702</v>
      </c>
      <c r="M30" s="205">
        <f>IF(J30="EUR",(IF($D$5="NE",(K30+L30),IF($D$6="ANO",(K30),(K30+L30)))),(IF($D$5="NE",ROUND(((K30+L30)/$H$5),2),IF($D$6="ano",ROUND(K30/$H$5,2),ROUND((K30+L30)/$H$5,2)))))</f>
        <v>167.54</v>
      </c>
      <c r="N30" s="165">
        <v>5</v>
      </c>
      <c r="O30" s="185"/>
      <c r="P30" s="185"/>
      <c r="Q30" s="262">
        <f>ROUND(IF(J30="EUR",(M30-P30),(M30-(O30/$H$5))),2)</f>
        <v>167.54</v>
      </c>
      <c r="R30" s="32"/>
      <c r="S30" s="18"/>
      <c r="T30" s="18"/>
      <c r="U30" s="16"/>
    </row>
    <row r="31" spans="1:21" ht="18" customHeight="1" thickBot="1">
      <c r="A31" s="391"/>
      <c r="B31" s="374" t="s">
        <v>79</v>
      </c>
      <c r="C31" s="375"/>
      <c r="D31" s="375"/>
      <c r="E31" s="375"/>
      <c r="F31" s="375"/>
      <c r="G31" s="375"/>
      <c r="H31" s="375"/>
      <c r="I31" s="375"/>
      <c r="J31" s="375"/>
      <c r="K31" s="375">
        <f aca="true" t="shared" si="4" ref="K31:Q31">SUM(K30:K30)</f>
        <v>3510</v>
      </c>
      <c r="L31" s="375">
        <f t="shared" si="4"/>
        <v>702</v>
      </c>
      <c r="M31" s="206">
        <f t="shared" si="4"/>
        <v>167.54</v>
      </c>
      <c r="N31" s="207">
        <f t="shared" si="4"/>
        <v>5</v>
      </c>
      <c r="O31" s="208">
        <f t="shared" si="4"/>
        <v>0</v>
      </c>
      <c r="P31" s="209">
        <f t="shared" si="4"/>
        <v>0</v>
      </c>
      <c r="Q31" s="265">
        <f t="shared" si="4"/>
        <v>167.54</v>
      </c>
      <c r="R31" s="210"/>
      <c r="S31" s="18"/>
      <c r="T31" s="18"/>
      <c r="U31" s="16"/>
    </row>
    <row r="32" spans="1:21" ht="12.75" customHeight="1" thickBot="1">
      <c r="A32" s="383" t="s">
        <v>56</v>
      </c>
      <c r="B32" s="178"/>
      <c r="C32" s="30"/>
      <c r="D32" s="63"/>
      <c r="E32" s="31"/>
      <c r="F32" s="31"/>
      <c r="G32" s="30"/>
      <c r="H32" s="184"/>
      <c r="I32" s="159"/>
      <c r="J32" s="204" t="s">
        <v>9</v>
      </c>
      <c r="K32" s="182"/>
      <c r="L32" s="164"/>
      <c r="M32" s="205">
        <f>IF(J32="EUR",(IF($D$5="NE",(K32+L32),IF($D$6="ANO",(K32),(K32+L32)))),(IF($D$5="NE",ROUND(((K32+L32)/$H$5),2),IF($D$6="ano",ROUND(K32/$H$5,2),ROUND((K32+L32)/$H$5,2)))))</f>
        <v>0</v>
      </c>
      <c r="N32" s="165"/>
      <c r="O32" s="185"/>
      <c r="P32" s="185"/>
      <c r="Q32" s="262">
        <f>ROUND(IF(J32="EUR",(M32-P32),(M32-(O32/$H$5))),2)</f>
        <v>0</v>
      </c>
      <c r="R32" s="32"/>
      <c r="S32" s="18"/>
      <c r="T32" s="18"/>
      <c r="U32" s="16"/>
    </row>
    <row r="33" spans="1:21" ht="18.75" customHeight="1" thickBot="1">
      <c r="A33" s="389"/>
      <c r="B33" s="374" t="s">
        <v>80</v>
      </c>
      <c r="C33" s="375"/>
      <c r="D33" s="375"/>
      <c r="E33" s="375"/>
      <c r="F33" s="375"/>
      <c r="G33" s="375"/>
      <c r="H33" s="375"/>
      <c r="I33" s="375"/>
      <c r="J33" s="375"/>
      <c r="K33" s="375">
        <f aca="true" t="shared" si="5" ref="K33:Q33">SUM(K32:K32)</f>
        <v>0</v>
      </c>
      <c r="L33" s="375">
        <f t="shared" si="5"/>
        <v>0</v>
      </c>
      <c r="M33" s="206">
        <f t="shared" si="5"/>
        <v>0</v>
      </c>
      <c r="N33" s="207">
        <f t="shared" si="5"/>
        <v>0</v>
      </c>
      <c r="O33" s="208">
        <f t="shared" si="5"/>
        <v>0</v>
      </c>
      <c r="P33" s="209">
        <f t="shared" si="5"/>
        <v>0</v>
      </c>
      <c r="Q33" s="265">
        <f t="shared" si="5"/>
        <v>0</v>
      </c>
      <c r="R33" s="210"/>
      <c r="S33" s="18"/>
      <c r="T33" s="18"/>
      <c r="U33" s="16"/>
    </row>
    <row r="34" spans="1:21" ht="12.75" customHeight="1" thickBot="1">
      <c r="A34" s="383" t="s">
        <v>57</v>
      </c>
      <c r="B34" s="178"/>
      <c r="C34" s="30"/>
      <c r="D34" s="63"/>
      <c r="E34" s="31"/>
      <c r="F34" s="31"/>
      <c r="G34" s="30"/>
      <c r="H34" s="184"/>
      <c r="I34" s="159"/>
      <c r="J34" s="204" t="s">
        <v>9</v>
      </c>
      <c r="K34" s="182"/>
      <c r="L34" s="164"/>
      <c r="M34" s="205">
        <f>IF(J34="EUR",(IF($D$5="NE",(K34+L34),IF($D$6="ANO",(K34),(K34+L34)))),(IF($D$5="NE",ROUND(((K34+L34)/$H$5),2),IF($D$6="ano",ROUND(K34/$H$5,2),ROUND((K34+L34)/$H$5,2)))))</f>
        <v>0</v>
      </c>
      <c r="N34" s="165"/>
      <c r="O34" s="185"/>
      <c r="P34" s="185"/>
      <c r="Q34" s="262">
        <f>ROUND(IF(J34="EUR",(M34-P34),(M34-(O34/$H$5))),2)</f>
        <v>0</v>
      </c>
      <c r="R34" s="32"/>
      <c r="S34" s="18"/>
      <c r="T34" s="18"/>
      <c r="U34" s="16"/>
    </row>
    <row r="35" spans="1:21" ht="18.75" customHeight="1" thickBot="1">
      <c r="A35" s="384"/>
      <c r="B35" s="374" t="s">
        <v>81</v>
      </c>
      <c r="C35" s="375"/>
      <c r="D35" s="375"/>
      <c r="E35" s="375"/>
      <c r="F35" s="375"/>
      <c r="G35" s="375"/>
      <c r="H35" s="375"/>
      <c r="I35" s="375"/>
      <c r="J35" s="375"/>
      <c r="K35" s="375">
        <f aca="true" t="shared" si="6" ref="K35:Q35">SUM(K34:K34)</f>
        <v>0</v>
      </c>
      <c r="L35" s="375">
        <f t="shared" si="6"/>
        <v>0</v>
      </c>
      <c r="M35" s="206">
        <f t="shared" si="6"/>
        <v>0</v>
      </c>
      <c r="N35" s="207">
        <f t="shared" si="6"/>
        <v>0</v>
      </c>
      <c r="O35" s="208">
        <f t="shared" si="6"/>
        <v>0</v>
      </c>
      <c r="P35" s="209">
        <f t="shared" si="6"/>
        <v>0</v>
      </c>
      <c r="Q35" s="265">
        <f t="shared" si="6"/>
        <v>0</v>
      </c>
      <c r="R35" s="210"/>
      <c r="S35" s="18"/>
      <c r="T35" s="18"/>
      <c r="U35" s="16"/>
    </row>
    <row r="36" spans="1:21" ht="12.75" customHeight="1" thickBot="1">
      <c r="A36" s="383" t="s">
        <v>58</v>
      </c>
      <c r="B36" s="178"/>
      <c r="C36" s="30"/>
      <c r="D36" s="63"/>
      <c r="E36" s="31"/>
      <c r="F36" s="31"/>
      <c r="G36" s="30"/>
      <c r="H36" s="184"/>
      <c r="I36" s="159"/>
      <c r="J36" s="204" t="s">
        <v>9</v>
      </c>
      <c r="K36" s="182">
        <v>0</v>
      </c>
      <c r="L36" s="164"/>
      <c r="M36" s="205">
        <f>IF(J36="EUR",(IF($D$5="NE",(K36+L36),IF($D$6="ANO",(K36),(K36+L36)))),(IF($D$5="NE",ROUND(((K36+L36)/$H$5),2),IF($D$6="ano",ROUND(K36/$H$5,2),ROUND((K36+L36)/$H$5,2)))))</f>
        <v>0</v>
      </c>
      <c r="N36" s="165"/>
      <c r="O36" s="185"/>
      <c r="P36" s="185"/>
      <c r="Q36" s="262">
        <f>ROUND(IF(J36="EUR",(M36-P36),(M36-(O36/$H$5))),2)</f>
        <v>0</v>
      </c>
      <c r="R36" s="32"/>
      <c r="S36" s="18"/>
      <c r="T36" s="18"/>
      <c r="U36" s="16"/>
    </row>
    <row r="37" spans="1:21" ht="18" customHeight="1" thickBot="1">
      <c r="A37" s="391"/>
      <c r="B37" s="374" t="s">
        <v>82</v>
      </c>
      <c r="C37" s="375"/>
      <c r="D37" s="375"/>
      <c r="E37" s="375"/>
      <c r="F37" s="375"/>
      <c r="G37" s="375"/>
      <c r="H37" s="375"/>
      <c r="I37" s="375"/>
      <c r="J37" s="375"/>
      <c r="K37" s="375">
        <f aca="true" t="shared" si="7" ref="K37:Q37">SUM(K36:K36)</f>
        <v>0</v>
      </c>
      <c r="L37" s="375">
        <f t="shared" si="7"/>
        <v>0</v>
      </c>
      <c r="M37" s="206">
        <f t="shared" si="7"/>
        <v>0</v>
      </c>
      <c r="N37" s="207">
        <f t="shared" si="7"/>
        <v>0</v>
      </c>
      <c r="O37" s="208">
        <f t="shared" si="7"/>
        <v>0</v>
      </c>
      <c r="P37" s="209">
        <f t="shared" si="7"/>
        <v>0</v>
      </c>
      <c r="Q37" s="265">
        <f t="shared" si="7"/>
        <v>0</v>
      </c>
      <c r="R37" s="210"/>
      <c r="S37" s="36"/>
      <c r="T37" s="36"/>
      <c r="U37" s="16"/>
    </row>
    <row r="38" spans="1:21" ht="10.5" customHeight="1">
      <c r="A38" s="152"/>
      <c r="B38" s="66"/>
      <c r="C38" s="66"/>
      <c r="D38" s="66"/>
      <c r="E38" s="66"/>
      <c r="F38" s="66"/>
      <c r="G38" s="66"/>
      <c r="H38" s="67"/>
      <c r="I38" s="68"/>
      <c r="J38" s="68"/>
      <c r="K38" s="69"/>
      <c r="L38" s="69"/>
      <c r="M38" s="70"/>
      <c r="N38" s="73"/>
      <c r="O38" s="74"/>
      <c r="P38" s="74"/>
      <c r="Q38" s="74"/>
      <c r="R38" s="71"/>
      <c r="S38" s="36"/>
      <c r="T38" s="36"/>
      <c r="U38" s="16"/>
    </row>
    <row r="39" spans="1:21" ht="22.5" customHeight="1" thickBot="1">
      <c r="A39" s="390"/>
      <c r="B39" s="390"/>
      <c r="C39" s="390"/>
      <c r="D39" s="390"/>
      <c r="E39" s="390"/>
      <c r="F39" s="390"/>
      <c r="G39" s="390"/>
      <c r="H39" s="390"/>
      <c r="I39" s="47"/>
      <c r="J39" s="47"/>
      <c r="K39" s="75"/>
      <c r="L39" s="75"/>
      <c r="M39" s="75"/>
      <c r="N39" s="170"/>
      <c r="O39" s="76"/>
      <c r="P39" s="76"/>
      <c r="Q39" s="373"/>
      <c r="R39" s="373"/>
      <c r="S39" s="36"/>
      <c r="T39" s="36"/>
      <c r="U39" s="16"/>
    </row>
    <row r="40" spans="1:21" ht="22.5" customHeight="1" thickBot="1">
      <c r="A40" s="77" t="s">
        <v>25</v>
      </c>
      <c r="B40" s="376" t="s">
        <v>141</v>
      </c>
      <c r="C40" s="376"/>
      <c r="D40" s="376"/>
      <c r="E40" s="376"/>
      <c r="F40" s="376"/>
      <c r="G40" s="376"/>
      <c r="H40" s="376"/>
      <c r="I40" s="376"/>
      <c r="J40" s="376"/>
      <c r="K40" s="377"/>
      <c r="L40" s="269" t="s">
        <v>24</v>
      </c>
      <c r="M40" s="214">
        <f>M37+M35+M33+M31+M29+M27+M24+M22+M20</f>
        <v>2357.16</v>
      </c>
      <c r="N40" s="215">
        <f>N37+N35+N33+N31+N29+N27+N24+N22+N20</f>
        <v>57</v>
      </c>
      <c r="O40" s="216">
        <f>O37+O35+O33+O31+O29+O27+O24+O22+O20</f>
        <v>0</v>
      </c>
      <c r="P40" s="217">
        <f>P37+P35+P33+P31+P29+P27+P24+P22+P20</f>
        <v>0</v>
      </c>
      <c r="Q40" s="266">
        <f>Q37+Q35+Q33+Q31+Q29+Q27+Q24+Q22+Q20</f>
        <v>2357.16</v>
      </c>
      <c r="R40" s="36"/>
      <c r="S40" s="36"/>
      <c r="T40" s="36"/>
      <c r="U40" s="16"/>
    </row>
    <row r="41" spans="1:21" ht="22.5" customHeight="1" thickBot="1">
      <c r="A41" s="77" t="s">
        <v>26</v>
      </c>
      <c r="B41" s="385" t="s">
        <v>142</v>
      </c>
      <c r="C41" s="376"/>
      <c r="D41" s="376"/>
      <c r="E41" s="376"/>
      <c r="F41" s="376"/>
      <c r="G41" s="376"/>
      <c r="H41" s="376"/>
      <c r="I41" s="376"/>
      <c r="J41" s="376"/>
      <c r="K41" s="377"/>
      <c r="L41" s="216" t="s">
        <v>9</v>
      </c>
      <c r="M41" s="278"/>
      <c r="N41" s="276"/>
      <c r="O41" s="277"/>
      <c r="P41" s="219" t="s">
        <v>24</v>
      </c>
      <c r="Q41" s="218">
        <f>M41/$H$5</f>
        <v>0</v>
      </c>
      <c r="R41" s="36"/>
      <c r="S41" s="36"/>
      <c r="T41" s="36"/>
      <c r="U41" s="16"/>
    </row>
    <row r="42" spans="1:21" ht="22.5" customHeight="1" thickBot="1">
      <c r="A42" s="77" t="s">
        <v>27</v>
      </c>
      <c r="B42" s="376" t="s">
        <v>143</v>
      </c>
      <c r="C42" s="376"/>
      <c r="D42" s="376"/>
      <c r="E42" s="376"/>
      <c r="F42" s="376"/>
      <c r="G42" s="376"/>
      <c r="H42" s="376"/>
      <c r="I42" s="376"/>
      <c r="J42" s="376"/>
      <c r="K42" s="376"/>
      <c r="L42" s="378"/>
      <c r="M42" s="379"/>
      <c r="N42" s="379"/>
      <c r="O42" s="380"/>
      <c r="P42" s="219" t="s">
        <v>24</v>
      </c>
      <c r="Q42" s="266">
        <f>Q40-Q41</f>
        <v>2357.16</v>
      </c>
      <c r="R42" s="36"/>
      <c r="S42" s="36"/>
      <c r="T42" s="36"/>
      <c r="U42" s="16"/>
    </row>
    <row r="43" spans="1:21" s="13" customFormat="1" ht="13.5" thickBot="1">
      <c r="A43" s="48"/>
      <c r="B43" s="9"/>
      <c r="C43" s="9"/>
      <c r="D43" s="9"/>
      <c r="E43" s="9"/>
      <c r="F43" s="9"/>
      <c r="G43" s="9"/>
      <c r="H43" s="9"/>
      <c r="I43" s="49"/>
      <c r="J43" s="49"/>
      <c r="K43" s="49"/>
      <c r="L43" s="49"/>
      <c r="M43" s="372"/>
      <c r="N43" s="372"/>
      <c r="O43" s="372"/>
      <c r="P43" s="372"/>
      <c r="Q43" s="372"/>
      <c r="R43" s="372"/>
      <c r="S43" s="37"/>
      <c r="T43" s="37"/>
      <c r="U43" s="20"/>
    </row>
    <row r="44" spans="1:21" s="41" customFormat="1" ht="12.75">
      <c r="A44" s="128" t="s">
        <v>150</v>
      </c>
      <c r="B44" s="129"/>
      <c r="C44" s="130"/>
      <c r="D44" s="130"/>
      <c r="E44" s="131"/>
      <c r="F44" s="131"/>
      <c r="G44" s="130"/>
      <c r="H44" s="132"/>
      <c r="I44" s="133"/>
      <c r="J44" s="133"/>
      <c r="K44" s="134"/>
      <c r="M44" s="52"/>
      <c r="N44" s="50"/>
      <c r="O44" s="52"/>
      <c r="P44" s="52"/>
      <c r="Q44" s="52"/>
      <c r="R44" s="52"/>
      <c r="S44" s="38"/>
      <c r="T44" s="39"/>
      <c r="U44" s="40"/>
    </row>
    <row r="45" spans="1:21" ht="16.5" customHeight="1">
      <c r="A45" s="135" t="s">
        <v>10</v>
      </c>
      <c r="B45" s="136" t="s">
        <v>23</v>
      </c>
      <c r="C45" s="53"/>
      <c r="D45" s="53"/>
      <c r="E45" s="53"/>
      <c r="F45" s="53"/>
      <c r="G45" s="51"/>
      <c r="H45" s="42"/>
      <c r="I45" s="41"/>
      <c r="J45" s="41"/>
      <c r="K45" s="137"/>
      <c r="M45" s="52"/>
      <c r="N45" s="50"/>
      <c r="O45" s="52"/>
      <c r="P45" s="52"/>
      <c r="Q45" s="52"/>
      <c r="R45" s="52"/>
      <c r="S45" s="42"/>
      <c r="T45" s="42"/>
      <c r="U45" s="16"/>
    </row>
    <row r="46" spans="1:21" s="13" customFormat="1" ht="13.5" customHeight="1">
      <c r="A46" s="135" t="s">
        <v>11</v>
      </c>
      <c r="B46" s="138" t="s">
        <v>12</v>
      </c>
      <c r="C46" s="53"/>
      <c r="D46" s="53"/>
      <c r="E46" s="53"/>
      <c r="F46" s="53"/>
      <c r="G46" s="50"/>
      <c r="H46" s="38"/>
      <c r="I46" s="53"/>
      <c r="J46" s="53"/>
      <c r="K46" s="139"/>
      <c r="M46" s="52"/>
      <c r="N46" s="50"/>
      <c r="O46" s="52"/>
      <c r="P46" s="52"/>
      <c r="Q46" s="52"/>
      <c r="R46" s="52"/>
      <c r="S46" s="38"/>
      <c r="T46" s="38"/>
      <c r="U46" s="20"/>
    </row>
    <row r="47" spans="1:21" s="13" customFormat="1" ht="13.5" customHeight="1">
      <c r="A47" s="135" t="s">
        <v>13</v>
      </c>
      <c r="B47" s="138" t="s">
        <v>14</v>
      </c>
      <c r="C47" s="53"/>
      <c r="D47" s="53"/>
      <c r="E47" s="53"/>
      <c r="F47" s="53"/>
      <c r="G47" s="50"/>
      <c r="H47" s="38"/>
      <c r="I47" s="53"/>
      <c r="J47" s="53"/>
      <c r="K47" s="139"/>
      <c r="M47" s="52"/>
      <c r="N47" s="50"/>
      <c r="O47" s="52"/>
      <c r="P47" s="52"/>
      <c r="Q47" s="52"/>
      <c r="R47" s="52"/>
      <c r="S47" s="38"/>
      <c r="T47" s="38"/>
      <c r="U47" s="20"/>
    </row>
    <row r="48" spans="1:21" s="13" customFormat="1" ht="13.5" customHeight="1" thickBot="1">
      <c r="A48" s="135" t="s">
        <v>15</v>
      </c>
      <c r="B48" s="138" t="s">
        <v>16</v>
      </c>
      <c r="C48" s="41"/>
      <c r="D48" s="41"/>
      <c r="E48" s="41"/>
      <c r="F48" s="41"/>
      <c r="G48" s="50"/>
      <c r="H48" s="38"/>
      <c r="I48" s="53"/>
      <c r="J48" s="53"/>
      <c r="K48" s="139"/>
      <c r="M48" s="52"/>
      <c r="N48" s="50"/>
      <c r="O48" s="52"/>
      <c r="P48" s="52"/>
      <c r="Q48" s="52"/>
      <c r="R48" s="52"/>
      <c r="S48" s="38"/>
      <c r="T48" s="38"/>
      <c r="U48" s="20"/>
    </row>
    <row r="49" spans="1:21" ht="12.75">
      <c r="A49" s="135" t="s">
        <v>17</v>
      </c>
      <c r="B49" s="136" t="s">
        <v>18</v>
      </c>
      <c r="C49" s="41"/>
      <c r="D49" s="41"/>
      <c r="E49" s="41"/>
      <c r="F49" s="41"/>
      <c r="G49" s="41"/>
      <c r="H49" s="41"/>
      <c r="I49" s="41"/>
      <c r="J49" s="41"/>
      <c r="K49" s="137"/>
      <c r="M49" s="52"/>
      <c r="N49" s="50"/>
      <c r="O49" s="52"/>
      <c r="P49" s="52"/>
      <c r="Q49" s="52"/>
      <c r="R49" s="52"/>
      <c r="S49" s="43"/>
      <c r="T49" s="43"/>
      <c r="U49" s="54"/>
    </row>
    <row r="50" spans="1:24" ht="12.75">
      <c r="A50" s="135" t="s">
        <v>19</v>
      </c>
      <c r="B50" s="138" t="s">
        <v>21</v>
      </c>
      <c r="C50" s="41"/>
      <c r="D50" s="41"/>
      <c r="E50" s="41"/>
      <c r="F50" s="41"/>
      <c r="G50" s="41"/>
      <c r="H50" s="41"/>
      <c r="I50" s="41"/>
      <c r="J50" s="41"/>
      <c r="K50" s="137"/>
      <c r="M50" s="55"/>
      <c r="N50" s="171"/>
      <c r="O50" s="56"/>
      <c r="R50" s="57"/>
      <c r="S50" s="43"/>
      <c r="T50" s="43"/>
      <c r="U50" s="43"/>
      <c r="V50" s="41"/>
      <c r="W50" s="41"/>
      <c r="X50" s="41"/>
    </row>
    <row r="51" spans="1:24" ht="12.75">
      <c r="A51" s="135" t="s">
        <v>20</v>
      </c>
      <c r="B51" s="136" t="s">
        <v>28</v>
      </c>
      <c r="C51" s="41"/>
      <c r="D51" s="41"/>
      <c r="E51" s="41"/>
      <c r="F51" s="41"/>
      <c r="G51" s="41"/>
      <c r="H51" s="41"/>
      <c r="I51" s="41"/>
      <c r="J51" s="41"/>
      <c r="K51" s="137"/>
      <c r="L51" s="186"/>
      <c r="M51" s="186"/>
      <c r="N51" s="186"/>
      <c r="O51" s="186"/>
      <c r="P51" s="186"/>
      <c r="Q51" s="186"/>
      <c r="R51" s="186"/>
      <c r="S51" s="44"/>
      <c r="T51" s="44"/>
      <c r="U51" s="44"/>
      <c r="V51" s="44"/>
      <c r="W51" s="45"/>
      <c r="X51" s="45"/>
    </row>
    <row r="52" spans="1:24" ht="12.75">
      <c r="A52" s="135"/>
      <c r="B52" s="136" t="s">
        <v>29</v>
      </c>
      <c r="C52" s="41"/>
      <c r="D52" s="41"/>
      <c r="E52" s="41"/>
      <c r="F52" s="41"/>
      <c r="G52" s="41"/>
      <c r="H52" s="41"/>
      <c r="I52" s="41"/>
      <c r="J52" s="41"/>
      <c r="K52" s="137"/>
      <c r="L52" s="186"/>
      <c r="M52" s="186"/>
      <c r="N52" s="186"/>
      <c r="O52" s="186"/>
      <c r="P52" s="186"/>
      <c r="Q52" s="186"/>
      <c r="R52" s="186"/>
      <c r="S52" s="44"/>
      <c r="T52" s="44"/>
      <c r="U52" s="44"/>
      <c r="V52" s="44"/>
      <c r="W52" s="45"/>
      <c r="X52" s="45"/>
    </row>
    <row r="53" spans="1:24" ht="12.75">
      <c r="A53" s="140"/>
      <c r="B53" s="136" t="s">
        <v>30</v>
      </c>
      <c r="C53" s="41"/>
      <c r="D53" s="41"/>
      <c r="E53" s="41"/>
      <c r="F53" s="41"/>
      <c r="G53" s="41"/>
      <c r="H53" s="41"/>
      <c r="I53" s="41"/>
      <c r="J53" s="41"/>
      <c r="K53" s="137"/>
      <c r="L53" s="187"/>
      <c r="M53" s="188"/>
      <c r="N53" s="188"/>
      <c r="O53" s="188"/>
      <c r="P53" s="188"/>
      <c r="Q53" s="46"/>
      <c r="R53" s="46"/>
      <c r="S53" s="46"/>
      <c r="T53" s="46"/>
      <c r="U53" s="46"/>
      <c r="V53" s="46"/>
      <c r="W53" s="46"/>
      <c r="X53" s="46"/>
    </row>
    <row r="54" spans="1:24" ht="13.5" thickBot="1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3"/>
      <c r="L54" s="76"/>
      <c r="M54" s="76"/>
      <c r="N54" s="76"/>
      <c r="O54" s="76"/>
      <c r="P54" s="76"/>
      <c r="Q54" s="46"/>
      <c r="R54" s="46"/>
      <c r="S54" s="46"/>
      <c r="T54" s="46"/>
      <c r="U54" s="46"/>
      <c r="V54" s="46"/>
      <c r="W54" s="46"/>
      <c r="X54" s="46"/>
    </row>
    <row r="55" spans="12:24" ht="12.75">
      <c r="L55" s="76"/>
      <c r="M55" s="76"/>
      <c r="N55" s="76"/>
      <c r="O55" s="76"/>
      <c r="P55" s="76"/>
      <c r="Q55" s="46"/>
      <c r="R55" s="46"/>
      <c r="S55" s="46"/>
      <c r="T55" s="46"/>
      <c r="U55" s="46"/>
      <c r="V55" s="46"/>
      <c r="W55" s="46"/>
      <c r="X55" s="46"/>
    </row>
    <row r="56" spans="12:24" ht="13.5" thickBot="1">
      <c r="L56" s="188"/>
      <c r="M56" s="188"/>
      <c r="N56" s="188"/>
      <c r="O56" s="188"/>
      <c r="P56" s="188"/>
      <c r="Q56" s="59"/>
      <c r="R56" s="59"/>
      <c r="S56" s="59"/>
      <c r="T56" s="59"/>
      <c r="U56" s="59"/>
      <c r="V56" s="59"/>
      <c r="W56" s="59"/>
      <c r="X56" s="59"/>
    </row>
    <row r="57" spans="2:24" ht="15.75" customHeight="1">
      <c r="B57" s="353" t="s">
        <v>149</v>
      </c>
      <c r="C57" s="354"/>
      <c r="D57" s="354"/>
      <c r="E57" s="354"/>
      <c r="F57" s="355"/>
      <c r="G57" s="356"/>
      <c r="L57" s="76"/>
      <c r="M57" s="76"/>
      <c r="N57" s="76"/>
      <c r="O57" s="369" t="s">
        <v>151</v>
      </c>
      <c r="P57" s="370"/>
      <c r="Q57" s="370"/>
      <c r="R57" s="371"/>
      <c r="S57" s="58"/>
      <c r="T57" s="58"/>
      <c r="U57" s="58"/>
      <c r="V57" s="58"/>
      <c r="W57" s="58"/>
      <c r="X57" s="58"/>
    </row>
    <row r="58" spans="2:24" ht="12.75">
      <c r="B58" s="357" t="s">
        <v>209</v>
      </c>
      <c r="C58" s="358"/>
      <c r="D58" s="358"/>
      <c r="E58" s="358"/>
      <c r="F58" s="359"/>
      <c r="G58" s="360"/>
      <c r="H58" s="60"/>
      <c r="I58" s="60"/>
      <c r="J58" s="60"/>
      <c r="K58" s="60"/>
      <c r="L58" s="76"/>
      <c r="M58" s="76"/>
      <c r="N58" s="76"/>
      <c r="O58" s="357" t="s">
        <v>152</v>
      </c>
      <c r="P58" s="358"/>
      <c r="Q58" s="358"/>
      <c r="R58" s="360"/>
      <c r="S58" s="58"/>
      <c r="T58" s="58"/>
      <c r="U58" s="58"/>
      <c r="V58" s="58"/>
      <c r="W58" s="58"/>
      <c r="X58" s="58"/>
    </row>
    <row r="59" spans="2:24" ht="12.75">
      <c r="B59" s="357"/>
      <c r="C59" s="358"/>
      <c r="D59" s="358"/>
      <c r="E59" s="358"/>
      <c r="F59" s="359"/>
      <c r="G59" s="360"/>
      <c r="H59" s="60"/>
      <c r="I59" s="60"/>
      <c r="J59" s="60"/>
      <c r="K59" s="60"/>
      <c r="L59" s="60"/>
      <c r="M59" s="60"/>
      <c r="N59" s="172"/>
      <c r="O59" s="357"/>
      <c r="P59" s="358"/>
      <c r="Q59" s="358"/>
      <c r="R59" s="360"/>
      <c r="S59" s="41"/>
      <c r="T59" s="41"/>
      <c r="U59" s="41"/>
      <c r="V59" s="41"/>
      <c r="W59" s="41"/>
      <c r="X59" s="41"/>
    </row>
    <row r="60" spans="2:18" ht="12.75">
      <c r="B60" s="357"/>
      <c r="C60" s="358"/>
      <c r="D60" s="358"/>
      <c r="E60" s="358"/>
      <c r="F60" s="359"/>
      <c r="G60" s="360"/>
      <c r="O60" s="357"/>
      <c r="P60" s="358"/>
      <c r="Q60" s="358"/>
      <c r="R60" s="360"/>
    </row>
    <row r="61" spans="2:18" ht="12.75">
      <c r="B61" s="357"/>
      <c r="C61" s="358"/>
      <c r="D61" s="358"/>
      <c r="E61" s="358"/>
      <c r="F61" s="359"/>
      <c r="G61" s="360"/>
      <c r="O61" s="357"/>
      <c r="P61" s="358"/>
      <c r="Q61" s="358"/>
      <c r="R61" s="360"/>
    </row>
    <row r="62" spans="2:18" ht="12.75">
      <c r="B62" s="361" t="s">
        <v>148</v>
      </c>
      <c r="C62" s="362"/>
      <c r="D62" s="362"/>
      <c r="E62" s="362"/>
      <c r="F62" s="363"/>
      <c r="G62" s="364"/>
      <c r="O62" s="361" t="s">
        <v>148</v>
      </c>
      <c r="P62" s="362"/>
      <c r="Q62" s="362"/>
      <c r="R62" s="364"/>
    </row>
    <row r="63" spans="2:18" ht="12.75">
      <c r="B63" s="361"/>
      <c r="C63" s="362"/>
      <c r="D63" s="362"/>
      <c r="E63" s="362"/>
      <c r="F63" s="363"/>
      <c r="G63" s="364"/>
      <c r="O63" s="361"/>
      <c r="P63" s="362"/>
      <c r="Q63" s="362"/>
      <c r="R63" s="364"/>
    </row>
    <row r="64" spans="2:18" ht="12.75">
      <c r="B64" s="361"/>
      <c r="C64" s="362"/>
      <c r="D64" s="362"/>
      <c r="E64" s="362"/>
      <c r="F64" s="363"/>
      <c r="G64" s="364"/>
      <c r="O64" s="361"/>
      <c r="P64" s="362"/>
      <c r="Q64" s="362"/>
      <c r="R64" s="364"/>
    </row>
    <row r="65" spans="2:18" ht="13.5" thickBot="1">
      <c r="B65" s="365"/>
      <c r="C65" s="366"/>
      <c r="D65" s="366"/>
      <c r="E65" s="366"/>
      <c r="F65" s="367"/>
      <c r="G65" s="368"/>
      <c r="O65" s="365"/>
      <c r="P65" s="366"/>
      <c r="Q65" s="366"/>
      <c r="R65" s="368"/>
    </row>
  </sheetData>
  <sheetProtection/>
  <mergeCells count="63">
    <mergeCell ref="H5:I5"/>
    <mergeCell ref="B27:L27"/>
    <mergeCell ref="H6:I6"/>
    <mergeCell ref="B8:N8"/>
    <mergeCell ref="N9:N11"/>
    <mergeCell ref="A5:C5"/>
    <mergeCell ref="A6:C6"/>
    <mergeCell ref="M9:M11"/>
    <mergeCell ref="B22:L22"/>
    <mergeCell ref="B24:L24"/>
    <mergeCell ref="K9:L10"/>
    <mergeCell ref="J9:J11"/>
    <mergeCell ref="D10:D11"/>
    <mergeCell ref="E10:E11"/>
    <mergeCell ref="F9:F11"/>
    <mergeCell ref="O8:R8"/>
    <mergeCell ref="R9:R11"/>
    <mergeCell ref="O9:O11"/>
    <mergeCell ref="P9:P11"/>
    <mergeCell ref="Q9:Q11"/>
    <mergeCell ref="B20:L20"/>
    <mergeCell ref="A30:A31"/>
    <mergeCell ref="A21:A22"/>
    <mergeCell ref="H9:H11"/>
    <mergeCell ref="I9:I11"/>
    <mergeCell ref="B9:B11"/>
    <mergeCell ref="C9:E9"/>
    <mergeCell ref="G9:G11"/>
    <mergeCell ref="A14:A20"/>
    <mergeCell ref="A8:A13"/>
    <mergeCell ref="C10:C11"/>
    <mergeCell ref="B31:L31"/>
    <mergeCell ref="A28:A29"/>
    <mergeCell ref="B41:K41"/>
    <mergeCell ref="A23:A24"/>
    <mergeCell ref="A25:A27"/>
    <mergeCell ref="A32:A33"/>
    <mergeCell ref="A39:H39"/>
    <mergeCell ref="A34:A35"/>
    <mergeCell ref="A36:A37"/>
    <mergeCell ref="B29:L29"/>
    <mergeCell ref="B33:L33"/>
    <mergeCell ref="B35:L35"/>
    <mergeCell ref="B37:L37"/>
    <mergeCell ref="B40:K40"/>
    <mergeCell ref="L42:O42"/>
    <mergeCell ref="B42:K42"/>
    <mergeCell ref="L2:R2"/>
    <mergeCell ref="L3:R3"/>
    <mergeCell ref="B57:G57"/>
    <mergeCell ref="B58:G61"/>
    <mergeCell ref="B62:G65"/>
    <mergeCell ref="O57:R57"/>
    <mergeCell ref="O58:R61"/>
    <mergeCell ref="O62:R65"/>
    <mergeCell ref="M43:R43"/>
    <mergeCell ref="Q39:R39"/>
    <mergeCell ref="A2:C2"/>
    <mergeCell ref="D2:F2"/>
    <mergeCell ref="G2:K2"/>
    <mergeCell ref="A3:C3"/>
    <mergeCell ref="D3:F3"/>
    <mergeCell ref="G3:K3"/>
  </mergeCells>
  <conditionalFormatting sqref="O14:O19 O21 O23 O25 O28 O30 O32 O34 O36">
    <cfRule type="expression" priority="3" dxfId="1" stopIfTrue="1">
      <formula>J14="EUR"</formula>
    </cfRule>
  </conditionalFormatting>
  <conditionalFormatting sqref="P14:P19 P21 P23 P25 P28 P30 P32 P34 P36">
    <cfRule type="expression" priority="4" dxfId="1" stopIfTrue="1">
      <formula>J14="CZK"</formula>
    </cfRule>
  </conditionalFormatting>
  <conditionalFormatting sqref="O26">
    <cfRule type="expression" priority="1" dxfId="1" stopIfTrue="1">
      <formula>J26="EUR"</formula>
    </cfRule>
  </conditionalFormatting>
  <conditionalFormatting sqref="P26">
    <cfRule type="expression" priority="2" dxfId="1" stopIfTrue="1">
      <formula>J26="CZK"</formula>
    </cfRule>
  </conditionalFormatting>
  <dataValidations count="5">
    <dataValidation type="custom" allowBlank="1" showInputMessage="1" showErrorMessage="1" sqref="M40:Q40 R37 M20:P20 R20 M22:P22 R22 M35:P35 M24:P24 M27:P27 R27 M29:P29 M31:P31 R31 R35 R24 R29 R33 M33:P33 M37:P37 M34 A44:K54 M32 M30 M23 M21 M14:M19 Q42 M28 M36 Q14:Q37 M25:M26">
      <formula1>M40</formula1>
    </dataValidation>
    <dataValidation type="list" allowBlank="1" showInputMessage="1" showErrorMessage="1" sqref="J14:J19 J36 J30 J34 J28 J23 J21 J32 J25:J26">
      <formula1>"CZK,EUR"</formula1>
    </dataValidation>
    <dataValidation type="list" allowBlank="1" showInputMessage="1" showErrorMessage="1" sqref="D5:D6">
      <formula1>"ANO, NE"</formula1>
    </dataValidation>
    <dataValidation type="list" allowBlank="1" showInputMessage="1" showErrorMessage="1" sqref="D14:D19 D21 D23 D36 D28 D30 D32 D34 D25:D26">
      <formula1>$AW$1:$AW$11</formula1>
    </dataValidation>
    <dataValidation allowBlank="1" showInputMessage="1" showErrorMessage="1" prompt="Vlož číslo a acronym projektu!!!!!!!!!!!!" sqref="D3"/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46" r:id="rId3"/>
  <headerFooter alignWithMargins="0">
    <oddHeader>&amp;LFinannčí zpráva pro OP Central Europe (OP Nadnárodní spolupráce)&amp;CRK-34-2012-46, př. 2
Počet stran: 4&amp;RSoupiska výdajů
</oddHeader>
    <oddFooter>&amp;L&amp;F&amp;CStránka &amp;P z &amp;N&amp;RVerze z  02_2012</oddFooter>
  </headerFooter>
  <rowBreaks count="1" manualBreakCount="1">
    <brk id="35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7F9A5"/>
  </sheetPr>
  <dimension ref="A1:L419"/>
  <sheetViews>
    <sheetView view="pageBreakPreview" zoomScaleNormal="75" zoomScaleSheetLayoutView="100" zoomScalePageLayoutView="0" workbookViewId="0" topLeftCell="A1">
      <selection activeCell="E12" sqref="E12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0" width="16.7109375" style="79" customWidth="1"/>
    <col min="11" max="11" width="14.57421875" style="79" customWidth="1"/>
    <col min="12" max="12" width="13.57421875" style="79" customWidth="1"/>
    <col min="13" max="16384" width="11.421875" style="79" customWidth="1"/>
  </cols>
  <sheetData>
    <row r="1" spans="1:3" ht="21" customHeight="1">
      <c r="A1" s="78" t="s">
        <v>156</v>
      </c>
      <c r="B1" s="78" t="str">
        <f>'Fin.rep.(spol.kurz)'!L2</f>
        <v>Kraj Vysočina</v>
      </c>
      <c r="C1" s="150"/>
    </row>
    <row r="2" spans="1:3" ht="21" customHeight="1">
      <c r="A2" s="78" t="s">
        <v>31</v>
      </c>
      <c r="B2" s="78" t="str">
        <f>'Fin.rep.(spol.kurz)'!D3</f>
        <v>3sCE413P2 RAILHUC</v>
      </c>
      <c r="C2" s="150"/>
    </row>
    <row r="3" spans="1:3" ht="21" customHeight="1">
      <c r="A3" s="78" t="s">
        <v>32</v>
      </c>
      <c r="B3" s="78" t="str">
        <f>'Fin.rep.(spol.kurz)'!L3</f>
        <v>Emilia-Romagna Region</v>
      </c>
      <c r="C3" s="150"/>
    </row>
    <row r="4" spans="1:3" ht="21" customHeight="1">
      <c r="A4" s="78" t="s">
        <v>157</v>
      </c>
      <c r="B4" s="78">
        <f>'Fin.rep.(spol.kurz)'!D2</f>
        <v>1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169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115.5" thickBot="1">
      <c r="A7" s="298" t="s">
        <v>167</v>
      </c>
      <c r="B7" s="299" t="s">
        <v>84</v>
      </c>
      <c r="C7" s="299" t="s">
        <v>196</v>
      </c>
      <c r="D7" s="299" t="s">
        <v>195</v>
      </c>
      <c r="E7" s="299" t="s">
        <v>197</v>
      </c>
      <c r="F7" s="299" t="s">
        <v>198</v>
      </c>
      <c r="G7" s="299" t="s">
        <v>199</v>
      </c>
      <c r="H7" s="299" t="s">
        <v>200</v>
      </c>
      <c r="I7" s="300" t="s">
        <v>38</v>
      </c>
      <c r="J7" s="301" t="s">
        <v>39</v>
      </c>
      <c r="K7" s="84"/>
      <c r="L7" s="82"/>
    </row>
    <row r="8" spans="1:12" ht="34.5" customHeight="1" thickBot="1">
      <c r="A8" s="302" t="s">
        <v>164</v>
      </c>
      <c r="B8" s="304">
        <v>0</v>
      </c>
      <c r="C8" s="305"/>
      <c r="D8" s="305"/>
      <c r="E8" s="305"/>
      <c r="F8" s="305"/>
      <c r="G8" s="305"/>
      <c r="H8" s="305"/>
      <c r="I8" s="306"/>
      <c r="J8" s="303">
        <f>SUM(B8:I8)</f>
        <v>0</v>
      </c>
      <c r="K8" s="84"/>
      <c r="L8" s="82"/>
    </row>
    <row r="9" spans="1:12" ht="19.5" customHeight="1">
      <c r="A9" s="285" t="s">
        <v>54</v>
      </c>
      <c r="B9" s="85"/>
      <c r="C9" s="86">
        <v>0</v>
      </c>
      <c r="D9" s="86">
        <v>35.8</v>
      </c>
      <c r="E9" s="86">
        <v>620.66</v>
      </c>
      <c r="F9" s="86">
        <v>0</v>
      </c>
      <c r="G9" s="86">
        <v>0</v>
      </c>
      <c r="H9" s="86">
        <v>0</v>
      </c>
      <c r="I9" s="87"/>
      <c r="J9" s="288">
        <f aca="true" t="shared" si="0" ref="J9:J17">SUM(B9:I9)</f>
        <v>656.4599999999999</v>
      </c>
      <c r="K9" s="84"/>
      <c r="L9" s="82"/>
    </row>
    <row r="10" spans="1:12" ht="19.5" customHeight="1">
      <c r="A10" s="286" t="s">
        <v>61</v>
      </c>
      <c r="B10" s="88"/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90"/>
      <c r="J10" s="288">
        <f t="shared" si="0"/>
        <v>0</v>
      </c>
      <c r="K10" s="84"/>
      <c r="L10" s="82"/>
    </row>
    <row r="11" spans="1:12" ht="19.5" customHeight="1">
      <c r="A11" s="286" t="s">
        <v>60</v>
      </c>
      <c r="B11" s="88"/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90"/>
      <c r="J11" s="288">
        <f t="shared" si="0"/>
        <v>0</v>
      </c>
      <c r="K11" s="84"/>
      <c r="L11" s="82"/>
    </row>
    <row r="12" spans="1:12" ht="19.5" customHeight="1">
      <c r="A12" s="286" t="s">
        <v>59</v>
      </c>
      <c r="B12" s="88"/>
      <c r="C12" s="89">
        <v>1374.73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90"/>
      <c r="J12" s="288">
        <f t="shared" si="0"/>
        <v>1374.73</v>
      </c>
      <c r="K12" s="84"/>
      <c r="L12" s="82"/>
    </row>
    <row r="13" spans="1:12" ht="19.5" customHeight="1">
      <c r="A13" s="286" t="s">
        <v>62</v>
      </c>
      <c r="B13" s="88"/>
      <c r="C13" s="89">
        <v>0</v>
      </c>
      <c r="D13" s="89">
        <v>0</v>
      </c>
      <c r="E13" s="89">
        <v>0</v>
      </c>
      <c r="F13" s="89">
        <v>158.43</v>
      </c>
      <c r="G13" s="89">
        <v>0</v>
      </c>
      <c r="H13" s="89">
        <v>0</v>
      </c>
      <c r="I13" s="90"/>
      <c r="J13" s="288">
        <f t="shared" si="0"/>
        <v>158.43</v>
      </c>
      <c r="K13" s="84"/>
      <c r="L13" s="82"/>
    </row>
    <row r="14" spans="1:12" ht="19.5" customHeight="1">
      <c r="A14" s="286" t="s">
        <v>63</v>
      </c>
      <c r="B14" s="88"/>
      <c r="C14" s="89">
        <v>0</v>
      </c>
      <c r="D14" s="89">
        <v>167.54</v>
      </c>
      <c r="E14" s="89">
        <v>0</v>
      </c>
      <c r="F14" s="89">
        <v>0</v>
      </c>
      <c r="G14" s="89">
        <v>0</v>
      </c>
      <c r="H14" s="89">
        <v>0</v>
      </c>
      <c r="I14" s="90"/>
      <c r="J14" s="288">
        <f t="shared" si="0"/>
        <v>167.54</v>
      </c>
      <c r="K14" s="84"/>
      <c r="L14" s="82"/>
    </row>
    <row r="15" spans="1:12" ht="19.5" customHeight="1">
      <c r="A15" s="286" t="s">
        <v>64</v>
      </c>
      <c r="B15" s="88"/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90"/>
      <c r="J15" s="288">
        <f t="shared" si="0"/>
        <v>0</v>
      </c>
      <c r="K15" s="84"/>
      <c r="L15" s="82"/>
    </row>
    <row r="16" spans="1:12" ht="19.5" customHeight="1">
      <c r="A16" s="286" t="s">
        <v>65</v>
      </c>
      <c r="B16" s="88"/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90"/>
      <c r="J16" s="288">
        <f t="shared" si="0"/>
        <v>0</v>
      </c>
      <c r="K16" s="84"/>
      <c r="L16" s="82"/>
    </row>
    <row r="17" spans="1:12" ht="19.5" customHeight="1" thickBot="1">
      <c r="A17" s="287" t="s">
        <v>66</v>
      </c>
      <c r="B17" s="91"/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3"/>
      <c r="J17" s="288">
        <f t="shared" si="0"/>
        <v>0</v>
      </c>
      <c r="K17" s="84"/>
      <c r="L17" s="82"/>
    </row>
    <row r="18" spans="1:12" ht="29.25" customHeight="1" thickBot="1">
      <c r="A18" s="290" t="s">
        <v>165</v>
      </c>
      <c r="B18" s="291">
        <f aca="true" t="shared" si="1" ref="B18:J18">SUM(B9:B17)</f>
        <v>0</v>
      </c>
      <c r="C18" s="291">
        <f t="shared" si="1"/>
        <v>1374.73</v>
      </c>
      <c r="D18" s="291">
        <f t="shared" si="1"/>
        <v>203.33999999999997</v>
      </c>
      <c r="E18" s="291">
        <f t="shared" si="1"/>
        <v>620.66</v>
      </c>
      <c r="F18" s="291">
        <f t="shared" si="1"/>
        <v>158.43</v>
      </c>
      <c r="G18" s="291">
        <f t="shared" si="1"/>
        <v>0</v>
      </c>
      <c r="H18" s="291">
        <f t="shared" si="1"/>
        <v>0</v>
      </c>
      <c r="I18" s="291">
        <f t="shared" si="1"/>
        <v>0</v>
      </c>
      <c r="J18" s="289">
        <f t="shared" si="1"/>
        <v>2357.16</v>
      </c>
      <c r="K18" s="84"/>
      <c r="L18" s="84"/>
    </row>
    <row r="19" spans="1:12" ht="27.75" customHeight="1" thickBot="1">
      <c r="A19" s="292" t="s">
        <v>166</v>
      </c>
      <c r="B19" s="293">
        <f>B8+B18</f>
        <v>0</v>
      </c>
      <c r="C19" s="293">
        <f aca="true" t="shared" si="2" ref="C19:J19">C8+C18</f>
        <v>1374.73</v>
      </c>
      <c r="D19" s="293">
        <f t="shared" si="2"/>
        <v>203.33999999999997</v>
      </c>
      <c r="E19" s="293">
        <f t="shared" si="2"/>
        <v>620.66</v>
      </c>
      <c r="F19" s="293">
        <f t="shared" si="2"/>
        <v>158.43</v>
      </c>
      <c r="G19" s="293">
        <f t="shared" si="2"/>
        <v>0</v>
      </c>
      <c r="H19" s="293">
        <f t="shared" si="2"/>
        <v>0</v>
      </c>
      <c r="I19" s="293">
        <f t="shared" si="2"/>
        <v>0</v>
      </c>
      <c r="J19" s="293">
        <f t="shared" si="2"/>
        <v>2357.16</v>
      </c>
      <c r="K19" s="84"/>
      <c r="L19" s="84"/>
    </row>
    <row r="20" spans="1:12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6.5" thickBot="1">
      <c r="A21" s="96" t="s">
        <v>168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6.25" thickBot="1">
      <c r="A22" s="294" t="s">
        <v>34</v>
      </c>
      <c r="B22" s="295" t="s">
        <v>41</v>
      </c>
      <c r="C22" s="296" t="s">
        <v>42</v>
      </c>
      <c r="D22" s="296" t="s">
        <v>43</v>
      </c>
      <c r="E22" s="296" t="s">
        <v>44</v>
      </c>
      <c r="F22" s="296" t="s">
        <v>45</v>
      </c>
      <c r="G22" s="297" t="s">
        <v>210</v>
      </c>
      <c r="H22" s="441" t="s">
        <v>47</v>
      </c>
      <c r="I22" s="442"/>
      <c r="J22" s="98"/>
      <c r="K22" s="84"/>
      <c r="L22" s="84"/>
    </row>
    <row r="23" spans="1:12" ht="20.25" customHeight="1">
      <c r="A23" s="285" t="s">
        <v>54</v>
      </c>
      <c r="B23" s="144">
        <v>64519.07</v>
      </c>
      <c r="C23" s="145">
        <v>0</v>
      </c>
      <c r="D23" s="311">
        <f>'Fin.rep.(spol.kurz)'!Q20</f>
        <v>656.46</v>
      </c>
      <c r="E23" s="311">
        <f aca="true" t="shared" si="3" ref="E23:E31">C23+D23</f>
        <v>656.46</v>
      </c>
      <c r="F23" s="283">
        <f aca="true" t="shared" si="4" ref="F23:F31">IF(B23=0,0,IF(E23=0,"--",+E23/B23))</f>
        <v>0.010174666187841828</v>
      </c>
      <c r="G23" s="284">
        <f aca="true" t="shared" si="5" ref="G23:G31">B23-E23</f>
        <v>63862.61</v>
      </c>
      <c r="H23" s="443" t="str">
        <f aca="true" t="shared" si="6" ref="H23:H32">IF(G23&gt;-0.0000000000000000001,"OK","NUTNÝ SOUHLAS LP")</f>
        <v>OK</v>
      </c>
      <c r="I23" s="443"/>
      <c r="J23" s="95"/>
      <c r="K23" s="84"/>
      <c r="L23" s="84"/>
    </row>
    <row r="24" spans="1:12" ht="20.25" customHeight="1">
      <c r="A24" s="286" t="s">
        <v>61</v>
      </c>
      <c r="B24" s="146">
        <v>500</v>
      </c>
      <c r="C24" s="147">
        <v>0</v>
      </c>
      <c r="D24" s="311">
        <f>'Fin.rep.(spol.kurz)'!Q22</f>
        <v>0</v>
      </c>
      <c r="E24" s="311">
        <f t="shared" si="3"/>
        <v>0</v>
      </c>
      <c r="F24" s="283" t="str">
        <f t="shared" si="4"/>
        <v>--</v>
      </c>
      <c r="G24" s="284">
        <f t="shared" si="5"/>
        <v>500</v>
      </c>
      <c r="H24" s="444" t="str">
        <f t="shared" si="6"/>
        <v>OK</v>
      </c>
      <c r="I24" s="444"/>
      <c r="J24" s="95"/>
      <c r="K24" s="84"/>
      <c r="L24" s="84"/>
    </row>
    <row r="25" spans="1:12" ht="20.25" customHeight="1">
      <c r="A25" s="286" t="s">
        <v>60</v>
      </c>
      <c r="B25" s="146">
        <v>100000</v>
      </c>
      <c r="C25" s="147">
        <v>0</v>
      </c>
      <c r="D25" s="311">
        <f>'Fin.rep.(spol.kurz)'!Q24</f>
        <v>0</v>
      </c>
      <c r="E25" s="311">
        <f t="shared" si="3"/>
        <v>0</v>
      </c>
      <c r="F25" s="283" t="str">
        <f t="shared" si="4"/>
        <v>--</v>
      </c>
      <c r="G25" s="284">
        <f t="shared" si="5"/>
        <v>100000</v>
      </c>
      <c r="H25" s="444" t="str">
        <f t="shared" si="6"/>
        <v>OK</v>
      </c>
      <c r="I25" s="444"/>
      <c r="J25" s="95"/>
      <c r="K25" s="84"/>
      <c r="L25" s="84"/>
    </row>
    <row r="26" spans="1:10" ht="20.25" customHeight="1">
      <c r="A26" s="286" t="s">
        <v>59</v>
      </c>
      <c r="B26" s="146">
        <v>18000</v>
      </c>
      <c r="C26" s="147">
        <v>0</v>
      </c>
      <c r="D26" s="311">
        <f>'Fin.rep.(spol.kurz)'!Q27</f>
        <v>1374.73</v>
      </c>
      <c r="E26" s="311">
        <f t="shared" si="3"/>
        <v>1374.73</v>
      </c>
      <c r="F26" s="283">
        <f t="shared" si="4"/>
        <v>0.0763738888888889</v>
      </c>
      <c r="G26" s="284">
        <f t="shared" si="5"/>
        <v>16625.27</v>
      </c>
      <c r="H26" s="444" t="str">
        <f t="shared" si="6"/>
        <v>OK</v>
      </c>
      <c r="I26" s="444"/>
      <c r="J26" s="99"/>
    </row>
    <row r="27" spans="1:10" ht="20.25" customHeight="1">
      <c r="A27" s="286" t="s">
        <v>62</v>
      </c>
      <c r="B27" s="146">
        <v>10000</v>
      </c>
      <c r="C27" s="147">
        <v>0</v>
      </c>
      <c r="D27" s="311">
        <f>'Fin.rep.(spol.kurz)'!Q29</f>
        <v>158.43</v>
      </c>
      <c r="E27" s="311">
        <f t="shared" si="3"/>
        <v>158.43</v>
      </c>
      <c r="F27" s="283">
        <f t="shared" si="4"/>
        <v>0.015843</v>
      </c>
      <c r="G27" s="284">
        <f t="shared" si="5"/>
        <v>9841.57</v>
      </c>
      <c r="H27" s="444" t="str">
        <f t="shared" si="6"/>
        <v>OK</v>
      </c>
      <c r="I27" s="444"/>
      <c r="J27" s="99"/>
    </row>
    <row r="28" spans="1:10" ht="20.25" customHeight="1">
      <c r="A28" s="286" t="s">
        <v>63</v>
      </c>
      <c r="B28" s="146">
        <v>6000</v>
      </c>
      <c r="C28" s="147">
        <v>0</v>
      </c>
      <c r="D28" s="311">
        <f>'Fin.rep.(spol.kurz)'!Q31</f>
        <v>167.54</v>
      </c>
      <c r="E28" s="311">
        <f t="shared" si="3"/>
        <v>167.54</v>
      </c>
      <c r="F28" s="283">
        <f t="shared" si="4"/>
        <v>0.02792333333333333</v>
      </c>
      <c r="G28" s="284">
        <f t="shared" si="5"/>
        <v>5832.46</v>
      </c>
      <c r="H28" s="444" t="str">
        <f t="shared" si="6"/>
        <v>OK</v>
      </c>
      <c r="I28" s="444"/>
      <c r="J28" s="99"/>
    </row>
    <row r="29" spans="1:10" ht="20.25" customHeight="1">
      <c r="A29" s="286" t="s">
        <v>64</v>
      </c>
      <c r="B29" s="146">
        <v>0</v>
      </c>
      <c r="C29" s="147">
        <v>0</v>
      </c>
      <c r="D29" s="311">
        <f>'Fin.rep.(spol.kurz)'!Q33</f>
        <v>0</v>
      </c>
      <c r="E29" s="311">
        <f t="shared" si="3"/>
        <v>0</v>
      </c>
      <c r="F29" s="283">
        <f t="shared" si="4"/>
        <v>0</v>
      </c>
      <c r="G29" s="284">
        <f t="shared" si="5"/>
        <v>0</v>
      </c>
      <c r="H29" s="444" t="str">
        <f t="shared" si="6"/>
        <v>OK</v>
      </c>
      <c r="I29" s="444"/>
      <c r="J29" s="99"/>
    </row>
    <row r="30" spans="1:10" ht="20.25" customHeight="1">
      <c r="A30" s="286" t="s">
        <v>65</v>
      </c>
      <c r="B30" s="146">
        <v>0</v>
      </c>
      <c r="C30" s="147">
        <v>0</v>
      </c>
      <c r="D30" s="311">
        <f>'Fin.rep.(spol.kurz)'!Q35</f>
        <v>0</v>
      </c>
      <c r="E30" s="311">
        <f t="shared" si="3"/>
        <v>0</v>
      </c>
      <c r="F30" s="283">
        <f t="shared" si="4"/>
        <v>0</v>
      </c>
      <c r="G30" s="284">
        <f t="shared" si="5"/>
        <v>0</v>
      </c>
      <c r="H30" s="444" t="str">
        <f t="shared" si="6"/>
        <v>OK</v>
      </c>
      <c r="I30" s="444"/>
      <c r="J30" s="99"/>
    </row>
    <row r="31" spans="1:10" ht="20.25" customHeight="1" thickBot="1">
      <c r="A31" s="287" t="s">
        <v>66</v>
      </c>
      <c r="B31" s="148">
        <v>0</v>
      </c>
      <c r="C31" s="149">
        <v>0</v>
      </c>
      <c r="D31" s="312">
        <f>'Fin.rep.(spol.kurz)'!Q37</f>
        <v>0</v>
      </c>
      <c r="E31" s="311">
        <f t="shared" si="3"/>
        <v>0</v>
      </c>
      <c r="F31" s="283">
        <f t="shared" si="4"/>
        <v>0</v>
      </c>
      <c r="G31" s="284">
        <f t="shared" si="5"/>
        <v>0</v>
      </c>
      <c r="H31" s="454" t="str">
        <f t="shared" si="6"/>
        <v>OK</v>
      </c>
      <c r="I31" s="454"/>
      <c r="J31" s="100"/>
    </row>
    <row r="32" spans="1:10" ht="20.25" customHeight="1" thickBot="1">
      <c r="A32" s="307" t="s">
        <v>48</v>
      </c>
      <c r="B32" s="308">
        <f>SUM(B23:B31)</f>
        <v>199019.07</v>
      </c>
      <c r="C32" s="308">
        <f>SUM(C23:C31)</f>
        <v>0</v>
      </c>
      <c r="D32" s="308">
        <f>SUM(D23:D31)</f>
        <v>2357.16</v>
      </c>
      <c r="E32" s="308">
        <f>SUM(E23:E31)</f>
        <v>2357.16</v>
      </c>
      <c r="F32" s="309" t="s">
        <v>67</v>
      </c>
      <c r="G32" s="310">
        <f>SUM(G23:G31)</f>
        <v>196661.90999999997</v>
      </c>
      <c r="H32" s="439" t="str">
        <f t="shared" si="6"/>
        <v>OK</v>
      </c>
      <c r="I32" s="440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448" t="s">
        <v>209</v>
      </c>
      <c r="C35" s="449"/>
      <c r="D35" s="103"/>
      <c r="E35" s="105" t="s">
        <v>52</v>
      </c>
      <c r="F35" s="450"/>
      <c r="G35" s="451"/>
      <c r="H35" s="103"/>
      <c r="I35" s="103"/>
      <c r="J35" s="99"/>
    </row>
    <row r="36" spans="1:10" ht="30" customHeight="1" thickBot="1">
      <c r="A36" s="108" t="s">
        <v>53</v>
      </c>
      <c r="B36" s="452" t="s">
        <v>193</v>
      </c>
      <c r="C36" s="453"/>
      <c r="D36" s="103"/>
      <c r="E36" s="108" t="s">
        <v>53</v>
      </c>
      <c r="F36" s="452"/>
      <c r="G36" s="453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45"/>
      <c r="B41" s="446"/>
      <c r="C41" s="447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45"/>
      <c r="B42" s="447"/>
      <c r="C42" s="447"/>
      <c r="D42" s="103"/>
      <c r="E42" s="103"/>
      <c r="F42" s="103"/>
      <c r="G42" s="103"/>
      <c r="H42" s="103"/>
      <c r="I42" s="103"/>
      <c r="J42" s="99"/>
    </row>
    <row r="43" spans="1:10" ht="30" customHeight="1">
      <c r="A43" s="445"/>
      <c r="B43" s="447"/>
      <c r="C43" s="447"/>
      <c r="D43" s="103"/>
      <c r="E43" s="117"/>
      <c r="F43" s="103"/>
      <c r="G43" s="103"/>
      <c r="H43" s="103"/>
      <c r="I43" s="103"/>
      <c r="J43" s="99"/>
    </row>
    <row r="44" spans="1:10" ht="30" customHeight="1">
      <c r="A44" s="445"/>
      <c r="B44" s="447"/>
      <c r="C44" s="447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7">
    <mergeCell ref="A41:A44"/>
    <mergeCell ref="B41:C44"/>
    <mergeCell ref="H26:I26"/>
    <mergeCell ref="H30:I30"/>
    <mergeCell ref="H29:I29"/>
    <mergeCell ref="B35:C35"/>
    <mergeCell ref="F35:G35"/>
    <mergeCell ref="B36:C36"/>
    <mergeCell ref="F36:G36"/>
    <mergeCell ref="H31:I31"/>
    <mergeCell ref="H32:I32"/>
    <mergeCell ref="H22:I22"/>
    <mergeCell ref="H23:I23"/>
    <mergeCell ref="H24:I24"/>
    <mergeCell ref="H25:I25"/>
    <mergeCell ref="H27:I27"/>
    <mergeCell ref="H28:I28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0" r:id="rId1"/>
  <headerFooter alignWithMargins="0">
    <oddHeader>&amp;C&amp;12Finanční zpráva část B&amp;R&amp;"Arial,Tučné"&amp;12Rekapitulace rozpočtu
/ Breakdown of budget</oddHeader>
    <oddFooter>&amp;L&amp;F&amp;RVerze z   02/2012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X113"/>
  <sheetViews>
    <sheetView view="pageBreakPreview" zoomScale="75" zoomScaleNormal="75" zoomScaleSheetLayoutView="7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42" sqref="H42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8.57421875" style="0" customWidth="1"/>
    <col min="12" max="13" width="11.421875" style="0" customWidth="1"/>
    <col min="14" max="14" width="17.57421875" style="0" customWidth="1"/>
    <col min="15" max="15" width="10.421875" style="173" customWidth="1"/>
    <col min="16" max="16" width="14.7109375" style="0" customWidth="1"/>
    <col min="17" max="17" width="14.8515625" style="0" customWidth="1"/>
    <col min="18" max="18" width="15.8515625" style="0" customWidth="1"/>
    <col min="19" max="19" width="27.00390625" style="0" bestFit="1" customWidth="1"/>
    <col min="20" max="20" width="16.421875" style="0" customWidth="1"/>
    <col min="21" max="21" width="10.7109375" style="0" customWidth="1"/>
    <col min="22" max="22" width="9.140625" style="0" hidden="1" customWidth="1"/>
  </cols>
  <sheetData>
    <row r="1" spans="1:50" ht="30.75" customHeight="1" thickBot="1">
      <c r="A1" s="127" t="s">
        <v>170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3"/>
      <c r="N1" s="6"/>
      <c r="O1" s="166"/>
      <c r="P1" s="7"/>
      <c r="Q1" s="7"/>
      <c r="AW1" s="16" t="s">
        <v>94</v>
      </c>
      <c r="AX1" s="16" t="s">
        <v>95</v>
      </c>
    </row>
    <row r="2" spans="1:50" s="13" customFormat="1" ht="15" thickBot="1">
      <c r="A2" s="344" t="s">
        <v>133</v>
      </c>
      <c r="B2" s="345"/>
      <c r="C2" s="345"/>
      <c r="D2" s="346">
        <v>1</v>
      </c>
      <c r="E2" s="346"/>
      <c r="F2" s="346"/>
      <c r="G2" s="347" t="s">
        <v>134</v>
      </c>
      <c r="H2" s="348"/>
      <c r="I2" s="348"/>
      <c r="J2" s="348"/>
      <c r="K2" s="349"/>
      <c r="L2" s="456" t="s">
        <v>55</v>
      </c>
      <c r="M2" s="457"/>
      <c r="N2" s="457"/>
      <c r="O2" s="457"/>
      <c r="P2" s="457"/>
      <c r="Q2" s="457"/>
      <c r="R2" s="457"/>
      <c r="S2" s="458"/>
      <c r="T2" s="11"/>
      <c r="U2" s="11"/>
      <c r="V2" s="11"/>
      <c r="W2" s="12"/>
      <c r="AX2" s="20" t="s">
        <v>96</v>
      </c>
    </row>
    <row r="3" spans="1:50" s="13" customFormat="1" ht="15" thickBot="1">
      <c r="A3" s="344" t="s">
        <v>160</v>
      </c>
      <c r="B3" s="345"/>
      <c r="C3" s="345"/>
      <c r="D3" s="346" t="s">
        <v>154</v>
      </c>
      <c r="E3" s="346"/>
      <c r="F3" s="346"/>
      <c r="G3" s="347" t="s">
        <v>135</v>
      </c>
      <c r="H3" s="348"/>
      <c r="I3" s="348"/>
      <c r="J3" s="348"/>
      <c r="K3" s="349"/>
      <c r="L3" s="456" t="s">
        <v>155</v>
      </c>
      <c r="M3" s="457"/>
      <c r="N3" s="457"/>
      <c r="O3" s="457"/>
      <c r="P3" s="457"/>
      <c r="Q3" s="457"/>
      <c r="R3" s="457"/>
      <c r="S3" s="458"/>
      <c r="T3" s="11"/>
      <c r="U3" s="11"/>
      <c r="V3" s="11"/>
      <c r="W3" s="12"/>
      <c r="AX3" s="20" t="s">
        <v>97</v>
      </c>
    </row>
    <row r="4" spans="1:50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51"/>
      <c r="N4" s="151"/>
      <c r="O4" s="10"/>
      <c r="P4" s="10"/>
      <c r="Q4" s="10"/>
      <c r="R4" s="10"/>
      <c r="S4" s="10"/>
      <c r="T4" s="11"/>
      <c r="U4" s="11"/>
      <c r="V4" s="11"/>
      <c r="W4" s="12"/>
      <c r="AW4" s="20" t="s">
        <v>98</v>
      </c>
      <c r="AX4" s="20" t="s">
        <v>99</v>
      </c>
    </row>
    <row r="5" spans="1:50" s="13" customFormat="1" ht="29.25" customHeight="1" thickBot="1">
      <c r="A5" s="431" t="s">
        <v>131</v>
      </c>
      <c r="B5" s="432"/>
      <c r="C5" s="433"/>
      <c r="D5" s="267" t="s">
        <v>161</v>
      </c>
      <c r="E5" s="151"/>
      <c r="F5" s="151"/>
      <c r="G5" s="213" t="s">
        <v>159</v>
      </c>
      <c r="H5" s="425">
        <v>40178</v>
      </c>
      <c r="I5" s="426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1"/>
      <c r="W5" s="12"/>
      <c r="AW5" s="20" t="s">
        <v>100</v>
      </c>
      <c r="AX5" s="20" t="s">
        <v>101</v>
      </c>
    </row>
    <row r="6" spans="1:50" s="13" customFormat="1" ht="41.25" customHeight="1" thickBot="1">
      <c r="A6" s="434" t="s">
        <v>132</v>
      </c>
      <c r="B6" s="435"/>
      <c r="C6" s="436"/>
      <c r="D6" s="268" t="s">
        <v>161</v>
      </c>
      <c r="E6" s="151"/>
      <c r="F6" s="151"/>
      <c r="G6" s="151"/>
      <c r="H6" s="227"/>
      <c r="I6" s="22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11"/>
      <c r="W6" s="12"/>
      <c r="AW6" s="20" t="s">
        <v>102</v>
      </c>
      <c r="AX6" s="20" t="s">
        <v>103</v>
      </c>
    </row>
    <row r="7" spans="1:50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1"/>
      <c r="W7" s="12"/>
      <c r="AW7" s="20" t="s">
        <v>105</v>
      </c>
      <c r="AX7" s="20" t="s">
        <v>104</v>
      </c>
    </row>
    <row r="8" spans="1:50" ht="17.25" customHeight="1" thickBot="1">
      <c r="A8" s="403" t="s">
        <v>137</v>
      </c>
      <c r="B8" s="427" t="s">
        <v>146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55"/>
      <c r="P8" s="414" t="s">
        <v>145</v>
      </c>
      <c r="Q8" s="415"/>
      <c r="R8" s="415"/>
      <c r="S8" s="416"/>
      <c r="T8" s="15"/>
      <c r="U8" s="15"/>
      <c r="V8" s="16"/>
      <c r="AW8" s="20" t="s">
        <v>106</v>
      </c>
      <c r="AX8" s="20" t="s">
        <v>107</v>
      </c>
    </row>
    <row r="9" spans="1:50" ht="16.5" customHeight="1">
      <c r="A9" s="404"/>
      <c r="B9" s="395" t="s">
        <v>113</v>
      </c>
      <c r="C9" s="397" t="s">
        <v>144</v>
      </c>
      <c r="D9" s="398"/>
      <c r="E9" s="398"/>
      <c r="F9" s="412" t="s">
        <v>89</v>
      </c>
      <c r="G9" s="399" t="s">
        <v>0</v>
      </c>
      <c r="H9" s="393" t="s">
        <v>1</v>
      </c>
      <c r="I9" s="393" t="s">
        <v>2</v>
      </c>
      <c r="J9" s="410" t="s">
        <v>90</v>
      </c>
      <c r="K9" s="464" t="s">
        <v>83</v>
      </c>
      <c r="L9" s="406" t="s">
        <v>138</v>
      </c>
      <c r="M9" s="407"/>
      <c r="N9" s="437" t="s">
        <v>88</v>
      </c>
      <c r="O9" s="429" t="s">
        <v>3</v>
      </c>
      <c r="P9" s="419" t="s">
        <v>91</v>
      </c>
      <c r="Q9" s="421" t="s">
        <v>92</v>
      </c>
      <c r="R9" s="421" t="s">
        <v>8</v>
      </c>
      <c r="S9" s="417" t="s">
        <v>129</v>
      </c>
      <c r="T9" s="17"/>
      <c r="U9" s="17"/>
      <c r="V9" s="16"/>
      <c r="AW9" s="20" t="s">
        <v>108</v>
      </c>
      <c r="AX9" s="20" t="s">
        <v>109</v>
      </c>
    </row>
    <row r="10" spans="1:50" ht="12.75" customHeight="1">
      <c r="A10" s="404"/>
      <c r="B10" s="396"/>
      <c r="C10" s="381" t="s">
        <v>4</v>
      </c>
      <c r="D10" s="381" t="s">
        <v>22</v>
      </c>
      <c r="E10" s="381" t="s">
        <v>5</v>
      </c>
      <c r="F10" s="413"/>
      <c r="G10" s="400"/>
      <c r="H10" s="394"/>
      <c r="I10" s="394"/>
      <c r="J10" s="411"/>
      <c r="K10" s="465"/>
      <c r="L10" s="408"/>
      <c r="M10" s="409"/>
      <c r="N10" s="438"/>
      <c r="O10" s="430"/>
      <c r="P10" s="420"/>
      <c r="Q10" s="422"/>
      <c r="R10" s="422"/>
      <c r="S10" s="418"/>
      <c r="T10" s="17"/>
      <c r="U10" s="17"/>
      <c r="V10" s="16"/>
      <c r="AW10" s="20" t="s">
        <v>110</v>
      </c>
      <c r="AX10" s="20" t="s">
        <v>93</v>
      </c>
    </row>
    <row r="11" spans="1:50" ht="30.75" customHeight="1">
      <c r="A11" s="404"/>
      <c r="B11" s="396"/>
      <c r="C11" s="382"/>
      <c r="D11" s="382"/>
      <c r="E11" s="382"/>
      <c r="F11" s="413"/>
      <c r="G11" s="400"/>
      <c r="H11" s="394"/>
      <c r="I11" s="394"/>
      <c r="J11" s="411"/>
      <c r="K11" s="466"/>
      <c r="L11" s="195" t="s">
        <v>6</v>
      </c>
      <c r="M11" s="196" t="s">
        <v>7</v>
      </c>
      <c r="N11" s="438"/>
      <c r="O11" s="430"/>
      <c r="P11" s="420"/>
      <c r="Q11" s="422"/>
      <c r="R11" s="459"/>
      <c r="S11" s="418"/>
      <c r="T11" s="18"/>
      <c r="U11" s="18"/>
      <c r="V11" s="16"/>
      <c r="AW11" s="20" t="s">
        <v>111</v>
      </c>
      <c r="AX11" s="20" t="s">
        <v>112</v>
      </c>
    </row>
    <row r="12" spans="1:50" ht="38.25" customHeight="1">
      <c r="A12" s="404"/>
      <c r="B12" s="222" t="s">
        <v>114</v>
      </c>
      <c r="C12" s="197" t="s">
        <v>115</v>
      </c>
      <c r="D12" s="197" t="s">
        <v>116</v>
      </c>
      <c r="E12" s="197" t="s">
        <v>117</v>
      </c>
      <c r="F12" s="198" t="s">
        <v>118</v>
      </c>
      <c r="G12" s="200" t="s">
        <v>119</v>
      </c>
      <c r="H12" s="199" t="s">
        <v>120</v>
      </c>
      <c r="I12" s="199" t="s">
        <v>121</v>
      </c>
      <c r="J12" s="199" t="s">
        <v>122</v>
      </c>
      <c r="K12" s="199" t="s">
        <v>153</v>
      </c>
      <c r="L12" s="199" t="s">
        <v>123</v>
      </c>
      <c r="M12" s="199" t="s">
        <v>124</v>
      </c>
      <c r="N12" s="199" t="s">
        <v>139</v>
      </c>
      <c r="O12" s="201" t="s">
        <v>126</v>
      </c>
      <c r="P12" s="220" t="s">
        <v>127</v>
      </c>
      <c r="Q12" s="220" t="s">
        <v>128</v>
      </c>
      <c r="R12" s="220" t="s">
        <v>125</v>
      </c>
      <c r="S12" s="223" t="s">
        <v>130</v>
      </c>
      <c r="T12" s="221"/>
      <c r="U12" s="18"/>
      <c r="V12" s="16"/>
      <c r="AW12" s="20"/>
      <c r="AX12" s="20"/>
    </row>
    <row r="13" spans="1:22" ht="21" customHeight="1" thickBot="1">
      <c r="A13" s="405"/>
      <c r="B13" s="234">
        <v>1</v>
      </c>
      <c r="C13" s="233">
        <v>2</v>
      </c>
      <c r="D13" s="233">
        <v>3</v>
      </c>
      <c r="E13" s="234">
        <v>4</v>
      </c>
      <c r="F13" s="233">
        <v>5</v>
      </c>
      <c r="G13" s="233">
        <v>6</v>
      </c>
      <c r="H13" s="234">
        <v>7</v>
      </c>
      <c r="I13" s="233">
        <v>8</v>
      </c>
      <c r="J13" s="233">
        <v>9</v>
      </c>
      <c r="K13" s="233" t="s">
        <v>162</v>
      </c>
      <c r="L13" s="233">
        <v>10</v>
      </c>
      <c r="M13" s="234">
        <v>11</v>
      </c>
      <c r="N13" s="233">
        <v>12</v>
      </c>
      <c r="O13" s="234">
        <v>13</v>
      </c>
      <c r="P13" s="233">
        <v>14</v>
      </c>
      <c r="Q13" s="234">
        <v>15</v>
      </c>
      <c r="R13" s="233">
        <v>16</v>
      </c>
      <c r="S13" s="234">
        <v>17</v>
      </c>
      <c r="T13" s="18"/>
      <c r="U13" s="18"/>
      <c r="V13" s="16"/>
    </row>
    <row r="14" spans="1:22" s="13" customFormat="1" ht="14.25">
      <c r="A14" s="401" t="s">
        <v>68</v>
      </c>
      <c r="B14" s="239"/>
      <c r="C14" s="240"/>
      <c r="D14" s="240"/>
      <c r="E14" s="240"/>
      <c r="F14" s="241"/>
      <c r="G14" s="242" t="s">
        <v>67</v>
      </c>
      <c r="H14" s="243"/>
      <c r="I14" s="243"/>
      <c r="J14" s="244" t="s">
        <v>9</v>
      </c>
      <c r="K14" s="280">
        <v>23.453</v>
      </c>
      <c r="L14" s="245"/>
      <c r="M14" s="272"/>
      <c r="N14" s="205">
        <f>IF(J14="EUR",(IF($D$5="NE",(L14+M14),IF($D$6="ANO",(L14),(L14+M14)))),(IF(ISBLANK(K14)=TRUE,0,IF($D$5="NE",ROUND((L14+M14)/K14,2),IF($D$6="ano",ROUND(L14/K14,2),ROUND((L14+M14)/K14,2))))))</f>
        <v>0</v>
      </c>
      <c r="O14" s="246"/>
      <c r="P14" s="247"/>
      <c r="Q14" s="247"/>
      <c r="R14" s="261">
        <f aca="true" t="shared" si="0" ref="R14:R20">ROUND((IF(J14="EUR",(N14-Q14),(IF(K14="","0,00",(N14-(P14/K14)))))),2)</f>
        <v>0</v>
      </c>
      <c r="S14" s="248"/>
      <c r="T14" s="18"/>
      <c r="U14" s="18"/>
      <c r="V14" s="20"/>
    </row>
    <row r="15" spans="1:22" ht="12.75" customHeight="1">
      <c r="A15" s="401"/>
      <c r="B15" s="178"/>
      <c r="C15" s="160"/>
      <c r="D15" s="160"/>
      <c r="E15" s="160"/>
      <c r="F15" s="189"/>
      <c r="G15" s="179" t="s">
        <v>67</v>
      </c>
      <c r="H15" s="161"/>
      <c r="I15" s="161"/>
      <c r="J15" s="204" t="s">
        <v>9</v>
      </c>
      <c r="K15" s="281">
        <v>23.45</v>
      </c>
      <c r="L15" s="230"/>
      <c r="M15" s="270"/>
      <c r="N15" s="205">
        <f aca="true" t="shared" si="1" ref="N15:N20">IF(J15="EUR",(IF($D$5="NE",(L15+M15),IF($D$6="ANO",(L15),(L15+M15)))),(IF(ISBLANK(K15)=TRUE,0,IF($D$5="NE",ROUND((L15+M15)/K15,2),IF($D$6="ano",ROUND(L15/K15,2),ROUND((L15+M15)/K15,2))))))</f>
        <v>0</v>
      </c>
      <c r="O15" s="165"/>
      <c r="P15" s="185"/>
      <c r="Q15" s="185"/>
      <c r="R15" s="262">
        <f t="shared" si="0"/>
        <v>0</v>
      </c>
      <c r="S15" s="212"/>
      <c r="T15" s="18"/>
      <c r="U15" s="18"/>
      <c r="V15" s="16"/>
    </row>
    <row r="16" spans="1:22" ht="14.25">
      <c r="A16" s="401"/>
      <c r="B16" s="175"/>
      <c r="C16" s="21"/>
      <c r="D16" s="64"/>
      <c r="E16" s="21"/>
      <c r="F16" s="190"/>
      <c r="G16" s="179" t="s">
        <v>67</v>
      </c>
      <c r="H16" s="153"/>
      <c r="I16" s="153"/>
      <c r="J16" s="204" t="s">
        <v>24</v>
      </c>
      <c r="K16" s="281"/>
      <c r="L16" s="231"/>
      <c r="M16" s="273"/>
      <c r="N16" s="205">
        <f t="shared" si="1"/>
        <v>0</v>
      </c>
      <c r="O16" s="167"/>
      <c r="P16" s="185"/>
      <c r="Q16" s="185"/>
      <c r="R16" s="262">
        <f t="shared" si="0"/>
        <v>0</v>
      </c>
      <c r="S16" s="212"/>
      <c r="T16" s="18"/>
      <c r="U16" s="18"/>
      <c r="V16" s="16"/>
    </row>
    <row r="17" spans="1:22" ht="14.25">
      <c r="A17" s="401"/>
      <c r="B17" s="176"/>
      <c r="C17" s="22"/>
      <c r="D17" s="65"/>
      <c r="E17" s="22"/>
      <c r="F17" s="191"/>
      <c r="G17" s="179" t="s">
        <v>67</v>
      </c>
      <c r="H17" s="154"/>
      <c r="I17" s="155"/>
      <c r="J17" s="204" t="s">
        <v>24</v>
      </c>
      <c r="K17" s="281"/>
      <c r="L17" s="231"/>
      <c r="M17" s="273"/>
      <c r="N17" s="205">
        <f t="shared" si="1"/>
        <v>0</v>
      </c>
      <c r="O17" s="167"/>
      <c r="P17" s="185"/>
      <c r="Q17" s="185"/>
      <c r="R17" s="262">
        <f t="shared" si="0"/>
        <v>0</v>
      </c>
      <c r="S17" s="19"/>
      <c r="T17" s="18"/>
      <c r="U17" s="18"/>
      <c r="V17" s="16"/>
    </row>
    <row r="18" spans="1:22" ht="14.25">
      <c r="A18" s="401"/>
      <c r="B18" s="176"/>
      <c r="C18" s="23"/>
      <c r="D18" s="23"/>
      <c r="E18" s="23"/>
      <c r="F18" s="192"/>
      <c r="G18" s="179" t="s">
        <v>67</v>
      </c>
      <c r="H18" s="156"/>
      <c r="I18" s="156"/>
      <c r="J18" s="204" t="s">
        <v>9</v>
      </c>
      <c r="K18" s="281"/>
      <c r="L18" s="232"/>
      <c r="M18" s="162"/>
      <c r="N18" s="205">
        <f t="shared" si="1"/>
        <v>0</v>
      </c>
      <c r="O18" s="167"/>
      <c r="P18" s="185"/>
      <c r="Q18" s="185"/>
      <c r="R18" s="262">
        <f t="shared" si="0"/>
        <v>0</v>
      </c>
      <c r="S18" s="19"/>
      <c r="T18" s="18"/>
      <c r="U18" s="18"/>
      <c r="V18" s="16"/>
    </row>
    <row r="19" spans="1:22" ht="14.25">
      <c r="A19" s="401"/>
      <c r="B19" s="249"/>
      <c r="C19" s="24"/>
      <c r="D19" s="61"/>
      <c r="E19" s="25"/>
      <c r="F19" s="31"/>
      <c r="G19" s="179" t="s">
        <v>67</v>
      </c>
      <c r="H19" s="156"/>
      <c r="I19" s="157"/>
      <c r="J19" s="204" t="s">
        <v>24</v>
      </c>
      <c r="K19" s="281"/>
      <c r="L19" s="232"/>
      <c r="M19" s="162"/>
      <c r="N19" s="205">
        <f t="shared" si="1"/>
        <v>0</v>
      </c>
      <c r="O19" s="167"/>
      <c r="P19" s="185"/>
      <c r="Q19" s="185"/>
      <c r="R19" s="262">
        <f t="shared" si="0"/>
        <v>0</v>
      </c>
      <c r="S19" s="19"/>
      <c r="T19" s="18"/>
      <c r="U19" s="18"/>
      <c r="V19" s="16"/>
    </row>
    <row r="20" spans="1:22" ht="15" thickBot="1">
      <c r="A20" s="401"/>
      <c r="B20" s="250"/>
      <c r="C20" s="251"/>
      <c r="D20" s="252"/>
      <c r="E20" s="253"/>
      <c r="F20" s="253"/>
      <c r="G20" s="251" t="s">
        <v>67</v>
      </c>
      <c r="H20" s="254"/>
      <c r="I20" s="255"/>
      <c r="J20" s="256" t="s">
        <v>9</v>
      </c>
      <c r="K20" s="282"/>
      <c r="L20" s="257"/>
      <c r="M20" s="274"/>
      <c r="N20" s="205">
        <f t="shared" si="1"/>
        <v>0</v>
      </c>
      <c r="O20" s="258"/>
      <c r="P20" s="259"/>
      <c r="Q20" s="259"/>
      <c r="R20" s="263">
        <f t="shared" si="0"/>
        <v>0</v>
      </c>
      <c r="S20" s="260"/>
      <c r="T20" s="18"/>
      <c r="U20" s="18"/>
      <c r="V20" s="16"/>
    </row>
    <row r="21" spans="1:22" ht="17.25" customHeight="1" thickBot="1">
      <c r="A21" s="402"/>
      <c r="B21" s="462" t="s">
        <v>69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271">
        <f>SUM(N14:N20)</f>
        <v>0</v>
      </c>
      <c r="O21" s="235">
        <f>SUM(O14:O20)</f>
        <v>0</v>
      </c>
      <c r="P21" s="236">
        <f>SUM(P14:P20)</f>
        <v>0</v>
      </c>
      <c r="Q21" s="237">
        <f>SUM(Q14:Q20)</f>
        <v>0</v>
      </c>
      <c r="R21" s="264">
        <f>SUM(R14:R20)</f>
        <v>0</v>
      </c>
      <c r="S21" s="238"/>
      <c r="T21" s="29"/>
      <c r="U21" s="29"/>
      <c r="V21" s="16"/>
    </row>
    <row r="22" spans="1:22" ht="14.25">
      <c r="A22" s="392" t="s">
        <v>70</v>
      </c>
      <c r="B22" s="178"/>
      <c r="C22" s="24"/>
      <c r="D22" s="61"/>
      <c r="E22" s="31"/>
      <c r="F22" s="31"/>
      <c r="G22" s="30"/>
      <c r="H22" s="184"/>
      <c r="I22" s="159"/>
      <c r="J22" s="204" t="s">
        <v>24</v>
      </c>
      <c r="K22" s="280"/>
      <c r="L22" s="180"/>
      <c r="M22" s="162"/>
      <c r="N22" s="205">
        <f>IF(J22="EUR",(IF($D$5="NE",(L22+M22),IF($D$6="ANO",(L22),(L22+M22)))),(IF(ISBLANK(K22)=TRUE,0,IF($D$5="NE",ROUND((L22+M22)/K22,2),IF($D$6="ano",ROUND(L22/K22,2),ROUND((L22+M22)/K22,2))))))</f>
        <v>0</v>
      </c>
      <c r="O22" s="165"/>
      <c r="P22" s="185"/>
      <c r="Q22" s="185"/>
      <c r="R22" s="262">
        <f aca="true" t="shared" si="2" ref="R22:R28">ROUND((IF(J22="EUR",(N22-Q22),(IF(K22="","0,00",(N22-(P22/K22)))))),2)</f>
        <v>0</v>
      </c>
      <c r="S22" s="32"/>
      <c r="T22" s="18"/>
      <c r="U22" s="18"/>
      <c r="V22" s="16"/>
    </row>
    <row r="23" spans="1:22" ht="12.75" customHeight="1">
      <c r="A23" s="461"/>
      <c r="B23" s="178"/>
      <c r="C23" s="24"/>
      <c r="D23" s="61"/>
      <c r="E23" s="25"/>
      <c r="F23" s="25"/>
      <c r="G23" s="24"/>
      <c r="H23" s="154"/>
      <c r="I23" s="157"/>
      <c r="J23" s="204" t="s">
        <v>9</v>
      </c>
      <c r="K23" s="281"/>
      <c r="L23" s="180"/>
      <c r="M23" s="162"/>
      <c r="N23" s="205">
        <f aca="true" t="shared" si="3" ref="N23:N28">IF(J23="EUR",(IF($D$5="NE",(L23+M23),IF($D$6="ANO",(L23),(L23+M23)))),(IF(ISBLANK(K23)=TRUE,0,IF($D$5="NE",ROUND((L23+M23)/K23,2),IF($D$6="ano",ROUND(L23/K23,2),ROUND((L23+M23)/K23,2))))))</f>
        <v>0</v>
      </c>
      <c r="O23" s="167"/>
      <c r="P23" s="185"/>
      <c r="Q23" s="185"/>
      <c r="R23" s="262">
        <f t="shared" si="2"/>
        <v>0</v>
      </c>
      <c r="S23" s="19"/>
      <c r="T23" s="18"/>
      <c r="U23" s="18"/>
      <c r="V23" s="16"/>
    </row>
    <row r="24" spans="1:22" ht="14.25">
      <c r="A24" s="461"/>
      <c r="B24" s="178"/>
      <c r="C24" s="24"/>
      <c r="D24" s="61"/>
      <c r="E24" s="25"/>
      <c r="F24" s="25"/>
      <c r="G24" s="24"/>
      <c r="H24" s="156"/>
      <c r="I24" s="157"/>
      <c r="J24" s="204" t="s">
        <v>9</v>
      </c>
      <c r="K24" s="281"/>
      <c r="L24" s="180"/>
      <c r="M24" s="162"/>
      <c r="N24" s="205">
        <f t="shared" si="3"/>
        <v>0</v>
      </c>
      <c r="O24" s="167"/>
      <c r="P24" s="185"/>
      <c r="Q24" s="185"/>
      <c r="R24" s="262">
        <f t="shared" si="2"/>
        <v>0</v>
      </c>
      <c r="S24" s="19"/>
      <c r="T24" s="18"/>
      <c r="U24" s="18"/>
      <c r="V24" s="16"/>
    </row>
    <row r="25" spans="1:22" ht="14.25">
      <c r="A25" s="461"/>
      <c r="B25" s="176"/>
      <c r="C25" s="24"/>
      <c r="D25" s="61"/>
      <c r="E25" s="25"/>
      <c r="F25" s="25"/>
      <c r="G25" s="24"/>
      <c r="H25" s="156"/>
      <c r="I25" s="157"/>
      <c r="J25" s="204" t="s">
        <v>24</v>
      </c>
      <c r="K25" s="281"/>
      <c r="L25" s="180"/>
      <c r="M25" s="162"/>
      <c r="N25" s="205">
        <f t="shared" si="3"/>
        <v>0</v>
      </c>
      <c r="O25" s="167"/>
      <c r="P25" s="185"/>
      <c r="Q25" s="185"/>
      <c r="R25" s="262">
        <f t="shared" si="2"/>
        <v>0</v>
      </c>
      <c r="S25" s="19"/>
      <c r="T25" s="18"/>
      <c r="U25" s="18"/>
      <c r="V25" s="16"/>
    </row>
    <row r="26" spans="1:22" ht="14.25">
      <c r="A26" s="461"/>
      <c r="B26" s="176"/>
      <c r="C26" s="24"/>
      <c r="D26" s="61"/>
      <c r="E26" s="25"/>
      <c r="F26" s="25"/>
      <c r="G26" s="24"/>
      <c r="H26" s="154"/>
      <c r="I26" s="157"/>
      <c r="J26" s="204" t="s">
        <v>9</v>
      </c>
      <c r="K26" s="281"/>
      <c r="L26" s="180"/>
      <c r="M26" s="162"/>
      <c r="N26" s="205">
        <f t="shared" si="3"/>
        <v>0</v>
      </c>
      <c r="O26" s="167"/>
      <c r="P26" s="185"/>
      <c r="Q26" s="185"/>
      <c r="R26" s="262">
        <f t="shared" si="2"/>
        <v>0</v>
      </c>
      <c r="S26" s="19"/>
      <c r="T26" s="18"/>
      <c r="U26" s="18"/>
      <c r="V26" s="16"/>
    </row>
    <row r="27" spans="1:22" ht="14.25">
      <c r="A27" s="461"/>
      <c r="B27" s="174"/>
      <c r="C27" s="24"/>
      <c r="D27" s="61"/>
      <c r="E27" s="25"/>
      <c r="F27" s="25"/>
      <c r="G27" s="24"/>
      <c r="H27" s="154"/>
      <c r="I27" s="157"/>
      <c r="J27" s="204" t="s">
        <v>9</v>
      </c>
      <c r="K27" s="281" t="s">
        <v>163</v>
      </c>
      <c r="L27" s="180"/>
      <c r="M27" s="162"/>
      <c r="N27" s="205">
        <f t="shared" si="3"/>
        <v>0</v>
      </c>
      <c r="O27" s="167"/>
      <c r="P27" s="185"/>
      <c r="Q27" s="185"/>
      <c r="R27" s="262">
        <f t="shared" si="2"/>
        <v>0</v>
      </c>
      <c r="S27" s="19"/>
      <c r="T27" s="18"/>
      <c r="U27" s="18"/>
      <c r="V27" s="16"/>
    </row>
    <row r="28" spans="1:22" ht="15" thickBot="1">
      <c r="A28" s="461"/>
      <c r="B28" s="177"/>
      <c r="C28" s="26"/>
      <c r="D28" s="62"/>
      <c r="E28" s="27"/>
      <c r="F28" s="27"/>
      <c r="G28" s="26"/>
      <c r="H28" s="154"/>
      <c r="I28" s="158"/>
      <c r="J28" s="204" t="s">
        <v>9</v>
      </c>
      <c r="K28" s="282"/>
      <c r="L28" s="181"/>
      <c r="M28" s="163"/>
      <c r="N28" s="205">
        <f t="shared" si="3"/>
        <v>0</v>
      </c>
      <c r="O28" s="168"/>
      <c r="P28" s="185"/>
      <c r="Q28" s="185"/>
      <c r="R28" s="262">
        <f t="shared" si="2"/>
        <v>0</v>
      </c>
      <c r="S28" s="28"/>
      <c r="T28" s="18"/>
      <c r="U28" s="18"/>
      <c r="V28" s="16"/>
    </row>
    <row r="29" spans="1:22" ht="18.75" customHeight="1" thickBot="1">
      <c r="A29" s="387"/>
      <c r="B29" s="374" t="s">
        <v>71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206">
        <f>SUM(N22:N28)</f>
        <v>0</v>
      </c>
      <c r="O29" s="207">
        <f>SUM(O22:O28)</f>
        <v>0</v>
      </c>
      <c r="P29" s="208">
        <f>SUM(P22:P28)</f>
        <v>0</v>
      </c>
      <c r="Q29" s="209">
        <f>SUM(Q22:Q28)</f>
        <v>0</v>
      </c>
      <c r="R29" s="265">
        <f>SUM(R22:R28)</f>
        <v>0</v>
      </c>
      <c r="S29" s="210"/>
      <c r="T29" s="29"/>
      <c r="U29" s="29"/>
      <c r="V29" s="16"/>
    </row>
    <row r="30" spans="1:22" ht="14.25">
      <c r="A30" s="386" t="s">
        <v>72</v>
      </c>
      <c r="B30" s="178"/>
      <c r="C30" s="30"/>
      <c r="D30" s="63"/>
      <c r="E30" s="31"/>
      <c r="F30" s="31"/>
      <c r="G30" s="30"/>
      <c r="H30" s="184"/>
      <c r="I30" s="159"/>
      <c r="J30" s="204" t="s">
        <v>24</v>
      </c>
      <c r="K30" s="280"/>
      <c r="L30" s="182"/>
      <c r="M30" s="164"/>
      <c r="N30" s="205">
        <f>IF(J30="EUR",(IF($D$5="NE",(L30+M30),IF($D$6="ANO",(L30),(L30+M30)))),(IF(ISBLANK(K30)=TRUE,0,IF($D$5="NE",ROUND((L30+M30)/K30,2),IF($D$6="ano",ROUND(L30/K30,2),ROUND((L30+M30)/K30,2))))))</f>
        <v>0</v>
      </c>
      <c r="O30" s="165">
        <v>0</v>
      </c>
      <c r="P30" s="185"/>
      <c r="Q30" s="185"/>
      <c r="R30" s="262">
        <f aca="true" t="shared" si="4" ref="R30:R36">ROUND((IF(J30="EUR",(N30-Q30),(IF(K30="","0,00",(N30-(P30/K30)))))),2)</f>
        <v>0</v>
      </c>
      <c r="S30" s="32"/>
      <c r="T30" s="18"/>
      <c r="U30" s="18"/>
      <c r="V30" s="16"/>
    </row>
    <row r="31" spans="1:22" ht="12.75" customHeight="1">
      <c r="A31" s="461"/>
      <c r="B31" s="178"/>
      <c r="C31" s="24"/>
      <c r="D31" s="61"/>
      <c r="E31" s="25"/>
      <c r="F31" s="25"/>
      <c r="G31" s="24"/>
      <c r="H31" s="154"/>
      <c r="I31" s="157"/>
      <c r="J31" s="204" t="s">
        <v>9</v>
      </c>
      <c r="K31" s="281"/>
      <c r="L31" s="180"/>
      <c r="M31" s="162"/>
      <c r="N31" s="205">
        <f aca="true" t="shared" si="5" ref="N31:N36">IF(J31="EUR",(IF($D$5="NE",(L31+M31),IF($D$6="ANO",(L31),(L31+M31)))),(IF(ISBLANK(K31)=TRUE,0,IF($D$5="NE",ROUND((L31+M31)/K31,2),IF($D$6="ano",ROUND(L31/K31,2),ROUND((L31+M31)/K31,2))))))</f>
        <v>0</v>
      </c>
      <c r="O31" s="167"/>
      <c r="P31" s="185"/>
      <c r="Q31" s="185"/>
      <c r="R31" s="262">
        <f t="shared" si="4"/>
        <v>0</v>
      </c>
      <c r="S31" s="19"/>
      <c r="T31" s="18"/>
      <c r="U31" s="18"/>
      <c r="V31" s="16"/>
    </row>
    <row r="32" spans="1:22" ht="14.25">
      <c r="A32" s="461"/>
      <c r="B32" s="175"/>
      <c r="C32" s="24"/>
      <c r="D32" s="61"/>
      <c r="E32" s="25"/>
      <c r="F32" s="25"/>
      <c r="G32" s="24"/>
      <c r="H32" s="156"/>
      <c r="I32" s="157"/>
      <c r="J32" s="204" t="s">
        <v>9</v>
      </c>
      <c r="K32" s="281"/>
      <c r="L32" s="180"/>
      <c r="M32" s="162"/>
      <c r="N32" s="205">
        <f t="shared" si="5"/>
        <v>0</v>
      </c>
      <c r="O32" s="167"/>
      <c r="P32" s="185"/>
      <c r="Q32" s="185"/>
      <c r="R32" s="262">
        <f t="shared" si="4"/>
        <v>0</v>
      </c>
      <c r="S32" s="19"/>
      <c r="T32" s="18"/>
      <c r="U32" s="18"/>
      <c r="V32" s="16"/>
    </row>
    <row r="33" spans="1:22" ht="14.25">
      <c r="A33" s="461"/>
      <c r="B33" s="176"/>
      <c r="C33" s="24"/>
      <c r="D33" s="61"/>
      <c r="E33" s="25"/>
      <c r="F33" s="25"/>
      <c r="G33" s="24"/>
      <c r="H33" s="156"/>
      <c r="I33" s="157"/>
      <c r="J33" s="204" t="s">
        <v>24</v>
      </c>
      <c r="K33" s="281"/>
      <c r="L33" s="180"/>
      <c r="M33" s="162"/>
      <c r="N33" s="205">
        <f t="shared" si="5"/>
        <v>0</v>
      </c>
      <c r="O33" s="167"/>
      <c r="P33" s="185"/>
      <c r="Q33" s="185"/>
      <c r="R33" s="262">
        <f t="shared" si="4"/>
        <v>0</v>
      </c>
      <c r="S33" s="19"/>
      <c r="T33" s="18"/>
      <c r="U33" s="18"/>
      <c r="V33" s="16"/>
    </row>
    <row r="34" spans="1:22" ht="14.25">
      <c r="A34" s="461"/>
      <c r="B34" s="176"/>
      <c r="C34" s="24"/>
      <c r="D34" s="61"/>
      <c r="E34" s="25"/>
      <c r="F34" s="25"/>
      <c r="G34" s="24"/>
      <c r="H34" s="154"/>
      <c r="I34" s="157"/>
      <c r="J34" s="204" t="s">
        <v>9</v>
      </c>
      <c r="K34" s="281"/>
      <c r="L34" s="180"/>
      <c r="M34" s="162"/>
      <c r="N34" s="205">
        <f t="shared" si="5"/>
        <v>0</v>
      </c>
      <c r="O34" s="167"/>
      <c r="P34" s="185"/>
      <c r="Q34" s="185"/>
      <c r="R34" s="262">
        <f t="shared" si="4"/>
        <v>0</v>
      </c>
      <c r="S34" s="19"/>
      <c r="T34" s="18"/>
      <c r="U34" s="18"/>
      <c r="V34" s="16"/>
    </row>
    <row r="35" spans="1:22" ht="14.25">
      <c r="A35" s="461"/>
      <c r="B35" s="174"/>
      <c r="C35" s="24"/>
      <c r="D35" s="61"/>
      <c r="E35" s="25"/>
      <c r="F35" s="25"/>
      <c r="G35" s="24"/>
      <c r="H35" s="154"/>
      <c r="I35" s="157"/>
      <c r="J35" s="204" t="s">
        <v>9</v>
      </c>
      <c r="K35" s="281"/>
      <c r="L35" s="180"/>
      <c r="M35" s="162"/>
      <c r="N35" s="205">
        <f t="shared" si="5"/>
        <v>0</v>
      </c>
      <c r="O35" s="167"/>
      <c r="P35" s="185"/>
      <c r="Q35" s="185"/>
      <c r="R35" s="262">
        <f t="shared" si="4"/>
        <v>0</v>
      </c>
      <c r="S35" s="19"/>
      <c r="T35" s="18"/>
      <c r="U35" s="18"/>
      <c r="V35" s="16"/>
    </row>
    <row r="36" spans="1:22" ht="15" thickBot="1">
      <c r="A36" s="461"/>
      <c r="B36" s="177"/>
      <c r="C36" s="26"/>
      <c r="D36" s="62"/>
      <c r="E36" s="27"/>
      <c r="F36" s="27"/>
      <c r="G36" s="26"/>
      <c r="H36" s="154"/>
      <c r="I36" s="158"/>
      <c r="J36" s="204" t="s">
        <v>9</v>
      </c>
      <c r="K36" s="282"/>
      <c r="L36" s="181"/>
      <c r="M36" s="163"/>
      <c r="N36" s="205">
        <f t="shared" si="5"/>
        <v>0</v>
      </c>
      <c r="O36" s="168"/>
      <c r="P36" s="185"/>
      <c r="Q36" s="185"/>
      <c r="R36" s="262">
        <f t="shared" si="4"/>
        <v>0</v>
      </c>
      <c r="S36" s="28"/>
      <c r="T36" s="18"/>
      <c r="U36" s="18"/>
      <c r="V36" s="16"/>
    </row>
    <row r="37" spans="1:22" ht="17.25" customHeight="1" thickBot="1">
      <c r="A37" s="387"/>
      <c r="B37" s="374" t="s">
        <v>73</v>
      </c>
      <c r="C37" s="375"/>
      <c r="D37" s="375"/>
      <c r="E37" s="375"/>
      <c r="F37" s="375"/>
      <c r="G37" s="375"/>
      <c r="H37" s="375"/>
      <c r="I37" s="375"/>
      <c r="J37" s="375"/>
      <c r="K37" s="375"/>
      <c r="L37" s="375">
        <f aca="true" t="shared" si="6" ref="L37:R37">SUM(L30:L36)</f>
        <v>0</v>
      </c>
      <c r="M37" s="375">
        <f t="shared" si="6"/>
        <v>0</v>
      </c>
      <c r="N37" s="206">
        <f t="shared" si="6"/>
        <v>0</v>
      </c>
      <c r="O37" s="207">
        <f t="shared" si="6"/>
        <v>0</v>
      </c>
      <c r="P37" s="208">
        <f t="shared" si="6"/>
        <v>0</v>
      </c>
      <c r="Q37" s="209">
        <f t="shared" si="6"/>
        <v>0</v>
      </c>
      <c r="R37" s="265">
        <f t="shared" si="6"/>
        <v>0</v>
      </c>
      <c r="S37" s="210"/>
      <c r="T37" s="29"/>
      <c r="U37" s="29"/>
      <c r="V37" s="16"/>
    </row>
    <row r="38" spans="1:22" ht="14.25">
      <c r="A38" s="383" t="s">
        <v>74</v>
      </c>
      <c r="B38" s="178"/>
      <c r="C38" s="30"/>
      <c r="D38" s="63"/>
      <c r="E38" s="31"/>
      <c r="F38" s="31"/>
      <c r="G38" s="30"/>
      <c r="H38" s="184"/>
      <c r="I38" s="159"/>
      <c r="J38" s="204" t="s">
        <v>24</v>
      </c>
      <c r="K38" s="280"/>
      <c r="L38" s="182"/>
      <c r="M38" s="164"/>
      <c r="N38" s="205">
        <f>IF(J38="EUR",(IF($D$5="NE",(L38+M38),IF($D$6="ANO",(L38),(L38+M38)))),(IF(ISBLANK(K38)=TRUE,0,IF($D$5="NE",ROUND((L38+M38)/K38,2),IF($D$6="ano",ROUND(L38/K38,2),ROUND((L38+M38)/K38,2))))))</f>
        <v>0</v>
      </c>
      <c r="O38" s="165"/>
      <c r="P38" s="185"/>
      <c r="Q38" s="185"/>
      <c r="R38" s="262">
        <f aca="true" t="shared" si="7" ref="R38:R44">ROUND((IF(J38="EUR",(N38-Q38),(IF(K38="","0,00",(N38-(P38/K38)))))),2)</f>
        <v>0</v>
      </c>
      <c r="S38" s="32"/>
      <c r="T38" s="18"/>
      <c r="U38" s="18"/>
      <c r="V38" s="16"/>
    </row>
    <row r="39" spans="1:22" ht="12.75" customHeight="1">
      <c r="A39" s="460"/>
      <c r="B39" s="41"/>
      <c r="C39" s="24"/>
      <c r="D39" s="61"/>
      <c r="E39" s="25"/>
      <c r="F39" s="25"/>
      <c r="G39" s="24"/>
      <c r="H39" s="154"/>
      <c r="I39" s="157"/>
      <c r="J39" s="204" t="s">
        <v>9</v>
      </c>
      <c r="K39" s="281"/>
      <c r="L39" s="180"/>
      <c r="M39" s="162"/>
      <c r="N39" s="205">
        <f aca="true" t="shared" si="8" ref="N39:N44">IF(J39="EUR",(IF($D$5="NE",(L39+M39),IF($D$6="ANO",(L39),(L39+M39)))),(IF(ISBLANK(K39)=TRUE,0,IF($D$5="NE",ROUND((L39+M39)/K39,2),IF($D$6="ano",ROUND(L39/K39,2),ROUND((L39+M39)/K39,2))))))</f>
        <v>0</v>
      </c>
      <c r="O39" s="167"/>
      <c r="P39" s="185"/>
      <c r="Q39" s="185"/>
      <c r="R39" s="262">
        <f t="shared" si="7"/>
        <v>0</v>
      </c>
      <c r="S39" s="19"/>
      <c r="T39" s="18"/>
      <c r="U39" s="18"/>
      <c r="V39" s="16"/>
    </row>
    <row r="40" spans="1:22" ht="14.25">
      <c r="A40" s="460"/>
      <c r="B40" s="175"/>
      <c r="C40" s="24"/>
      <c r="D40" s="61"/>
      <c r="E40" s="25"/>
      <c r="F40" s="25"/>
      <c r="G40" s="24"/>
      <c r="H40" s="156"/>
      <c r="I40" s="157"/>
      <c r="J40" s="204" t="s">
        <v>9</v>
      </c>
      <c r="K40" s="281"/>
      <c r="L40" s="180"/>
      <c r="M40" s="162"/>
      <c r="N40" s="205">
        <f t="shared" si="8"/>
        <v>0</v>
      </c>
      <c r="O40" s="167"/>
      <c r="P40" s="185"/>
      <c r="Q40" s="185"/>
      <c r="R40" s="262">
        <f t="shared" si="7"/>
        <v>0</v>
      </c>
      <c r="S40" s="19"/>
      <c r="T40" s="18"/>
      <c r="U40" s="18"/>
      <c r="V40" s="16"/>
    </row>
    <row r="41" spans="1:22" ht="14.25">
      <c r="A41" s="460"/>
      <c r="B41" s="176"/>
      <c r="C41" s="24"/>
      <c r="D41" s="61"/>
      <c r="E41" s="25"/>
      <c r="F41" s="25"/>
      <c r="G41" s="24"/>
      <c r="H41" s="156"/>
      <c r="I41" s="157"/>
      <c r="J41" s="204" t="s">
        <v>24</v>
      </c>
      <c r="K41" s="281"/>
      <c r="L41" s="180"/>
      <c r="M41" s="162"/>
      <c r="N41" s="205">
        <f t="shared" si="8"/>
        <v>0</v>
      </c>
      <c r="O41" s="167"/>
      <c r="P41" s="185"/>
      <c r="Q41" s="185"/>
      <c r="R41" s="262">
        <f t="shared" si="7"/>
        <v>0</v>
      </c>
      <c r="S41" s="19"/>
      <c r="T41" s="18"/>
      <c r="U41" s="18"/>
      <c r="V41" s="16"/>
    </row>
    <row r="42" spans="1:22" ht="14.25">
      <c r="A42" s="460"/>
      <c r="B42" s="176"/>
      <c r="C42" s="24"/>
      <c r="D42" s="61"/>
      <c r="E42" s="25"/>
      <c r="F42" s="25"/>
      <c r="G42" s="24"/>
      <c r="H42" s="154"/>
      <c r="I42" s="157"/>
      <c r="J42" s="204" t="s">
        <v>9</v>
      </c>
      <c r="K42" s="281"/>
      <c r="L42" s="180">
        <v>0</v>
      </c>
      <c r="M42" s="162"/>
      <c r="N42" s="205">
        <f t="shared" si="8"/>
        <v>0</v>
      </c>
      <c r="O42" s="167"/>
      <c r="P42" s="185"/>
      <c r="Q42" s="185"/>
      <c r="R42" s="262">
        <f t="shared" si="7"/>
        <v>0</v>
      </c>
      <c r="S42" s="19"/>
      <c r="T42" s="18"/>
      <c r="U42" s="18"/>
      <c r="V42" s="16"/>
    </row>
    <row r="43" spans="1:22" ht="14.25">
      <c r="A43" s="460"/>
      <c r="B43" s="174"/>
      <c r="C43" s="24"/>
      <c r="D43" s="61"/>
      <c r="E43" s="25"/>
      <c r="F43" s="25"/>
      <c r="G43" s="24"/>
      <c r="H43" s="154"/>
      <c r="I43" s="157"/>
      <c r="J43" s="204" t="s">
        <v>9</v>
      </c>
      <c r="K43" s="281"/>
      <c r="L43" s="180"/>
      <c r="M43" s="162"/>
      <c r="N43" s="205">
        <f t="shared" si="8"/>
        <v>0</v>
      </c>
      <c r="O43" s="167"/>
      <c r="P43" s="185"/>
      <c r="Q43" s="185"/>
      <c r="R43" s="262">
        <f t="shared" si="7"/>
        <v>0</v>
      </c>
      <c r="S43" s="19"/>
      <c r="T43" s="18"/>
      <c r="U43" s="18"/>
      <c r="V43" s="16"/>
    </row>
    <row r="44" spans="1:22" ht="15" thickBot="1">
      <c r="A44" s="460"/>
      <c r="B44" s="177"/>
      <c r="C44" s="26"/>
      <c r="D44" s="62"/>
      <c r="E44" s="27"/>
      <c r="F44" s="27"/>
      <c r="G44" s="26"/>
      <c r="H44" s="154"/>
      <c r="I44" s="158"/>
      <c r="J44" s="204" t="s">
        <v>9</v>
      </c>
      <c r="K44" s="282"/>
      <c r="L44" s="181"/>
      <c r="M44" s="163"/>
      <c r="N44" s="205">
        <f t="shared" si="8"/>
        <v>0</v>
      </c>
      <c r="O44" s="168"/>
      <c r="P44" s="185"/>
      <c r="Q44" s="185"/>
      <c r="R44" s="262">
        <f t="shared" si="7"/>
        <v>0</v>
      </c>
      <c r="S44" s="28"/>
      <c r="T44" s="18"/>
      <c r="U44" s="18"/>
      <c r="V44" s="16"/>
    </row>
    <row r="45" spans="1:22" ht="19.5" customHeight="1" thickBot="1">
      <c r="A45" s="389"/>
      <c r="B45" s="374" t="s">
        <v>75</v>
      </c>
      <c r="C45" s="375"/>
      <c r="D45" s="375"/>
      <c r="E45" s="375"/>
      <c r="F45" s="375"/>
      <c r="G45" s="375"/>
      <c r="H45" s="375"/>
      <c r="I45" s="375"/>
      <c r="J45" s="375"/>
      <c r="K45" s="375"/>
      <c r="L45" s="375">
        <f aca="true" t="shared" si="9" ref="L45:R45">SUM(L38:L44)</f>
        <v>0</v>
      </c>
      <c r="M45" s="375">
        <f t="shared" si="9"/>
        <v>0</v>
      </c>
      <c r="N45" s="206">
        <f t="shared" si="9"/>
        <v>0</v>
      </c>
      <c r="O45" s="207">
        <f t="shared" si="9"/>
        <v>0</v>
      </c>
      <c r="P45" s="208">
        <f t="shared" si="9"/>
        <v>0</v>
      </c>
      <c r="Q45" s="209">
        <f t="shared" si="9"/>
        <v>0</v>
      </c>
      <c r="R45" s="265">
        <f t="shared" si="9"/>
        <v>0</v>
      </c>
      <c r="S45" s="210"/>
      <c r="T45" s="29"/>
      <c r="U45" s="29"/>
      <c r="V45" s="16"/>
    </row>
    <row r="46" spans="1:22" ht="14.25">
      <c r="A46" s="383" t="s">
        <v>76</v>
      </c>
      <c r="B46" s="178"/>
      <c r="C46" s="30"/>
      <c r="D46" s="63"/>
      <c r="E46" s="31"/>
      <c r="F46" s="31"/>
      <c r="G46" s="30"/>
      <c r="H46" s="184"/>
      <c r="I46" s="159"/>
      <c r="J46" s="204" t="s">
        <v>24</v>
      </c>
      <c r="K46" s="280"/>
      <c r="L46" s="182"/>
      <c r="M46" s="164"/>
      <c r="N46" s="205">
        <f>IF(J46="EUR",(IF($D$5="NE",(L46+M46),IF($D$6="ANO",(L46),(L46+M46)))),(IF(ISBLANK(K46)=TRUE,0,IF($D$5="NE",ROUND((L46+M46)/K46,2),IF($D$6="ano",ROUND(L46/K46,2),ROUND((L46+M46)/K46,2))))))</f>
        <v>0</v>
      </c>
      <c r="O46" s="165"/>
      <c r="P46" s="185"/>
      <c r="Q46" s="185"/>
      <c r="R46" s="262">
        <f aca="true" t="shared" si="10" ref="R46:R52">ROUND((IF(J46="EUR",(N46-Q46),(IF(K46="","0,00",(N46-(P46/K46)))))),2)</f>
        <v>0</v>
      </c>
      <c r="S46" s="32"/>
      <c r="T46" s="18"/>
      <c r="U46" s="18"/>
      <c r="V46" s="16"/>
    </row>
    <row r="47" spans="1:22" ht="12.75" customHeight="1">
      <c r="A47" s="467"/>
      <c r="B47" s="178"/>
      <c r="C47" s="24"/>
      <c r="D47" s="61"/>
      <c r="E47" s="25"/>
      <c r="F47" s="25"/>
      <c r="G47" s="24"/>
      <c r="H47" s="154"/>
      <c r="I47" s="157"/>
      <c r="J47" s="204" t="s">
        <v>9</v>
      </c>
      <c r="K47" s="281"/>
      <c r="L47" s="180"/>
      <c r="M47" s="162"/>
      <c r="N47" s="205">
        <f aca="true" t="shared" si="11" ref="N47:N52">IF(J47="EUR",(IF($D$5="NE",(L47+M47),IF($D$6="ANO",(L47),(L47+M47)))),(IF(ISBLANK(K47)=TRUE,0,IF($D$5="NE",ROUND((L47+M47)/K47,2),IF($D$6="ano",ROUND(L47/K47,2),ROUND((L47+M47)/K47,2))))))</f>
        <v>0</v>
      </c>
      <c r="O47" s="165"/>
      <c r="P47" s="185"/>
      <c r="Q47" s="185"/>
      <c r="R47" s="262">
        <f t="shared" si="10"/>
        <v>0</v>
      </c>
      <c r="S47" s="19"/>
      <c r="T47" s="18"/>
      <c r="U47" s="18"/>
      <c r="V47" s="16"/>
    </row>
    <row r="48" spans="1:22" ht="14.25">
      <c r="A48" s="467"/>
      <c r="B48" s="175"/>
      <c r="C48" s="24"/>
      <c r="D48" s="61"/>
      <c r="E48" s="25"/>
      <c r="F48" s="25"/>
      <c r="G48" s="24"/>
      <c r="H48" s="156"/>
      <c r="I48" s="157"/>
      <c r="J48" s="204" t="s">
        <v>9</v>
      </c>
      <c r="K48" s="281"/>
      <c r="L48" s="180"/>
      <c r="M48" s="162"/>
      <c r="N48" s="205">
        <f t="shared" si="11"/>
        <v>0</v>
      </c>
      <c r="O48" s="165"/>
      <c r="P48" s="185"/>
      <c r="Q48" s="185"/>
      <c r="R48" s="262">
        <f t="shared" si="10"/>
        <v>0</v>
      </c>
      <c r="S48" s="19"/>
      <c r="T48" s="18"/>
      <c r="U48" s="18"/>
      <c r="V48" s="16"/>
    </row>
    <row r="49" spans="1:22" ht="14.25">
      <c r="A49" s="467"/>
      <c r="B49" s="176"/>
      <c r="C49" s="24"/>
      <c r="D49" s="61"/>
      <c r="E49" s="25"/>
      <c r="F49" s="25"/>
      <c r="G49" s="24"/>
      <c r="H49" s="156"/>
      <c r="I49" s="157"/>
      <c r="J49" s="204" t="s">
        <v>24</v>
      </c>
      <c r="K49" s="281"/>
      <c r="L49" s="180"/>
      <c r="M49" s="162"/>
      <c r="N49" s="205">
        <f t="shared" si="11"/>
        <v>0</v>
      </c>
      <c r="O49" s="165"/>
      <c r="P49" s="185"/>
      <c r="Q49" s="185"/>
      <c r="R49" s="262">
        <f t="shared" si="10"/>
        <v>0</v>
      </c>
      <c r="S49" s="19"/>
      <c r="T49" s="18"/>
      <c r="U49" s="18"/>
      <c r="V49" s="16"/>
    </row>
    <row r="50" spans="1:22" ht="14.25">
      <c r="A50" s="467"/>
      <c r="B50" s="176"/>
      <c r="C50" s="24"/>
      <c r="D50" s="61"/>
      <c r="E50" s="25"/>
      <c r="F50" s="25"/>
      <c r="G50" s="24"/>
      <c r="H50" s="154"/>
      <c r="I50" s="157"/>
      <c r="J50" s="204" t="s">
        <v>9</v>
      </c>
      <c r="K50" s="281"/>
      <c r="L50" s="180">
        <v>0</v>
      </c>
      <c r="M50" s="162"/>
      <c r="N50" s="205">
        <f t="shared" si="11"/>
        <v>0</v>
      </c>
      <c r="O50" s="165"/>
      <c r="P50" s="185"/>
      <c r="Q50" s="185"/>
      <c r="R50" s="262">
        <f t="shared" si="10"/>
        <v>0</v>
      </c>
      <c r="S50" s="19"/>
      <c r="T50" s="18"/>
      <c r="U50" s="18"/>
      <c r="V50" s="16"/>
    </row>
    <row r="51" spans="1:22" ht="14.25">
      <c r="A51" s="467"/>
      <c r="B51" s="174"/>
      <c r="C51" s="24"/>
      <c r="D51" s="61"/>
      <c r="E51" s="25"/>
      <c r="F51" s="25"/>
      <c r="G51" s="24"/>
      <c r="H51" s="154"/>
      <c r="I51" s="157"/>
      <c r="J51" s="204" t="s">
        <v>9</v>
      </c>
      <c r="K51" s="281"/>
      <c r="L51" s="180"/>
      <c r="M51" s="162"/>
      <c r="N51" s="205">
        <f t="shared" si="11"/>
        <v>0</v>
      </c>
      <c r="O51" s="165"/>
      <c r="P51" s="185"/>
      <c r="Q51" s="185"/>
      <c r="R51" s="262">
        <f t="shared" si="10"/>
        <v>0</v>
      </c>
      <c r="S51" s="19"/>
      <c r="T51" s="18"/>
      <c r="U51" s="18"/>
      <c r="V51" s="16"/>
    </row>
    <row r="52" spans="1:22" ht="15" thickBot="1">
      <c r="A52" s="467"/>
      <c r="B52" s="177"/>
      <c r="C52" s="26"/>
      <c r="D52" s="62"/>
      <c r="E52" s="27"/>
      <c r="F52" s="27"/>
      <c r="G52" s="26"/>
      <c r="H52" s="154"/>
      <c r="I52" s="158"/>
      <c r="J52" s="204" t="s">
        <v>9</v>
      </c>
      <c r="K52" s="282"/>
      <c r="L52" s="181"/>
      <c r="M52" s="163"/>
      <c r="N52" s="205">
        <f t="shared" si="11"/>
        <v>0</v>
      </c>
      <c r="O52" s="169"/>
      <c r="P52" s="185"/>
      <c r="Q52" s="185"/>
      <c r="R52" s="262">
        <f t="shared" si="10"/>
        <v>0</v>
      </c>
      <c r="S52" s="28"/>
      <c r="T52" s="18"/>
      <c r="U52" s="18"/>
      <c r="V52" s="16"/>
    </row>
    <row r="53" spans="1:22" ht="21" customHeight="1" thickBot="1">
      <c r="A53" s="384"/>
      <c r="B53" s="374" t="s">
        <v>77</v>
      </c>
      <c r="C53" s="375"/>
      <c r="D53" s="375"/>
      <c r="E53" s="375"/>
      <c r="F53" s="375"/>
      <c r="G53" s="375"/>
      <c r="H53" s="375"/>
      <c r="I53" s="375"/>
      <c r="J53" s="375"/>
      <c r="K53" s="375"/>
      <c r="L53" s="375">
        <f aca="true" t="shared" si="12" ref="L53:R53">SUM(L46:L52)</f>
        <v>0</v>
      </c>
      <c r="M53" s="375">
        <f t="shared" si="12"/>
        <v>0</v>
      </c>
      <c r="N53" s="206">
        <f t="shared" si="12"/>
        <v>0</v>
      </c>
      <c r="O53" s="207">
        <f t="shared" si="12"/>
        <v>0</v>
      </c>
      <c r="P53" s="208">
        <f t="shared" si="12"/>
        <v>0</v>
      </c>
      <c r="Q53" s="209">
        <f t="shared" si="12"/>
        <v>0</v>
      </c>
      <c r="R53" s="265">
        <f t="shared" si="12"/>
        <v>0</v>
      </c>
      <c r="S53" s="210"/>
      <c r="T53" s="29"/>
      <c r="U53" s="29"/>
      <c r="V53" s="16"/>
    </row>
    <row r="54" spans="1:22" ht="12.75" customHeight="1">
      <c r="A54" s="383" t="s">
        <v>78</v>
      </c>
      <c r="B54" s="178"/>
      <c r="C54" s="30"/>
      <c r="D54" s="63"/>
      <c r="E54" s="31"/>
      <c r="F54" s="31"/>
      <c r="G54" s="30"/>
      <c r="H54" s="184"/>
      <c r="I54" s="159"/>
      <c r="J54" s="204" t="s">
        <v>24</v>
      </c>
      <c r="K54" s="280"/>
      <c r="L54" s="182">
        <v>0</v>
      </c>
      <c r="M54" s="164"/>
      <c r="N54" s="205">
        <f>IF(J54="EUR",(IF($D$5="NE",(L54+M54),IF($D$6="ANO",(L54),(L54+M54)))),(IF(ISBLANK(K54)=TRUE,0,IF($D$5="NE",ROUND((L54+M54)/K54,2),IF($D$6="ano",ROUND(L54/K54,2),ROUND((L54+M54)/K54,2))))))</f>
        <v>0</v>
      </c>
      <c r="O54" s="165"/>
      <c r="P54" s="185"/>
      <c r="Q54" s="185"/>
      <c r="R54" s="262">
        <f aca="true" t="shared" si="13" ref="R54:R60">ROUND((IF(J54="EUR",(N54-Q54),(IF(K54="","0,00",(N54-(P54/K54)))))),2)</f>
        <v>0</v>
      </c>
      <c r="S54" s="32"/>
      <c r="T54" s="18"/>
      <c r="U54" s="18"/>
      <c r="V54" s="16"/>
    </row>
    <row r="55" spans="1:22" ht="14.25">
      <c r="A55" s="467"/>
      <c r="B55" s="178"/>
      <c r="C55" s="24"/>
      <c r="D55" s="61"/>
      <c r="E55" s="25"/>
      <c r="F55" s="25"/>
      <c r="G55" s="24"/>
      <c r="H55" s="154"/>
      <c r="I55" s="157"/>
      <c r="J55" s="204" t="s">
        <v>9</v>
      </c>
      <c r="K55" s="281"/>
      <c r="L55" s="180"/>
      <c r="M55" s="162"/>
      <c r="N55" s="205">
        <f aca="true" t="shared" si="14" ref="N55:N60">IF(J55="EUR",(IF($D$5="NE",(L55+M55),IF($D$6="ANO",(L55),(L55+M55)))),(IF(ISBLANK(K55)=TRUE,0,IF($D$5="NE",ROUND((L55+M55)/K55,2),IF($D$6="ano",ROUND(L55/K55,2),ROUND((L55+M55)/K55,2))))))</f>
        <v>0</v>
      </c>
      <c r="O55" s="165"/>
      <c r="P55" s="185"/>
      <c r="Q55" s="185"/>
      <c r="R55" s="262">
        <f t="shared" si="13"/>
        <v>0</v>
      </c>
      <c r="S55" s="19"/>
      <c r="T55" s="18"/>
      <c r="U55" s="18"/>
      <c r="V55" s="16"/>
    </row>
    <row r="56" spans="1:22" ht="14.25">
      <c r="A56" s="467"/>
      <c r="B56" s="175"/>
      <c r="C56" s="24"/>
      <c r="D56" s="61"/>
      <c r="E56" s="25"/>
      <c r="F56" s="25"/>
      <c r="G56" s="24"/>
      <c r="H56" s="156"/>
      <c r="I56" s="157"/>
      <c r="J56" s="204" t="s">
        <v>9</v>
      </c>
      <c r="K56" s="281"/>
      <c r="L56" s="180">
        <v>0</v>
      </c>
      <c r="M56" s="162"/>
      <c r="N56" s="205">
        <f t="shared" si="14"/>
        <v>0</v>
      </c>
      <c r="O56" s="165"/>
      <c r="P56" s="185"/>
      <c r="Q56" s="185"/>
      <c r="R56" s="262">
        <f t="shared" si="13"/>
        <v>0</v>
      </c>
      <c r="S56" s="19"/>
      <c r="T56" s="18"/>
      <c r="U56" s="18"/>
      <c r="V56" s="16"/>
    </row>
    <row r="57" spans="1:22" ht="14.25">
      <c r="A57" s="467"/>
      <c r="B57" s="176"/>
      <c r="C57" s="24"/>
      <c r="D57" s="61"/>
      <c r="E57" s="25"/>
      <c r="F57" s="25"/>
      <c r="G57" s="24"/>
      <c r="H57" s="156"/>
      <c r="I57" s="157"/>
      <c r="J57" s="204" t="s">
        <v>24</v>
      </c>
      <c r="K57" s="281"/>
      <c r="L57" s="180"/>
      <c r="M57" s="162"/>
      <c r="N57" s="205">
        <f t="shared" si="14"/>
        <v>0</v>
      </c>
      <c r="O57" s="165"/>
      <c r="P57" s="185"/>
      <c r="Q57" s="185"/>
      <c r="R57" s="262">
        <f t="shared" si="13"/>
        <v>0</v>
      </c>
      <c r="S57" s="19"/>
      <c r="T57" s="18"/>
      <c r="U57" s="18"/>
      <c r="V57" s="16"/>
    </row>
    <row r="58" spans="1:22" ht="14.25">
      <c r="A58" s="467"/>
      <c r="B58" s="176"/>
      <c r="C58" s="24"/>
      <c r="D58" s="61"/>
      <c r="E58" s="25"/>
      <c r="F58" s="25"/>
      <c r="G58" s="24"/>
      <c r="H58" s="154"/>
      <c r="I58" s="157"/>
      <c r="J58" s="204" t="s">
        <v>9</v>
      </c>
      <c r="K58" s="281"/>
      <c r="L58" s="180"/>
      <c r="M58" s="162"/>
      <c r="N58" s="205">
        <f t="shared" si="14"/>
        <v>0</v>
      </c>
      <c r="O58" s="165"/>
      <c r="P58" s="185"/>
      <c r="Q58" s="185"/>
      <c r="R58" s="262">
        <f t="shared" si="13"/>
        <v>0</v>
      </c>
      <c r="S58" s="19"/>
      <c r="T58" s="18"/>
      <c r="U58" s="18"/>
      <c r="V58" s="16"/>
    </row>
    <row r="59" spans="1:22" ht="14.25">
      <c r="A59" s="467"/>
      <c r="B59" s="174"/>
      <c r="C59" s="24"/>
      <c r="D59" s="61"/>
      <c r="E59" s="25"/>
      <c r="F59" s="25"/>
      <c r="G59" s="24"/>
      <c r="H59" s="154"/>
      <c r="I59" s="157"/>
      <c r="J59" s="204" t="s">
        <v>9</v>
      </c>
      <c r="K59" s="281"/>
      <c r="L59" s="180"/>
      <c r="M59" s="162"/>
      <c r="N59" s="205">
        <f t="shared" si="14"/>
        <v>0</v>
      </c>
      <c r="O59" s="165"/>
      <c r="P59" s="185"/>
      <c r="Q59" s="185"/>
      <c r="R59" s="262">
        <f t="shared" si="13"/>
        <v>0</v>
      </c>
      <c r="S59" s="19"/>
      <c r="T59" s="18"/>
      <c r="U59" s="18"/>
      <c r="V59" s="16"/>
    </row>
    <row r="60" spans="1:22" ht="15" thickBot="1">
      <c r="A60" s="467"/>
      <c r="B60" s="177"/>
      <c r="C60" s="26"/>
      <c r="D60" s="62"/>
      <c r="E60" s="27"/>
      <c r="F60" s="27"/>
      <c r="G60" s="26"/>
      <c r="H60" s="154"/>
      <c r="I60" s="158"/>
      <c r="J60" s="204" t="s">
        <v>9</v>
      </c>
      <c r="K60" s="282"/>
      <c r="L60" s="181"/>
      <c r="M60" s="163"/>
      <c r="N60" s="205">
        <f t="shared" si="14"/>
        <v>0</v>
      </c>
      <c r="O60" s="169"/>
      <c r="P60" s="185"/>
      <c r="Q60" s="185"/>
      <c r="R60" s="262">
        <f t="shared" si="13"/>
        <v>0</v>
      </c>
      <c r="S60" s="28"/>
      <c r="T60" s="18"/>
      <c r="U60" s="18"/>
      <c r="V60" s="16"/>
    </row>
    <row r="61" spans="1:22" ht="18" customHeight="1" thickBot="1">
      <c r="A61" s="391"/>
      <c r="B61" s="374" t="s">
        <v>79</v>
      </c>
      <c r="C61" s="375"/>
      <c r="D61" s="375"/>
      <c r="E61" s="375"/>
      <c r="F61" s="375"/>
      <c r="G61" s="375"/>
      <c r="H61" s="375"/>
      <c r="I61" s="375"/>
      <c r="J61" s="375"/>
      <c r="K61" s="375"/>
      <c r="L61" s="375">
        <f aca="true" t="shared" si="15" ref="L61:R61">SUM(L54:L60)</f>
        <v>0</v>
      </c>
      <c r="M61" s="375">
        <f t="shared" si="15"/>
        <v>0</v>
      </c>
      <c r="N61" s="206">
        <f t="shared" si="15"/>
        <v>0</v>
      </c>
      <c r="O61" s="207">
        <f t="shared" si="15"/>
        <v>0</v>
      </c>
      <c r="P61" s="208">
        <f t="shared" si="15"/>
        <v>0</v>
      </c>
      <c r="Q61" s="209">
        <f t="shared" si="15"/>
        <v>0</v>
      </c>
      <c r="R61" s="265">
        <f t="shared" si="15"/>
        <v>0</v>
      </c>
      <c r="S61" s="210"/>
      <c r="T61" s="18"/>
      <c r="U61" s="18"/>
      <c r="V61" s="16"/>
    </row>
    <row r="62" spans="1:22" ht="12.75" customHeight="1">
      <c r="A62" s="383" t="s">
        <v>56</v>
      </c>
      <c r="B62" s="178"/>
      <c r="C62" s="30"/>
      <c r="D62" s="63"/>
      <c r="E62" s="31"/>
      <c r="F62" s="31"/>
      <c r="G62" s="30"/>
      <c r="H62" s="184"/>
      <c r="I62" s="159"/>
      <c r="J62" s="204" t="s">
        <v>24</v>
      </c>
      <c r="K62" s="280"/>
      <c r="L62" s="182"/>
      <c r="M62" s="164"/>
      <c r="N62" s="205">
        <f>IF(J62="EUR",(IF($D$5="NE",(L62+M62),IF($D$6="ANO",(L62),(L62+M62)))),(IF(ISBLANK(K62)=TRUE,0,IF($D$5="NE",ROUND((L62+M62)/K62,2),IF($D$6="ano",ROUND(L62/K62,2),ROUND((L62+M62)/K62,2))))))</f>
        <v>0</v>
      </c>
      <c r="O62" s="165"/>
      <c r="P62" s="185"/>
      <c r="Q62" s="185"/>
      <c r="R62" s="262">
        <f aca="true" t="shared" si="16" ref="R62:R68">ROUND((IF(J62="EUR",(N62-Q62),(IF(K62="","0,00",(N62-(P62/K62)))))),2)</f>
        <v>0</v>
      </c>
      <c r="S62" s="32"/>
      <c r="T62" s="18"/>
      <c r="U62" s="18"/>
      <c r="V62" s="16"/>
    </row>
    <row r="63" spans="1:22" ht="12.75" customHeight="1">
      <c r="A63" s="460"/>
      <c r="B63" s="178"/>
      <c r="C63" s="24"/>
      <c r="D63" s="61"/>
      <c r="E63" s="25"/>
      <c r="F63" s="25"/>
      <c r="G63" s="24"/>
      <c r="H63" s="154"/>
      <c r="I63" s="157"/>
      <c r="J63" s="204" t="s">
        <v>9</v>
      </c>
      <c r="K63" s="281"/>
      <c r="L63" s="180"/>
      <c r="M63" s="162"/>
      <c r="N63" s="205">
        <f aca="true" t="shared" si="17" ref="N63:N68">IF(J63="EUR",(IF($D$5="NE",(L63+M63),IF($D$6="ANO",(L63),(L63+M63)))),(IF(ISBLANK(K63)=TRUE,0,IF($D$5="NE",ROUND((L63+M63)/K63,2),IF($D$6="ano",ROUND(L63/K63,2),ROUND((L63+M63)/K63,2))))))</f>
        <v>0</v>
      </c>
      <c r="O63" s="167"/>
      <c r="P63" s="185"/>
      <c r="Q63" s="185"/>
      <c r="R63" s="262">
        <f t="shared" si="16"/>
        <v>0</v>
      </c>
      <c r="S63" s="19"/>
      <c r="T63" s="18"/>
      <c r="U63" s="18"/>
      <c r="V63" s="16"/>
    </row>
    <row r="64" spans="1:22" ht="12.75" customHeight="1">
      <c r="A64" s="460"/>
      <c r="B64" s="175"/>
      <c r="C64" s="24"/>
      <c r="D64" s="61"/>
      <c r="E64" s="25"/>
      <c r="F64" s="25"/>
      <c r="G64" s="24"/>
      <c r="H64" s="156"/>
      <c r="I64" s="157"/>
      <c r="J64" s="204" t="s">
        <v>9</v>
      </c>
      <c r="K64" s="281"/>
      <c r="L64" s="180"/>
      <c r="M64" s="162"/>
      <c r="N64" s="205">
        <f t="shared" si="17"/>
        <v>0</v>
      </c>
      <c r="O64" s="167"/>
      <c r="P64" s="185"/>
      <c r="Q64" s="185"/>
      <c r="R64" s="262">
        <f t="shared" si="16"/>
        <v>0</v>
      </c>
      <c r="S64" s="19"/>
      <c r="T64" s="18"/>
      <c r="U64" s="18"/>
      <c r="V64" s="16"/>
    </row>
    <row r="65" spans="1:22" ht="12.75" customHeight="1">
      <c r="A65" s="460"/>
      <c r="B65" s="176"/>
      <c r="C65" s="24"/>
      <c r="D65" s="61"/>
      <c r="E65" s="25"/>
      <c r="F65" s="25"/>
      <c r="G65" s="24"/>
      <c r="H65" s="156"/>
      <c r="I65" s="157"/>
      <c r="J65" s="204" t="s">
        <v>24</v>
      </c>
      <c r="K65" s="281"/>
      <c r="L65" s="180"/>
      <c r="M65" s="162"/>
      <c r="N65" s="205">
        <f t="shared" si="17"/>
        <v>0</v>
      </c>
      <c r="O65" s="167"/>
      <c r="P65" s="185"/>
      <c r="Q65" s="185"/>
      <c r="R65" s="262">
        <f t="shared" si="16"/>
        <v>0</v>
      </c>
      <c r="S65" s="19"/>
      <c r="T65" s="18"/>
      <c r="U65" s="18"/>
      <c r="V65" s="16"/>
    </row>
    <row r="66" spans="1:22" ht="12.75" customHeight="1">
      <c r="A66" s="460"/>
      <c r="B66" s="176"/>
      <c r="C66" s="24"/>
      <c r="D66" s="61"/>
      <c r="E66" s="25"/>
      <c r="F66" s="25"/>
      <c r="G66" s="24"/>
      <c r="H66" s="154"/>
      <c r="I66" s="157"/>
      <c r="J66" s="204" t="s">
        <v>9</v>
      </c>
      <c r="K66" s="281"/>
      <c r="L66" s="180">
        <v>0</v>
      </c>
      <c r="M66" s="162"/>
      <c r="N66" s="205">
        <f t="shared" si="17"/>
        <v>0</v>
      </c>
      <c r="O66" s="167"/>
      <c r="P66" s="185"/>
      <c r="Q66" s="185"/>
      <c r="R66" s="262">
        <f t="shared" si="16"/>
        <v>0</v>
      </c>
      <c r="S66" s="19"/>
      <c r="T66" s="18"/>
      <c r="U66" s="18"/>
      <c r="V66" s="16"/>
    </row>
    <row r="67" spans="1:22" ht="12.75" customHeight="1">
      <c r="A67" s="460"/>
      <c r="B67" s="174"/>
      <c r="C67" s="24"/>
      <c r="D67" s="61"/>
      <c r="E67" s="25"/>
      <c r="F67" s="25"/>
      <c r="G67" s="24"/>
      <c r="H67" s="154"/>
      <c r="I67" s="157"/>
      <c r="J67" s="204" t="s">
        <v>9</v>
      </c>
      <c r="K67" s="281"/>
      <c r="L67" s="180"/>
      <c r="M67" s="162"/>
      <c r="N67" s="205">
        <f t="shared" si="17"/>
        <v>0</v>
      </c>
      <c r="O67" s="167"/>
      <c r="P67" s="185"/>
      <c r="Q67" s="185"/>
      <c r="R67" s="262">
        <f t="shared" si="16"/>
        <v>0</v>
      </c>
      <c r="S67" s="19"/>
      <c r="T67" s="18"/>
      <c r="U67" s="18"/>
      <c r="V67" s="16"/>
    </row>
    <row r="68" spans="1:22" ht="12.75" customHeight="1" thickBot="1">
      <c r="A68" s="460"/>
      <c r="B68" s="177"/>
      <c r="C68" s="26"/>
      <c r="D68" s="62"/>
      <c r="E68" s="27"/>
      <c r="F68" s="27"/>
      <c r="G68" s="26"/>
      <c r="H68" s="154"/>
      <c r="I68" s="158"/>
      <c r="J68" s="204" t="s">
        <v>9</v>
      </c>
      <c r="K68" s="282"/>
      <c r="L68" s="181"/>
      <c r="M68" s="163"/>
      <c r="N68" s="205">
        <f t="shared" si="17"/>
        <v>0</v>
      </c>
      <c r="O68" s="168"/>
      <c r="P68" s="185"/>
      <c r="Q68" s="185"/>
      <c r="R68" s="262">
        <f t="shared" si="16"/>
        <v>0</v>
      </c>
      <c r="S68" s="28"/>
      <c r="T68" s="18"/>
      <c r="U68" s="18"/>
      <c r="V68" s="16"/>
    </row>
    <row r="69" spans="1:22" ht="18.75" customHeight="1" thickBot="1">
      <c r="A69" s="389"/>
      <c r="B69" s="374" t="s">
        <v>80</v>
      </c>
      <c r="C69" s="375"/>
      <c r="D69" s="375"/>
      <c r="E69" s="375"/>
      <c r="F69" s="375"/>
      <c r="G69" s="375"/>
      <c r="H69" s="375"/>
      <c r="I69" s="375"/>
      <c r="J69" s="375"/>
      <c r="K69" s="375"/>
      <c r="L69" s="375">
        <f aca="true" t="shared" si="18" ref="L69:R69">SUM(L62:L68)</f>
        <v>0</v>
      </c>
      <c r="M69" s="375">
        <f t="shared" si="18"/>
        <v>0</v>
      </c>
      <c r="N69" s="206">
        <f t="shared" si="18"/>
        <v>0</v>
      </c>
      <c r="O69" s="207">
        <f t="shared" si="18"/>
        <v>0</v>
      </c>
      <c r="P69" s="208">
        <f t="shared" si="18"/>
        <v>0</v>
      </c>
      <c r="Q69" s="209">
        <f t="shared" si="18"/>
        <v>0</v>
      </c>
      <c r="R69" s="265">
        <f t="shared" si="18"/>
        <v>0</v>
      </c>
      <c r="S69" s="210"/>
      <c r="T69" s="18"/>
      <c r="U69" s="18"/>
      <c r="V69" s="16"/>
    </row>
    <row r="70" spans="1:22" ht="12.75" customHeight="1">
      <c r="A70" s="383" t="s">
        <v>57</v>
      </c>
      <c r="B70" s="178"/>
      <c r="C70" s="30"/>
      <c r="D70" s="63"/>
      <c r="E70" s="31"/>
      <c r="F70" s="31"/>
      <c r="G70" s="30"/>
      <c r="H70" s="184"/>
      <c r="I70" s="159"/>
      <c r="J70" s="204" t="s">
        <v>24</v>
      </c>
      <c r="K70" s="280"/>
      <c r="L70" s="182"/>
      <c r="M70" s="164"/>
      <c r="N70" s="205">
        <f>IF(J70="EUR",(IF($D$5="NE",(L70+M70),IF($D$6="ANO",(L70),(L70+M70)))),(IF(ISBLANK(K70)=TRUE,0,IF($D$5="NE",ROUND((L70+M70)/K70,2),IF($D$6="ano",ROUND(L70/K70,2),ROUND((L70+M70)/K70,2))))))</f>
        <v>0</v>
      </c>
      <c r="O70" s="165"/>
      <c r="P70" s="185"/>
      <c r="Q70" s="185"/>
      <c r="R70" s="262">
        <f aca="true" t="shared" si="19" ref="R70:R76">ROUND((IF(J70="EUR",(N70-Q70),(IF(K70="","0,00",(N70-(P70/K70)))))),2)</f>
        <v>0</v>
      </c>
      <c r="S70" s="32"/>
      <c r="T70" s="18"/>
      <c r="U70" s="18"/>
      <c r="V70" s="16"/>
    </row>
    <row r="71" spans="1:22" ht="12.75" customHeight="1">
      <c r="A71" s="467"/>
      <c r="B71" s="178"/>
      <c r="C71" s="24"/>
      <c r="D71" s="61"/>
      <c r="E71" s="25"/>
      <c r="F71" s="25"/>
      <c r="G71" s="24"/>
      <c r="H71" s="154"/>
      <c r="I71" s="157"/>
      <c r="J71" s="204" t="s">
        <v>9</v>
      </c>
      <c r="K71" s="281"/>
      <c r="L71" s="180"/>
      <c r="M71" s="162"/>
      <c r="N71" s="205">
        <f aca="true" t="shared" si="20" ref="N71:N76">IF(J71="EUR",(IF($D$5="NE",(L71+M71),IF($D$6="ANO",(L71),(L71+M71)))),(IF(ISBLANK(K71)=TRUE,0,IF($D$5="NE",ROUND((L71+M71)/K71,2),IF($D$6="ano",ROUND(L71/K71,2),ROUND((L71+M71)/K71,2))))))</f>
        <v>0</v>
      </c>
      <c r="O71" s="165"/>
      <c r="P71" s="185"/>
      <c r="Q71" s="185"/>
      <c r="R71" s="262">
        <f t="shared" si="19"/>
        <v>0</v>
      </c>
      <c r="S71" s="19"/>
      <c r="T71" s="18"/>
      <c r="U71" s="18"/>
      <c r="V71" s="16"/>
    </row>
    <row r="72" spans="1:22" ht="12.75" customHeight="1">
      <c r="A72" s="467"/>
      <c r="B72" s="175"/>
      <c r="C72" s="24"/>
      <c r="D72" s="61"/>
      <c r="E72" s="25"/>
      <c r="F72" s="25"/>
      <c r="G72" s="24"/>
      <c r="H72" s="156"/>
      <c r="I72" s="157"/>
      <c r="J72" s="204" t="s">
        <v>9</v>
      </c>
      <c r="K72" s="281"/>
      <c r="L72" s="180"/>
      <c r="M72" s="162"/>
      <c r="N72" s="205">
        <f t="shared" si="20"/>
        <v>0</v>
      </c>
      <c r="O72" s="165"/>
      <c r="P72" s="185"/>
      <c r="Q72" s="185"/>
      <c r="R72" s="262">
        <f t="shared" si="19"/>
        <v>0</v>
      </c>
      <c r="S72" s="19"/>
      <c r="T72" s="18"/>
      <c r="U72" s="18"/>
      <c r="V72" s="16"/>
    </row>
    <row r="73" spans="1:22" ht="12.75" customHeight="1">
      <c r="A73" s="467"/>
      <c r="B73" s="176"/>
      <c r="C73" s="24"/>
      <c r="D73" s="61"/>
      <c r="E73" s="25"/>
      <c r="F73" s="25"/>
      <c r="G73" s="24"/>
      <c r="H73" s="156"/>
      <c r="I73" s="157"/>
      <c r="J73" s="204" t="s">
        <v>24</v>
      </c>
      <c r="K73" s="281"/>
      <c r="L73" s="180"/>
      <c r="M73" s="162"/>
      <c r="N73" s="205">
        <f t="shared" si="20"/>
        <v>0</v>
      </c>
      <c r="O73" s="165"/>
      <c r="P73" s="185"/>
      <c r="Q73" s="185"/>
      <c r="R73" s="262">
        <f t="shared" si="19"/>
        <v>0</v>
      </c>
      <c r="S73" s="19"/>
      <c r="T73" s="18"/>
      <c r="U73" s="18"/>
      <c r="V73" s="16"/>
    </row>
    <row r="74" spans="1:22" ht="12.75" customHeight="1">
      <c r="A74" s="467"/>
      <c r="B74" s="176"/>
      <c r="C74" s="24"/>
      <c r="D74" s="61"/>
      <c r="E74" s="25"/>
      <c r="F74" s="25"/>
      <c r="G74" s="24"/>
      <c r="H74" s="154"/>
      <c r="I74" s="157"/>
      <c r="J74" s="204" t="s">
        <v>9</v>
      </c>
      <c r="K74" s="281"/>
      <c r="L74" s="180">
        <v>0</v>
      </c>
      <c r="M74" s="162"/>
      <c r="N74" s="205">
        <f t="shared" si="20"/>
        <v>0</v>
      </c>
      <c r="O74" s="165"/>
      <c r="P74" s="185"/>
      <c r="Q74" s="185"/>
      <c r="R74" s="262">
        <f t="shared" si="19"/>
        <v>0</v>
      </c>
      <c r="S74" s="19"/>
      <c r="T74" s="18"/>
      <c r="U74" s="18"/>
      <c r="V74" s="16"/>
    </row>
    <row r="75" spans="1:22" ht="12.75" customHeight="1">
      <c r="A75" s="467"/>
      <c r="B75" s="174"/>
      <c r="C75" s="24"/>
      <c r="D75" s="61"/>
      <c r="E75" s="25"/>
      <c r="F75" s="25"/>
      <c r="G75" s="24"/>
      <c r="H75" s="154"/>
      <c r="I75" s="157"/>
      <c r="J75" s="204" t="s">
        <v>9</v>
      </c>
      <c r="K75" s="281"/>
      <c r="L75" s="180"/>
      <c r="M75" s="162"/>
      <c r="N75" s="205">
        <f t="shared" si="20"/>
        <v>0</v>
      </c>
      <c r="O75" s="165"/>
      <c r="P75" s="185"/>
      <c r="Q75" s="185"/>
      <c r="R75" s="262">
        <f t="shared" si="19"/>
        <v>0</v>
      </c>
      <c r="S75" s="19"/>
      <c r="T75" s="18"/>
      <c r="U75" s="18"/>
      <c r="V75" s="16"/>
    </row>
    <row r="76" spans="1:22" ht="12.75" customHeight="1" thickBot="1">
      <c r="A76" s="467"/>
      <c r="B76" s="177"/>
      <c r="C76" s="26"/>
      <c r="D76" s="62"/>
      <c r="E76" s="27"/>
      <c r="F76" s="27"/>
      <c r="G76" s="26"/>
      <c r="H76" s="154"/>
      <c r="I76" s="158"/>
      <c r="J76" s="204" t="s">
        <v>9</v>
      </c>
      <c r="K76" s="282"/>
      <c r="L76" s="183"/>
      <c r="M76" s="72"/>
      <c r="N76" s="205">
        <f t="shared" si="20"/>
        <v>0</v>
      </c>
      <c r="O76" s="169"/>
      <c r="P76" s="185"/>
      <c r="Q76" s="185"/>
      <c r="R76" s="262">
        <f t="shared" si="19"/>
        <v>0</v>
      </c>
      <c r="S76" s="28"/>
      <c r="T76" s="18"/>
      <c r="U76" s="18"/>
      <c r="V76" s="16"/>
    </row>
    <row r="77" spans="1:22" ht="18.75" customHeight="1" thickBot="1">
      <c r="A77" s="384"/>
      <c r="B77" s="374" t="s">
        <v>81</v>
      </c>
      <c r="C77" s="375"/>
      <c r="D77" s="375"/>
      <c r="E77" s="375"/>
      <c r="F77" s="375"/>
      <c r="G77" s="375"/>
      <c r="H77" s="375"/>
      <c r="I77" s="375"/>
      <c r="J77" s="375"/>
      <c r="K77" s="375"/>
      <c r="L77" s="375">
        <f aca="true" t="shared" si="21" ref="L77:R77">SUM(L70:L76)</f>
        <v>0</v>
      </c>
      <c r="M77" s="375">
        <f t="shared" si="21"/>
        <v>0</v>
      </c>
      <c r="N77" s="206">
        <f t="shared" si="21"/>
        <v>0</v>
      </c>
      <c r="O77" s="207">
        <f t="shared" si="21"/>
        <v>0</v>
      </c>
      <c r="P77" s="208">
        <f t="shared" si="21"/>
        <v>0</v>
      </c>
      <c r="Q77" s="209">
        <f t="shared" si="21"/>
        <v>0</v>
      </c>
      <c r="R77" s="265">
        <f t="shared" si="21"/>
        <v>0</v>
      </c>
      <c r="S77" s="210"/>
      <c r="T77" s="18"/>
      <c r="U77" s="18"/>
      <c r="V77" s="16"/>
    </row>
    <row r="78" spans="1:22" ht="12.75" customHeight="1">
      <c r="A78" s="383" t="s">
        <v>58</v>
      </c>
      <c r="B78" s="178"/>
      <c r="C78" s="30"/>
      <c r="D78" s="63"/>
      <c r="E78" s="31"/>
      <c r="F78" s="31"/>
      <c r="G78" s="30"/>
      <c r="H78" s="184"/>
      <c r="I78" s="159"/>
      <c r="J78" s="204" t="s">
        <v>24</v>
      </c>
      <c r="K78" s="280"/>
      <c r="L78" s="182">
        <v>0</v>
      </c>
      <c r="M78" s="164"/>
      <c r="N78" s="205">
        <f>IF(J78="EUR",(IF($D$5="NE",(L78+M78),IF($D$6="ANO",(L78),(L78+M78)))),(IF(ISBLANK(K78)=TRUE,0,IF($D$5="NE",ROUND((L78+M78)/K78,2),IF($D$6="ano",ROUND(L78/K78,2),ROUND((L78+M78)/K78,2))))))</f>
        <v>0</v>
      </c>
      <c r="O78" s="165"/>
      <c r="P78" s="185"/>
      <c r="Q78" s="185"/>
      <c r="R78" s="262">
        <f aca="true" t="shared" si="22" ref="R78:R84">ROUND((IF(J78="EUR",(N78-Q78),(IF(K78="","0,00",(N78-(P78/K78)))))),2)</f>
        <v>0</v>
      </c>
      <c r="S78" s="32"/>
      <c r="T78" s="18"/>
      <c r="U78" s="18"/>
      <c r="V78" s="16"/>
    </row>
    <row r="79" spans="1:22" ht="12.75" customHeight="1">
      <c r="A79" s="467"/>
      <c r="B79" s="178"/>
      <c r="C79" s="24"/>
      <c r="D79" s="61"/>
      <c r="E79" s="25"/>
      <c r="F79" s="25"/>
      <c r="G79" s="24"/>
      <c r="H79" s="154"/>
      <c r="I79" s="157"/>
      <c r="J79" s="204" t="s">
        <v>9</v>
      </c>
      <c r="K79" s="281"/>
      <c r="L79" s="180"/>
      <c r="M79" s="162"/>
      <c r="N79" s="205">
        <f aca="true" t="shared" si="23" ref="N79:N84">IF(J79="EUR",(IF($D$5="NE",(L79+M79),IF($D$6="ANO",(L79),(L79+M79)))),(IF(ISBLANK(K79)=TRUE,0,IF($D$5="NE",ROUND((L79+M79)/K79,2),IF($D$6="ano",ROUND(L79/K79,2),ROUND((L79+M79)/K79,2))))))</f>
        <v>0</v>
      </c>
      <c r="O79" s="165"/>
      <c r="P79" s="185"/>
      <c r="Q79" s="185"/>
      <c r="R79" s="262">
        <f t="shared" si="22"/>
        <v>0</v>
      </c>
      <c r="S79" s="19"/>
      <c r="T79" s="18"/>
      <c r="U79" s="18"/>
      <c r="V79" s="16"/>
    </row>
    <row r="80" spans="1:22" ht="12.75" customHeight="1">
      <c r="A80" s="467"/>
      <c r="B80" s="175"/>
      <c r="C80" s="24"/>
      <c r="D80" s="61"/>
      <c r="E80" s="25"/>
      <c r="F80" s="25"/>
      <c r="G80" s="24"/>
      <c r="H80" s="156"/>
      <c r="I80" s="157"/>
      <c r="J80" s="204" t="s">
        <v>24</v>
      </c>
      <c r="K80" s="281"/>
      <c r="L80" s="180">
        <v>0</v>
      </c>
      <c r="M80" s="162"/>
      <c r="N80" s="205">
        <f t="shared" si="23"/>
        <v>0</v>
      </c>
      <c r="O80" s="165"/>
      <c r="P80" s="185"/>
      <c r="Q80" s="185"/>
      <c r="R80" s="262">
        <f t="shared" si="22"/>
        <v>0</v>
      </c>
      <c r="S80" s="19"/>
      <c r="T80" s="18"/>
      <c r="U80" s="18"/>
      <c r="V80" s="16"/>
    </row>
    <row r="81" spans="1:22" ht="12.75" customHeight="1">
      <c r="A81" s="467"/>
      <c r="B81" s="176"/>
      <c r="C81" s="24"/>
      <c r="D81" s="61"/>
      <c r="E81" s="25"/>
      <c r="F81" s="25"/>
      <c r="G81" s="24"/>
      <c r="H81" s="156"/>
      <c r="I81" s="157"/>
      <c r="J81" s="204" t="s">
        <v>9</v>
      </c>
      <c r="K81" s="281"/>
      <c r="L81" s="180"/>
      <c r="M81" s="162"/>
      <c r="N81" s="205">
        <f t="shared" si="23"/>
        <v>0</v>
      </c>
      <c r="O81" s="165"/>
      <c r="P81" s="185"/>
      <c r="Q81" s="185"/>
      <c r="R81" s="262">
        <f t="shared" si="22"/>
        <v>0</v>
      </c>
      <c r="S81" s="19"/>
      <c r="T81" s="18"/>
      <c r="U81" s="18"/>
      <c r="V81" s="16"/>
    </row>
    <row r="82" spans="1:22" ht="12.75" customHeight="1">
      <c r="A82" s="467"/>
      <c r="B82" s="176"/>
      <c r="C82" s="24"/>
      <c r="D82" s="61"/>
      <c r="E82" s="25"/>
      <c r="F82" s="25"/>
      <c r="G82" s="24"/>
      <c r="H82" s="154"/>
      <c r="I82" s="157"/>
      <c r="J82" s="204" t="s">
        <v>24</v>
      </c>
      <c r="K82" s="281"/>
      <c r="L82" s="180"/>
      <c r="M82" s="162"/>
      <c r="N82" s="205">
        <f t="shared" si="23"/>
        <v>0</v>
      </c>
      <c r="O82" s="165"/>
      <c r="P82" s="185"/>
      <c r="Q82" s="185"/>
      <c r="R82" s="262">
        <f t="shared" si="22"/>
        <v>0</v>
      </c>
      <c r="S82" s="19"/>
      <c r="T82" s="18"/>
      <c r="U82" s="18"/>
      <c r="V82" s="16"/>
    </row>
    <row r="83" spans="1:22" ht="12.75" customHeight="1">
      <c r="A83" s="467"/>
      <c r="B83" s="174"/>
      <c r="C83" s="24"/>
      <c r="D83" s="61"/>
      <c r="E83" s="25"/>
      <c r="F83" s="25"/>
      <c r="G83" s="24"/>
      <c r="H83" s="154"/>
      <c r="I83" s="157"/>
      <c r="J83" s="204" t="s">
        <v>24</v>
      </c>
      <c r="K83" s="281"/>
      <c r="L83" s="180"/>
      <c r="M83" s="162"/>
      <c r="N83" s="205">
        <f t="shared" si="23"/>
        <v>0</v>
      </c>
      <c r="O83" s="165"/>
      <c r="P83" s="185"/>
      <c r="Q83" s="185"/>
      <c r="R83" s="262">
        <f t="shared" si="22"/>
        <v>0</v>
      </c>
      <c r="S83" s="19"/>
      <c r="T83" s="18"/>
      <c r="U83" s="18"/>
      <c r="V83" s="16"/>
    </row>
    <row r="84" spans="1:22" s="35" customFormat="1" ht="15" customHeight="1" thickBot="1">
      <c r="A84" s="467"/>
      <c r="B84" s="177"/>
      <c r="C84" s="26"/>
      <c r="D84" s="62"/>
      <c r="E84" s="27"/>
      <c r="F84" s="27"/>
      <c r="G84" s="26"/>
      <c r="H84" s="154"/>
      <c r="I84" s="158"/>
      <c r="J84" s="204" t="s">
        <v>9</v>
      </c>
      <c r="K84" s="282"/>
      <c r="L84" s="181"/>
      <c r="M84" s="163"/>
      <c r="N84" s="205">
        <f t="shared" si="23"/>
        <v>0</v>
      </c>
      <c r="O84" s="169"/>
      <c r="P84" s="185"/>
      <c r="Q84" s="185"/>
      <c r="R84" s="262">
        <f t="shared" si="22"/>
        <v>0</v>
      </c>
      <c r="S84" s="28"/>
      <c r="T84" s="33"/>
      <c r="U84" s="33"/>
      <c r="V84" s="34"/>
    </row>
    <row r="85" spans="1:22" ht="18" customHeight="1" thickBot="1">
      <c r="A85" s="391"/>
      <c r="B85" s="374" t="s">
        <v>82</v>
      </c>
      <c r="C85" s="375"/>
      <c r="D85" s="375"/>
      <c r="E85" s="375"/>
      <c r="F85" s="375"/>
      <c r="G85" s="375"/>
      <c r="H85" s="375"/>
      <c r="I85" s="375"/>
      <c r="J85" s="375"/>
      <c r="K85" s="375"/>
      <c r="L85" s="375"/>
      <c r="M85" s="375"/>
      <c r="N85" s="206">
        <f>SUM(N78:N84)</f>
        <v>0</v>
      </c>
      <c r="O85" s="207">
        <f>SUM(O78:O84)</f>
        <v>0</v>
      </c>
      <c r="P85" s="208">
        <f>SUM(P78:P84)</f>
        <v>0</v>
      </c>
      <c r="Q85" s="209">
        <f>SUM(Q78:Q84)</f>
        <v>0</v>
      </c>
      <c r="R85" s="265">
        <f>SUM(R78:R84)</f>
        <v>0</v>
      </c>
      <c r="S85" s="210"/>
      <c r="T85" s="36"/>
      <c r="U85" s="36"/>
      <c r="V85" s="16"/>
    </row>
    <row r="86" spans="1:22" ht="10.5" customHeight="1">
      <c r="A86" s="152"/>
      <c r="B86" s="66"/>
      <c r="C86" s="66"/>
      <c r="D86" s="66"/>
      <c r="E86" s="66"/>
      <c r="F86" s="66"/>
      <c r="G86" s="66"/>
      <c r="H86" s="67"/>
      <c r="I86" s="68"/>
      <c r="J86" s="68"/>
      <c r="K86" s="68"/>
      <c r="L86" s="69"/>
      <c r="M86" s="69"/>
      <c r="N86" s="70"/>
      <c r="O86" s="73"/>
      <c r="P86" s="74"/>
      <c r="Q86" s="74"/>
      <c r="R86" s="74"/>
      <c r="S86" s="71"/>
      <c r="T86" s="36"/>
      <c r="U86" s="36"/>
      <c r="V86" s="16"/>
    </row>
    <row r="87" spans="1:22" ht="22.5" customHeight="1" thickBot="1">
      <c r="A87" s="193"/>
      <c r="B87" s="193"/>
      <c r="C87" s="193"/>
      <c r="D87" s="193"/>
      <c r="E87" s="193"/>
      <c r="F87" s="193"/>
      <c r="G87" s="193"/>
      <c r="H87" s="193"/>
      <c r="I87" s="47"/>
      <c r="J87" s="47"/>
      <c r="K87" s="47"/>
      <c r="L87" s="75"/>
      <c r="M87" s="75"/>
      <c r="N87" s="75"/>
      <c r="O87" s="170"/>
      <c r="P87" s="76"/>
      <c r="Q87" s="76"/>
      <c r="R87" s="373"/>
      <c r="S87" s="373"/>
      <c r="T87" s="36"/>
      <c r="U87" s="36"/>
      <c r="V87" s="16"/>
    </row>
    <row r="88" spans="1:22" ht="22.5" customHeight="1" thickBot="1">
      <c r="A88" s="77" t="s">
        <v>25</v>
      </c>
      <c r="B88" s="224" t="s">
        <v>141</v>
      </c>
      <c r="C88" s="224"/>
      <c r="D88" s="224"/>
      <c r="E88" s="224"/>
      <c r="F88" s="224"/>
      <c r="G88" s="224"/>
      <c r="H88" s="224"/>
      <c r="I88" s="224"/>
      <c r="J88" s="224"/>
      <c r="K88" s="224"/>
      <c r="L88" s="225"/>
      <c r="M88" s="269" t="s">
        <v>24</v>
      </c>
      <c r="N88" s="275">
        <f>N85+N77+N69+N61+N53+N45+N37+N29+N21</f>
        <v>0</v>
      </c>
      <c r="O88" s="215">
        <f>O85+O77+O69+O61+O53+O45+O37+O29+O21</f>
        <v>0</v>
      </c>
      <c r="P88" s="216">
        <f>P85+P77+P69+P61+P53+P45+P37+P29+P21</f>
        <v>0</v>
      </c>
      <c r="Q88" s="217">
        <f>Q85+Q77+Q69+Q61+Q53+Q45+Q37+Q29+Q21</f>
        <v>0</v>
      </c>
      <c r="R88" s="266">
        <f>R85+R77+R69+R61+R53+R45+R37+R29+R21</f>
        <v>0</v>
      </c>
      <c r="S88" s="36"/>
      <c r="T88" s="36"/>
      <c r="U88" s="36"/>
      <c r="V88" s="16"/>
    </row>
    <row r="89" spans="1:22" ht="22.5" customHeight="1" thickBot="1">
      <c r="A89" s="77" t="s">
        <v>26</v>
      </c>
      <c r="B89" s="226" t="s">
        <v>142</v>
      </c>
      <c r="C89" s="224"/>
      <c r="D89" s="224"/>
      <c r="E89" s="224"/>
      <c r="F89" s="224"/>
      <c r="G89" s="224"/>
      <c r="H89" s="224"/>
      <c r="I89" s="224"/>
      <c r="J89" s="224"/>
      <c r="K89" s="224"/>
      <c r="L89" s="225"/>
      <c r="M89" s="216" t="s">
        <v>9</v>
      </c>
      <c r="N89" s="278"/>
      <c r="O89" s="276"/>
      <c r="P89" s="277"/>
      <c r="Q89" s="219" t="s">
        <v>24</v>
      </c>
      <c r="R89" s="228"/>
      <c r="S89" s="36"/>
      <c r="T89" s="36"/>
      <c r="U89" s="36"/>
      <c r="V89" s="16"/>
    </row>
    <row r="90" spans="1:22" ht="22.5" customHeight="1" thickBot="1">
      <c r="A90" s="77" t="s">
        <v>27</v>
      </c>
      <c r="B90" s="224" t="s">
        <v>143</v>
      </c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378"/>
      <c r="N90" s="379"/>
      <c r="O90" s="379"/>
      <c r="P90" s="380"/>
      <c r="Q90" s="219" t="s">
        <v>24</v>
      </c>
      <c r="R90" s="266">
        <f>R88-R89</f>
        <v>0</v>
      </c>
      <c r="S90" s="36"/>
      <c r="T90" s="36"/>
      <c r="U90" s="36"/>
      <c r="V90" s="16"/>
    </row>
    <row r="91" spans="1:22" s="13" customFormat="1" ht="13.5" thickBot="1">
      <c r="A91" s="48"/>
      <c r="B91" s="9"/>
      <c r="C91" s="9"/>
      <c r="D91" s="9"/>
      <c r="E91" s="9"/>
      <c r="F91" s="9"/>
      <c r="G91" s="9"/>
      <c r="H91" s="9"/>
      <c r="I91" s="49"/>
      <c r="J91" s="49"/>
      <c r="K91" s="49"/>
      <c r="L91" s="49"/>
      <c r="M91" s="49"/>
      <c r="N91" s="372"/>
      <c r="O91" s="372"/>
      <c r="P91" s="372"/>
      <c r="Q91" s="372"/>
      <c r="R91" s="372"/>
      <c r="S91" s="372"/>
      <c r="T91" s="37"/>
      <c r="U91" s="37"/>
      <c r="V91" s="20"/>
    </row>
    <row r="92" spans="1:22" s="41" customFormat="1" ht="12.75">
      <c r="A92" s="128" t="s">
        <v>150</v>
      </c>
      <c r="B92" s="129"/>
      <c r="C92" s="130"/>
      <c r="D92" s="130"/>
      <c r="E92" s="131"/>
      <c r="F92" s="131"/>
      <c r="G92" s="130"/>
      <c r="H92" s="132"/>
      <c r="I92" s="133"/>
      <c r="J92" s="133"/>
      <c r="K92" s="133"/>
      <c r="L92" s="134"/>
      <c r="N92" s="52"/>
      <c r="O92" s="50"/>
      <c r="P92" s="52"/>
      <c r="Q92" s="52"/>
      <c r="R92" s="52"/>
      <c r="S92" s="52"/>
      <c r="T92" s="38"/>
      <c r="U92" s="39"/>
      <c r="V92" s="40"/>
    </row>
    <row r="93" spans="1:22" ht="16.5" customHeight="1">
      <c r="A93" s="135" t="s">
        <v>10</v>
      </c>
      <c r="B93" s="136" t="s">
        <v>23</v>
      </c>
      <c r="C93" s="53"/>
      <c r="D93" s="53"/>
      <c r="E93" s="53"/>
      <c r="F93" s="53"/>
      <c r="G93" s="51"/>
      <c r="H93" s="42"/>
      <c r="I93" s="41"/>
      <c r="J93" s="41"/>
      <c r="K93" s="41"/>
      <c r="L93" s="137"/>
      <c r="N93" s="52"/>
      <c r="O93" s="50"/>
      <c r="P93" s="52"/>
      <c r="Q93" s="52"/>
      <c r="R93" s="52"/>
      <c r="S93" s="52"/>
      <c r="T93" s="42"/>
      <c r="U93" s="42"/>
      <c r="V93" s="16"/>
    </row>
    <row r="94" spans="1:22" s="13" customFormat="1" ht="13.5" customHeight="1">
      <c r="A94" s="135" t="s">
        <v>11</v>
      </c>
      <c r="B94" s="138" t="s">
        <v>12</v>
      </c>
      <c r="C94" s="53"/>
      <c r="D94" s="53"/>
      <c r="E94" s="53"/>
      <c r="F94" s="53"/>
      <c r="G94" s="50"/>
      <c r="H94" s="38"/>
      <c r="I94" s="53"/>
      <c r="J94" s="53"/>
      <c r="K94" s="53"/>
      <c r="L94" s="139"/>
      <c r="N94" s="52"/>
      <c r="O94" s="50"/>
      <c r="P94" s="52"/>
      <c r="Q94" s="52"/>
      <c r="R94" s="52"/>
      <c r="S94" s="52"/>
      <c r="T94" s="38"/>
      <c r="U94" s="38"/>
      <c r="V94" s="20"/>
    </row>
    <row r="95" spans="1:22" s="13" customFormat="1" ht="13.5" customHeight="1">
      <c r="A95" s="135" t="s">
        <v>13</v>
      </c>
      <c r="B95" s="138" t="s">
        <v>14</v>
      </c>
      <c r="C95" s="53"/>
      <c r="D95" s="53"/>
      <c r="E95" s="53"/>
      <c r="F95" s="53"/>
      <c r="G95" s="50"/>
      <c r="H95" s="38"/>
      <c r="I95" s="53"/>
      <c r="J95" s="53"/>
      <c r="K95" s="53"/>
      <c r="L95" s="139"/>
      <c r="N95" s="52"/>
      <c r="O95" s="50"/>
      <c r="P95" s="52"/>
      <c r="Q95" s="52"/>
      <c r="R95" s="52"/>
      <c r="S95" s="52"/>
      <c r="T95" s="38"/>
      <c r="U95" s="38"/>
      <c r="V95" s="20"/>
    </row>
    <row r="96" spans="1:22" s="13" customFormat="1" ht="13.5" customHeight="1" thickBot="1">
      <c r="A96" s="135" t="s">
        <v>15</v>
      </c>
      <c r="B96" s="138" t="s">
        <v>16</v>
      </c>
      <c r="C96" s="41"/>
      <c r="D96" s="41"/>
      <c r="E96" s="41"/>
      <c r="F96" s="41"/>
      <c r="G96" s="50"/>
      <c r="H96" s="38"/>
      <c r="I96" s="53"/>
      <c r="J96" s="53"/>
      <c r="K96" s="53"/>
      <c r="L96" s="139"/>
      <c r="N96" s="52"/>
      <c r="O96" s="50"/>
      <c r="P96" s="52"/>
      <c r="Q96" s="52"/>
      <c r="R96" s="52"/>
      <c r="S96" s="52"/>
      <c r="T96" s="38"/>
      <c r="U96" s="38"/>
      <c r="V96" s="20"/>
    </row>
    <row r="97" spans="1:22" ht="12.75">
      <c r="A97" s="135" t="s">
        <v>17</v>
      </c>
      <c r="B97" s="136" t="s">
        <v>18</v>
      </c>
      <c r="C97" s="41"/>
      <c r="D97" s="41"/>
      <c r="E97" s="41"/>
      <c r="F97" s="41"/>
      <c r="G97" s="41"/>
      <c r="H97" s="41"/>
      <c r="I97" s="41"/>
      <c r="J97" s="41"/>
      <c r="K97" s="41"/>
      <c r="L97" s="137"/>
      <c r="N97" s="52"/>
      <c r="O97" s="50"/>
      <c r="P97" s="52"/>
      <c r="Q97" s="52"/>
      <c r="R97" s="52"/>
      <c r="S97" s="52"/>
      <c r="T97" s="43"/>
      <c r="U97" s="43"/>
      <c r="V97" s="54"/>
    </row>
    <row r="98" spans="1:25" ht="12.75">
      <c r="A98" s="135" t="s">
        <v>19</v>
      </c>
      <c r="B98" s="138" t="s">
        <v>21</v>
      </c>
      <c r="C98" s="41"/>
      <c r="D98" s="41"/>
      <c r="E98" s="41"/>
      <c r="F98" s="41"/>
      <c r="G98" s="41"/>
      <c r="H98" s="41"/>
      <c r="I98" s="41"/>
      <c r="J98" s="41"/>
      <c r="K98" s="41"/>
      <c r="L98" s="137"/>
      <c r="N98" s="55"/>
      <c r="O98" s="171"/>
      <c r="P98" s="56"/>
      <c r="S98" s="57"/>
      <c r="T98" s="43"/>
      <c r="U98" s="43"/>
      <c r="V98" s="43"/>
      <c r="W98" s="41"/>
      <c r="X98" s="41"/>
      <c r="Y98" s="41"/>
    </row>
    <row r="99" spans="1:25" ht="12.75">
      <c r="A99" s="135" t="s">
        <v>20</v>
      </c>
      <c r="B99" s="136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137"/>
      <c r="M99" s="186"/>
      <c r="N99" s="186"/>
      <c r="O99" s="186"/>
      <c r="P99" s="186"/>
      <c r="Q99" s="186"/>
      <c r="R99" s="186"/>
      <c r="S99" s="186"/>
      <c r="T99" s="44"/>
      <c r="U99" s="44"/>
      <c r="V99" s="44"/>
      <c r="W99" s="44"/>
      <c r="X99" s="45"/>
      <c r="Y99" s="45"/>
    </row>
    <row r="100" spans="1:25" ht="12.75">
      <c r="A100" s="135"/>
      <c r="B100" s="136" t="s">
        <v>29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137"/>
      <c r="M100" s="186"/>
      <c r="N100" s="186"/>
      <c r="O100" s="186"/>
      <c r="P100" s="186"/>
      <c r="Q100" s="186"/>
      <c r="R100" s="186"/>
      <c r="S100" s="186"/>
      <c r="T100" s="44"/>
      <c r="U100" s="44"/>
      <c r="V100" s="44"/>
      <c r="W100" s="44"/>
      <c r="X100" s="45"/>
      <c r="Y100" s="45"/>
    </row>
    <row r="101" spans="1:25" ht="12.75">
      <c r="A101" s="140"/>
      <c r="B101" s="136" t="s">
        <v>30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137"/>
      <c r="M101" s="187"/>
      <c r="N101" s="188"/>
      <c r="O101" s="188"/>
      <c r="P101" s="188"/>
      <c r="Q101" s="188"/>
      <c r="R101" s="46"/>
      <c r="S101" s="46"/>
      <c r="T101" s="46"/>
      <c r="U101" s="46"/>
      <c r="V101" s="46"/>
      <c r="W101" s="46"/>
      <c r="X101" s="46"/>
      <c r="Y101" s="46"/>
    </row>
    <row r="102" spans="1:25" ht="13.5" thickBot="1">
      <c r="A102" s="141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3"/>
      <c r="M102" s="76"/>
      <c r="N102" s="76"/>
      <c r="O102" s="76"/>
      <c r="P102" s="76"/>
      <c r="Q102" s="76"/>
      <c r="R102" s="46"/>
      <c r="S102" s="46"/>
      <c r="T102" s="46"/>
      <c r="U102" s="46"/>
      <c r="V102" s="46"/>
      <c r="W102" s="46"/>
      <c r="X102" s="46"/>
      <c r="Y102" s="46"/>
    </row>
    <row r="103" spans="13:25" ht="13.5" thickBot="1">
      <c r="M103" s="76"/>
      <c r="N103" s="76"/>
      <c r="O103" s="76"/>
      <c r="P103" s="76"/>
      <c r="Q103" s="76"/>
      <c r="R103" s="46"/>
      <c r="S103" s="46"/>
      <c r="T103" s="46"/>
      <c r="U103" s="46"/>
      <c r="V103" s="46"/>
      <c r="W103" s="46"/>
      <c r="X103" s="46"/>
      <c r="Y103" s="46"/>
    </row>
    <row r="104" spans="2:25" ht="13.5" thickBot="1">
      <c r="B104" s="353" t="s">
        <v>149</v>
      </c>
      <c r="C104" s="354"/>
      <c r="D104" s="354"/>
      <c r="E104" s="354"/>
      <c r="F104" s="355"/>
      <c r="G104" s="356"/>
      <c r="M104" s="188"/>
      <c r="N104" s="188"/>
      <c r="O104" s="188"/>
      <c r="P104" s="188"/>
      <c r="Q104" s="188"/>
      <c r="R104" s="59"/>
      <c r="S104" s="59"/>
      <c r="T104" s="59"/>
      <c r="U104" s="59"/>
      <c r="V104" s="59"/>
      <c r="W104" s="59"/>
      <c r="X104" s="59"/>
      <c r="Y104" s="59"/>
    </row>
    <row r="105" spans="1:25" ht="15.75" customHeight="1">
      <c r="A105" s="41"/>
      <c r="B105" s="357" t="s">
        <v>147</v>
      </c>
      <c r="C105" s="358"/>
      <c r="D105" s="358"/>
      <c r="E105" s="358"/>
      <c r="F105" s="359"/>
      <c r="G105" s="360"/>
      <c r="M105" s="76"/>
      <c r="N105" s="76"/>
      <c r="O105" s="76"/>
      <c r="P105" s="369" t="s">
        <v>151</v>
      </c>
      <c r="Q105" s="370"/>
      <c r="R105" s="370"/>
      <c r="S105" s="371"/>
      <c r="T105" s="58"/>
      <c r="U105" s="58"/>
      <c r="V105" s="58"/>
      <c r="W105" s="58"/>
      <c r="X105" s="58"/>
      <c r="Y105" s="58"/>
    </row>
    <row r="106" spans="1:25" ht="12.75">
      <c r="A106" s="41"/>
      <c r="B106" s="357"/>
      <c r="C106" s="358"/>
      <c r="D106" s="358"/>
      <c r="E106" s="358"/>
      <c r="F106" s="359"/>
      <c r="G106" s="360"/>
      <c r="H106" s="60"/>
      <c r="I106" s="60"/>
      <c r="J106" s="60"/>
      <c r="K106" s="60"/>
      <c r="L106" s="60"/>
      <c r="M106" s="76"/>
      <c r="N106" s="76"/>
      <c r="O106" s="76"/>
      <c r="P106" s="357" t="s">
        <v>152</v>
      </c>
      <c r="Q106" s="358"/>
      <c r="R106" s="358"/>
      <c r="S106" s="360"/>
      <c r="T106" s="58"/>
      <c r="U106" s="58"/>
      <c r="V106" s="58"/>
      <c r="W106" s="58"/>
      <c r="X106" s="58"/>
      <c r="Y106" s="58"/>
    </row>
    <row r="107" spans="1:25" ht="12.75">
      <c r="A107" s="41"/>
      <c r="B107" s="357"/>
      <c r="C107" s="358"/>
      <c r="D107" s="358"/>
      <c r="E107" s="358"/>
      <c r="F107" s="359"/>
      <c r="G107" s="360"/>
      <c r="H107" s="60"/>
      <c r="I107" s="60"/>
      <c r="J107" s="60"/>
      <c r="K107" s="60"/>
      <c r="L107" s="60"/>
      <c r="M107" s="60"/>
      <c r="N107" s="60"/>
      <c r="O107" s="172"/>
      <c r="P107" s="357"/>
      <c r="Q107" s="358"/>
      <c r="R107" s="358"/>
      <c r="S107" s="360"/>
      <c r="T107" s="41"/>
      <c r="U107" s="41"/>
      <c r="V107" s="41"/>
      <c r="W107" s="41"/>
      <c r="X107" s="41"/>
      <c r="Y107" s="41"/>
    </row>
    <row r="108" spans="1:19" ht="12.75">
      <c r="A108" s="41"/>
      <c r="B108" s="357"/>
      <c r="C108" s="358"/>
      <c r="D108" s="358"/>
      <c r="E108" s="358"/>
      <c r="F108" s="359"/>
      <c r="G108" s="360"/>
      <c r="P108" s="357"/>
      <c r="Q108" s="358"/>
      <c r="R108" s="358"/>
      <c r="S108" s="360"/>
    </row>
    <row r="109" spans="1:19" ht="12.75">
      <c r="A109" s="41"/>
      <c r="B109" s="361" t="s">
        <v>148</v>
      </c>
      <c r="C109" s="362"/>
      <c r="D109" s="362"/>
      <c r="E109" s="362"/>
      <c r="F109" s="363"/>
      <c r="G109" s="364"/>
      <c r="P109" s="357"/>
      <c r="Q109" s="358"/>
      <c r="R109" s="358"/>
      <c r="S109" s="360"/>
    </row>
    <row r="110" spans="1:19" ht="12.75">
      <c r="A110" s="41"/>
      <c r="B110" s="361"/>
      <c r="C110" s="362"/>
      <c r="D110" s="362"/>
      <c r="E110" s="362"/>
      <c r="F110" s="363"/>
      <c r="G110" s="364"/>
      <c r="P110" s="361" t="s">
        <v>148</v>
      </c>
      <c r="Q110" s="362"/>
      <c r="R110" s="362"/>
      <c r="S110" s="364"/>
    </row>
    <row r="111" spans="1:19" ht="12.75">
      <c r="A111" s="41"/>
      <c r="B111" s="361"/>
      <c r="C111" s="362"/>
      <c r="D111" s="362"/>
      <c r="E111" s="362"/>
      <c r="F111" s="363"/>
      <c r="G111" s="364"/>
      <c r="P111" s="361"/>
      <c r="Q111" s="362"/>
      <c r="R111" s="362"/>
      <c r="S111" s="364"/>
    </row>
    <row r="112" spans="1:19" ht="13.5" thickBot="1">
      <c r="A112" s="41"/>
      <c r="B112" s="365"/>
      <c r="C112" s="366"/>
      <c r="D112" s="366"/>
      <c r="E112" s="366"/>
      <c r="F112" s="367"/>
      <c r="G112" s="368"/>
      <c r="P112" s="361"/>
      <c r="Q112" s="362"/>
      <c r="R112" s="362"/>
      <c r="S112" s="364"/>
    </row>
    <row r="113" spans="1:19" ht="13.5" thickBot="1">
      <c r="A113" s="41"/>
      <c r="B113" s="229"/>
      <c r="C113" s="229"/>
      <c r="D113" s="229"/>
      <c r="E113" s="229"/>
      <c r="F113" s="229"/>
      <c r="G113" s="229"/>
      <c r="P113" s="365"/>
      <c r="Q113" s="366"/>
      <c r="R113" s="366"/>
      <c r="S113" s="368"/>
    </row>
  </sheetData>
  <sheetProtection/>
  <mergeCells count="59">
    <mergeCell ref="R87:S87"/>
    <mergeCell ref="A70:A77"/>
    <mergeCell ref="A78:A85"/>
    <mergeCell ref="P110:S113"/>
    <mergeCell ref="B104:G104"/>
    <mergeCell ref="B105:G108"/>
    <mergeCell ref="B109:G112"/>
    <mergeCell ref="M90:P90"/>
    <mergeCell ref="N91:S91"/>
    <mergeCell ref="P105:S105"/>
    <mergeCell ref="P106:S109"/>
    <mergeCell ref="A38:A45"/>
    <mergeCell ref="A46:A53"/>
    <mergeCell ref="A54:A61"/>
    <mergeCell ref="B85:M85"/>
    <mergeCell ref="B77:M77"/>
    <mergeCell ref="B69:M69"/>
    <mergeCell ref="B61:M61"/>
    <mergeCell ref="B53:M53"/>
    <mergeCell ref="B45:M45"/>
    <mergeCell ref="A62:A69"/>
    <mergeCell ref="A14:A21"/>
    <mergeCell ref="A22:A29"/>
    <mergeCell ref="A30:A37"/>
    <mergeCell ref="P9:P11"/>
    <mergeCell ref="B21:M21"/>
    <mergeCell ref="B37:M37"/>
    <mergeCell ref="B29:M29"/>
    <mergeCell ref="K9:K11"/>
    <mergeCell ref="N9:N11"/>
    <mergeCell ref="O9:O11"/>
    <mergeCell ref="S9:S11"/>
    <mergeCell ref="C10:C11"/>
    <mergeCell ref="Q9:Q11"/>
    <mergeCell ref="R9:R11"/>
    <mergeCell ref="H9:H11"/>
    <mergeCell ref="I9:I11"/>
    <mergeCell ref="J9:J11"/>
    <mergeCell ref="L9:M10"/>
    <mergeCell ref="A8:A13"/>
    <mergeCell ref="D10:D11"/>
    <mergeCell ref="E10:E11"/>
    <mergeCell ref="A5:C5"/>
    <mergeCell ref="A6:C6"/>
    <mergeCell ref="P8:S8"/>
    <mergeCell ref="B9:B11"/>
    <mergeCell ref="C9:E9"/>
    <mergeCell ref="F9:F11"/>
    <mergeCell ref="G9:G11"/>
    <mergeCell ref="D2:F2"/>
    <mergeCell ref="D3:F3"/>
    <mergeCell ref="A2:C2"/>
    <mergeCell ref="G2:K2"/>
    <mergeCell ref="G3:K3"/>
    <mergeCell ref="B8:O8"/>
    <mergeCell ref="L3:S3"/>
    <mergeCell ref="L2:S2"/>
    <mergeCell ref="A3:C3"/>
    <mergeCell ref="H5:I5"/>
  </mergeCells>
  <conditionalFormatting sqref="P14:P20 P22:P28 P30:P36 P38:P44 P46:P52 P54:P60 P62:P68 P70:P76 P78:P84">
    <cfRule type="expression" priority="1" dxfId="1" stopIfTrue="1">
      <formula>J14="EUR"</formula>
    </cfRule>
  </conditionalFormatting>
  <conditionalFormatting sqref="Q14:Q20 Q22:Q28 Q30:Q36 Q38:Q44 Q46:Q52 Q54:Q60 Q62:Q68 Q70:Q76 Q78:Q84">
    <cfRule type="expression" priority="2" dxfId="1" stopIfTrue="1">
      <formula>J14="CZK"</formula>
    </cfRule>
  </conditionalFormatting>
  <conditionalFormatting sqref="K14:K20 K22:K28 K30:K36 K38:K44 K46:K52 K54:K60 K62:K68 K70:K76 K78:K84">
    <cfRule type="expression" priority="3" dxfId="0" stopIfTrue="1">
      <formula>$J14="EUR"</formula>
    </cfRule>
  </conditionalFormatting>
  <dataValidations count="5">
    <dataValidation type="custom" allowBlank="1" showInputMessage="1" showErrorMessage="1" sqref="N88:R88 S85 N69:Q69 N61:Q61 S69 S53 S37 S77 S61 N53:Q53 N45:Q45 S45 N37:Q37 N77:Q77 N29:Q29 S29 N21:Q21 S21 A92:L102 R14:R85 R90 N85:Q85 N54:N60 N46:N52 N22:N28 N14:N20 N70:N76 N62:N68 N38:N44 N30:N36 N78:N84">
      <formula1>N88</formula1>
    </dataValidation>
    <dataValidation allowBlank="1" showInputMessage="1" showErrorMessage="1" prompt="Vlož číslo a acronym projektu!!!!!!!!!!!!" sqref="D3"/>
    <dataValidation type="list" allowBlank="1" showInputMessage="1" showErrorMessage="1" sqref="J38:J44 J70:J76 J54:J60 J14:J20 J22:J28 J30:J36 J62:J68 J46:J52 J78:J84">
      <formula1>"CZK,EUR"</formula1>
    </dataValidation>
    <dataValidation type="list" allowBlank="1" showInputMessage="1" showErrorMessage="1" sqref="D14:D20 D22:D28 D30:D36 D38:D44 D46:D52 D54:D60 D62:D68 D70:D76 D78:D84">
      <formula1>$AX$1:$AX$11</formula1>
    </dataValidation>
    <dataValidation type="list" allowBlank="1" showInputMessage="1" showErrorMessage="1" sqref="D5:D6">
      <formula1>"ANO, NE"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7" r:id="rId3"/>
  <headerFooter alignWithMargins="0">
    <oddHeader>&amp;LFinannčí zpráva pro OP Central Europe (OP Nadnárodní spolupráce)&amp;RSoupiska výdajů
</oddHeader>
    <oddFooter>&amp;L&amp;F&amp;CStránka &amp;P z &amp;N&amp;RVerze z 02_2012</oddFooter>
  </headerFooter>
  <rowBreaks count="1" manualBreakCount="1">
    <brk id="45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19"/>
  <sheetViews>
    <sheetView view="pageBreakPreview" zoomScaleNormal="75" zoomScaleSheetLayoutView="100" zoomScalePageLayoutView="0" workbookViewId="0" topLeftCell="A1">
      <selection activeCell="D3" sqref="D3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1" width="14.57421875" style="79" customWidth="1"/>
    <col min="12" max="12" width="13.57421875" style="79" customWidth="1"/>
    <col min="13" max="16384" width="11.421875" style="79" customWidth="1"/>
  </cols>
  <sheetData>
    <row r="1" spans="1:10" ht="21" customHeight="1">
      <c r="A1" s="78" t="s">
        <v>156</v>
      </c>
      <c r="B1" s="279" t="str">
        <f>'Fin.rep.(rozd.kurz)'!L2</f>
        <v>xyz</v>
      </c>
      <c r="C1" s="279"/>
      <c r="D1" s="279"/>
      <c r="E1" s="279"/>
      <c r="F1" s="279"/>
      <c r="G1" s="279"/>
      <c r="H1" s="279"/>
      <c r="I1" s="279"/>
      <c r="J1" s="279"/>
    </row>
    <row r="2" spans="1:3" ht="21" customHeight="1">
      <c r="A2" s="78" t="s">
        <v>31</v>
      </c>
      <c r="B2" s="78" t="str">
        <f>'Fin.rep.(rozd.kurz)'!D3</f>
        <v>aBCD</v>
      </c>
      <c r="C2" s="150"/>
    </row>
    <row r="3" spans="1:3" ht="21" customHeight="1">
      <c r="A3" s="78" t="s">
        <v>32</v>
      </c>
      <c r="B3" s="78" t="str">
        <f>'Fin.rep.(rozd.kurz)'!L3</f>
        <v>ABCDEFGTR</v>
      </c>
      <c r="C3" s="150"/>
    </row>
    <row r="4" spans="1:3" ht="21" customHeight="1">
      <c r="A4" s="78" t="s">
        <v>158</v>
      </c>
      <c r="B4" s="78">
        <f>'Fin.rep.(rozd.kurz)'!D2</f>
        <v>1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33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34.5" customHeight="1" thickBot="1">
      <c r="A7" s="298" t="s">
        <v>167</v>
      </c>
      <c r="B7" s="299" t="s">
        <v>84</v>
      </c>
      <c r="C7" s="299" t="s">
        <v>35</v>
      </c>
      <c r="D7" s="299" t="s">
        <v>85</v>
      </c>
      <c r="E7" s="299" t="s">
        <v>86</v>
      </c>
      <c r="F7" s="299" t="s">
        <v>87</v>
      </c>
      <c r="G7" s="299" t="s">
        <v>36</v>
      </c>
      <c r="H7" s="299" t="s">
        <v>37</v>
      </c>
      <c r="I7" s="300" t="s">
        <v>38</v>
      </c>
      <c r="J7" s="301" t="s">
        <v>39</v>
      </c>
      <c r="K7" s="84"/>
      <c r="L7" s="82"/>
    </row>
    <row r="8" spans="1:12" ht="34.5" customHeight="1" thickBot="1">
      <c r="A8" s="302" t="s">
        <v>164</v>
      </c>
      <c r="B8" s="313">
        <v>0</v>
      </c>
      <c r="C8" s="314"/>
      <c r="D8" s="314"/>
      <c r="E8" s="314"/>
      <c r="F8" s="314"/>
      <c r="G8" s="314"/>
      <c r="H8" s="314"/>
      <c r="I8" s="315"/>
      <c r="J8" s="303">
        <f>SUM(B8:I8)</f>
        <v>0</v>
      </c>
      <c r="K8" s="84"/>
      <c r="L8" s="82"/>
    </row>
    <row r="9" spans="1:12" ht="19.5" customHeight="1">
      <c r="A9" s="285" t="s">
        <v>54</v>
      </c>
      <c r="B9" s="316"/>
      <c r="C9" s="317"/>
      <c r="D9" s="317"/>
      <c r="E9" s="317"/>
      <c r="F9" s="317"/>
      <c r="G9" s="317"/>
      <c r="H9" s="317"/>
      <c r="I9" s="318"/>
      <c r="J9" s="288">
        <f aca="true" t="shared" si="0" ref="J9:J17">SUM(B9:I9)</f>
        <v>0</v>
      </c>
      <c r="K9" s="84"/>
      <c r="L9" s="82"/>
    </row>
    <row r="10" spans="1:12" ht="19.5" customHeight="1">
      <c r="A10" s="286" t="s">
        <v>61</v>
      </c>
      <c r="B10" s="319"/>
      <c r="C10" s="85"/>
      <c r="D10" s="85"/>
      <c r="E10" s="85"/>
      <c r="F10" s="85"/>
      <c r="G10" s="85"/>
      <c r="H10" s="85"/>
      <c r="I10" s="320"/>
      <c r="J10" s="288">
        <f t="shared" si="0"/>
        <v>0</v>
      </c>
      <c r="K10" s="84"/>
      <c r="L10" s="82"/>
    </row>
    <row r="11" spans="1:12" ht="19.5" customHeight="1">
      <c r="A11" s="286" t="s">
        <v>60</v>
      </c>
      <c r="B11" s="319"/>
      <c r="C11" s="85"/>
      <c r="D11" s="85"/>
      <c r="E11" s="85"/>
      <c r="F11" s="85"/>
      <c r="G11" s="85"/>
      <c r="H11" s="85"/>
      <c r="I11" s="320"/>
      <c r="J11" s="288">
        <f t="shared" si="0"/>
        <v>0</v>
      </c>
      <c r="K11" s="84"/>
      <c r="L11" s="82"/>
    </row>
    <row r="12" spans="1:12" ht="19.5" customHeight="1">
      <c r="A12" s="286" t="s">
        <v>59</v>
      </c>
      <c r="B12" s="319"/>
      <c r="C12" s="85"/>
      <c r="D12" s="85"/>
      <c r="E12" s="85"/>
      <c r="F12" s="85"/>
      <c r="G12" s="85"/>
      <c r="H12" s="85"/>
      <c r="I12" s="320"/>
      <c r="J12" s="288">
        <f t="shared" si="0"/>
        <v>0</v>
      </c>
      <c r="K12" s="84"/>
      <c r="L12" s="82"/>
    </row>
    <row r="13" spans="1:12" ht="19.5" customHeight="1">
      <c r="A13" s="286" t="s">
        <v>62</v>
      </c>
      <c r="B13" s="319"/>
      <c r="C13" s="85"/>
      <c r="D13" s="85"/>
      <c r="E13" s="85"/>
      <c r="F13" s="85"/>
      <c r="G13" s="85"/>
      <c r="H13" s="85"/>
      <c r="I13" s="320"/>
      <c r="J13" s="288">
        <f t="shared" si="0"/>
        <v>0</v>
      </c>
      <c r="K13" s="84"/>
      <c r="L13" s="82"/>
    </row>
    <row r="14" spans="1:12" ht="19.5" customHeight="1">
      <c r="A14" s="286" t="s">
        <v>63</v>
      </c>
      <c r="B14" s="319"/>
      <c r="C14" s="85"/>
      <c r="D14" s="85"/>
      <c r="E14" s="85"/>
      <c r="F14" s="85"/>
      <c r="G14" s="85"/>
      <c r="H14" s="85"/>
      <c r="I14" s="320"/>
      <c r="J14" s="288">
        <f t="shared" si="0"/>
        <v>0</v>
      </c>
      <c r="K14" s="84"/>
      <c r="L14" s="82"/>
    </row>
    <row r="15" spans="1:12" ht="19.5" customHeight="1">
      <c r="A15" s="286" t="s">
        <v>64</v>
      </c>
      <c r="B15" s="319"/>
      <c r="C15" s="85"/>
      <c r="D15" s="85"/>
      <c r="E15" s="85"/>
      <c r="F15" s="85"/>
      <c r="G15" s="85"/>
      <c r="H15" s="85"/>
      <c r="I15" s="320"/>
      <c r="J15" s="288">
        <f t="shared" si="0"/>
        <v>0</v>
      </c>
      <c r="K15" s="84"/>
      <c r="L15" s="82"/>
    </row>
    <row r="16" spans="1:12" ht="19.5" customHeight="1">
      <c r="A16" s="286" t="s">
        <v>65</v>
      </c>
      <c r="B16" s="319"/>
      <c r="C16" s="85"/>
      <c r="D16" s="85"/>
      <c r="E16" s="85"/>
      <c r="F16" s="85"/>
      <c r="G16" s="85"/>
      <c r="H16" s="85"/>
      <c r="I16" s="320"/>
      <c r="J16" s="288">
        <f t="shared" si="0"/>
        <v>0</v>
      </c>
      <c r="K16" s="84"/>
      <c r="L16" s="82"/>
    </row>
    <row r="17" spans="1:12" ht="19.5" customHeight="1" thickBot="1">
      <c r="A17" s="287" t="s">
        <v>66</v>
      </c>
      <c r="B17" s="321"/>
      <c r="C17" s="322"/>
      <c r="D17" s="322"/>
      <c r="E17" s="322"/>
      <c r="F17" s="322"/>
      <c r="G17" s="322"/>
      <c r="H17" s="322"/>
      <c r="I17" s="323"/>
      <c r="J17" s="288">
        <f t="shared" si="0"/>
        <v>0</v>
      </c>
      <c r="K17" s="84"/>
      <c r="L17" s="82"/>
    </row>
    <row r="18" spans="1:12" ht="21.75" customHeight="1" thickBot="1">
      <c r="A18" s="290" t="s">
        <v>165</v>
      </c>
      <c r="B18" s="291">
        <f aca="true" t="shared" si="1" ref="B18:J18">SUM(B9:B17)</f>
        <v>0</v>
      </c>
      <c r="C18" s="291">
        <f t="shared" si="1"/>
        <v>0</v>
      </c>
      <c r="D18" s="291">
        <f t="shared" si="1"/>
        <v>0</v>
      </c>
      <c r="E18" s="291">
        <f t="shared" si="1"/>
        <v>0</v>
      </c>
      <c r="F18" s="291">
        <f t="shared" si="1"/>
        <v>0</v>
      </c>
      <c r="G18" s="291">
        <f t="shared" si="1"/>
        <v>0</v>
      </c>
      <c r="H18" s="291">
        <f t="shared" si="1"/>
        <v>0</v>
      </c>
      <c r="I18" s="291">
        <f t="shared" si="1"/>
        <v>0</v>
      </c>
      <c r="J18" s="289">
        <f t="shared" si="1"/>
        <v>0</v>
      </c>
      <c r="K18" s="84"/>
      <c r="L18" s="84"/>
    </row>
    <row r="19" spans="1:12" ht="21.75" customHeight="1" thickBot="1">
      <c r="A19" s="292" t="s">
        <v>166</v>
      </c>
      <c r="B19" s="293">
        <f>B8+B18</f>
        <v>0</v>
      </c>
      <c r="C19" s="293">
        <f aca="true" t="shared" si="2" ref="C19:J19">C8+C18</f>
        <v>0</v>
      </c>
      <c r="D19" s="293">
        <f t="shared" si="2"/>
        <v>0</v>
      </c>
      <c r="E19" s="293">
        <f t="shared" si="2"/>
        <v>0</v>
      </c>
      <c r="F19" s="293">
        <f t="shared" si="2"/>
        <v>0</v>
      </c>
      <c r="G19" s="293">
        <f t="shared" si="2"/>
        <v>0</v>
      </c>
      <c r="H19" s="293">
        <f t="shared" si="2"/>
        <v>0</v>
      </c>
      <c r="I19" s="293">
        <f t="shared" si="2"/>
        <v>0</v>
      </c>
      <c r="J19" s="293">
        <f t="shared" si="2"/>
        <v>0</v>
      </c>
      <c r="K19" s="84"/>
      <c r="L19" s="84"/>
    </row>
    <row r="20" spans="1:12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6.5" thickBot="1">
      <c r="A21" s="96" t="s">
        <v>40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6.25" thickBot="1">
      <c r="A22" s="294" t="s">
        <v>34</v>
      </c>
      <c r="B22" s="295" t="s">
        <v>41</v>
      </c>
      <c r="C22" s="296" t="s">
        <v>42</v>
      </c>
      <c r="D22" s="296" t="s">
        <v>43</v>
      </c>
      <c r="E22" s="296" t="s">
        <v>44</v>
      </c>
      <c r="F22" s="296" t="s">
        <v>45</v>
      </c>
      <c r="G22" s="297" t="s">
        <v>46</v>
      </c>
      <c r="H22" s="441" t="s">
        <v>47</v>
      </c>
      <c r="I22" s="442"/>
      <c r="J22" s="98"/>
      <c r="K22" s="84"/>
      <c r="L22" s="84"/>
    </row>
    <row r="23" spans="1:12" ht="20.25" customHeight="1">
      <c r="A23" s="285" t="s">
        <v>54</v>
      </c>
      <c r="B23" s="144">
        <v>0</v>
      </c>
      <c r="C23" s="145">
        <v>0</v>
      </c>
      <c r="D23" s="311">
        <f>'Fin.rep.(rozd.kurz)'!R21</f>
        <v>0</v>
      </c>
      <c r="E23" s="311">
        <f aca="true" t="shared" si="3" ref="E23:E31">C23+D23</f>
        <v>0</v>
      </c>
      <c r="F23" s="283">
        <f aca="true" t="shared" si="4" ref="F23:F31">IF(B23=0,0,IF(E23=0,"--",+E23/B23))</f>
        <v>0</v>
      </c>
      <c r="G23" s="284">
        <f aca="true" t="shared" si="5" ref="G23:G31">B23-E23</f>
        <v>0</v>
      </c>
      <c r="H23" s="443" t="str">
        <f aca="true" t="shared" si="6" ref="H23:H32">IF(G23&gt;-0.0000000000000000001,"OK","NUTNÝ SOUHLAS LP")</f>
        <v>OK</v>
      </c>
      <c r="I23" s="443"/>
      <c r="J23" s="95"/>
      <c r="K23" s="84"/>
      <c r="L23" s="84"/>
    </row>
    <row r="24" spans="1:12" ht="20.25" customHeight="1">
      <c r="A24" s="286" t="s">
        <v>61</v>
      </c>
      <c r="B24" s="146">
        <v>0</v>
      </c>
      <c r="C24" s="147">
        <v>0</v>
      </c>
      <c r="D24" s="311">
        <f>'Fin.rep.(rozd.kurz)'!R29</f>
        <v>0</v>
      </c>
      <c r="E24" s="311">
        <f t="shared" si="3"/>
        <v>0</v>
      </c>
      <c r="F24" s="283">
        <f t="shared" si="4"/>
        <v>0</v>
      </c>
      <c r="G24" s="284">
        <f t="shared" si="5"/>
        <v>0</v>
      </c>
      <c r="H24" s="444" t="str">
        <f t="shared" si="6"/>
        <v>OK</v>
      </c>
      <c r="I24" s="444"/>
      <c r="J24" s="95"/>
      <c r="K24" s="84"/>
      <c r="L24" s="84"/>
    </row>
    <row r="25" spans="1:12" ht="20.25" customHeight="1">
      <c r="A25" s="286" t="s">
        <v>60</v>
      </c>
      <c r="B25" s="146">
        <v>0</v>
      </c>
      <c r="C25" s="147">
        <v>0</v>
      </c>
      <c r="D25" s="311">
        <f>'Fin.rep.(rozd.kurz)'!R37</f>
        <v>0</v>
      </c>
      <c r="E25" s="311">
        <f t="shared" si="3"/>
        <v>0</v>
      </c>
      <c r="F25" s="283">
        <f t="shared" si="4"/>
        <v>0</v>
      </c>
      <c r="G25" s="284">
        <f t="shared" si="5"/>
        <v>0</v>
      </c>
      <c r="H25" s="444" t="str">
        <f t="shared" si="6"/>
        <v>OK</v>
      </c>
      <c r="I25" s="444"/>
      <c r="J25" s="95"/>
      <c r="K25" s="84"/>
      <c r="L25" s="84"/>
    </row>
    <row r="26" spans="1:10" ht="20.25" customHeight="1">
      <c r="A26" s="286" t="s">
        <v>59</v>
      </c>
      <c r="B26" s="146">
        <v>0</v>
      </c>
      <c r="C26" s="147">
        <v>0</v>
      </c>
      <c r="D26" s="311">
        <f>'Fin.rep.(rozd.kurz)'!R45</f>
        <v>0</v>
      </c>
      <c r="E26" s="311">
        <f t="shared" si="3"/>
        <v>0</v>
      </c>
      <c r="F26" s="283">
        <f t="shared" si="4"/>
        <v>0</v>
      </c>
      <c r="G26" s="284">
        <f t="shared" si="5"/>
        <v>0</v>
      </c>
      <c r="H26" s="444" t="str">
        <f t="shared" si="6"/>
        <v>OK</v>
      </c>
      <c r="I26" s="444"/>
      <c r="J26" s="99"/>
    </row>
    <row r="27" spans="1:10" ht="20.25" customHeight="1">
      <c r="A27" s="286" t="s">
        <v>62</v>
      </c>
      <c r="B27" s="146">
        <v>0</v>
      </c>
      <c r="C27" s="147">
        <v>0</v>
      </c>
      <c r="D27" s="311">
        <f>'Fin.rep.(rozd.kurz)'!R53</f>
        <v>0</v>
      </c>
      <c r="E27" s="311">
        <f t="shared" si="3"/>
        <v>0</v>
      </c>
      <c r="F27" s="283">
        <f t="shared" si="4"/>
        <v>0</v>
      </c>
      <c r="G27" s="284">
        <f t="shared" si="5"/>
        <v>0</v>
      </c>
      <c r="H27" s="444" t="str">
        <f t="shared" si="6"/>
        <v>OK</v>
      </c>
      <c r="I27" s="444"/>
      <c r="J27" s="99"/>
    </row>
    <row r="28" spans="1:10" ht="20.25" customHeight="1">
      <c r="A28" s="286" t="s">
        <v>63</v>
      </c>
      <c r="B28" s="146">
        <v>0</v>
      </c>
      <c r="C28" s="147">
        <v>0</v>
      </c>
      <c r="D28" s="311">
        <f>'Fin.rep.(rozd.kurz)'!R61</f>
        <v>0</v>
      </c>
      <c r="E28" s="311">
        <f t="shared" si="3"/>
        <v>0</v>
      </c>
      <c r="F28" s="283">
        <f t="shared" si="4"/>
        <v>0</v>
      </c>
      <c r="G28" s="284">
        <f t="shared" si="5"/>
        <v>0</v>
      </c>
      <c r="H28" s="444" t="str">
        <f t="shared" si="6"/>
        <v>OK</v>
      </c>
      <c r="I28" s="444"/>
      <c r="J28" s="99"/>
    </row>
    <row r="29" spans="1:10" ht="20.25" customHeight="1">
      <c r="A29" s="286" t="s">
        <v>64</v>
      </c>
      <c r="B29" s="146">
        <v>0</v>
      </c>
      <c r="C29" s="147">
        <v>0</v>
      </c>
      <c r="D29" s="311">
        <f>'Fin.rep.(rozd.kurz)'!R69</f>
        <v>0</v>
      </c>
      <c r="E29" s="311">
        <f t="shared" si="3"/>
        <v>0</v>
      </c>
      <c r="F29" s="283">
        <f t="shared" si="4"/>
        <v>0</v>
      </c>
      <c r="G29" s="284">
        <f t="shared" si="5"/>
        <v>0</v>
      </c>
      <c r="H29" s="444" t="str">
        <f t="shared" si="6"/>
        <v>OK</v>
      </c>
      <c r="I29" s="444"/>
      <c r="J29" s="99"/>
    </row>
    <row r="30" spans="1:10" ht="20.25" customHeight="1">
      <c r="A30" s="286" t="s">
        <v>65</v>
      </c>
      <c r="B30" s="146">
        <v>0</v>
      </c>
      <c r="C30" s="147">
        <v>0</v>
      </c>
      <c r="D30" s="311">
        <f>'Fin.rep.(rozd.kurz)'!R77</f>
        <v>0</v>
      </c>
      <c r="E30" s="311">
        <f t="shared" si="3"/>
        <v>0</v>
      </c>
      <c r="F30" s="283">
        <f t="shared" si="4"/>
        <v>0</v>
      </c>
      <c r="G30" s="284">
        <f t="shared" si="5"/>
        <v>0</v>
      </c>
      <c r="H30" s="444" t="str">
        <f t="shared" si="6"/>
        <v>OK</v>
      </c>
      <c r="I30" s="444"/>
      <c r="J30" s="99"/>
    </row>
    <row r="31" spans="1:10" ht="20.25" customHeight="1" thickBot="1">
      <c r="A31" s="287" t="s">
        <v>66</v>
      </c>
      <c r="B31" s="148">
        <v>0</v>
      </c>
      <c r="C31" s="149">
        <v>0</v>
      </c>
      <c r="D31" s="311">
        <f>'Fin.rep.(rozd.kurz)'!R85</f>
        <v>0</v>
      </c>
      <c r="E31" s="311">
        <f t="shared" si="3"/>
        <v>0</v>
      </c>
      <c r="F31" s="283">
        <f t="shared" si="4"/>
        <v>0</v>
      </c>
      <c r="G31" s="284">
        <f t="shared" si="5"/>
        <v>0</v>
      </c>
      <c r="H31" s="454" t="str">
        <f t="shared" si="6"/>
        <v>OK</v>
      </c>
      <c r="I31" s="454"/>
      <c r="J31" s="100"/>
    </row>
    <row r="32" spans="1:10" ht="20.25" customHeight="1" thickBot="1">
      <c r="A32" s="307" t="s">
        <v>48</v>
      </c>
      <c r="B32" s="308">
        <f>SUM(B23:B31)</f>
        <v>0</v>
      </c>
      <c r="C32" s="308">
        <f>SUM(C23:C31)</f>
        <v>0</v>
      </c>
      <c r="D32" s="308">
        <f>SUM(D23:D31)</f>
        <v>0</v>
      </c>
      <c r="E32" s="308">
        <f>SUM(E23:E31)</f>
        <v>0</v>
      </c>
      <c r="F32" s="309" t="s">
        <v>67</v>
      </c>
      <c r="G32" s="310">
        <f>SUM(G23:G31)</f>
        <v>0</v>
      </c>
      <c r="H32" s="439" t="str">
        <f t="shared" si="6"/>
        <v>OK</v>
      </c>
      <c r="I32" s="440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106"/>
      <c r="C35" s="107"/>
      <c r="D35" s="103"/>
      <c r="E35" s="105" t="s">
        <v>52</v>
      </c>
      <c r="F35" s="106"/>
      <c r="G35" s="107"/>
      <c r="H35" s="103"/>
      <c r="I35" s="103"/>
      <c r="J35" s="99"/>
    </row>
    <row r="36" spans="1:10" ht="30" customHeight="1" thickBot="1">
      <c r="A36" s="108" t="s">
        <v>53</v>
      </c>
      <c r="B36" s="109"/>
      <c r="C36" s="110"/>
      <c r="D36" s="103"/>
      <c r="E36" s="108" t="s">
        <v>53</v>
      </c>
      <c r="F36" s="109"/>
      <c r="G36" s="110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45"/>
      <c r="B41" s="446"/>
      <c r="C41" s="447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45"/>
      <c r="B42" s="447"/>
      <c r="C42" s="447"/>
      <c r="D42" s="103"/>
      <c r="E42" s="103"/>
      <c r="F42" s="103"/>
      <c r="G42" s="103"/>
      <c r="H42" s="103"/>
      <c r="I42" s="103"/>
      <c r="J42" s="99"/>
    </row>
    <row r="43" spans="1:10" ht="30" customHeight="1">
      <c r="A43" s="445"/>
      <c r="B43" s="447"/>
      <c r="C43" s="447"/>
      <c r="D43" s="103"/>
      <c r="E43" s="117"/>
      <c r="F43" s="103"/>
      <c r="G43" s="103"/>
      <c r="H43" s="103"/>
      <c r="I43" s="103"/>
      <c r="J43" s="99"/>
    </row>
    <row r="44" spans="1:10" ht="30" customHeight="1">
      <c r="A44" s="445"/>
      <c r="B44" s="447"/>
      <c r="C44" s="447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3">
    <mergeCell ref="H31:I31"/>
    <mergeCell ref="H32:I32"/>
    <mergeCell ref="A41:A44"/>
    <mergeCell ref="B41:C44"/>
    <mergeCell ref="H28:I28"/>
    <mergeCell ref="H29:I29"/>
    <mergeCell ref="H30:I30"/>
    <mergeCell ref="H22:I22"/>
    <mergeCell ref="H23:I23"/>
    <mergeCell ref="H24:I24"/>
    <mergeCell ref="H25:I25"/>
    <mergeCell ref="H26:I26"/>
    <mergeCell ref="H27:I27"/>
  </mergeCells>
  <dataValidations count="1">
    <dataValidation allowBlank="1" showInputMessage="1" showErrorMessage="1" prompt="Vkládejte hodnoty zaokrouhlené matematicky na 2 des.místa!!!!!!!" sqref="B9:I17"/>
  </dataValidation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7" r:id="rId1"/>
  <headerFooter alignWithMargins="0">
    <oddHeader>&amp;C&amp;12Finanční zpráva část B&amp;R&amp;"Arial,Tučné"&amp;12Rekapitulace rozpočtu / Budget Breakdown
</oddHeader>
    <oddFooter>&amp;L&amp;F&amp;RVerze z 02_2012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 E</dc:creator>
  <cp:keywords/>
  <dc:description/>
  <cp:lastModifiedBy>Pospíchalová Petra</cp:lastModifiedBy>
  <cp:lastPrinted>2012-09-25T09:18:20Z</cp:lastPrinted>
  <dcterms:created xsi:type="dcterms:W3CDTF">2008-12-08T10:01:07Z</dcterms:created>
  <dcterms:modified xsi:type="dcterms:W3CDTF">2012-10-04T13:05:41Z</dcterms:modified>
  <cp:category/>
  <cp:version/>
  <cp:contentType/>
  <cp:contentStatus/>
</cp:coreProperties>
</file>