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0095" tabRatio="764" activeTab="0"/>
  </bookViews>
  <sheets>
    <sheet name="ZZ_hospodaření_1-6" sheetId="1" r:id="rId1"/>
    <sheet name="DC1" sheetId="2" r:id="rId2"/>
    <sheet name="DC2" sheetId="3" r:id="rId3"/>
    <sheet name="DD1" sheetId="4" r:id="rId4"/>
    <sheet name="DD2" sheetId="5" r:id="rId5"/>
    <sheet name="HB1" sheetId="6" r:id="rId6"/>
    <sheet name="HB2" sheetId="7" r:id="rId7"/>
    <sheet name="JI1" sheetId="8" r:id="rId8"/>
    <sheet name="JI2" sheetId="9" r:id="rId9"/>
    <sheet name="NM1" sheetId="10" r:id="rId10"/>
    <sheet name="NM2" sheetId="11" r:id="rId11"/>
    <sheet name="PE1" sheetId="12" r:id="rId12"/>
    <sheet name="PE2" sheetId="13" r:id="rId13"/>
    <sheet name="TR1" sheetId="14" r:id="rId14"/>
    <sheet name="TR2" sheetId="15" r:id="rId15"/>
    <sheet name="ZZS1" sheetId="16" r:id="rId16"/>
    <sheet name="ZZS2" sheetId="17" r:id="rId17"/>
  </sheets>
  <definedNames/>
  <calcPr fullCalcOnLoad="1"/>
</workbook>
</file>

<file path=xl/sharedStrings.xml><?xml version="1.0" encoding="utf-8"?>
<sst xmlns="http://schemas.openxmlformats.org/spreadsheetml/2006/main" count="901" uniqueCount="144">
  <si>
    <t>1. Výnosy, náklady a hospodářský výsledek</t>
  </si>
  <si>
    <t>celkem</t>
  </si>
  <si>
    <t>Výnosy</t>
  </si>
  <si>
    <t>Výnosy z prodeje služeb /úč.602/</t>
  </si>
  <si>
    <t>Výnosy z pronájmu /úč.603/</t>
  </si>
  <si>
    <t>Ostatní výnosy /sesk. 64/</t>
  </si>
  <si>
    <t xml:space="preserve"> - zúčtování fondů</t>
  </si>
  <si>
    <t>Finanční výnosy /sesk. 66/ (dříve sesk 65)</t>
  </si>
  <si>
    <t xml:space="preserve">Provozní dotace /sesk. 67/ </t>
  </si>
  <si>
    <t>Náklady</t>
  </si>
  <si>
    <t>Spotřeba materiálu /úč.501/</t>
  </si>
  <si>
    <t>spotřeba léčivých přípravků</t>
  </si>
  <si>
    <t>spec.zdravotnický materiál</t>
  </si>
  <si>
    <t>potraviny</t>
  </si>
  <si>
    <t>PHM</t>
  </si>
  <si>
    <t>DDH majetek</t>
  </si>
  <si>
    <t>všeobecný materiál</t>
  </si>
  <si>
    <t>ostatní materiálové náklady</t>
  </si>
  <si>
    <t>Spotřeba energie /úč.502 a 503/</t>
  </si>
  <si>
    <t xml:space="preserve"> - el energie</t>
  </si>
  <si>
    <t xml:space="preserve"> - plyn</t>
  </si>
  <si>
    <t xml:space="preserve"> - voda</t>
  </si>
  <si>
    <t>Opravy a údržba /úč. 511/</t>
  </si>
  <si>
    <t>Cestovné /512/</t>
  </si>
  <si>
    <t>Ostatní služby /518/</t>
  </si>
  <si>
    <t>služby spojů</t>
  </si>
  <si>
    <t>nájemné</t>
  </si>
  <si>
    <t>ostatní služby</t>
  </si>
  <si>
    <t>Osobní náklady /sesk. 52/</t>
  </si>
  <si>
    <t xml:space="preserve"> - mzdové náklady /521/</t>
  </si>
  <si>
    <t xml:space="preserve">  v tom platy zaměstnanců</t>
  </si>
  <si>
    <t xml:space="preserve"> - soc pojištění /524-528/</t>
  </si>
  <si>
    <t>Daně a popl. /sesk.53/</t>
  </si>
  <si>
    <t>Ostatní náklady /sesk. 54/</t>
  </si>
  <si>
    <t>Odpisy, rezervy a opravné položky /sesk. 55/</t>
  </si>
  <si>
    <t xml:space="preserve"> - odpisy /551/</t>
  </si>
  <si>
    <t xml:space="preserve"> - náklady z DDM /úč. 558, dříve účet 501 a 518/</t>
  </si>
  <si>
    <t>Finanční náklady /sesk.56/</t>
  </si>
  <si>
    <t>Výsledek hospodaření</t>
  </si>
  <si>
    <t>2. Pohledávky a závazky</t>
  </si>
  <si>
    <t>Pohledávky z obchodního styku</t>
  </si>
  <si>
    <t>krátkodobé poskytnuté zálohy /úč.314/</t>
  </si>
  <si>
    <t>pohledávky z hlavní činnosti /úč.315/</t>
  </si>
  <si>
    <t>pohledávky za zaměstnanci /úč.335/</t>
  </si>
  <si>
    <t>pohledávky za územními rozpočty /úč.348/</t>
  </si>
  <si>
    <t>ostatní krátkodobé pohledávky /úč.377/</t>
  </si>
  <si>
    <t>Suma neuvedených účtů /351+371+381+385+388/</t>
  </si>
  <si>
    <t>po lhůtě splatnosti</t>
  </si>
  <si>
    <t>nad 360 dnů</t>
  </si>
  <si>
    <t>Závazky z obchodního styku</t>
  </si>
  <si>
    <t>dodavatelé /úč.321/</t>
  </si>
  <si>
    <t>zaměstnanci /úč.331/</t>
  </si>
  <si>
    <t>zúčtování s inst. soc. zab. a zdr. poj. /úč.336/</t>
  </si>
  <si>
    <t>jiné přímé daně /úč.342/</t>
  </si>
  <si>
    <t>ostatní krátkodobé závazky /úč.378/</t>
  </si>
  <si>
    <t>Suma neuvedených účtů /281+289+326+352+372+383+384+389/</t>
  </si>
  <si>
    <t>3. Vývoj cash flow a peněžních fondů</t>
  </si>
  <si>
    <t>Vývoj CF a peněžních fondů - úč.241 a 243</t>
  </si>
  <si>
    <t>Zůstatek na běžném účtu (úč.241)</t>
  </si>
  <si>
    <t>provozní prostředky bez fondů (241 10)</t>
  </si>
  <si>
    <t>fond odměn (241 40)</t>
  </si>
  <si>
    <t>fond rezervní (241 50)</t>
  </si>
  <si>
    <t>fond investiční (241 20)</t>
  </si>
  <si>
    <t>Účetní zůstatky fondů</t>
  </si>
  <si>
    <t>fond odměn /úč.411/ (dříve 911)</t>
  </si>
  <si>
    <t>fond rezervní /úč.413+414/ (dříve 914)</t>
  </si>
  <si>
    <t>fond reprodukce majetku (inv fond) /úč.416/</t>
  </si>
  <si>
    <t>Účetní zůstatek FKSP /úč.412/</t>
  </si>
  <si>
    <t>Zůstatek FKSP na b.ú. (úč. 243)</t>
  </si>
  <si>
    <t>1. Výnosy, náklady a výsledek hospodaření</t>
  </si>
  <si>
    <t>Nárůst 2012 - 2011 (abs.)</t>
  </si>
  <si>
    <t>Nárůst 2012 / 2011 (%)</t>
  </si>
  <si>
    <t>FP 2012</t>
  </si>
  <si>
    <t>Plnění r. 2012 / FP (%)</t>
  </si>
  <si>
    <t>Dětské centrum Jihlava, hospodaření za 1. - 6. měsíc</t>
  </si>
  <si>
    <t xml:space="preserve">    v tom OON</t>
  </si>
  <si>
    <t xml:space="preserve">181-360 dnů </t>
  </si>
  <si>
    <t>31 - 90 dnů</t>
  </si>
  <si>
    <t>do 30 dnů</t>
  </si>
  <si>
    <t>Nárůst 2012/2011 (%)</t>
  </si>
  <si>
    <t xml:space="preserve">Dětský domov Kamenice nad Lipou, hospodaření za 1. - 6. </t>
  </si>
  <si>
    <t>ost. 55</t>
  </si>
  <si>
    <t xml:space="preserve"> - smluvní pokuty</t>
  </si>
  <si>
    <t xml:space="preserve">dopravné </t>
  </si>
  <si>
    <t>Náklady na reprezentaci /513/</t>
  </si>
  <si>
    <t>Aktivace oběžného majetku /úč. 507/</t>
  </si>
  <si>
    <t>Prodané zboží /úč.504/</t>
  </si>
  <si>
    <t>krev a krevní výrobky</t>
  </si>
  <si>
    <t xml:space="preserve"> - dotace z nájemného</t>
  </si>
  <si>
    <t>Aktivace materiálu a zboží /úč.621/</t>
  </si>
  <si>
    <t>Aktivace /sesk.62/</t>
  </si>
  <si>
    <t>Jiné výnosy z vlastních výkonů /úč.609/</t>
  </si>
  <si>
    <t xml:space="preserve"> - výnosy za prodej v lékárnách</t>
  </si>
  <si>
    <t>Výnosy z prodaného zboží /úč.604/</t>
  </si>
  <si>
    <t xml:space="preserve"> - výnosy mimo zdrav. pojištění</t>
  </si>
  <si>
    <t xml:space="preserve"> - výnosy od zdravotníchpojišťoven</t>
  </si>
  <si>
    <t>Výnosy z prodeje vlastních výrobků /úč.601/</t>
  </si>
  <si>
    <t>Zůstatek na běžném účtu (úč.245)</t>
  </si>
  <si>
    <t>Vývoj CF a peněžních fondů - úč.245</t>
  </si>
  <si>
    <t>dlouhodobé</t>
  </si>
  <si>
    <t xml:space="preserve">91 - 180 dnů </t>
  </si>
  <si>
    <t>krátkodobé</t>
  </si>
  <si>
    <t>ost.dlouhodobé závazky (959)</t>
  </si>
  <si>
    <t>dlouhodobé závazky celkem</t>
  </si>
  <si>
    <t>přijaté zálohy na transfery /úč.374/</t>
  </si>
  <si>
    <t>závazky k územním rozpočtům /úč.349/</t>
  </si>
  <si>
    <t>daň z přidané hodnoty /úč.343/</t>
  </si>
  <si>
    <t>jiné závazky vůči zaměstnancům /úč.333/</t>
  </si>
  <si>
    <t>ostatní závazky (325)</t>
  </si>
  <si>
    <t>krátkodobé přijaté zálohy /úč.324/</t>
  </si>
  <si>
    <t>jiné daně a poplatky /úč.345/</t>
  </si>
  <si>
    <t>odběratelé /úč.311/</t>
  </si>
  <si>
    <t xml:space="preserve">Nemocnice Havlíčkův Brod, hospodaření za 1. - 6. </t>
  </si>
  <si>
    <t xml:space="preserve"> - daň z příjmů /591/</t>
  </si>
  <si>
    <t>Daň z příjmů /sesk. 59/</t>
  </si>
  <si>
    <t xml:space="preserve"> - ostatní</t>
  </si>
  <si>
    <t>fond investiční (916)</t>
  </si>
  <si>
    <t>ostatní zdroje (245 40)</t>
  </si>
  <si>
    <t>fond investiční (245 20)</t>
  </si>
  <si>
    <t>fond rezervní (245 90)</t>
  </si>
  <si>
    <t>fond odměn (245 xx)</t>
  </si>
  <si>
    <t>daň z příjmů /úč.341/</t>
  </si>
  <si>
    <t>zúčtování s inst. soc zab. a zdr. poj. /úč.336/</t>
  </si>
  <si>
    <t>Nemocnice Jihlava, hospodaření za 1. - 6.</t>
  </si>
  <si>
    <t xml:space="preserve"> - dotace z ÚP</t>
  </si>
  <si>
    <t>Nemocnice Nové Město na Moravě, hospodaření za 1. - 6.</t>
  </si>
  <si>
    <t xml:space="preserve"> - pevná paliva</t>
  </si>
  <si>
    <t>Ostatní fondy</t>
  </si>
  <si>
    <t>ostatní fondy /úč 419/ (dříve 918)</t>
  </si>
  <si>
    <t>Nemocnice Pelhřimov, hospodaření za 1. - 6.</t>
  </si>
  <si>
    <t xml:space="preserve">Nemocnice Třebíč, hospodaření za 1. - 6. </t>
  </si>
  <si>
    <t xml:space="preserve">ZZS KV, hospodaření za 1. - 6. </t>
  </si>
  <si>
    <t>Dětské centrum Jihlava</t>
  </si>
  <si>
    <t>Dětský domov Kamenice nad Lipou</t>
  </si>
  <si>
    <t>Nemocnice Havlíčkův Brod</t>
  </si>
  <si>
    <t>Nemocnice Jihlava</t>
  </si>
  <si>
    <t>Nemocnice Nové Město na Moravě</t>
  </si>
  <si>
    <t>Nemocnice Pelhřimov</t>
  </si>
  <si>
    <t>Nemocnice Třebíč</t>
  </si>
  <si>
    <t>Zdravotnická záchranná služba KV</t>
  </si>
  <si>
    <t>Celkem</t>
  </si>
  <si>
    <t>Přehled hospodaření ZZ Kraje Vysočina v tis. Kč - v letech - 1. - 6.</t>
  </si>
  <si>
    <t>počet stran: 17</t>
  </si>
  <si>
    <t>RK-32-2012-43, př. 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</si>
</sst>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1010409]General"/>
    <numFmt numFmtId="165" formatCode="[$-1010409]###\ ###\ ###"/>
    <numFmt numFmtId="166" formatCode="#,##0_ ;[Red]\-#,##0\ "/>
    <numFmt numFmtId="167" formatCode="0.0%"/>
    <numFmt numFmtId="168" formatCode="#,##0_ ;\-#,##0\ "/>
    <numFmt numFmtId="169" formatCode="_(&quot;$&quot;* #,##0.00_);_(&quot;$&quot;* \(#,##0.00\);_(&quot;$&quot;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</borders>
  <cellStyleXfs count="67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4"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165" fontId="5" fillId="0" borderId="10" xfId="0" applyNumberFormat="1" applyFont="1" applyFill="1" applyBorder="1" applyAlignment="1">
      <alignment horizontal="right" vertical="top" wrapText="1"/>
    </xf>
    <xf numFmtId="165" fontId="5" fillId="0" borderId="11" xfId="0" applyNumberFormat="1" applyFont="1" applyFill="1" applyBorder="1" applyAlignment="1">
      <alignment horizontal="right" vertical="top" wrapText="1"/>
    </xf>
    <xf numFmtId="165" fontId="5" fillId="0" borderId="12" xfId="0" applyNumberFormat="1" applyFont="1" applyFill="1" applyBorder="1" applyAlignment="1">
      <alignment horizontal="right" vertical="top" wrapText="1"/>
    </xf>
    <xf numFmtId="165" fontId="5" fillId="0" borderId="13" xfId="0" applyNumberFormat="1" applyFont="1" applyFill="1" applyBorder="1" applyAlignment="1">
      <alignment horizontal="right" vertical="top" wrapText="1"/>
    </xf>
    <xf numFmtId="165" fontId="5" fillId="0" borderId="14" xfId="0" applyNumberFormat="1" applyFont="1" applyFill="1" applyBorder="1" applyAlignment="1">
      <alignment horizontal="right" vertical="top" wrapText="1"/>
    </xf>
    <xf numFmtId="165" fontId="5" fillId="0" borderId="15" xfId="0" applyNumberFormat="1" applyFont="1" applyFill="1" applyBorder="1" applyAlignment="1">
      <alignment horizontal="right" vertical="top" wrapText="1"/>
    </xf>
    <xf numFmtId="164" fontId="5" fillId="33" borderId="16" xfId="0" applyNumberFormat="1" applyFont="1" applyFill="1" applyBorder="1" applyAlignment="1">
      <alignment horizontal="center" vertical="top" wrapText="1"/>
    </xf>
    <xf numFmtId="164" fontId="5" fillId="33" borderId="17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164" fontId="5" fillId="33" borderId="20" xfId="0" applyNumberFormat="1" applyFont="1" applyFill="1" applyBorder="1" applyAlignment="1">
      <alignment horizontal="center" vertical="top" wrapText="1"/>
    </xf>
    <xf numFmtId="165" fontId="5" fillId="0" borderId="21" xfId="0" applyNumberFormat="1" applyFont="1" applyFill="1" applyBorder="1" applyAlignment="1">
      <alignment horizontal="right" vertical="top" wrapText="1"/>
    </xf>
    <xf numFmtId="165" fontId="5" fillId="0" borderId="22" xfId="0" applyNumberFormat="1" applyFont="1" applyFill="1" applyBorder="1" applyAlignment="1">
      <alignment horizontal="right" vertical="top" wrapText="1"/>
    </xf>
    <xf numFmtId="165" fontId="5" fillId="0" borderId="23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wrapText="1"/>
    </xf>
    <xf numFmtId="166" fontId="5" fillId="0" borderId="15" xfId="0" applyNumberFormat="1" applyFont="1" applyFill="1" applyBorder="1" applyAlignment="1">
      <alignment horizontal="right" vertical="top" wrapText="1"/>
    </xf>
    <xf numFmtId="166" fontId="5" fillId="0" borderId="22" xfId="0" applyNumberFormat="1" applyFont="1" applyFill="1" applyBorder="1" applyAlignment="1">
      <alignment horizontal="right" vertical="top" wrapText="1"/>
    </xf>
    <xf numFmtId="166" fontId="5" fillId="0" borderId="11" xfId="0" applyNumberFormat="1" applyFont="1" applyFill="1" applyBorder="1" applyAlignment="1">
      <alignment horizontal="right" vertical="top" wrapText="1"/>
    </xf>
    <xf numFmtId="166" fontId="7" fillId="0" borderId="23" xfId="0" applyNumberFormat="1" applyFont="1" applyFill="1" applyBorder="1" applyAlignment="1">
      <alignment horizontal="right" vertical="top" wrapText="1"/>
    </xf>
    <xf numFmtId="166" fontId="7" fillId="0" borderId="13" xfId="0" applyNumberFormat="1" applyFont="1" applyFill="1" applyBorder="1" applyAlignment="1">
      <alignment horizontal="right" vertical="top" wrapText="1"/>
    </xf>
    <xf numFmtId="0" fontId="2" fillId="0" borderId="0" xfId="47" applyFont="1" applyFill="1" applyAlignment="1">
      <alignment vertical="top" wrapText="1"/>
      <protection/>
    </xf>
    <xf numFmtId="0" fontId="2" fillId="0" borderId="0" xfId="47" applyFont="1" applyFill="1" applyBorder="1" applyAlignment="1">
      <alignment vertical="top" wrapText="1"/>
      <protection/>
    </xf>
    <xf numFmtId="3" fontId="0" fillId="0" borderId="0" xfId="47" applyNumberFormat="1">
      <alignment wrapText="1"/>
      <protection/>
    </xf>
    <xf numFmtId="0" fontId="0" fillId="0" borderId="0" xfId="47">
      <alignment wrapText="1"/>
      <protection/>
    </xf>
    <xf numFmtId="0" fontId="5" fillId="34" borderId="20" xfId="47" applyFont="1" applyFill="1" applyBorder="1" applyAlignment="1">
      <alignment horizontal="center" vertical="center" wrapText="1"/>
      <protection/>
    </xf>
    <xf numFmtId="0" fontId="5" fillId="34" borderId="17" xfId="47" applyFont="1" applyFill="1" applyBorder="1" applyAlignment="1">
      <alignment horizontal="center" vertical="center" wrapText="1"/>
      <protection/>
    </xf>
    <xf numFmtId="3" fontId="6" fillId="23" borderId="24" xfId="47" applyNumberFormat="1" applyFont="1" applyFill="1" applyBorder="1" applyAlignment="1">
      <alignment horizontal="center" vertical="center" wrapText="1"/>
      <protection/>
    </xf>
    <xf numFmtId="0" fontId="6" fillId="23" borderId="25" xfId="47" applyFont="1" applyFill="1" applyBorder="1" applyAlignment="1">
      <alignment horizontal="center" vertical="center" wrapText="1"/>
      <protection/>
    </xf>
    <xf numFmtId="166" fontId="5" fillId="0" borderId="26" xfId="47" applyNumberFormat="1" applyFont="1" applyFill="1" applyBorder="1" applyAlignment="1">
      <alignment vertical="top" wrapText="1"/>
      <protection/>
    </xf>
    <xf numFmtId="167" fontId="5" fillId="0" borderId="27" xfId="53" applyNumberFormat="1" applyFont="1" applyFill="1" applyBorder="1" applyAlignment="1">
      <alignment vertical="top" wrapText="1"/>
    </xf>
    <xf numFmtId="166" fontId="6" fillId="0" borderId="26" xfId="47" applyNumberFormat="1" applyFont="1" applyBorder="1">
      <alignment wrapText="1"/>
      <protection/>
    </xf>
    <xf numFmtId="167" fontId="6" fillId="0" borderId="28" xfId="0" applyNumberFormat="1" applyFont="1" applyBorder="1" applyAlignment="1">
      <alignment wrapText="1"/>
    </xf>
    <xf numFmtId="166" fontId="5" fillId="0" borderId="21" xfId="47" applyNumberFormat="1" applyFont="1" applyFill="1" applyBorder="1" applyAlignment="1">
      <alignment vertical="top" wrapText="1"/>
      <protection/>
    </xf>
    <xf numFmtId="167" fontId="5" fillId="0" borderId="18" xfId="53" applyNumberFormat="1" applyFont="1" applyFill="1" applyBorder="1" applyAlignment="1">
      <alignment vertical="top" wrapText="1"/>
    </xf>
    <xf numFmtId="166" fontId="6" fillId="0" borderId="21" xfId="47" applyNumberFormat="1" applyFont="1" applyBorder="1">
      <alignment wrapText="1"/>
      <protection/>
    </xf>
    <xf numFmtId="167" fontId="6" fillId="0" borderId="15" xfId="0" applyNumberFormat="1" applyFont="1" applyBorder="1" applyAlignment="1">
      <alignment wrapText="1"/>
    </xf>
    <xf numFmtId="166" fontId="6" fillId="0" borderId="22" xfId="47" applyNumberFormat="1" applyFont="1" applyBorder="1">
      <alignment wrapText="1"/>
      <protection/>
    </xf>
    <xf numFmtId="166" fontId="7" fillId="0" borderId="29" xfId="47" applyNumberFormat="1" applyFont="1" applyFill="1" applyBorder="1" applyAlignment="1">
      <alignment vertical="top" wrapText="1"/>
      <protection/>
    </xf>
    <xf numFmtId="167" fontId="7" fillId="0" borderId="30" xfId="53" applyNumberFormat="1" applyFont="1" applyFill="1" applyBorder="1" applyAlignment="1">
      <alignment vertical="top" wrapText="1"/>
    </xf>
    <xf numFmtId="166" fontId="8" fillId="0" borderId="23" xfId="47" applyNumberFormat="1" applyFont="1" applyBorder="1">
      <alignment wrapText="1"/>
      <protection/>
    </xf>
    <xf numFmtId="167" fontId="8" fillId="0" borderId="31" xfId="0" applyNumberFormat="1" applyFont="1" applyBorder="1" applyAlignment="1">
      <alignment wrapText="1"/>
    </xf>
    <xf numFmtId="166" fontId="7" fillId="0" borderId="32" xfId="47" applyNumberFormat="1" applyFont="1" applyFill="1" applyBorder="1" applyAlignment="1">
      <alignment vertical="top" wrapText="1"/>
      <protection/>
    </xf>
    <xf numFmtId="167" fontId="7" fillId="0" borderId="33" xfId="53" applyNumberFormat="1" applyFont="1" applyFill="1" applyBorder="1" applyAlignment="1">
      <alignment vertical="top" wrapText="1"/>
    </xf>
    <xf numFmtId="166" fontId="8" fillId="0" borderId="34" xfId="47" applyNumberFormat="1" applyFont="1" applyBorder="1">
      <alignment wrapText="1"/>
      <protection/>
    </xf>
    <xf numFmtId="167" fontId="8" fillId="0" borderId="35" xfId="0" applyNumberFormat="1" applyFont="1" applyBorder="1" applyAlignment="1">
      <alignment wrapText="1"/>
    </xf>
    <xf numFmtId="166" fontId="7" fillId="0" borderId="20" xfId="47" applyNumberFormat="1" applyFont="1" applyFill="1" applyBorder="1" applyAlignment="1">
      <alignment vertical="top" wrapText="1"/>
      <protection/>
    </xf>
    <xf numFmtId="167" fontId="7" fillId="0" borderId="36" xfId="53" applyNumberFormat="1" applyFont="1" applyFill="1" applyBorder="1" applyAlignment="1">
      <alignment vertical="top" wrapText="1"/>
    </xf>
    <xf numFmtId="166" fontId="8" fillId="0" borderId="20" xfId="47" applyNumberFormat="1" applyFont="1" applyBorder="1">
      <alignment wrapText="1"/>
      <protection/>
    </xf>
    <xf numFmtId="0" fontId="8" fillId="0" borderId="17" xfId="47" applyFont="1" applyBorder="1">
      <alignment wrapText="1"/>
      <protection/>
    </xf>
    <xf numFmtId="0" fontId="6" fillId="0" borderId="0" xfId="47" applyFont="1">
      <alignment wrapText="1"/>
      <protection/>
    </xf>
    <xf numFmtId="3" fontId="6" fillId="0" borderId="0" xfId="47" applyNumberFormat="1" applyFont="1">
      <alignment wrapText="1"/>
      <protection/>
    </xf>
    <xf numFmtId="166" fontId="5" fillId="0" borderId="26" xfId="0" applyNumberFormat="1" applyFont="1" applyFill="1" applyBorder="1" applyAlignment="1">
      <alignment horizontal="right" vertical="top" wrapText="1"/>
    </xf>
    <xf numFmtId="166" fontId="5" fillId="0" borderId="28" xfId="0" applyNumberFormat="1" applyFont="1" applyFill="1" applyBorder="1" applyAlignment="1">
      <alignment horizontal="right" vertical="top" wrapText="1"/>
    </xf>
    <xf numFmtId="0" fontId="5" fillId="0" borderId="37" xfId="0" applyFont="1" applyFill="1" applyBorder="1" applyAlignment="1">
      <alignment vertical="top" wrapText="1"/>
    </xf>
    <xf numFmtId="166" fontId="5" fillId="0" borderId="23" xfId="0" applyNumberFormat="1" applyFont="1" applyFill="1" applyBorder="1" applyAlignment="1">
      <alignment horizontal="right" vertical="top" wrapText="1"/>
    </xf>
    <xf numFmtId="166" fontId="5" fillId="0" borderId="13" xfId="0" applyNumberFormat="1" applyFont="1" applyFill="1" applyBorder="1" applyAlignment="1">
      <alignment horizontal="right" vertical="top" wrapText="1"/>
    </xf>
    <xf numFmtId="166" fontId="7" fillId="0" borderId="29" xfId="0" applyNumberFormat="1" applyFont="1" applyFill="1" applyBorder="1" applyAlignment="1">
      <alignment horizontal="right" vertical="top" wrapText="1"/>
    </xf>
    <xf numFmtId="166" fontId="7" fillId="0" borderId="31" xfId="0" applyNumberFormat="1" applyFont="1" applyFill="1" applyBorder="1" applyAlignment="1">
      <alignment horizontal="right" vertical="top" wrapText="1"/>
    </xf>
    <xf numFmtId="164" fontId="5" fillId="33" borderId="20" xfId="0" applyNumberFormat="1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 wrapText="1"/>
    </xf>
    <xf numFmtId="164" fontId="5" fillId="33" borderId="16" xfId="0" applyNumberFormat="1" applyFont="1" applyFill="1" applyBorder="1" applyAlignment="1">
      <alignment horizontal="center" vertical="center" wrapText="1"/>
    </xf>
    <xf numFmtId="166" fontId="5" fillId="0" borderId="38" xfId="0" applyNumberFormat="1" applyFont="1" applyFill="1" applyBorder="1" applyAlignment="1">
      <alignment horizontal="right" vertical="top" wrapText="1"/>
    </xf>
    <xf numFmtId="166" fontId="5" fillId="0" borderId="10" xfId="0" applyNumberFormat="1" applyFont="1" applyFill="1" applyBorder="1" applyAlignment="1">
      <alignment horizontal="right" vertical="top" wrapText="1"/>
    </xf>
    <xf numFmtId="166" fontId="5" fillId="0" borderId="12" xfId="0" applyNumberFormat="1" applyFont="1" applyFill="1" applyBorder="1" applyAlignment="1">
      <alignment horizontal="right" vertical="top" wrapText="1"/>
    </xf>
    <xf numFmtId="166" fontId="7" fillId="0" borderId="39" xfId="0" applyNumberFormat="1" applyFont="1" applyFill="1" applyBorder="1" applyAlignment="1">
      <alignment horizontal="right" vertical="top" wrapText="1"/>
    </xf>
    <xf numFmtId="0" fontId="5" fillId="0" borderId="40" xfId="0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165" fontId="5" fillId="0" borderId="10" xfId="0" applyNumberFormat="1" applyFont="1" applyFill="1" applyBorder="1" applyAlignment="1">
      <alignment vertical="top" wrapText="1"/>
    </xf>
    <xf numFmtId="165" fontId="5" fillId="0" borderId="11" xfId="0" applyNumberFormat="1" applyFont="1" applyFill="1" applyBorder="1" applyAlignment="1">
      <alignment vertical="top" wrapText="1"/>
    </xf>
    <xf numFmtId="165" fontId="5" fillId="0" borderId="13" xfId="0" applyNumberFormat="1" applyFont="1" applyFill="1" applyBorder="1" applyAlignment="1">
      <alignment vertical="top" wrapText="1"/>
    </xf>
    <xf numFmtId="165" fontId="5" fillId="0" borderId="15" xfId="0" applyNumberFormat="1" applyFont="1" applyFill="1" applyBorder="1" applyAlignment="1">
      <alignment vertical="top" wrapText="1"/>
    </xf>
    <xf numFmtId="165" fontId="5" fillId="0" borderId="12" xfId="0" applyNumberFormat="1" applyFont="1" applyFill="1" applyBorder="1" applyAlignment="1">
      <alignment vertical="top" wrapText="1"/>
    </xf>
    <xf numFmtId="165" fontId="5" fillId="0" borderId="14" xfId="0" applyNumberFormat="1" applyFont="1" applyFill="1" applyBorder="1" applyAlignment="1">
      <alignment vertical="top" wrapText="1"/>
    </xf>
    <xf numFmtId="165" fontId="5" fillId="0" borderId="21" xfId="0" applyNumberFormat="1" applyFont="1" applyFill="1" applyBorder="1" applyAlignment="1">
      <alignment vertical="top" wrapText="1"/>
    </xf>
    <xf numFmtId="165" fontId="5" fillId="0" borderId="22" xfId="0" applyNumberFormat="1" applyFont="1" applyFill="1" applyBorder="1" applyAlignment="1">
      <alignment vertical="top" wrapText="1"/>
    </xf>
    <xf numFmtId="165" fontId="5" fillId="0" borderId="23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66" fontId="0" fillId="0" borderId="0" xfId="47" applyNumberFormat="1">
      <alignment wrapText="1"/>
      <protection/>
    </xf>
    <xf numFmtId="0" fontId="5" fillId="34" borderId="24" xfId="47" applyFont="1" applyFill="1" applyBorder="1" applyAlignment="1">
      <alignment horizontal="center" vertical="center" wrapText="1"/>
      <protection/>
    </xf>
    <xf numFmtId="0" fontId="5" fillId="34" borderId="25" xfId="47" applyFont="1" applyFill="1" applyBorder="1" applyAlignment="1">
      <alignment horizontal="center" vertical="center" wrapText="1"/>
      <protection/>
    </xf>
    <xf numFmtId="166" fontId="6" fillId="23" borderId="43" xfId="47" applyNumberFormat="1" applyFont="1" applyFill="1" applyBorder="1" applyAlignment="1">
      <alignment horizontal="center" vertical="center" wrapText="1"/>
      <protection/>
    </xf>
    <xf numFmtId="167" fontId="6" fillId="0" borderId="28" xfId="53" applyNumberFormat="1" applyFont="1" applyBorder="1" applyAlignment="1">
      <alignment wrapText="1"/>
    </xf>
    <xf numFmtId="167" fontId="6" fillId="0" borderId="28" xfId="0" applyNumberFormat="1" applyFont="1" applyBorder="1" applyAlignment="1">
      <alignment vertical="center" wrapText="1"/>
    </xf>
    <xf numFmtId="166" fontId="5" fillId="0" borderId="22" xfId="47" applyNumberFormat="1" applyFont="1" applyFill="1" applyBorder="1" applyAlignment="1">
      <alignment vertical="top" wrapText="1"/>
      <protection/>
    </xf>
    <xf numFmtId="167" fontId="6" fillId="0" borderId="11" xfId="53" applyNumberFormat="1" applyFont="1" applyBorder="1" applyAlignment="1">
      <alignment wrapText="1"/>
    </xf>
    <xf numFmtId="167" fontId="6" fillId="0" borderId="11" xfId="0" applyNumberFormat="1" applyFont="1" applyBorder="1" applyAlignment="1">
      <alignment vertical="center" wrapText="1"/>
    </xf>
    <xf numFmtId="166" fontId="7" fillId="0" borderId="23" xfId="47" applyNumberFormat="1" applyFont="1" applyFill="1" applyBorder="1" applyAlignment="1">
      <alignment vertical="top" wrapText="1"/>
      <protection/>
    </xf>
    <xf numFmtId="167" fontId="8" fillId="0" borderId="13" xfId="53" applyNumberFormat="1" applyFont="1" applyBorder="1" applyAlignment="1">
      <alignment wrapText="1"/>
    </xf>
    <xf numFmtId="167" fontId="6" fillId="0" borderId="15" xfId="53" applyNumberFormat="1" applyFont="1" applyBorder="1" applyAlignment="1">
      <alignment wrapText="1"/>
    </xf>
    <xf numFmtId="166" fontId="6" fillId="0" borderId="44" xfId="47" applyNumberFormat="1" applyFont="1" applyBorder="1">
      <alignment wrapText="1"/>
      <protection/>
    </xf>
    <xf numFmtId="167" fontId="6" fillId="0" borderId="15" xfId="0" applyNumberFormat="1" applyFont="1" applyBorder="1" applyAlignment="1">
      <alignment vertical="center" wrapText="1"/>
    </xf>
    <xf numFmtId="166" fontId="6" fillId="0" borderId="45" xfId="47" applyNumberFormat="1" applyFont="1" applyBorder="1">
      <alignment wrapText="1"/>
      <protection/>
    </xf>
    <xf numFmtId="167" fontId="6" fillId="0" borderId="46" xfId="53" applyNumberFormat="1" applyFont="1" applyBorder="1" applyAlignment="1">
      <alignment wrapText="1"/>
    </xf>
    <xf numFmtId="166" fontId="8" fillId="0" borderId="47" xfId="47" applyNumberFormat="1" applyFont="1" applyBorder="1">
      <alignment wrapText="1"/>
      <protection/>
    </xf>
    <xf numFmtId="166" fontId="8" fillId="0" borderId="17" xfId="47" applyNumberFormat="1" applyFont="1" applyBorder="1">
      <alignment wrapText="1"/>
      <protection/>
    </xf>
    <xf numFmtId="166" fontId="8" fillId="0" borderId="48" xfId="47" applyNumberFormat="1" applyFont="1" applyBorder="1">
      <alignment wrapText="1"/>
      <protection/>
    </xf>
    <xf numFmtId="166" fontId="6" fillId="0" borderId="0" xfId="47" applyNumberFormat="1" applyFont="1">
      <alignment wrapText="1"/>
      <protection/>
    </xf>
    <xf numFmtId="165" fontId="5" fillId="0" borderId="38" xfId="0" applyNumberFormat="1" applyFont="1" applyFill="1" applyBorder="1" applyAlignment="1">
      <alignment horizontal="right" vertical="top" wrapText="1"/>
    </xf>
    <xf numFmtId="165" fontId="5" fillId="0" borderId="28" xfId="0" applyNumberFormat="1" applyFont="1" applyFill="1" applyBorder="1" applyAlignment="1">
      <alignment horizontal="right" vertical="top" wrapText="1"/>
    </xf>
    <xf numFmtId="166" fontId="7" fillId="0" borderId="34" xfId="47" applyNumberFormat="1" applyFont="1" applyFill="1" applyBorder="1" applyAlignment="1">
      <alignment vertical="top" wrapText="1"/>
      <protection/>
    </xf>
    <xf numFmtId="167" fontId="8" fillId="0" borderId="46" xfId="53" applyNumberFormat="1" applyFont="1" applyBorder="1" applyAlignment="1">
      <alignment wrapText="1"/>
    </xf>
    <xf numFmtId="167" fontId="8" fillId="0" borderId="46" xfId="0" applyNumberFormat="1" applyFont="1" applyBorder="1" applyAlignment="1">
      <alignment vertical="center" wrapText="1"/>
    </xf>
    <xf numFmtId="167" fontId="8" fillId="0" borderId="13" xfId="0" applyNumberFormat="1" applyFont="1" applyBorder="1" applyAlignment="1">
      <alignment vertical="center" wrapText="1"/>
    </xf>
    <xf numFmtId="165" fontId="5" fillId="0" borderId="26" xfId="0" applyNumberFormat="1" applyFont="1" applyFill="1" applyBorder="1" applyAlignment="1">
      <alignment horizontal="right" vertical="top" wrapText="1"/>
    </xf>
    <xf numFmtId="165" fontId="5" fillId="0" borderId="44" xfId="0" applyNumberFormat="1" applyFont="1" applyFill="1" applyBorder="1" applyAlignment="1">
      <alignment horizontal="right" vertical="top" wrapText="1"/>
    </xf>
    <xf numFmtId="165" fontId="5" fillId="0" borderId="45" xfId="0" applyNumberFormat="1" applyFont="1" applyFill="1" applyBorder="1" applyAlignment="1">
      <alignment horizontal="right" vertical="top" wrapText="1"/>
    </xf>
    <xf numFmtId="165" fontId="5" fillId="0" borderId="49" xfId="0" applyNumberFormat="1" applyFont="1" applyFill="1" applyBorder="1" applyAlignment="1">
      <alignment horizontal="right" vertical="top" wrapText="1"/>
    </xf>
    <xf numFmtId="164" fontId="5" fillId="33" borderId="48" xfId="0" applyNumberFormat="1" applyFont="1" applyFill="1" applyBorder="1" applyAlignment="1">
      <alignment horizontal="center" vertical="top" wrapText="1"/>
    </xf>
    <xf numFmtId="166" fontId="5" fillId="0" borderId="10" xfId="0" applyNumberFormat="1" applyFont="1" applyFill="1" applyBorder="1" applyAlignment="1">
      <alignment horizontal="right" vertical="top" wrapText="1"/>
    </xf>
    <xf numFmtId="166" fontId="5" fillId="0" borderId="11" xfId="0" applyNumberFormat="1" applyFont="1" applyFill="1" applyBorder="1" applyAlignment="1">
      <alignment horizontal="right" vertical="top" wrapText="1"/>
    </xf>
    <xf numFmtId="166" fontId="7" fillId="0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wrapText="1"/>
    </xf>
    <xf numFmtId="166" fontId="5" fillId="0" borderId="14" xfId="0" applyNumberFormat="1" applyFont="1" applyFill="1" applyBorder="1" applyAlignment="1">
      <alignment horizontal="right" vertical="top" wrapText="1"/>
    </xf>
    <xf numFmtId="166" fontId="5" fillId="0" borderId="15" xfId="0" applyNumberFormat="1" applyFont="1" applyFill="1" applyBorder="1" applyAlignment="1">
      <alignment horizontal="right" vertical="top" wrapText="1"/>
    </xf>
    <xf numFmtId="166" fontId="5" fillId="0" borderId="38" xfId="0" applyNumberFormat="1" applyFont="1" applyFill="1" applyBorder="1" applyAlignment="1">
      <alignment horizontal="right" vertical="top" wrapText="1"/>
    </xf>
    <xf numFmtId="166" fontId="5" fillId="0" borderId="28" xfId="0" applyNumberFormat="1" applyFont="1" applyFill="1" applyBorder="1" applyAlignment="1">
      <alignment horizontal="right" vertical="top" wrapText="1"/>
    </xf>
    <xf numFmtId="166" fontId="7" fillId="0" borderId="50" xfId="0" applyNumberFormat="1" applyFont="1" applyFill="1" applyBorder="1" applyAlignment="1">
      <alignment horizontal="right" vertical="top" wrapText="1"/>
    </xf>
    <xf numFmtId="166" fontId="7" fillId="0" borderId="46" xfId="0" applyNumberFormat="1" applyFont="1" applyFill="1" applyBorder="1" applyAlignment="1">
      <alignment horizontal="right" vertical="top" wrapText="1"/>
    </xf>
    <xf numFmtId="166" fontId="7" fillId="0" borderId="16" xfId="0" applyNumberFormat="1" applyFont="1" applyFill="1" applyBorder="1" applyAlignment="1">
      <alignment horizontal="right" vertical="top" wrapText="1"/>
    </xf>
    <xf numFmtId="166" fontId="7" fillId="0" borderId="17" xfId="0" applyNumberFormat="1" applyFont="1" applyFill="1" applyBorder="1" applyAlignment="1">
      <alignment horizontal="right" vertical="top" wrapText="1"/>
    </xf>
    <xf numFmtId="166" fontId="5" fillId="0" borderId="51" xfId="0" applyNumberFormat="1" applyFont="1" applyFill="1" applyBorder="1" applyAlignment="1">
      <alignment horizontal="right" vertical="top" wrapText="1"/>
    </xf>
    <xf numFmtId="166" fontId="5" fillId="0" borderId="45" xfId="0" applyNumberFormat="1" applyFont="1" applyFill="1" applyBorder="1" applyAlignment="1">
      <alignment horizontal="right" vertical="top" wrapText="1"/>
    </xf>
    <xf numFmtId="166" fontId="7" fillId="0" borderId="49" xfId="0" applyNumberFormat="1" applyFont="1" applyFill="1" applyBorder="1" applyAlignment="1">
      <alignment horizontal="right" vertical="top" wrapText="1"/>
    </xf>
    <xf numFmtId="166" fontId="5" fillId="0" borderId="44" xfId="0" applyNumberFormat="1" applyFont="1" applyFill="1" applyBorder="1" applyAlignment="1">
      <alignment horizontal="right" vertical="top" wrapText="1"/>
    </xf>
    <xf numFmtId="166" fontId="7" fillId="0" borderId="47" xfId="0" applyNumberFormat="1" applyFont="1" applyFill="1" applyBorder="1" applyAlignment="1">
      <alignment horizontal="right" vertical="top" wrapText="1"/>
    </xf>
    <xf numFmtId="166" fontId="7" fillId="0" borderId="48" xfId="0" applyNumberFormat="1" applyFont="1" applyFill="1" applyBorder="1" applyAlignment="1">
      <alignment horizontal="right" vertical="top" wrapText="1"/>
    </xf>
    <xf numFmtId="0" fontId="5" fillId="0" borderId="52" xfId="0" applyFont="1" applyFill="1" applyBorder="1" applyAlignment="1">
      <alignment vertical="top" wrapText="1"/>
    </xf>
    <xf numFmtId="0" fontId="5" fillId="0" borderId="53" xfId="0" applyFont="1" applyFill="1" applyBorder="1" applyAlignment="1">
      <alignment vertical="top" wrapText="1"/>
    </xf>
    <xf numFmtId="0" fontId="7" fillId="0" borderId="54" xfId="0" applyFont="1" applyFill="1" applyBorder="1" applyAlignment="1">
      <alignment vertical="top" wrapText="1"/>
    </xf>
    <xf numFmtId="0" fontId="5" fillId="0" borderId="55" xfId="0" applyFont="1" applyFill="1" applyBorder="1" applyAlignment="1">
      <alignment vertical="top" wrapText="1"/>
    </xf>
    <xf numFmtId="0" fontId="7" fillId="0" borderId="56" xfId="0" applyFont="1" applyFill="1" applyBorder="1" applyAlignment="1">
      <alignment vertical="top" wrapText="1"/>
    </xf>
    <xf numFmtId="166" fontId="6" fillId="23" borderId="48" xfId="47" applyNumberFormat="1" applyFont="1" applyFill="1" applyBorder="1" applyAlignment="1">
      <alignment horizontal="center" vertical="center" wrapText="1"/>
      <protection/>
    </xf>
    <xf numFmtId="0" fontId="6" fillId="23" borderId="17" xfId="47" applyFont="1" applyFill="1" applyBorder="1" applyAlignment="1">
      <alignment horizontal="center" vertical="center" wrapText="1"/>
      <protection/>
    </xf>
    <xf numFmtId="166" fontId="6" fillId="0" borderId="51" xfId="47" applyNumberFormat="1" applyFont="1" applyBorder="1">
      <alignment wrapText="1"/>
      <protection/>
    </xf>
    <xf numFmtId="167" fontId="6" fillId="0" borderId="11" xfId="0" applyNumberFormat="1" applyFont="1" applyBorder="1" applyAlignment="1">
      <alignment wrapText="1"/>
    </xf>
    <xf numFmtId="167" fontId="8" fillId="0" borderId="11" xfId="0" applyNumberFormat="1" applyFont="1" applyBorder="1" applyAlignment="1">
      <alignment wrapText="1"/>
    </xf>
    <xf numFmtId="166" fontId="8" fillId="0" borderId="22" xfId="47" applyNumberFormat="1" applyFont="1" applyBorder="1">
      <alignment wrapText="1"/>
      <protection/>
    </xf>
    <xf numFmtId="167" fontId="8" fillId="0" borderId="11" xfId="53" applyNumberFormat="1" applyFont="1" applyBorder="1" applyAlignment="1">
      <alignment wrapText="1"/>
    </xf>
    <xf numFmtId="166" fontId="8" fillId="0" borderId="49" xfId="47" applyNumberFormat="1" applyFont="1" applyBorder="1">
      <alignment wrapText="1"/>
      <protection/>
    </xf>
    <xf numFmtId="167" fontId="8" fillId="0" borderId="13" xfId="0" applyNumberFormat="1" applyFont="1" applyBorder="1" applyAlignment="1">
      <alignment wrapText="1"/>
    </xf>
    <xf numFmtId="167" fontId="6" fillId="0" borderId="15" xfId="53" applyNumberFormat="1" applyFont="1" applyBorder="1" applyAlignment="1">
      <alignment vertical="center" wrapText="1"/>
    </xf>
    <xf numFmtId="166" fontId="6" fillId="0" borderId="47" xfId="47" applyNumberFormat="1" applyFont="1" applyBorder="1">
      <alignment wrapText="1"/>
      <protection/>
    </xf>
    <xf numFmtId="167" fontId="8" fillId="0" borderId="17" xfId="0" applyNumberFormat="1" applyFont="1" applyBorder="1" applyAlignment="1">
      <alignment vertical="center" wrapText="1"/>
    </xf>
    <xf numFmtId="164" fontId="5" fillId="33" borderId="43" xfId="0" applyNumberFormat="1" applyFont="1" applyFill="1" applyBorder="1" applyAlignment="1">
      <alignment horizontal="center" vertical="center" wrapText="1"/>
    </xf>
    <xf numFmtId="164" fontId="5" fillId="33" borderId="57" xfId="0" applyNumberFormat="1" applyFont="1" applyFill="1" applyBorder="1" applyAlignment="1">
      <alignment horizontal="center" vertical="center" wrapText="1"/>
    </xf>
    <xf numFmtId="164" fontId="5" fillId="33" borderId="25" xfId="0" applyNumberFormat="1" applyFont="1" applyFill="1" applyBorder="1" applyAlignment="1">
      <alignment horizontal="center" vertical="center" wrapText="1"/>
    </xf>
    <xf numFmtId="166" fontId="5" fillId="0" borderId="44" xfId="0" applyNumberFormat="1" applyFont="1" applyFill="1" applyBorder="1" applyAlignment="1">
      <alignment horizontal="right" vertical="top" wrapText="1"/>
    </xf>
    <xf numFmtId="166" fontId="5" fillId="0" borderId="14" xfId="0" applyNumberFormat="1" applyFont="1" applyFill="1" applyBorder="1" applyAlignment="1">
      <alignment horizontal="right" vertical="top" wrapText="1"/>
    </xf>
    <xf numFmtId="166" fontId="5" fillId="0" borderId="45" xfId="0" applyNumberFormat="1" applyFont="1" applyFill="1" applyBorder="1" applyAlignment="1">
      <alignment horizontal="right" vertical="top" wrapText="1"/>
    </xf>
    <xf numFmtId="166" fontId="5" fillId="0" borderId="49" xfId="0" applyNumberFormat="1" applyFont="1" applyFill="1" applyBorder="1" applyAlignment="1">
      <alignment horizontal="right"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0" xfId="48">
      <alignment wrapText="1"/>
      <protection/>
    </xf>
    <xf numFmtId="167" fontId="0" fillId="0" borderId="0" xfId="53" applyNumberFormat="1" applyFont="1" applyAlignment="1">
      <alignment wrapText="1"/>
    </xf>
    <xf numFmtId="167" fontId="5" fillId="34" borderId="25" xfId="53" applyNumberFormat="1" applyFont="1" applyFill="1" applyBorder="1" applyAlignment="1">
      <alignment horizontal="center" vertical="center" wrapText="1"/>
    </xf>
    <xf numFmtId="166" fontId="6" fillId="23" borderId="20" xfId="47" applyNumberFormat="1" applyFont="1" applyFill="1" applyBorder="1" applyAlignment="1">
      <alignment horizontal="center" vertical="center" wrapText="1"/>
      <protection/>
    </xf>
    <xf numFmtId="166" fontId="6" fillId="0" borderId="26" xfId="48" applyNumberFormat="1" applyFont="1" applyBorder="1">
      <alignment wrapText="1"/>
      <protection/>
    </xf>
    <xf numFmtId="166" fontId="6" fillId="0" borderId="44" xfId="48" applyNumberFormat="1" applyFont="1" applyBorder="1">
      <alignment wrapText="1"/>
      <protection/>
    </xf>
    <xf numFmtId="166" fontId="6" fillId="0" borderId="22" xfId="48" applyNumberFormat="1" applyFont="1" applyBorder="1">
      <alignment wrapText="1"/>
      <protection/>
    </xf>
    <xf numFmtId="166" fontId="6" fillId="0" borderId="45" xfId="48" applyNumberFormat="1" applyFont="1" applyBorder="1">
      <alignment wrapText="1"/>
      <protection/>
    </xf>
    <xf numFmtId="166" fontId="8" fillId="0" borderId="22" xfId="48" applyNumberFormat="1" applyFont="1" applyBorder="1">
      <alignment wrapText="1"/>
      <protection/>
    </xf>
    <xf numFmtId="166" fontId="8" fillId="0" borderId="49" xfId="48" applyNumberFormat="1" applyFont="1" applyBorder="1">
      <alignment wrapText="1"/>
      <protection/>
    </xf>
    <xf numFmtId="166" fontId="6" fillId="0" borderId="51" xfId="48" applyNumberFormat="1" applyFont="1" applyBorder="1">
      <alignment wrapText="1"/>
      <protection/>
    </xf>
    <xf numFmtId="166" fontId="8" fillId="0" borderId="23" xfId="48" applyNumberFormat="1" applyFont="1" applyBorder="1">
      <alignment wrapText="1"/>
      <protection/>
    </xf>
    <xf numFmtId="166" fontId="8" fillId="0" borderId="58" xfId="48" applyNumberFormat="1" applyFont="1" applyBorder="1">
      <alignment wrapText="1"/>
      <protection/>
    </xf>
    <xf numFmtId="0" fontId="8" fillId="0" borderId="31" xfId="48" applyFont="1" applyBorder="1">
      <alignment wrapText="1"/>
      <protection/>
    </xf>
    <xf numFmtId="164" fontId="5" fillId="33" borderId="48" xfId="0" applyNumberFormat="1" applyFont="1" applyFill="1" applyBorder="1" applyAlignment="1">
      <alignment horizontal="center" vertical="center" wrapText="1"/>
    </xf>
    <xf numFmtId="164" fontId="5" fillId="33" borderId="16" xfId="0" applyNumberFormat="1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 wrapText="1"/>
    </xf>
    <xf numFmtId="166" fontId="6" fillId="0" borderId="47" xfId="48" applyNumberFormat="1" applyFont="1" applyBorder="1">
      <alignment wrapText="1"/>
      <protection/>
    </xf>
    <xf numFmtId="167" fontId="8" fillId="0" borderId="17" xfId="53" applyNumberFormat="1" applyFont="1" applyBorder="1" applyAlignment="1">
      <alignment wrapText="1"/>
    </xf>
    <xf numFmtId="166" fontId="8" fillId="0" borderId="34" xfId="48" applyNumberFormat="1" applyFont="1" applyBorder="1">
      <alignment wrapText="1"/>
      <protection/>
    </xf>
    <xf numFmtId="166" fontId="8" fillId="0" borderId="20" xfId="48" applyNumberFormat="1" applyFont="1" applyBorder="1">
      <alignment wrapText="1"/>
      <protection/>
    </xf>
    <xf numFmtId="166" fontId="8" fillId="0" borderId="47" xfId="48" applyNumberFormat="1" applyFont="1" applyBorder="1">
      <alignment wrapText="1"/>
      <protection/>
    </xf>
    <xf numFmtId="0" fontId="8" fillId="0" borderId="17" xfId="48" applyFont="1" applyBorder="1">
      <alignment wrapText="1"/>
      <protection/>
    </xf>
    <xf numFmtId="167" fontId="8" fillId="0" borderId="46" xfId="0" applyNumberFormat="1" applyFont="1" applyBorder="1" applyAlignment="1">
      <alignment wrapText="1"/>
    </xf>
    <xf numFmtId="165" fontId="5" fillId="0" borderId="51" xfId="0" applyNumberFormat="1" applyFont="1" applyFill="1" applyBorder="1" applyAlignment="1">
      <alignment horizontal="right" vertical="top" wrapText="1"/>
    </xf>
    <xf numFmtId="166" fontId="5" fillId="0" borderId="51" xfId="0" applyNumberFormat="1" applyFont="1" applyFill="1" applyBorder="1" applyAlignment="1">
      <alignment horizontal="right" vertical="top" wrapText="1"/>
    </xf>
    <xf numFmtId="165" fontId="5" fillId="0" borderId="28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5" fillId="0" borderId="52" xfId="0" applyFont="1" applyFill="1" applyBorder="1" applyAlignment="1">
      <alignment vertical="top" wrapText="1"/>
    </xf>
    <xf numFmtId="0" fontId="5" fillId="0" borderId="53" xfId="0" applyFont="1" applyFill="1" applyBorder="1" applyAlignment="1">
      <alignment vertical="top" wrapText="1"/>
    </xf>
    <xf numFmtId="0" fontId="5" fillId="0" borderId="55" xfId="0" applyFont="1" applyFill="1" applyBorder="1" applyAlignment="1">
      <alignment vertical="top" wrapText="1"/>
    </xf>
    <xf numFmtId="164" fontId="5" fillId="33" borderId="48" xfId="0" applyNumberFormat="1" applyFont="1" applyFill="1" applyBorder="1" applyAlignment="1">
      <alignment horizontal="center" vertical="center" wrapText="1"/>
    </xf>
    <xf numFmtId="166" fontId="7" fillId="0" borderId="58" xfId="0" applyNumberFormat="1" applyFont="1" applyFill="1" applyBorder="1" applyAlignment="1">
      <alignment horizontal="right" vertical="top" wrapText="1"/>
    </xf>
    <xf numFmtId="166" fontId="8" fillId="0" borderId="48" xfId="48" applyNumberFormat="1" applyFont="1" applyBorder="1">
      <alignment wrapText="1"/>
      <protection/>
    </xf>
    <xf numFmtId="0" fontId="6" fillId="0" borderId="0" xfId="48" applyFont="1">
      <alignment wrapText="1"/>
      <protection/>
    </xf>
    <xf numFmtId="167" fontId="6" fillId="0" borderId="0" xfId="53" applyNumberFormat="1" applyFont="1" applyAlignment="1">
      <alignment wrapText="1"/>
    </xf>
    <xf numFmtId="166" fontId="6" fillId="0" borderId="21" xfId="48" applyNumberFormat="1" applyFont="1" applyBorder="1">
      <alignment wrapText="1"/>
      <protection/>
    </xf>
    <xf numFmtId="0" fontId="2" fillId="0" borderId="0" xfId="48" applyFont="1" applyFill="1" applyAlignment="1">
      <alignment vertical="top" wrapText="1"/>
      <protection/>
    </xf>
    <xf numFmtId="167" fontId="2" fillId="0" borderId="0" xfId="53" applyNumberFormat="1" applyFont="1" applyFill="1" applyBorder="1" applyAlignment="1">
      <alignment vertical="top" wrapText="1"/>
    </xf>
    <xf numFmtId="167" fontId="5" fillId="34" borderId="59" xfId="53" applyNumberFormat="1" applyFont="1" applyFill="1" applyBorder="1" applyAlignment="1">
      <alignment horizontal="center" vertical="center" wrapText="1"/>
    </xf>
    <xf numFmtId="166" fontId="6" fillId="23" borderId="24" xfId="47" applyNumberFormat="1" applyFont="1" applyFill="1" applyBorder="1" applyAlignment="1">
      <alignment horizontal="center" vertical="center" wrapText="1"/>
      <protection/>
    </xf>
    <xf numFmtId="166" fontId="5" fillId="0" borderId="51" xfId="48" applyNumberFormat="1" applyFont="1" applyFill="1" applyBorder="1" applyAlignment="1">
      <alignment vertical="top" wrapText="1"/>
      <protection/>
    </xf>
    <xf numFmtId="166" fontId="5" fillId="0" borderId="45" xfId="48" applyNumberFormat="1" applyFont="1" applyFill="1" applyBorder="1" applyAlignment="1">
      <alignment vertical="top" wrapText="1"/>
      <protection/>
    </xf>
    <xf numFmtId="167" fontId="5" fillId="0" borderId="19" xfId="53" applyNumberFormat="1" applyFont="1" applyFill="1" applyBorder="1" applyAlignment="1">
      <alignment vertical="top" wrapText="1"/>
    </xf>
    <xf numFmtId="166" fontId="7" fillId="0" borderId="23" xfId="48" applyNumberFormat="1" applyFont="1" applyFill="1" applyBorder="1" applyAlignment="1">
      <alignment vertical="top" wrapText="1"/>
      <protection/>
    </xf>
    <xf numFmtId="167" fontId="7" fillId="0" borderId="13" xfId="53" applyNumberFormat="1" applyFont="1" applyFill="1" applyBorder="1" applyAlignment="1">
      <alignment vertical="top" wrapText="1"/>
    </xf>
    <xf numFmtId="166" fontId="5" fillId="0" borderId="44" xfId="48" applyNumberFormat="1" applyFont="1" applyFill="1" applyBorder="1" applyAlignment="1">
      <alignment vertical="top" wrapText="1"/>
      <protection/>
    </xf>
    <xf numFmtId="166" fontId="7" fillId="0" borderId="49" xfId="48" applyNumberFormat="1" applyFont="1" applyFill="1" applyBorder="1" applyAlignment="1">
      <alignment vertical="top" wrapText="1"/>
      <protection/>
    </xf>
    <xf numFmtId="167" fontId="7" fillId="0" borderId="37" xfId="53" applyNumberFormat="1" applyFont="1" applyFill="1" applyBorder="1" applyAlignment="1">
      <alignment vertical="top" wrapText="1"/>
    </xf>
    <xf numFmtId="166" fontId="7" fillId="0" borderId="58" xfId="48" applyNumberFormat="1" applyFont="1" applyFill="1" applyBorder="1" applyAlignment="1">
      <alignment vertical="top" wrapText="1"/>
      <protection/>
    </xf>
    <xf numFmtId="167" fontId="7" fillId="0" borderId="31" xfId="53" applyNumberFormat="1" applyFont="1" applyFill="1" applyBorder="1" applyAlignment="1">
      <alignment vertical="top" wrapText="1"/>
    </xf>
    <xf numFmtId="166" fontId="8" fillId="0" borderId="29" xfId="48" applyNumberFormat="1" applyFont="1" applyBorder="1">
      <alignment wrapText="1"/>
      <protection/>
    </xf>
    <xf numFmtId="165" fontId="5" fillId="0" borderId="27" xfId="0" applyNumberFormat="1" applyFont="1" applyFill="1" applyBorder="1" applyAlignment="1">
      <alignment vertical="top" wrapText="1"/>
    </xf>
    <xf numFmtId="164" fontId="5" fillId="33" borderId="36" xfId="0" applyNumberFormat="1" applyFont="1" applyFill="1" applyBorder="1" applyAlignment="1">
      <alignment horizontal="center" vertical="top" wrapText="1"/>
    </xf>
    <xf numFmtId="166" fontId="5" fillId="0" borderId="44" xfId="0" applyNumberFormat="1" applyFont="1" applyFill="1" applyBorder="1" applyAlignment="1">
      <alignment vertical="top" wrapText="1"/>
    </xf>
    <xf numFmtId="166" fontId="5" fillId="0" borderId="14" xfId="0" applyNumberFormat="1" applyFont="1" applyFill="1" applyBorder="1" applyAlignment="1">
      <alignment vertical="top" wrapText="1"/>
    </xf>
    <xf numFmtId="166" fontId="5" fillId="0" borderId="45" xfId="0" applyNumberFormat="1" applyFont="1" applyFill="1" applyBorder="1" applyAlignment="1">
      <alignment vertical="top" wrapText="1"/>
    </xf>
    <xf numFmtId="166" fontId="5" fillId="0" borderId="10" xfId="0" applyNumberFormat="1" applyFont="1" applyFill="1" applyBorder="1" applyAlignment="1">
      <alignment vertical="top" wrapText="1"/>
    </xf>
    <xf numFmtId="168" fontId="5" fillId="0" borderId="45" xfId="0" applyNumberFormat="1" applyFont="1" applyFill="1" applyBorder="1" applyAlignment="1">
      <alignment horizontal="right" vertical="top" wrapText="1"/>
    </xf>
    <xf numFmtId="168" fontId="5" fillId="0" borderId="19" xfId="0" applyNumberFormat="1" applyFont="1" applyFill="1" applyBorder="1" applyAlignment="1">
      <alignment vertical="top" wrapText="1"/>
    </xf>
    <xf numFmtId="168" fontId="5" fillId="0" borderId="11" xfId="0" applyNumberFormat="1" applyFont="1" applyFill="1" applyBorder="1" applyAlignment="1">
      <alignment vertical="top" wrapText="1"/>
    </xf>
    <xf numFmtId="168" fontId="5" fillId="0" borderId="49" xfId="0" applyNumberFormat="1" applyFont="1" applyFill="1" applyBorder="1" applyAlignment="1">
      <alignment horizontal="right" vertical="top" wrapText="1"/>
    </xf>
    <xf numFmtId="168" fontId="5" fillId="0" borderId="37" xfId="0" applyNumberFormat="1" applyFont="1" applyFill="1" applyBorder="1" applyAlignment="1">
      <alignment vertical="top" wrapText="1"/>
    </xf>
    <xf numFmtId="168" fontId="5" fillId="0" borderId="13" xfId="0" applyNumberFormat="1" applyFont="1" applyFill="1" applyBorder="1" applyAlignment="1">
      <alignment vertical="top" wrapText="1"/>
    </xf>
    <xf numFmtId="168" fontId="5" fillId="0" borderId="44" xfId="0" applyNumberFormat="1" applyFont="1" applyFill="1" applyBorder="1" applyAlignment="1">
      <alignment horizontal="right" vertical="top" wrapText="1"/>
    </xf>
    <xf numFmtId="168" fontId="5" fillId="0" borderId="27" xfId="0" applyNumberFormat="1" applyFont="1" applyFill="1" applyBorder="1" applyAlignment="1">
      <alignment vertical="top" wrapText="1"/>
    </xf>
    <xf numFmtId="168" fontId="5" fillId="0" borderId="15" xfId="0" applyNumberFormat="1" applyFont="1" applyFill="1" applyBorder="1" applyAlignment="1">
      <alignment vertical="top" wrapText="1"/>
    </xf>
    <xf numFmtId="0" fontId="5" fillId="0" borderId="60" xfId="0" applyFont="1" applyFill="1" applyBorder="1" applyAlignment="1">
      <alignment vertical="center" wrapText="1"/>
    </xf>
    <xf numFmtId="166" fontId="5" fillId="0" borderId="49" xfId="0" applyNumberFormat="1" applyFont="1" applyFill="1" applyBorder="1" applyAlignment="1">
      <alignment vertical="center" wrapText="1"/>
    </xf>
    <xf numFmtId="166" fontId="5" fillId="0" borderId="12" xfId="0" applyNumberFormat="1" applyFont="1" applyFill="1" applyBorder="1" applyAlignment="1">
      <alignment vertical="center" wrapText="1"/>
    </xf>
    <xf numFmtId="166" fontId="5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51">
      <alignment wrapText="1"/>
      <protection/>
    </xf>
    <xf numFmtId="0" fontId="2" fillId="35" borderId="0" xfId="51" applyFont="1" applyFill="1" applyAlignment="1">
      <alignment vertical="top" wrapText="1"/>
      <protection/>
    </xf>
    <xf numFmtId="0" fontId="2" fillId="35" borderId="0" xfId="51" applyFont="1" applyFill="1" applyBorder="1" applyAlignment="1">
      <alignment vertical="top" wrapText="1"/>
      <protection/>
    </xf>
    <xf numFmtId="0" fontId="8" fillId="0" borderId="0" xfId="51" applyFont="1">
      <alignment wrapText="1"/>
      <protection/>
    </xf>
    <xf numFmtId="164" fontId="7" fillId="36" borderId="47" xfId="51" applyNumberFormat="1" applyFont="1" applyFill="1" applyBorder="1" applyAlignment="1">
      <alignment horizontal="center" vertical="top" wrapText="1"/>
      <protection/>
    </xf>
    <xf numFmtId="164" fontId="7" fillId="36" borderId="50" xfId="51" applyNumberFormat="1" applyFont="1" applyFill="1" applyBorder="1" applyAlignment="1">
      <alignment horizontal="center" vertical="top" wrapText="1"/>
      <protection/>
    </xf>
    <xf numFmtId="164" fontId="7" fillId="36" borderId="34" xfId="51" applyNumberFormat="1" applyFont="1" applyFill="1" applyBorder="1" applyAlignment="1">
      <alignment horizontal="center" vertical="top" wrapText="1"/>
      <protection/>
    </xf>
    <xf numFmtId="164" fontId="7" fillId="36" borderId="61" xfId="51" applyNumberFormat="1" applyFont="1" applyFill="1" applyBorder="1" applyAlignment="1">
      <alignment horizontal="center" vertical="top" wrapText="1"/>
      <protection/>
    </xf>
    <xf numFmtId="164" fontId="7" fillId="36" borderId="23" xfId="51" applyNumberFormat="1" applyFont="1" applyFill="1" applyBorder="1" applyAlignment="1">
      <alignment horizontal="center" vertical="top" wrapText="1"/>
      <protection/>
    </xf>
    <xf numFmtId="164" fontId="7" fillId="36" borderId="12" xfId="51" applyNumberFormat="1" applyFont="1" applyFill="1" applyBorder="1" applyAlignment="1">
      <alignment horizontal="center" vertical="top" wrapText="1"/>
      <protection/>
    </xf>
    <xf numFmtId="164" fontId="7" fillId="36" borderId="13" xfId="51" applyNumberFormat="1" applyFont="1" applyFill="1" applyBorder="1" applyAlignment="1">
      <alignment horizontal="center" vertical="top" wrapText="1"/>
      <protection/>
    </xf>
    <xf numFmtId="166" fontId="5" fillId="35" borderId="26" xfId="51" applyNumberFormat="1" applyFont="1" applyFill="1" applyBorder="1" applyAlignment="1">
      <alignment horizontal="right" vertical="top" wrapText="1"/>
      <protection/>
    </xf>
    <xf numFmtId="166" fontId="5" fillId="35" borderId="38" xfId="51" applyNumberFormat="1" applyFont="1" applyFill="1" applyBorder="1" applyAlignment="1">
      <alignment horizontal="right" vertical="top" wrapText="1"/>
      <protection/>
    </xf>
    <xf numFmtId="166" fontId="5" fillId="35" borderId="28" xfId="51" applyNumberFormat="1" applyFont="1" applyFill="1" applyBorder="1" applyAlignment="1">
      <alignment horizontal="right" vertical="top" wrapText="1"/>
      <protection/>
    </xf>
    <xf numFmtId="166" fontId="5" fillId="35" borderId="44" xfId="51" applyNumberFormat="1" applyFont="1" applyFill="1" applyBorder="1" applyAlignment="1">
      <alignment horizontal="right" vertical="top" wrapText="1"/>
      <protection/>
    </xf>
    <xf numFmtId="166" fontId="5" fillId="35" borderId="14" xfId="51" applyNumberFormat="1" applyFont="1" applyFill="1" applyBorder="1" applyAlignment="1">
      <alignment horizontal="right" vertical="top" wrapText="1"/>
      <protection/>
    </xf>
    <xf numFmtId="166" fontId="5" fillId="35" borderId="15" xfId="51" applyNumberFormat="1" applyFont="1" applyFill="1" applyBorder="1" applyAlignment="1">
      <alignment horizontal="right" vertical="top" wrapText="1"/>
      <protection/>
    </xf>
    <xf numFmtId="0" fontId="6" fillId="0" borderId="0" xfId="51" applyFont="1">
      <alignment wrapText="1"/>
      <protection/>
    </xf>
    <xf numFmtId="166" fontId="5" fillId="35" borderId="22" xfId="51" applyNumberFormat="1" applyFont="1" applyFill="1" applyBorder="1" applyAlignment="1">
      <alignment horizontal="right" vertical="top" wrapText="1"/>
      <protection/>
    </xf>
    <xf numFmtId="166" fontId="5" fillId="35" borderId="10" xfId="51" applyNumberFormat="1" applyFont="1" applyFill="1" applyBorder="1" applyAlignment="1">
      <alignment horizontal="right" vertical="top" wrapText="1"/>
      <protection/>
    </xf>
    <xf numFmtId="166" fontId="5" fillId="35" borderId="11" xfId="51" applyNumberFormat="1" applyFont="1" applyFill="1" applyBorder="1" applyAlignment="1">
      <alignment horizontal="right" vertical="top" wrapText="1"/>
      <protection/>
    </xf>
    <xf numFmtId="166" fontId="5" fillId="35" borderId="45" xfId="51" applyNumberFormat="1" applyFont="1" applyFill="1" applyBorder="1" applyAlignment="1">
      <alignment horizontal="right" vertical="top" wrapText="1"/>
      <protection/>
    </xf>
    <xf numFmtId="166" fontId="5" fillId="35" borderId="23" xfId="51" applyNumberFormat="1" applyFont="1" applyFill="1" applyBorder="1" applyAlignment="1">
      <alignment horizontal="right" vertical="top" wrapText="1"/>
      <protection/>
    </xf>
    <xf numFmtId="166" fontId="5" fillId="35" borderId="12" xfId="51" applyNumberFormat="1" applyFont="1" applyFill="1" applyBorder="1" applyAlignment="1">
      <alignment horizontal="right" vertical="top" wrapText="1"/>
      <protection/>
    </xf>
    <xf numFmtId="166" fontId="5" fillId="35" borderId="13" xfId="51" applyNumberFormat="1" applyFont="1" applyFill="1" applyBorder="1" applyAlignment="1">
      <alignment horizontal="right" vertical="top" wrapText="1"/>
      <protection/>
    </xf>
    <xf numFmtId="166" fontId="5" fillId="35" borderId="49" xfId="51" applyNumberFormat="1" applyFont="1" applyFill="1" applyBorder="1" applyAlignment="1">
      <alignment horizontal="right" vertical="top" wrapText="1"/>
      <protection/>
    </xf>
    <xf numFmtId="166" fontId="7" fillId="37" borderId="58" xfId="51" applyNumberFormat="1" applyFont="1" applyFill="1" applyBorder="1" applyAlignment="1">
      <alignment horizontal="right" vertical="top" wrapText="1"/>
      <protection/>
    </xf>
    <xf numFmtId="166" fontId="7" fillId="37" borderId="39" xfId="51" applyNumberFormat="1" applyFont="1" applyFill="1" applyBorder="1" applyAlignment="1">
      <alignment horizontal="right" vertical="top" wrapText="1"/>
      <protection/>
    </xf>
    <xf numFmtId="166" fontId="7" fillId="37" borderId="29" xfId="51" applyNumberFormat="1" applyFont="1" applyFill="1" applyBorder="1" applyAlignment="1">
      <alignment horizontal="right" vertical="top" wrapText="1"/>
      <protection/>
    </xf>
    <xf numFmtId="166" fontId="7" fillId="37" borderId="30" xfId="51" applyNumberFormat="1" applyFont="1" applyFill="1" applyBorder="1" applyAlignment="1">
      <alignment horizontal="right" vertical="top" wrapText="1"/>
      <protection/>
    </xf>
    <xf numFmtId="166" fontId="7" fillId="37" borderId="31" xfId="51" applyNumberFormat="1" applyFont="1" applyFill="1" applyBorder="1" applyAlignment="1">
      <alignment horizontal="right" vertical="top" wrapText="1"/>
      <protection/>
    </xf>
    <xf numFmtId="166" fontId="6" fillId="0" borderId="0" xfId="51" applyNumberFormat="1" applyFont="1">
      <alignment wrapText="1"/>
      <protection/>
    </xf>
    <xf numFmtId="166" fontId="6" fillId="0" borderId="0" xfId="51" applyNumberFormat="1" applyFont="1" applyAlignment="1">
      <alignment horizontal="right" wrapText="1"/>
      <protection/>
    </xf>
    <xf numFmtId="166" fontId="5" fillId="35" borderId="51" xfId="51" applyNumberFormat="1" applyFont="1" applyFill="1" applyBorder="1" applyAlignment="1">
      <alignment horizontal="right" vertical="top" wrapText="1"/>
      <protection/>
    </xf>
    <xf numFmtId="3" fontId="6" fillId="0" borderId="45" xfId="0" applyNumberFormat="1" applyFont="1" applyBorder="1" applyAlignment="1">
      <alignment wrapText="1"/>
    </xf>
    <xf numFmtId="0" fontId="11" fillId="0" borderId="0" xfId="51" applyFont="1" applyAlignment="1">
      <alignment horizontal="right" wrapText="1"/>
      <protection/>
    </xf>
    <xf numFmtId="0" fontId="5" fillId="35" borderId="23" xfId="51" applyFont="1" applyFill="1" applyBorder="1" applyAlignment="1">
      <alignment vertical="top" wrapText="1"/>
      <protection/>
    </xf>
    <xf numFmtId="0" fontId="5" fillId="35" borderId="12" xfId="51" applyFont="1" applyFill="1" applyBorder="1" applyAlignment="1">
      <alignment vertical="top" wrapText="1"/>
      <protection/>
    </xf>
    <xf numFmtId="0" fontId="5" fillId="35" borderId="37" xfId="51" applyFont="1" applyFill="1" applyBorder="1" applyAlignment="1">
      <alignment vertical="top" wrapText="1"/>
      <protection/>
    </xf>
    <xf numFmtId="0" fontId="7" fillId="37" borderId="20" xfId="51" applyFont="1" applyFill="1" applyBorder="1" applyAlignment="1">
      <alignment vertical="top" wrapText="1"/>
      <protection/>
    </xf>
    <xf numFmtId="0" fontId="7" fillId="37" borderId="16" xfId="51" applyFont="1" applyFill="1" applyBorder="1" applyAlignment="1">
      <alignment vertical="top" wrapText="1"/>
      <protection/>
    </xf>
    <xf numFmtId="0" fontId="7" fillId="37" borderId="17" xfId="51" applyFont="1" applyFill="1" applyBorder="1" applyAlignment="1">
      <alignment vertical="top" wrapText="1"/>
      <protection/>
    </xf>
    <xf numFmtId="0" fontId="5" fillId="35" borderId="22" xfId="51" applyFont="1" applyFill="1" applyBorder="1" applyAlignment="1">
      <alignment vertical="top" wrapText="1"/>
      <protection/>
    </xf>
    <xf numFmtId="0" fontId="5" fillId="35" borderId="10" xfId="51" applyFont="1" applyFill="1" applyBorder="1" applyAlignment="1">
      <alignment vertical="top" wrapText="1"/>
      <protection/>
    </xf>
    <xf numFmtId="0" fontId="5" fillId="35" borderId="19" xfId="51" applyFont="1" applyFill="1" applyBorder="1" applyAlignment="1">
      <alignment vertical="top" wrapText="1"/>
      <protection/>
    </xf>
    <xf numFmtId="0" fontId="5" fillId="35" borderId="21" xfId="51" applyFont="1" applyFill="1" applyBorder="1" applyAlignment="1">
      <alignment vertical="top" wrapText="1"/>
      <protection/>
    </xf>
    <xf numFmtId="0" fontId="5" fillId="35" borderId="14" xfId="51" applyFont="1" applyFill="1" applyBorder="1" applyAlignment="1">
      <alignment vertical="top" wrapText="1"/>
      <protection/>
    </xf>
    <xf numFmtId="0" fontId="5" fillId="35" borderId="18" xfId="51" applyFont="1" applyFill="1" applyBorder="1" applyAlignment="1">
      <alignment vertical="top" wrapText="1"/>
      <protection/>
    </xf>
    <xf numFmtId="0" fontId="10" fillId="38" borderId="0" xfId="51" applyFont="1" applyFill="1" applyBorder="1" applyAlignment="1">
      <alignment horizontal="left" vertical="top" wrapText="1"/>
      <protection/>
    </xf>
    <xf numFmtId="0" fontId="7" fillId="36" borderId="26" xfId="51" applyFont="1" applyFill="1" applyBorder="1" applyAlignment="1">
      <alignment vertical="top" wrapText="1"/>
      <protection/>
    </xf>
    <xf numFmtId="0" fontId="7" fillId="36" borderId="38" xfId="51" applyFont="1" applyFill="1" applyBorder="1" applyAlignment="1">
      <alignment vertical="top" wrapText="1"/>
      <protection/>
    </xf>
    <xf numFmtId="0" fontId="7" fillId="36" borderId="28" xfId="51" applyFont="1" applyFill="1" applyBorder="1" applyAlignment="1">
      <alignment vertical="top" wrapText="1"/>
      <protection/>
    </xf>
    <xf numFmtId="0" fontId="7" fillId="36" borderId="23" xfId="51" applyFont="1" applyFill="1" applyBorder="1" applyAlignment="1">
      <alignment vertical="top" wrapText="1"/>
      <protection/>
    </xf>
    <xf numFmtId="0" fontId="7" fillId="36" borderId="12" xfId="51" applyFont="1" applyFill="1" applyBorder="1" applyAlignment="1">
      <alignment vertical="top" wrapText="1"/>
      <protection/>
    </xf>
    <xf numFmtId="0" fontId="7" fillId="36" borderId="13" xfId="51" applyFont="1" applyFill="1" applyBorder="1" applyAlignment="1">
      <alignment vertical="top" wrapText="1"/>
      <protection/>
    </xf>
    <xf numFmtId="0" fontId="7" fillId="36" borderId="51" xfId="51" applyFont="1" applyFill="1" applyBorder="1" applyAlignment="1">
      <alignment horizontal="center" vertical="top" wrapText="1"/>
      <protection/>
    </xf>
    <xf numFmtId="0" fontId="7" fillId="36" borderId="38" xfId="51" applyFont="1" applyFill="1" applyBorder="1" applyAlignment="1">
      <alignment horizontal="center" vertical="top" wrapText="1"/>
      <protection/>
    </xf>
    <xf numFmtId="0" fontId="7" fillId="36" borderId="26" xfId="51" applyFont="1" applyFill="1" applyBorder="1" applyAlignment="1">
      <alignment horizontal="center" vertical="top" wrapText="1"/>
      <protection/>
    </xf>
    <xf numFmtId="0" fontId="7" fillId="36" borderId="27" xfId="51" applyFont="1" applyFill="1" applyBorder="1" applyAlignment="1">
      <alignment horizontal="center" vertical="top" wrapText="1"/>
      <protection/>
    </xf>
    <xf numFmtId="166" fontId="7" fillId="36" borderId="26" xfId="51" applyNumberFormat="1" applyFont="1" applyFill="1" applyBorder="1" applyAlignment="1">
      <alignment horizontal="center" vertical="top" wrapText="1"/>
      <protection/>
    </xf>
    <xf numFmtId="0" fontId="7" fillId="36" borderId="28" xfId="51" applyFont="1" applyFill="1" applyBorder="1" applyAlignment="1">
      <alignment horizontal="center" vertical="top" wrapText="1"/>
      <protection/>
    </xf>
    <xf numFmtId="0" fontId="7" fillId="0" borderId="29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3" fillId="23" borderId="0" xfId="0" applyFont="1" applyFill="1" applyBorder="1" applyAlignment="1">
      <alignment horizontal="left" vertical="top" wrapText="1"/>
    </xf>
    <xf numFmtId="0" fontId="7" fillId="0" borderId="62" xfId="0" applyFont="1" applyFill="1" applyBorder="1" applyAlignment="1">
      <alignment vertical="top" wrapText="1"/>
    </xf>
    <xf numFmtId="0" fontId="7" fillId="0" borderId="63" xfId="0" applyFont="1" applyFill="1" applyBorder="1" applyAlignment="1">
      <alignment vertical="top" wrapText="1"/>
    </xf>
    <xf numFmtId="0" fontId="7" fillId="0" borderId="64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vertical="top" wrapText="1"/>
    </xf>
    <xf numFmtId="0" fontId="5" fillId="33" borderId="3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36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36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3" fillId="23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42" xfId="0" applyFont="1" applyFill="1" applyBorder="1" applyAlignment="1">
      <alignment horizontal="left" vertical="top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0" fontId="5" fillId="33" borderId="66" xfId="0" applyFont="1" applyFill="1" applyBorder="1" applyAlignment="1">
      <alignment horizontal="left" vertical="top" wrapText="1"/>
    </xf>
    <xf numFmtId="0" fontId="5" fillId="33" borderId="67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vertical="top" wrapText="1"/>
    </xf>
    <xf numFmtId="0" fontId="7" fillId="0" borderId="68" xfId="0" applyFont="1" applyFill="1" applyBorder="1" applyAlignment="1">
      <alignment vertical="top" wrapText="1"/>
    </xf>
    <xf numFmtId="0" fontId="7" fillId="0" borderId="69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70" xfId="0" applyFont="1" applyFill="1" applyBorder="1" applyAlignment="1">
      <alignment vertical="top" wrapText="1"/>
    </xf>
    <xf numFmtId="0" fontId="5" fillId="0" borderId="71" xfId="0" applyFont="1" applyFill="1" applyBorder="1" applyAlignment="1">
      <alignment vertical="top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mesicni%5Fhospodareni%5Fprehled%5Fnemocnic(1)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7"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5"/>
  <sheetViews>
    <sheetView showGridLines="0" tabSelected="1" zoomScalePageLayoutView="0" workbookViewId="0" topLeftCell="A1">
      <selection activeCell="N1" sqref="N1:P1"/>
    </sheetView>
  </sheetViews>
  <sheetFormatPr defaultColWidth="9.140625" defaultRowHeight="12.75"/>
  <cols>
    <col min="1" max="1" width="13.7109375" style="235" customWidth="1"/>
    <col min="2" max="2" width="4.00390625" style="235" customWidth="1"/>
    <col min="3" max="3" width="15.421875" style="235" customWidth="1"/>
    <col min="4" max="4" width="8.140625" style="235" customWidth="1"/>
    <col min="5" max="5" width="8.421875" style="235" bestFit="1" customWidth="1"/>
    <col min="6" max="6" width="8.421875" style="235" customWidth="1"/>
    <col min="7" max="8" width="8.28125" style="235" bestFit="1" customWidth="1"/>
    <col min="9" max="9" width="8.421875" style="235" bestFit="1" customWidth="1"/>
    <col min="10" max="10" width="6.8515625" style="235" bestFit="1" customWidth="1"/>
    <col min="11" max="11" width="6.00390625" style="235" bestFit="1" customWidth="1"/>
    <col min="12" max="12" width="6.8515625" style="235" bestFit="1" customWidth="1"/>
    <col min="13" max="13" width="9.140625" style="235" customWidth="1"/>
    <col min="14" max="14" width="10.00390625" style="235" bestFit="1" customWidth="1"/>
    <col min="15" max="16384" width="9.140625" style="235" customWidth="1"/>
  </cols>
  <sheetData>
    <row r="1" spans="1:16" ht="15">
      <c r="A1" s="283" t="s">
        <v>141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N1" s="270" t="s">
        <v>143</v>
      </c>
      <c r="O1" s="270"/>
      <c r="P1" s="270"/>
    </row>
    <row r="2" spans="1:16" ht="15" thickBo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7"/>
      <c r="N2" s="270" t="s">
        <v>142</v>
      </c>
      <c r="O2" s="270"/>
      <c r="P2" s="270"/>
    </row>
    <row r="3" spans="1:12" s="238" customFormat="1" ht="13.5" customHeight="1">
      <c r="A3" s="284"/>
      <c r="B3" s="285"/>
      <c r="C3" s="286"/>
      <c r="D3" s="290" t="s">
        <v>2</v>
      </c>
      <c r="E3" s="291"/>
      <c r="F3" s="291"/>
      <c r="G3" s="292" t="s">
        <v>9</v>
      </c>
      <c r="H3" s="291"/>
      <c r="I3" s="293"/>
      <c r="J3" s="294" t="s">
        <v>38</v>
      </c>
      <c r="K3" s="291"/>
      <c r="L3" s="295"/>
    </row>
    <row r="4" spans="1:12" s="238" customFormat="1" ht="12" thickBot="1">
      <c r="A4" s="287"/>
      <c r="B4" s="288"/>
      <c r="C4" s="289"/>
      <c r="D4" s="239">
        <v>2010</v>
      </c>
      <c r="E4" s="240">
        <v>2011</v>
      </c>
      <c r="F4" s="240">
        <v>2012</v>
      </c>
      <c r="G4" s="241">
        <v>2010</v>
      </c>
      <c r="H4" s="240">
        <v>2011</v>
      </c>
      <c r="I4" s="242">
        <v>2012</v>
      </c>
      <c r="J4" s="243">
        <v>2010</v>
      </c>
      <c r="K4" s="244">
        <v>2011</v>
      </c>
      <c r="L4" s="245">
        <v>2012</v>
      </c>
    </row>
    <row r="5" spans="1:12" s="252" customFormat="1" ht="11.25">
      <c r="A5" s="280" t="s">
        <v>132</v>
      </c>
      <c r="B5" s="281"/>
      <c r="C5" s="282"/>
      <c r="D5" s="246">
        <f>'DC1'!C12</f>
        <v>8975</v>
      </c>
      <c r="E5" s="247">
        <f>'DC1'!D12</f>
        <v>8700</v>
      </c>
      <c r="F5" s="248">
        <f>'DC1'!E12</f>
        <v>9554</v>
      </c>
      <c r="G5" s="268">
        <f>'DC1'!C41</f>
        <v>8648</v>
      </c>
      <c r="H5" s="247">
        <f>'DC1'!D41</f>
        <v>8995</v>
      </c>
      <c r="I5" s="248">
        <f>'DC1'!E41</f>
        <v>9110</v>
      </c>
      <c r="J5" s="249">
        <f aca="true" t="shared" si="0" ref="J5:L12">D5-G5</f>
        <v>327</v>
      </c>
      <c r="K5" s="250">
        <f t="shared" si="0"/>
        <v>-295</v>
      </c>
      <c r="L5" s="251">
        <f t="shared" si="0"/>
        <v>444</v>
      </c>
    </row>
    <row r="6" spans="1:12" s="252" customFormat="1" ht="11.25">
      <c r="A6" s="277" t="s">
        <v>133</v>
      </c>
      <c r="B6" s="278"/>
      <c r="C6" s="279"/>
      <c r="D6" s="253">
        <v>6035.14414</v>
      </c>
      <c r="E6" s="254">
        <f>'DD1'!C11</f>
        <v>5600.81</v>
      </c>
      <c r="F6" s="255">
        <f>'DD1'!D11</f>
        <v>6126.36</v>
      </c>
      <c r="G6" s="269">
        <v>5962.3477</v>
      </c>
      <c r="H6" s="254">
        <f>'DD1'!C40</f>
        <v>5470.82</v>
      </c>
      <c r="I6" s="255">
        <f>'DD1'!D40</f>
        <v>5628.28</v>
      </c>
      <c r="J6" s="256">
        <f t="shared" si="0"/>
        <v>72.79644000000008</v>
      </c>
      <c r="K6" s="254">
        <f t="shared" si="0"/>
        <v>129.9900000000007</v>
      </c>
      <c r="L6" s="255">
        <f t="shared" si="0"/>
        <v>498.0799999999999</v>
      </c>
    </row>
    <row r="7" spans="1:12" s="252" customFormat="1" ht="11.25">
      <c r="A7" s="277" t="s">
        <v>134</v>
      </c>
      <c r="B7" s="278"/>
      <c r="C7" s="279"/>
      <c r="D7" s="253">
        <f>'HB1'!C21</f>
        <v>370261.28</v>
      </c>
      <c r="E7" s="254">
        <f>'HB1'!D21</f>
        <v>389206.03</v>
      </c>
      <c r="F7" s="255">
        <f>'HB1'!E21</f>
        <v>402001.26</v>
      </c>
      <c r="G7" s="256">
        <f>'HB1'!C58</f>
        <v>384299.7</v>
      </c>
      <c r="H7" s="254">
        <f>'HB1'!D58</f>
        <v>394608.85</v>
      </c>
      <c r="I7" s="255">
        <f>'HB1'!E58</f>
        <v>402434.36</v>
      </c>
      <c r="J7" s="256">
        <f t="shared" si="0"/>
        <v>-14038.419999999984</v>
      </c>
      <c r="K7" s="254">
        <f t="shared" si="0"/>
        <v>-5402.819999999949</v>
      </c>
      <c r="L7" s="255">
        <f t="shared" si="0"/>
        <v>-433.0999999999767</v>
      </c>
    </row>
    <row r="8" spans="1:12" s="252" customFormat="1" ht="11.25">
      <c r="A8" s="277" t="s">
        <v>135</v>
      </c>
      <c r="B8" s="278"/>
      <c r="C8" s="279"/>
      <c r="D8" s="253">
        <f>JI1!C20</f>
        <v>539560</v>
      </c>
      <c r="E8" s="254">
        <f>JI1!D20</f>
        <v>563378</v>
      </c>
      <c r="F8" s="255">
        <f>JI1!E20</f>
        <v>586817.362</v>
      </c>
      <c r="G8" s="256">
        <f>JI1!C60</f>
        <v>560032</v>
      </c>
      <c r="H8" s="254">
        <f>JI1!D60</f>
        <v>564161</v>
      </c>
      <c r="I8" s="255">
        <f>JI1!E60</f>
        <v>577715.335</v>
      </c>
      <c r="J8" s="256">
        <f t="shared" si="0"/>
        <v>-20472</v>
      </c>
      <c r="K8" s="254">
        <f t="shared" si="0"/>
        <v>-783</v>
      </c>
      <c r="L8" s="255">
        <f t="shared" si="0"/>
        <v>9102.027000000002</v>
      </c>
    </row>
    <row r="9" spans="1:12" s="252" customFormat="1" ht="11.25">
      <c r="A9" s="277" t="s">
        <v>136</v>
      </c>
      <c r="B9" s="278"/>
      <c r="C9" s="279"/>
      <c r="D9" s="253">
        <f>NM1!C20</f>
        <v>348137</v>
      </c>
      <c r="E9" s="254">
        <f>NM1!D20</f>
        <v>344566.46187</v>
      </c>
      <c r="F9" s="255">
        <f>NM1!E20</f>
        <v>354821.6091</v>
      </c>
      <c r="G9" s="256">
        <f>NM1!C58</f>
        <v>348167</v>
      </c>
      <c r="H9" s="254">
        <f>NM1!D58</f>
        <v>347991.66537</v>
      </c>
      <c r="I9" s="255">
        <f>NM1!E58</f>
        <v>355853.88767</v>
      </c>
      <c r="J9" s="256">
        <f t="shared" si="0"/>
        <v>-30</v>
      </c>
      <c r="K9" s="254">
        <f t="shared" si="0"/>
        <v>-3425.2035000000033</v>
      </c>
      <c r="L9" s="255">
        <f t="shared" si="0"/>
        <v>-1032.278570000024</v>
      </c>
    </row>
    <row r="10" spans="1:12" s="252" customFormat="1" ht="11.25">
      <c r="A10" s="277" t="s">
        <v>137</v>
      </c>
      <c r="B10" s="278"/>
      <c r="C10" s="279"/>
      <c r="D10" s="253">
        <f>PE1!C21</f>
        <v>248126.9</v>
      </c>
      <c r="E10" s="254">
        <f>PE1!D21</f>
        <v>253702.7</v>
      </c>
      <c r="F10" s="255">
        <f>PE1!E21</f>
        <v>255064.53</v>
      </c>
      <c r="G10" s="256">
        <f>PE1!C59</f>
        <v>278928.7</v>
      </c>
      <c r="H10" s="254">
        <f>PE1!D59</f>
        <v>245839.01</v>
      </c>
      <c r="I10" s="255">
        <f>PE1!E59</f>
        <v>254422.81</v>
      </c>
      <c r="J10" s="256">
        <f t="shared" si="0"/>
        <v>-30801.800000000017</v>
      </c>
      <c r="K10" s="254">
        <f t="shared" si="0"/>
        <v>7863.690000000002</v>
      </c>
      <c r="L10" s="255">
        <f t="shared" si="0"/>
        <v>641.7200000000012</v>
      </c>
    </row>
    <row r="11" spans="1:12" s="252" customFormat="1" ht="11.25">
      <c r="A11" s="277" t="s">
        <v>138</v>
      </c>
      <c r="B11" s="278"/>
      <c r="C11" s="279"/>
      <c r="D11" s="253">
        <f>TR1!C21</f>
        <v>346421.5349</v>
      </c>
      <c r="E11" s="254">
        <f>TR1!D21</f>
        <v>340283.63136</v>
      </c>
      <c r="F11" s="255">
        <f>TR1!E21</f>
        <v>347670.10101</v>
      </c>
      <c r="G11" s="256">
        <f>TR1!C59</f>
        <v>365455.47181</v>
      </c>
      <c r="H11" s="254">
        <f>TR1!D59</f>
        <v>333621.57939</v>
      </c>
      <c r="I11" s="255">
        <f>TR1!E59</f>
        <v>357969.80173</v>
      </c>
      <c r="J11" s="256">
        <f t="shared" si="0"/>
        <v>-19033.93690999999</v>
      </c>
      <c r="K11" s="254">
        <f t="shared" si="0"/>
        <v>6662.051969999971</v>
      </c>
      <c r="L11" s="255">
        <f t="shared" si="0"/>
        <v>-10299.700720000023</v>
      </c>
    </row>
    <row r="12" spans="1:12" s="252" customFormat="1" ht="12" thickBot="1">
      <c r="A12" s="271" t="s">
        <v>139</v>
      </c>
      <c r="B12" s="272"/>
      <c r="C12" s="273"/>
      <c r="D12" s="257">
        <f>ZZS1!C12</f>
        <v>121119</v>
      </c>
      <c r="E12" s="258">
        <f>ZZS1!D12</f>
        <v>127302</v>
      </c>
      <c r="F12" s="259">
        <f>ZZS1!E12</f>
        <v>135381</v>
      </c>
      <c r="G12" s="260">
        <f>ZZS1!C42</f>
        <v>116613</v>
      </c>
      <c r="H12" s="258">
        <f>ZZS1!D42</f>
        <v>128890</v>
      </c>
      <c r="I12" s="259">
        <f>ZZS1!E42</f>
        <v>134526</v>
      </c>
      <c r="J12" s="260">
        <f t="shared" si="0"/>
        <v>4506</v>
      </c>
      <c r="K12" s="258">
        <f t="shared" si="0"/>
        <v>-1588</v>
      </c>
      <c r="L12" s="259">
        <f t="shared" si="0"/>
        <v>855</v>
      </c>
    </row>
    <row r="13" spans="1:13" s="252" customFormat="1" ht="12" thickBot="1">
      <c r="A13" s="274" t="s">
        <v>140</v>
      </c>
      <c r="B13" s="275"/>
      <c r="C13" s="276"/>
      <c r="D13" s="261">
        <f>SUM(D5:D12)</f>
        <v>1988635.85904</v>
      </c>
      <c r="E13" s="262">
        <f>SUM(E5:E12)</f>
        <v>2032739.63323</v>
      </c>
      <c r="F13" s="262">
        <f>SUM(F5:F12)</f>
        <v>2097436.22211</v>
      </c>
      <c r="G13" s="263">
        <f>SUM(G7:G12)</f>
        <v>2053495.87181</v>
      </c>
      <c r="H13" s="262">
        <f>SUM(H5:H12)</f>
        <v>2029577.92476</v>
      </c>
      <c r="I13" s="264">
        <f>SUM(I5:I12)</f>
        <v>2097660.4743999997</v>
      </c>
      <c r="J13" s="263">
        <f>SUM(J5:J12)</f>
        <v>-79470.36046999999</v>
      </c>
      <c r="K13" s="262">
        <f>SUM(K5:K12)</f>
        <v>3161.708470000023</v>
      </c>
      <c r="L13" s="265">
        <f>SUM(L5:L12)</f>
        <v>-224.25229000002037</v>
      </c>
      <c r="M13" s="266"/>
    </row>
    <row r="14" s="252" customFormat="1" ht="11.25"/>
    <row r="15" s="252" customFormat="1" ht="11.25">
      <c r="K15" s="267"/>
    </row>
    <row r="16" s="252" customFormat="1" ht="11.25"/>
    <row r="17" s="252" customFormat="1" ht="11.25"/>
    <row r="18" s="252" customFormat="1" ht="11.25"/>
    <row r="19" s="252" customFormat="1" ht="11.25"/>
    <row r="20" s="252" customFormat="1" ht="11.25"/>
    <row r="21" s="252" customFormat="1" ht="11.25"/>
    <row r="22" s="252" customFormat="1" ht="11.25"/>
    <row r="23" s="252" customFormat="1" ht="11.25"/>
    <row r="24" s="252" customFormat="1" ht="11.25"/>
    <row r="25" s="252" customFormat="1" ht="11.25"/>
    <row r="26" s="252" customFormat="1" ht="11.25"/>
    <row r="27" s="252" customFormat="1" ht="11.25"/>
    <row r="28" s="252" customFormat="1" ht="11.25"/>
    <row r="29" s="252" customFormat="1" ht="11.25"/>
    <row r="30" s="252" customFormat="1" ht="11.25"/>
    <row r="31" s="252" customFormat="1" ht="11.25"/>
    <row r="32" s="252" customFormat="1" ht="11.25"/>
    <row r="33" s="252" customFormat="1" ht="11.25"/>
    <row r="34" s="252" customFormat="1" ht="11.25"/>
    <row r="35" s="252" customFormat="1" ht="11.25"/>
    <row r="36" s="252" customFormat="1" ht="11.25"/>
    <row r="37" s="252" customFormat="1" ht="11.25"/>
    <row r="38" s="252" customFormat="1" ht="11.25"/>
    <row r="39" s="252" customFormat="1" ht="11.25"/>
    <row r="40" s="252" customFormat="1" ht="11.25"/>
    <row r="41" s="252" customFormat="1" ht="11.25"/>
    <row r="42" s="252" customFormat="1" ht="11.25"/>
  </sheetData>
  <sheetProtection/>
  <mergeCells count="16">
    <mergeCell ref="N1:P1"/>
    <mergeCell ref="N2:P2"/>
    <mergeCell ref="A12:C12"/>
    <mergeCell ref="A13:C13"/>
    <mergeCell ref="A6:C6"/>
    <mergeCell ref="A7:C7"/>
    <mergeCell ref="A8:C8"/>
    <mergeCell ref="A9:C9"/>
    <mergeCell ref="A10:C10"/>
    <mergeCell ref="A11:C11"/>
    <mergeCell ref="A5:C5"/>
    <mergeCell ref="A1:L1"/>
    <mergeCell ref="A3:C4"/>
    <mergeCell ref="D3:F3"/>
    <mergeCell ref="G3:I3"/>
    <mergeCell ref="J3:L3"/>
  </mergeCells>
  <printOptions/>
  <pageMargins left="0" right="0" top="0" bottom="0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0"/>
  <sheetViews>
    <sheetView showGridLines="0" zoomScalePageLayoutView="0" workbookViewId="0" topLeftCell="A4">
      <selection activeCell="L19" sqref="L19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5" width="7.00390625" style="0" bestFit="1" customWidth="1"/>
    <col min="6" max="6" width="9.140625" style="161" customWidth="1"/>
    <col min="7" max="7" width="7.28125" style="162" customWidth="1"/>
    <col min="8" max="8" width="7.00390625" style="161" bestFit="1" customWidth="1"/>
    <col min="9" max="9" width="7.421875" style="161" bestFit="1" customWidth="1"/>
  </cols>
  <sheetData>
    <row r="1" spans="1:9" ht="15">
      <c r="A1" s="298" t="s">
        <v>125</v>
      </c>
      <c r="B1" s="327"/>
      <c r="C1" s="327"/>
      <c r="D1" s="327"/>
      <c r="E1" s="327"/>
      <c r="F1" s="327"/>
      <c r="G1" s="327"/>
      <c r="H1" s="327"/>
      <c r="I1" s="327"/>
    </row>
    <row r="2" spans="1:5" ht="12.75">
      <c r="A2" s="84"/>
      <c r="B2" s="84"/>
      <c r="C2" s="84"/>
      <c r="D2" s="84"/>
      <c r="E2" s="83"/>
    </row>
    <row r="3" spans="1:5" ht="12.75" customHeight="1">
      <c r="A3" s="352" t="s">
        <v>69</v>
      </c>
      <c r="B3" s="352"/>
      <c r="C3" s="352"/>
      <c r="D3" s="352"/>
      <c r="E3" s="352"/>
    </row>
    <row r="4" spans="1:5" ht="9.75" customHeight="1" thickBot="1">
      <c r="A4" s="84"/>
      <c r="B4" s="84"/>
      <c r="C4" s="84"/>
      <c r="D4" s="84"/>
      <c r="E4" s="83"/>
    </row>
    <row r="5" spans="1:9" s="5" customFormat="1" ht="45.75" thickBot="1">
      <c r="A5" s="303"/>
      <c r="B5" s="345"/>
      <c r="C5" s="193">
        <v>2010</v>
      </c>
      <c r="D5" s="66">
        <v>2011</v>
      </c>
      <c r="E5" s="65">
        <v>2012</v>
      </c>
      <c r="F5" s="86" t="s">
        <v>70</v>
      </c>
      <c r="G5" s="163" t="s">
        <v>71</v>
      </c>
      <c r="H5" s="88" t="s">
        <v>72</v>
      </c>
      <c r="I5" s="33" t="s">
        <v>73</v>
      </c>
    </row>
    <row r="6" spans="1:9" s="5" customFormat="1" ht="11.25">
      <c r="A6" s="299" t="s">
        <v>2</v>
      </c>
      <c r="B6" s="190" t="s">
        <v>3</v>
      </c>
      <c r="C6" s="186">
        <v>297442</v>
      </c>
      <c r="D6" s="67">
        <v>298997.00677</v>
      </c>
      <c r="E6" s="58">
        <v>297571.33263</v>
      </c>
      <c r="F6" s="165">
        <f>E6-D6</f>
        <v>-1425.6741399999592</v>
      </c>
      <c r="G6" s="89">
        <f>E6/D6</f>
        <v>0.9952318113301494</v>
      </c>
      <c r="H6" s="171">
        <v>610115.74</v>
      </c>
      <c r="I6" s="37">
        <f>E6/H6</f>
        <v>0.4877293161294282</v>
      </c>
    </row>
    <row r="7" spans="1:9" s="5" customFormat="1" ht="11.25">
      <c r="A7" s="300"/>
      <c r="B7" s="191" t="s">
        <v>95</v>
      </c>
      <c r="C7" s="156">
        <v>282969</v>
      </c>
      <c r="D7" s="68">
        <v>285271.80989</v>
      </c>
      <c r="E7" s="23">
        <v>283547.43458</v>
      </c>
      <c r="F7" s="167">
        <f>E7-D7</f>
        <v>-1724.375309999974</v>
      </c>
      <c r="G7" s="92">
        <f>E7/D7</f>
        <v>0.9939553252364302</v>
      </c>
      <c r="H7" s="168">
        <v>593515.74</v>
      </c>
      <c r="I7" s="142">
        <f>E7/H7</f>
        <v>0.4777420638920208</v>
      </c>
    </row>
    <row r="8" spans="1:9" s="5" customFormat="1" ht="11.25">
      <c r="A8" s="300"/>
      <c r="B8" s="191" t="s">
        <v>94</v>
      </c>
      <c r="C8" s="156"/>
      <c r="D8" s="68"/>
      <c r="E8" s="23"/>
      <c r="F8" s="167">
        <f aca="true" t="shared" si="0" ref="F8:F20">E8-D8</f>
        <v>0</v>
      </c>
      <c r="G8" s="92"/>
      <c r="H8" s="168">
        <v>1100</v>
      </c>
      <c r="I8" s="142">
        <f aca="true" t="shared" si="1" ref="I8:I20">E8/H8</f>
        <v>0</v>
      </c>
    </row>
    <row r="9" spans="1:9" s="5" customFormat="1" ht="11.25">
      <c r="A9" s="300"/>
      <c r="B9" s="191" t="s">
        <v>4</v>
      </c>
      <c r="C9" s="156">
        <v>64</v>
      </c>
      <c r="D9" s="68">
        <v>63.67886</v>
      </c>
      <c r="E9" s="23">
        <v>70.67976</v>
      </c>
      <c r="F9" s="167">
        <f t="shared" si="0"/>
        <v>7.0009000000000015</v>
      </c>
      <c r="G9" s="92">
        <f aca="true" t="shared" si="2" ref="G9:G19">E9/D9</f>
        <v>1.109940724441361</v>
      </c>
      <c r="H9" s="168">
        <v>130</v>
      </c>
      <c r="I9" s="142">
        <f t="shared" si="1"/>
        <v>0.5436904615384616</v>
      </c>
    </row>
    <row r="10" spans="1:9" s="5" customFormat="1" ht="11.25">
      <c r="A10" s="300"/>
      <c r="B10" s="191" t="s">
        <v>93</v>
      </c>
      <c r="C10" s="156">
        <v>33156</v>
      </c>
      <c r="D10" s="68">
        <v>29121.60539</v>
      </c>
      <c r="E10" s="23">
        <v>32528.44869</v>
      </c>
      <c r="F10" s="167">
        <f t="shared" si="0"/>
        <v>3406.8433000000005</v>
      </c>
      <c r="G10" s="92">
        <f t="shared" si="2"/>
        <v>1.1169867956925845</v>
      </c>
      <c r="H10" s="168">
        <v>60000</v>
      </c>
      <c r="I10" s="142">
        <f t="shared" si="1"/>
        <v>0.5421408115</v>
      </c>
    </row>
    <row r="11" spans="1:9" s="5" customFormat="1" ht="11.25">
      <c r="A11" s="300"/>
      <c r="B11" s="191" t="s">
        <v>92</v>
      </c>
      <c r="C11" s="156">
        <v>31558</v>
      </c>
      <c r="D11" s="68">
        <v>27108.98102</v>
      </c>
      <c r="E11" s="23">
        <v>30414.40801</v>
      </c>
      <c r="F11" s="167">
        <f t="shared" si="0"/>
        <v>3305.42699</v>
      </c>
      <c r="G11" s="92">
        <f t="shared" si="2"/>
        <v>1.121931067330099</v>
      </c>
      <c r="H11" s="168">
        <v>0</v>
      </c>
      <c r="I11" s="142"/>
    </row>
    <row r="12" spans="1:9" s="5" customFormat="1" ht="11.25">
      <c r="A12" s="300"/>
      <c r="B12" s="191" t="s">
        <v>90</v>
      </c>
      <c r="C12" s="156">
        <f>C13</f>
        <v>4170</v>
      </c>
      <c r="D12" s="68">
        <f>D13</f>
        <v>4484.05435</v>
      </c>
      <c r="E12" s="23"/>
      <c r="F12" s="167"/>
      <c r="G12" s="92"/>
      <c r="H12" s="168">
        <v>0</v>
      </c>
      <c r="I12" s="142"/>
    </row>
    <row r="13" spans="1:9" s="5" customFormat="1" ht="11.25">
      <c r="A13" s="300"/>
      <c r="B13" s="191" t="s">
        <v>89</v>
      </c>
      <c r="C13" s="156">
        <v>4170</v>
      </c>
      <c r="D13" s="68">
        <v>4484.05435</v>
      </c>
      <c r="E13" s="23"/>
      <c r="F13" s="167"/>
      <c r="G13" s="92"/>
      <c r="H13" s="168">
        <f>H12</f>
        <v>0</v>
      </c>
      <c r="I13" s="142"/>
    </row>
    <row r="14" spans="1:9" s="5" customFormat="1" ht="11.25">
      <c r="A14" s="300"/>
      <c r="B14" s="191" t="s">
        <v>5</v>
      </c>
      <c r="C14" s="156">
        <v>2717</v>
      </c>
      <c r="D14" s="68">
        <v>1567.78992</v>
      </c>
      <c r="E14" s="23">
        <v>13658.43933</v>
      </c>
      <c r="F14" s="167">
        <f t="shared" si="0"/>
        <v>12090.64941</v>
      </c>
      <c r="G14" s="92">
        <f t="shared" si="2"/>
        <v>8.711906586311002</v>
      </c>
      <c r="H14" s="168">
        <v>19650</v>
      </c>
      <c r="I14" s="142">
        <f t="shared" si="1"/>
        <v>0.6950859709923664</v>
      </c>
    </row>
    <row r="15" spans="1:9" s="5" customFormat="1" ht="11.25">
      <c r="A15" s="300"/>
      <c r="B15" s="191" t="s">
        <v>6</v>
      </c>
      <c r="C15" s="156">
        <v>65</v>
      </c>
      <c r="D15" s="68">
        <v>125.30016</v>
      </c>
      <c r="E15" s="23">
        <v>12104.13183</v>
      </c>
      <c r="F15" s="167">
        <f t="shared" si="0"/>
        <v>11978.83167</v>
      </c>
      <c r="G15" s="92">
        <f t="shared" si="2"/>
        <v>96.60108837849847</v>
      </c>
      <c r="H15" s="168">
        <v>16000</v>
      </c>
      <c r="I15" s="142">
        <f t="shared" si="1"/>
        <v>0.756508239375</v>
      </c>
    </row>
    <row r="16" spans="1:9" s="5" customFormat="1" ht="11.25">
      <c r="A16" s="300"/>
      <c r="B16" s="191" t="s">
        <v>7</v>
      </c>
      <c r="C16" s="156">
        <v>517</v>
      </c>
      <c r="D16" s="68">
        <v>332.64</v>
      </c>
      <c r="E16" s="23">
        <v>208.368</v>
      </c>
      <c r="F16" s="167">
        <f t="shared" si="0"/>
        <v>-124.27199999999999</v>
      </c>
      <c r="G16" s="92">
        <f t="shared" si="2"/>
        <v>0.6264069264069264</v>
      </c>
      <c r="H16" s="168">
        <v>650</v>
      </c>
      <c r="I16" s="142">
        <f t="shared" si="1"/>
        <v>0.32056615384615383</v>
      </c>
    </row>
    <row r="17" spans="1:9" s="5" customFormat="1" ht="11.25">
      <c r="A17" s="300"/>
      <c r="B17" s="191" t="s">
        <v>8</v>
      </c>
      <c r="C17" s="156">
        <v>10071</v>
      </c>
      <c r="D17" s="68">
        <v>9999.68658</v>
      </c>
      <c r="E17" s="23">
        <v>10784.34069</v>
      </c>
      <c r="F17" s="167">
        <f t="shared" si="0"/>
        <v>784.6541100000013</v>
      </c>
      <c r="G17" s="92">
        <f t="shared" si="2"/>
        <v>1.0784678703399924</v>
      </c>
      <c r="H17" s="168">
        <v>19917.52</v>
      </c>
      <c r="I17" s="142">
        <f t="shared" si="1"/>
        <v>0.5414499741935743</v>
      </c>
    </row>
    <row r="18" spans="1:9" s="5" customFormat="1" ht="11.25">
      <c r="A18" s="300"/>
      <c r="B18" s="191" t="s">
        <v>124</v>
      </c>
      <c r="C18" s="156">
        <v>571</v>
      </c>
      <c r="D18" s="68">
        <v>25.5</v>
      </c>
      <c r="E18" s="23"/>
      <c r="F18" s="167">
        <f t="shared" si="0"/>
        <v>-25.5</v>
      </c>
      <c r="G18" s="92">
        <f t="shared" si="2"/>
        <v>0</v>
      </c>
      <c r="H18" s="168"/>
      <c r="I18" s="142"/>
    </row>
    <row r="19" spans="1:9" s="5" customFormat="1" ht="11.25">
      <c r="A19" s="300"/>
      <c r="B19" s="191" t="s">
        <v>88</v>
      </c>
      <c r="C19" s="156">
        <v>4200</v>
      </c>
      <c r="D19" s="68">
        <v>4200</v>
      </c>
      <c r="E19" s="23">
        <v>5902</v>
      </c>
      <c r="F19" s="167">
        <f t="shared" si="0"/>
        <v>1702</v>
      </c>
      <c r="G19" s="92">
        <f t="shared" si="2"/>
        <v>1.4052380952380952</v>
      </c>
      <c r="H19" s="168"/>
      <c r="I19" s="142"/>
    </row>
    <row r="20" spans="1:9" s="20" customFormat="1" ht="12" thickBot="1">
      <c r="A20" s="301"/>
      <c r="B20" s="136" t="s">
        <v>1</v>
      </c>
      <c r="C20" s="130">
        <v>348137</v>
      </c>
      <c r="D20" s="118">
        <v>344566.46187</v>
      </c>
      <c r="E20" s="25">
        <v>354821.6091</v>
      </c>
      <c r="F20" s="169">
        <f t="shared" si="0"/>
        <v>10255.147230000002</v>
      </c>
      <c r="G20" s="95">
        <f>E20/D20</f>
        <v>1.0297624649083494</v>
      </c>
      <c r="H20" s="170">
        <v>710463.26</v>
      </c>
      <c r="I20" s="147">
        <f t="shared" si="1"/>
        <v>0.4994228823317338</v>
      </c>
    </row>
    <row r="21" spans="1:9" s="5" customFormat="1" ht="11.25">
      <c r="A21" s="343" t="s">
        <v>9</v>
      </c>
      <c r="B21" s="192" t="s">
        <v>10</v>
      </c>
      <c r="C21" s="154">
        <v>75490</v>
      </c>
      <c r="D21" s="155">
        <v>73170.83387</v>
      </c>
      <c r="E21" s="21">
        <v>73577.8941</v>
      </c>
      <c r="F21" s="165">
        <f>E21-D21</f>
        <v>407.0602300000028</v>
      </c>
      <c r="G21" s="89">
        <f>E21/D21</f>
        <v>1.0055631487092687</v>
      </c>
      <c r="H21" s="166">
        <v>142975.58</v>
      </c>
      <c r="I21" s="41">
        <f>E21/H21</f>
        <v>0.5146186089960259</v>
      </c>
    </row>
    <row r="22" spans="1:9" s="5" customFormat="1" ht="11.25">
      <c r="A22" s="300"/>
      <c r="B22" s="191" t="s">
        <v>11</v>
      </c>
      <c r="C22" s="156">
        <v>22905</v>
      </c>
      <c r="D22" s="68">
        <v>21984.51203</v>
      </c>
      <c r="E22" s="23">
        <v>32002.40792</v>
      </c>
      <c r="F22" s="167">
        <f>E22-D22</f>
        <v>10017.89589</v>
      </c>
      <c r="G22" s="92">
        <f>E22/D22</f>
        <v>1.4556797019797214</v>
      </c>
      <c r="H22" s="168">
        <v>43000</v>
      </c>
      <c r="I22" s="142">
        <f>E22/H22</f>
        <v>0.7442420446511628</v>
      </c>
    </row>
    <row r="23" spans="1:9" s="5" customFormat="1" ht="11.25">
      <c r="A23" s="300"/>
      <c r="B23" s="191" t="s">
        <v>87</v>
      </c>
      <c r="C23" s="156">
        <v>3459</v>
      </c>
      <c r="D23" s="68">
        <v>3943.11142</v>
      </c>
      <c r="E23" s="23">
        <v>3877.1221</v>
      </c>
      <c r="F23" s="167">
        <f aca="true" t="shared" si="3" ref="F23:F57">E23-D23</f>
        <v>-65.98932000000013</v>
      </c>
      <c r="G23" s="92">
        <f aca="true" t="shared" si="4" ref="G23:G57">E23/D23</f>
        <v>0.9832646575328069</v>
      </c>
      <c r="H23" s="168"/>
      <c r="I23" s="142"/>
    </row>
    <row r="24" spans="1:9" s="5" customFormat="1" ht="11.25">
      <c r="A24" s="300"/>
      <c r="B24" s="191" t="s">
        <v>12</v>
      </c>
      <c r="C24" s="156">
        <v>33945</v>
      </c>
      <c r="D24" s="68">
        <v>33170.34222</v>
      </c>
      <c r="E24" s="23">
        <v>25951.78401</v>
      </c>
      <c r="F24" s="167">
        <f t="shared" si="3"/>
        <v>-7218.558209999999</v>
      </c>
      <c r="G24" s="92">
        <f t="shared" si="4"/>
        <v>0.7823791457403902</v>
      </c>
      <c r="H24" s="168">
        <v>69000</v>
      </c>
      <c r="I24" s="142">
        <f aca="true" t="shared" si="5" ref="I24:I58">E24/H24</f>
        <v>0.3761128117391304</v>
      </c>
    </row>
    <row r="25" spans="1:9" s="5" customFormat="1" ht="11.25">
      <c r="A25" s="300"/>
      <c r="B25" s="191" t="s">
        <v>13</v>
      </c>
      <c r="C25" s="156">
        <v>6764</v>
      </c>
      <c r="D25" s="68">
        <v>6724.52935</v>
      </c>
      <c r="E25" s="23">
        <v>6149.60895</v>
      </c>
      <c r="F25" s="167">
        <f t="shared" si="3"/>
        <v>-574.9204</v>
      </c>
      <c r="G25" s="92">
        <f t="shared" si="4"/>
        <v>0.9145039942460805</v>
      </c>
      <c r="H25" s="168">
        <v>13030</v>
      </c>
      <c r="I25" s="142">
        <f t="shared" si="5"/>
        <v>0.4719577091327705</v>
      </c>
    </row>
    <row r="26" spans="1:9" s="5" customFormat="1" ht="11.25">
      <c r="A26" s="300"/>
      <c r="B26" s="191" t="s">
        <v>14</v>
      </c>
      <c r="C26" s="156">
        <v>1223</v>
      </c>
      <c r="D26" s="68">
        <v>1191.6425</v>
      </c>
      <c r="E26" s="23">
        <v>1295.25469</v>
      </c>
      <c r="F26" s="167">
        <f t="shared" si="3"/>
        <v>103.61219000000006</v>
      </c>
      <c r="G26" s="92">
        <f t="shared" si="4"/>
        <v>1.0869490556102188</v>
      </c>
      <c r="H26" s="168">
        <v>2450</v>
      </c>
      <c r="I26" s="142">
        <f t="shared" si="5"/>
        <v>0.5286753836734693</v>
      </c>
    </row>
    <row r="27" spans="1:9" s="5" customFormat="1" ht="11.25">
      <c r="A27" s="300"/>
      <c r="B27" s="191" t="s">
        <v>15</v>
      </c>
      <c r="C27" s="156">
        <v>2147</v>
      </c>
      <c r="D27" s="68">
        <v>1226.78896</v>
      </c>
      <c r="E27" s="23"/>
      <c r="F27" s="167"/>
      <c r="G27" s="92"/>
      <c r="H27" s="168"/>
      <c r="I27" s="142"/>
    </row>
    <row r="28" spans="1:9" s="5" customFormat="1" ht="11.25">
      <c r="A28" s="300"/>
      <c r="B28" s="191" t="s">
        <v>16</v>
      </c>
      <c r="C28" s="156">
        <v>4362</v>
      </c>
      <c r="D28" s="68">
        <v>4151.25219</v>
      </c>
      <c r="E28" s="23">
        <v>3765.83223</v>
      </c>
      <c r="F28" s="167">
        <f t="shared" si="3"/>
        <v>-385.4199600000002</v>
      </c>
      <c r="G28" s="92">
        <f t="shared" si="4"/>
        <v>0.9071557346170288</v>
      </c>
      <c r="H28" s="168">
        <v>7600</v>
      </c>
      <c r="I28" s="142">
        <f t="shared" si="5"/>
        <v>0.4955042407894737</v>
      </c>
    </row>
    <row r="29" spans="1:9" s="5" customFormat="1" ht="11.25">
      <c r="A29" s="300"/>
      <c r="B29" s="191" t="s">
        <v>17</v>
      </c>
      <c r="C29" s="156">
        <v>685</v>
      </c>
      <c r="D29" s="68">
        <v>778.6552</v>
      </c>
      <c r="E29" s="23">
        <v>535.8842</v>
      </c>
      <c r="F29" s="167">
        <f t="shared" si="3"/>
        <v>-242.77100000000007</v>
      </c>
      <c r="G29" s="92">
        <f t="shared" si="4"/>
        <v>0.6882175833411245</v>
      </c>
      <c r="H29" s="168">
        <v>6656</v>
      </c>
      <c r="I29" s="142">
        <f t="shared" si="5"/>
        <v>0.0805114483173077</v>
      </c>
    </row>
    <row r="30" spans="1:9" s="5" customFormat="1" ht="11.25">
      <c r="A30" s="300"/>
      <c r="B30" s="191" t="s">
        <v>18</v>
      </c>
      <c r="C30" s="156">
        <v>15316</v>
      </c>
      <c r="D30" s="68">
        <v>10988.6007</v>
      </c>
      <c r="E30" s="23">
        <v>11642.95326</v>
      </c>
      <c r="F30" s="167">
        <f t="shared" si="3"/>
        <v>654.3525599999994</v>
      </c>
      <c r="G30" s="92">
        <f t="shared" si="4"/>
        <v>1.0595483062734274</v>
      </c>
      <c r="H30" s="168">
        <v>20500</v>
      </c>
      <c r="I30" s="142">
        <f t="shared" si="5"/>
        <v>0.5679489395121952</v>
      </c>
    </row>
    <row r="31" spans="1:9" s="5" customFormat="1" ht="11.25">
      <c r="A31" s="300"/>
      <c r="B31" s="191" t="s">
        <v>19</v>
      </c>
      <c r="C31" s="156">
        <v>4913</v>
      </c>
      <c r="D31" s="68">
        <v>3702.34191</v>
      </c>
      <c r="E31" s="23">
        <v>3623.53934</v>
      </c>
      <c r="F31" s="167">
        <f t="shared" si="3"/>
        <v>-78.80257000000029</v>
      </c>
      <c r="G31" s="92">
        <f t="shared" si="4"/>
        <v>0.9787154801162056</v>
      </c>
      <c r="H31" s="168">
        <v>7000</v>
      </c>
      <c r="I31" s="142">
        <f t="shared" si="5"/>
        <v>0.5176484771428571</v>
      </c>
    </row>
    <row r="32" spans="1:9" s="5" customFormat="1" ht="11.25">
      <c r="A32" s="300"/>
      <c r="B32" s="191" t="s">
        <v>20</v>
      </c>
      <c r="C32" s="156">
        <v>7681</v>
      </c>
      <c r="D32" s="68">
        <v>5223.86555</v>
      </c>
      <c r="E32" s="23">
        <v>6141.34829</v>
      </c>
      <c r="F32" s="167">
        <f t="shared" si="3"/>
        <v>917.4827399999995</v>
      </c>
      <c r="G32" s="92">
        <f t="shared" si="4"/>
        <v>1.175632916126641</v>
      </c>
      <c r="H32" s="168">
        <v>9700</v>
      </c>
      <c r="I32" s="142">
        <f t="shared" si="5"/>
        <v>0.6331286896907217</v>
      </c>
    </row>
    <row r="33" spans="1:9" s="5" customFormat="1" ht="11.25">
      <c r="A33" s="300"/>
      <c r="B33" s="191" t="s">
        <v>115</v>
      </c>
      <c r="C33" s="156">
        <v>6</v>
      </c>
      <c r="D33" s="68">
        <v>16.34444</v>
      </c>
      <c r="E33" s="23">
        <v>257.85394</v>
      </c>
      <c r="F33" s="167">
        <f t="shared" si="3"/>
        <v>241.50950000000003</v>
      </c>
      <c r="G33" s="92">
        <f t="shared" si="4"/>
        <v>15.776248069679967</v>
      </c>
      <c r="H33" s="168"/>
      <c r="I33" s="142"/>
    </row>
    <row r="34" spans="1:9" s="5" customFormat="1" ht="11.25">
      <c r="A34" s="300"/>
      <c r="B34" s="191" t="s">
        <v>21</v>
      </c>
      <c r="C34" s="156">
        <v>2716</v>
      </c>
      <c r="D34" s="68">
        <v>2046.0488</v>
      </c>
      <c r="E34" s="23">
        <v>1620.21169</v>
      </c>
      <c r="F34" s="167">
        <f t="shared" si="3"/>
        <v>-425.83710999999994</v>
      </c>
      <c r="G34" s="92">
        <f t="shared" si="4"/>
        <v>0.7918734342993188</v>
      </c>
      <c r="H34" s="168">
        <v>3800</v>
      </c>
      <c r="I34" s="142">
        <f t="shared" si="5"/>
        <v>0.42637149736842106</v>
      </c>
    </row>
    <row r="35" spans="1:9" s="5" customFormat="1" ht="11.25">
      <c r="A35" s="300"/>
      <c r="B35" s="191" t="s">
        <v>86</v>
      </c>
      <c r="C35" s="156">
        <v>28526</v>
      </c>
      <c r="D35" s="68">
        <v>25076.49619</v>
      </c>
      <c r="E35" s="23">
        <v>26668.49151</v>
      </c>
      <c r="F35" s="167">
        <f t="shared" si="3"/>
        <v>1591.9953199999982</v>
      </c>
      <c r="G35" s="92">
        <f t="shared" si="4"/>
        <v>1.0634855566717831</v>
      </c>
      <c r="H35" s="168">
        <v>52240</v>
      </c>
      <c r="I35" s="142">
        <f t="shared" si="5"/>
        <v>0.5104994546324655</v>
      </c>
    </row>
    <row r="36" spans="1:9" s="5" customFormat="1" ht="11.25">
      <c r="A36" s="300"/>
      <c r="B36" s="191" t="s">
        <v>85</v>
      </c>
      <c r="C36" s="156"/>
      <c r="D36" s="68"/>
      <c r="E36" s="23">
        <v>-3870.99237</v>
      </c>
      <c r="F36" s="167">
        <f>-E36-D12</f>
        <v>-613.0619800000004</v>
      </c>
      <c r="G36" s="92">
        <f>-(E36)/D12</f>
        <v>0.8632795385274489</v>
      </c>
      <c r="H36" s="168">
        <v>-8200</v>
      </c>
      <c r="I36" s="142">
        <f t="shared" si="5"/>
        <v>0.47207224024390243</v>
      </c>
    </row>
    <row r="37" spans="1:9" s="5" customFormat="1" ht="11.25">
      <c r="A37" s="300"/>
      <c r="B37" s="191" t="s">
        <v>22</v>
      </c>
      <c r="C37" s="156">
        <v>8060</v>
      </c>
      <c r="D37" s="68">
        <v>8019.4059</v>
      </c>
      <c r="E37" s="23">
        <v>12048.14937</v>
      </c>
      <c r="F37" s="167">
        <f t="shared" si="3"/>
        <v>4028.7434699999994</v>
      </c>
      <c r="G37" s="92">
        <f t="shared" si="4"/>
        <v>1.5023743055579715</v>
      </c>
      <c r="H37" s="168">
        <v>16000</v>
      </c>
      <c r="I37" s="142">
        <f t="shared" si="5"/>
        <v>0.7530093356249999</v>
      </c>
    </row>
    <row r="38" spans="1:9" s="5" customFormat="1" ht="11.25">
      <c r="A38" s="300"/>
      <c r="B38" s="191" t="s">
        <v>23</v>
      </c>
      <c r="C38" s="156">
        <v>298</v>
      </c>
      <c r="D38" s="68">
        <v>381.17074</v>
      </c>
      <c r="E38" s="23">
        <v>386.22435</v>
      </c>
      <c r="F38" s="167">
        <f t="shared" si="3"/>
        <v>5.053609999999992</v>
      </c>
      <c r="G38" s="92">
        <f t="shared" si="4"/>
        <v>1.0132581267911593</v>
      </c>
      <c r="H38" s="168"/>
      <c r="I38" s="142"/>
    </row>
    <row r="39" spans="1:9" s="5" customFormat="1" ht="11.25">
      <c r="A39" s="300"/>
      <c r="B39" s="191" t="s">
        <v>84</v>
      </c>
      <c r="C39" s="156">
        <v>65</v>
      </c>
      <c r="D39" s="68">
        <v>84.35165</v>
      </c>
      <c r="E39" s="23">
        <v>104.40368</v>
      </c>
      <c r="F39" s="167">
        <f t="shared" si="3"/>
        <v>20.052029999999988</v>
      </c>
      <c r="G39" s="92">
        <f t="shared" si="4"/>
        <v>1.2377194755526417</v>
      </c>
      <c r="H39" s="168"/>
      <c r="I39" s="142"/>
    </row>
    <row r="40" spans="1:9" s="5" customFormat="1" ht="11.25">
      <c r="A40" s="300"/>
      <c r="B40" s="191" t="s">
        <v>24</v>
      </c>
      <c r="C40" s="156">
        <v>15290</v>
      </c>
      <c r="D40" s="68">
        <v>15519.08601</v>
      </c>
      <c r="E40" s="23">
        <v>16417.28878</v>
      </c>
      <c r="F40" s="167">
        <f t="shared" si="3"/>
        <v>898.202769999998</v>
      </c>
      <c r="G40" s="92">
        <f t="shared" si="4"/>
        <v>1.0578772982778255</v>
      </c>
      <c r="H40" s="168">
        <v>32697.68</v>
      </c>
      <c r="I40" s="142">
        <f t="shared" si="5"/>
        <v>0.5020933833837752</v>
      </c>
    </row>
    <row r="41" spans="1:9" s="5" customFormat="1" ht="11.25">
      <c r="A41" s="300"/>
      <c r="B41" s="191" t="s">
        <v>25</v>
      </c>
      <c r="C41" s="156">
        <v>817</v>
      </c>
      <c r="D41" s="68">
        <v>907.54278</v>
      </c>
      <c r="E41" s="23">
        <v>597.5</v>
      </c>
      <c r="F41" s="167">
        <f t="shared" si="3"/>
        <v>-310.04278</v>
      </c>
      <c r="G41" s="92">
        <f t="shared" si="4"/>
        <v>0.6583711679134289</v>
      </c>
      <c r="H41" s="168"/>
      <c r="I41" s="142"/>
    </row>
    <row r="42" spans="1:9" s="5" customFormat="1" ht="11.25">
      <c r="A42" s="300"/>
      <c r="B42" s="191" t="s">
        <v>83</v>
      </c>
      <c r="C42" s="156"/>
      <c r="D42" s="68"/>
      <c r="E42" s="23"/>
      <c r="F42" s="167">
        <f t="shared" si="3"/>
        <v>0</v>
      </c>
      <c r="G42" s="92"/>
      <c r="H42" s="168"/>
      <c r="I42" s="142"/>
    </row>
    <row r="43" spans="1:9" s="5" customFormat="1" ht="11.25">
      <c r="A43" s="300"/>
      <c r="B43" s="191" t="s">
        <v>26</v>
      </c>
      <c r="C43" s="156">
        <v>4883</v>
      </c>
      <c r="D43" s="68">
        <v>4690.35376</v>
      </c>
      <c r="E43" s="23">
        <v>6789.38492</v>
      </c>
      <c r="F43" s="167">
        <f t="shared" si="3"/>
        <v>2099.0311600000005</v>
      </c>
      <c r="G43" s="92">
        <f t="shared" si="4"/>
        <v>1.447520862477546</v>
      </c>
      <c r="H43" s="168"/>
      <c r="I43" s="142"/>
    </row>
    <row r="44" spans="1:9" s="5" customFormat="1" ht="11.25">
      <c r="A44" s="300"/>
      <c r="B44" s="191" t="s">
        <v>27</v>
      </c>
      <c r="C44" s="156">
        <v>9590</v>
      </c>
      <c r="D44" s="68">
        <v>9921.18947</v>
      </c>
      <c r="E44" s="23">
        <v>9030.40386</v>
      </c>
      <c r="F44" s="167">
        <f t="shared" si="3"/>
        <v>-890.785609999999</v>
      </c>
      <c r="G44" s="92">
        <f t="shared" si="4"/>
        <v>0.9102138294310794</v>
      </c>
      <c r="H44" s="168"/>
      <c r="I44" s="142"/>
    </row>
    <row r="45" spans="1:9" s="5" customFormat="1" ht="11.25">
      <c r="A45" s="300"/>
      <c r="B45" s="191" t="s">
        <v>28</v>
      </c>
      <c r="C45" s="156">
        <v>197109</v>
      </c>
      <c r="D45" s="68">
        <v>203697.46271</v>
      </c>
      <c r="E45" s="23">
        <v>205938.21641</v>
      </c>
      <c r="F45" s="167">
        <f t="shared" si="3"/>
        <v>2240.753700000001</v>
      </c>
      <c r="G45" s="92">
        <f t="shared" si="4"/>
        <v>1.0110004006441167</v>
      </c>
      <c r="H45" s="168">
        <v>423972</v>
      </c>
      <c r="I45" s="142">
        <f t="shared" si="5"/>
        <v>0.48573541745681315</v>
      </c>
    </row>
    <row r="46" spans="1:9" s="5" customFormat="1" ht="11.25">
      <c r="A46" s="300"/>
      <c r="B46" s="191" t="s">
        <v>29</v>
      </c>
      <c r="C46" s="156">
        <v>144831</v>
      </c>
      <c r="D46" s="68">
        <v>150398.461</v>
      </c>
      <c r="E46" s="23">
        <v>152798.35</v>
      </c>
      <c r="F46" s="167">
        <f t="shared" si="3"/>
        <v>2399.8889999999956</v>
      </c>
      <c r="G46" s="92">
        <f t="shared" si="4"/>
        <v>1.0159568720586842</v>
      </c>
      <c r="H46" s="168">
        <v>313297</v>
      </c>
      <c r="I46" s="142">
        <f t="shared" si="5"/>
        <v>0.4877108622170018</v>
      </c>
    </row>
    <row r="47" spans="1:9" s="5" customFormat="1" ht="11.25">
      <c r="A47" s="300"/>
      <c r="B47" s="191" t="s">
        <v>30</v>
      </c>
      <c r="C47" s="156">
        <v>138779</v>
      </c>
      <c r="D47" s="68">
        <v>144038.171</v>
      </c>
      <c r="E47" s="23">
        <v>145886.956</v>
      </c>
      <c r="F47" s="167">
        <f t="shared" si="3"/>
        <v>1848.7850000000035</v>
      </c>
      <c r="G47" s="92">
        <f t="shared" si="4"/>
        <v>1.0128353823654148</v>
      </c>
      <c r="H47" s="168">
        <v>299598</v>
      </c>
      <c r="I47" s="142">
        <f t="shared" si="5"/>
        <v>0.48694235609049463</v>
      </c>
    </row>
    <row r="48" spans="1:9" s="5" customFormat="1" ht="11.25">
      <c r="A48" s="300"/>
      <c r="B48" s="191" t="s">
        <v>75</v>
      </c>
      <c r="C48" s="156">
        <v>6052</v>
      </c>
      <c r="D48" s="68">
        <v>6360.29</v>
      </c>
      <c r="E48" s="23">
        <v>6236.709</v>
      </c>
      <c r="F48" s="167">
        <f t="shared" si="3"/>
        <v>-123.58100000000013</v>
      </c>
      <c r="G48" s="92">
        <f t="shared" si="4"/>
        <v>0.9805699111204048</v>
      </c>
      <c r="H48" s="168">
        <v>13699</v>
      </c>
      <c r="I48" s="142">
        <f t="shared" si="5"/>
        <v>0.455267464778451</v>
      </c>
    </row>
    <row r="49" spans="1:9" s="5" customFormat="1" ht="11.25">
      <c r="A49" s="300"/>
      <c r="B49" s="191" t="s">
        <v>31</v>
      </c>
      <c r="C49" s="156">
        <v>52278</v>
      </c>
      <c r="D49" s="68">
        <v>53299.00171</v>
      </c>
      <c r="E49" s="23">
        <v>53139.86641</v>
      </c>
      <c r="F49" s="167">
        <f t="shared" si="3"/>
        <v>-159.13529999999446</v>
      </c>
      <c r="G49" s="92">
        <f t="shared" si="4"/>
        <v>0.9970142911706705</v>
      </c>
      <c r="H49" s="168">
        <v>110675</v>
      </c>
      <c r="I49" s="142">
        <f t="shared" si="5"/>
        <v>0.4801433603794895</v>
      </c>
    </row>
    <row r="50" spans="1:9" s="5" customFormat="1" ht="11.25">
      <c r="A50" s="300"/>
      <c r="B50" s="191" t="s">
        <v>32</v>
      </c>
      <c r="C50" s="156">
        <v>3</v>
      </c>
      <c r="D50" s="68">
        <v>7.055</v>
      </c>
      <c r="E50" s="23">
        <v>70.89073</v>
      </c>
      <c r="F50" s="167">
        <f t="shared" si="3"/>
        <v>63.835730000000005</v>
      </c>
      <c r="G50" s="92">
        <f t="shared" si="4"/>
        <v>10.048296243798726</v>
      </c>
      <c r="H50" s="168">
        <v>10</v>
      </c>
      <c r="I50" s="142">
        <f t="shared" si="5"/>
        <v>7.089073000000001</v>
      </c>
    </row>
    <row r="51" spans="1:9" s="5" customFormat="1" ht="11.25">
      <c r="A51" s="300"/>
      <c r="B51" s="191" t="s">
        <v>33</v>
      </c>
      <c r="C51" s="156">
        <v>2373</v>
      </c>
      <c r="D51" s="68">
        <v>2086.51842</v>
      </c>
      <c r="E51" s="23">
        <v>1764.21084</v>
      </c>
      <c r="F51" s="167">
        <f t="shared" si="3"/>
        <v>-322.3075799999999</v>
      </c>
      <c r="G51" s="92">
        <f t="shared" si="4"/>
        <v>0.845528524018494</v>
      </c>
      <c r="H51" s="168">
        <v>4500</v>
      </c>
      <c r="I51" s="142">
        <f t="shared" si="5"/>
        <v>0.39204685333333333</v>
      </c>
    </row>
    <row r="52" spans="1:9" s="5" customFormat="1" ht="11.25">
      <c r="A52" s="300"/>
      <c r="B52" s="191" t="s">
        <v>82</v>
      </c>
      <c r="C52" s="156">
        <v>103</v>
      </c>
      <c r="D52" s="68"/>
      <c r="E52" s="23"/>
      <c r="F52" s="167">
        <f t="shared" si="3"/>
        <v>0</v>
      </c>
      <c r="G52" s="92"/>
      <c r="H52" s="168"/>
      <c r="I52" s="142"/>
    </row>
    <row r="53" spans="1:9" s="5" customFormat="1" ht="11.25">
      <c r="A53" s="300"/>
      <c r="B53" s="191" t="s">
        <v>34</v>
      </c>
      <c r="C53" s="156">
        <v>5582</v>
      </c>
      <c r="D53" s="68">
        <v>8954.95418</v>
      </c>
      <c r="E53" s="23">
        <v>11105.67701</v>
      </c>
      <c r="F53" s="167">
        <f t="shared" si="3"/>
        <v>2150.722829999999</v>
      </c>
      <c r="G53" s="92">
        <f t="shared" si="4"/>
        <v>1.2401712824844402</v>
      </c>
      <c r="H53" s="168">
        <v>24768</v>
      </c>
      <c r="I53" s="142">
        <f t="shared" si="5"/>
        <v>0.4483881221737726</v>
      </c>
    </row>
    <row r="54" spans="1:9" s="5" customFormat="1" ht="11.25">
      <c r="A54" s="300"/>
      <c r="B54" s="191" t="s">
        <v>35</v>
      </c>
      <c r="C54" s="156">
        <v>5582</v>
      </c>
      <c r="D54" s="68">
        <v>8954.95418</v>
      </c>
      <c r="E54" s="23">
        <v>8906.789</v>
      </c>
      <c r="F54" s="167">
        <f t="shared" si="3"/>
        <v>-48.165179999999964</v>
      </c>
      <c r="G54" s="92">
        <f t="shared" si="4"/>
        <v>0.9946213929148211</v>
      </c>
      <c r="H54" s="168">
        <v>17768</v>
      </c>
      <c r="I54" s="142">
        <f t="shared" si="5"/>
        <v>0.50128258667267</v>
      </c>
    </row>
    <row r="55" spans="1:9" s="5" customFormat="1" ht="11.25">
      <c r="A55" s="300"/>
      <c r="B55" s="191" t="s">
        <v>36</v>
      </c>
      <c r="C55" s="156"/>
      <c r="D55" s="68"/>
      <c r="E55" s="23">
        <v>2198.88801</v>
      </c>
      <c r="F55" s="167">
        <f>E55-D27</f>
        <v>972.09905</v>
      </c>
      <c r="G55" s="92">
        <f>E55/D27</f>
        <v>1.7923930534881891</v>
      </c>
      <c r="H55" s="168">
        <v>7000</v>
      </c>
      <c r="I55" s="142">
        <f t="shared" si="5"/>
        <v>0.3141268585714286</v>
      </c>
    </row>
    <row r="56" spans="1:9" s="5" customFormat="1" ht="11.25">
      <c r="A56" s="300"/>
      <c r="B56" s="191" t="s">
        <v>81</v>
      </c>
      <c r="C56" s="156"/>
      <c r="D56" s="68"/>
      <c r="E56" s="23"/>
      <c r="F56" s="167">
        <f t="shared" si="3"/>
        <v>0</v>
      </c>
      <c r="G56" s="92"/>
      <c r="H56" s="168"/>
      <c r="I56" s="142"/>
    </row>
    <row r="57" spans="1:9" s="5" customFormat="1" ht="11.25">
      <c r="A57" s="300"/>
      <c r="B57" s="191" t="s">
        <v>37</v>
      </c>
      <c r="C57" s="156">
        <v>55</v>
      </c>
      <c r="D57" s="68">
        <v>5.73</v>
      </c>
      <c r="E57" s="23">
        <v>0.48</v>
      </c>
      <c r="F57" s="167">
        <f t="shared" si="3"/>
        <v>-5.25</v>
      </c>
      <c r="G57" s="92">
        <f t="shared" si="4"/>
        <v>0.0837696335078534</v>
      </c>
      <c r="H57" s="168"/>
      <c r="I57" s="142"/>
    </row>
    <row r="58" spans="1:9" s="20" customFormat="1" ht="12" thickBot="1">
      <c r="A58" s="301"/>
      <c r="B58" s="138" t="s">
        <v>1</v>
      </c>
      <c r="C58" s="132">
        <v>348167</v>
      </c>
      <c r="D58" s="124">
        <v>347991.66537</v>
      </c>
      <c r="E58" s="125">
        <v>355853.88767</v>
      </c>
      <c r="F58" s="172">
        <f>E58-D58</f>
        <v>7862.222300000023</v>
      </c>
      <c r="G58" s="95">
        <f>E58/D58</f>
        <v>1.0225931339235972</v>
      </c>
      <c r="H58" s="182">
        <v>710463.26</v>
      </c>
      <c r="I58" s="143">
        <f t="shared" si="5"/>
        <v>0.5008758477813476</v>
      </c>
    </row>
    <row r="59" spans="1:9" s="20" customFormat="1" ht="12" thickBot="1">
      <c r="A59" s="339" t="s">
        <v>38</v>
      </c>
      <c r="B59" s="340"/>
      <c r="C59" s="133">
        <v>-30</v>
      </c>
      <c r="D59" s="126">
        <v>-3425.2035</v>
      </c>
      <c r="E59" s="127">
        <v>-1032.27856999997</v>
      </c>
      <c r="F59" s="181">
        <f>E59-D59</f>
        <v>2392.92493000003</v>
      </c>
      <c r="G59" s="179"/>
      <c r="H59" s="181">
        <f>H20-H58</f>
        <v>0</v>
      </c>
      <c r="I59" s="183"/>
    </row>
    <row r="60" spans="6:9" s="5" customFormat="1" ht="12.75">
      <c r="F60" s="161"/>
      <c r="G60" s="162"/>
      <c r="H60" s="161"/>
      <c r="I60" s="161"/>
    </row>
  </sheetData>
  <sheetProtection/>
  <mergeCells count="6">
    <mergeCell ref="A59:B59"/>
    <mergeCell ref="A1:I1"/>
    <mergeCell ref="A5:B5"/>
    <mergeCell ref="A3:E3"/>
    <mergeCell ref="A6:A20"/>
    <mergeCell ref="A21:A58"/>
  </mergeCells>
  <conditionalFormatting sqref="I6:I20">
    <cfRule type="cellIs" priority="2" dxfId="1" operator="lessThan" stopIfTrue="1">
      <formula>0.5</formula>
    </cfRule>
  </conditionalFormatting>
  <conditionalFormatting sqref="I21:I58">
    <cfRule type="cellIs" priority="1" dxfId="1" operator="greaterThan" stopIfTrue="1">
      <formula>0.5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4"/>
  <sheetViews>
    <sheetView showGridLines="0" zoomScalePageLayoutView="0" workbookViewId="0" topLeftCell="A1">
      <selection activeCell="L19" sqref="L19"/>
    </sheetView>
  </sheetViews>
  <sheetFormatPr defaultColWidth="9.140625" defaultRowHeight="12.75"/>
  <cols>
    <col min="1" max="1" width="13.00390625" style="0" customWidth="1"/>
    <col min="2" max="2" width="11.421875" style="0" customWidth="1"/>
    <col min="3" max="3" width="5.421875" style="0" customWidth="1"/>
    <col min="4" max="4" width="40.8515625" style="0" customWidth="1"/>
    <col min="5" max="7" width="7.00390625" style="0" bestFit="1" customWidth="1"/>
    <col min="8" max="8" width="8.8515625" style="0" customWidth="1"/>
    <col min="9" max="9" width="14.57421875" style="0" customWidth="1"/>
  </cols>
  <sheetData>
    <row r="1" spans="1:9" ht="0.75" customHeight="1">
      <c r="A1" s="83"/>
      <c r="B1" s="83"/>
      <c r="C1" s="83"/>
      <c r="D1" s="83"/>
      <c r="E1" s="83"/>
      <c r="F1" s="83"/>
      <c r="G1" s="83"/>
      <c r="H1" s="83"/>
      <c r="I1" s="83"/>
    </row>
    <row r="2" spans="1:9" ht="12.75">
      <c r="A2" s="328" t="s">
        <v>39</v>
      </c>
      <c r="B2" s="328"/>
      <c r="C2" s="328"/>
      <c r="D2" s="328"/>
      <c r="E2" s="84"/>
      <c r="F2" s="84"/>
      <c r="G2" s="84"/>
      <c r="H2" s="84"/>
      <c r="I2" s="83"/>
    </row>
    <row r="3" spans="1:9" ht="9.75" customHeight="1" thickBot="1">
      <c r="A3" s="84"/>
      <c r="B3" s="84"/>
      <c r="C3" s="84"/>
      <c r="D3" s="84"/>
      <c r="E3" s="84"/>
      <c r="F3" s="84"/>
      <c r="G3" s="84"/>
      <c r="H3" s="84"/>
      <c r="I3" s="83"/>
    </row>
    <row r="4" spans="1:9" s="5" customFormat="1" ht="12" thickBot="1">
      <c r="A4" s="303"/>
      <c r="B4" s="332"/>
      <c r="C4" s="332"/>
      <c r="D4" s="345"/>
      <c r="E4" s="115">
        <v>2010</v>
      </c>
      <c r="F4" s="12">
        <v>2011</v>
      </c>
      <c r="G4" s="13">
        <v>2012</v>
      </c>
      <c r="H4" s="3"/>
      <c r="I4" s="4"/>
    </row>
    <row r="5" spans="1:9" s="5" customFormat="1" ht="11.25">
      <c r="A5" s="316" t="s">
        <v>40</v>
      </c>
      <c r="B5" s="317" t="s">
        <v>1</v>
      </c>
      <c r="C5" s="317" t="s">
        <v>111</v>
      </c>
      <c r="D5" s="346"/>
      <c r="E5" s="186">
        <v>94544</v>
      </c>
      <c r="F5" s="67">
        <v>58196.18473</v>
      </c>
      <c r="G5" s="58">
        <v>58735.49152</v>
      </c>
      <c r="H5" s="3"/>
      <c r="I5" s="4"/>
    </row>
    <row r="6" spans="1:9" s="5" customFormat="1" ht="11.25">
      <c r="A6" s="308"/>
      <c r="B6" s="311"/>
      <c r="C6" s="311" t="s">
        <v>41</v>
      </c>
      <c r="D6" s="347"/>
      <c r="E6" s="156">
        <v>299</v>
      </c>
      <c r="F6" s="68">
        <v>482.11934</v>
      </c>
      <c r="G6" s="23">
        <v>448.86025</v>
      </c>
      <c r="H6" s="3"/>
      <c r="I6" s="4"/>
    </row>
    <row r="7" spans="1:9" s="5" customFormat="1" ht="11.25">
      <c r="A7" s="308"/>
      <c r="B7" s="311"/>
      <c r="C7" s="311" t="s">
        <v>42</v>
      </c>
      <c r="D7" s="347"/>
      <c r="E7" s="156"/>
      <c r="F7" s="68">
        <v>378.482</v>
      </c>
      <c r="G7" s="23">
        <v>372.6007</v>
      </c>
      <c r="H7" s="3"/>
      <c r="I7" s="4"/>
    </row>
    <row r="8" spans="1:9" s="5" customFormat="1" ht="11.25">
      <c r="A8" s="308"/>
      <c r="B8" s="311"/>
      <c r="C8" s="311" t="s">
        <v>43</v>
      </c>
      <c r="D8" s="347"/>
      <c r="E8" s="156">
        <v>270</v>
      </c>
      <c r="F8" s="68">
        <v>210.18673</v>
      </c>
      <c r="G8" s="23">
        <v>266.33182</v>
      </c>
      <c r="H8" s="3"/>
      <c r="I8" s="4"/>
    </row>
    <row r="9" spans="1:9" s="5" customFormat="1" ht="11.25">
      <c r="A9" s="308"/>
      <c r="B9" s="311"/>
      <c r="C9" s="311" t="s">
        <v>106</v>
      </c>
      <c r="D9" s="347"/>
      <c r="E9" s="156"/>
      <c r="F9" s="68"/>
      <c r="G9" s="23">
        <v>61.52897</v>
      </c>
      <c r="H9" s="3"/>
      <c r="I9" s="4"/>
    </row>
    <row r="10" spans="1:9" s="5" customFormat="1" ht="11.25">
      <c r="A10" s="308"/>
      <c r="B10" s="311"/>
      <c r="C10" s="311" t="s">
        <v>44</v>
      </c>
      <c r="D10" s="347"/>
      <c r="E10" s="156"/>
      <c r="F10" s="68">
        <v>13864.6</v>
      </c>
      <c r="G10" s="23">
        <v>19601.456</v>
      </c>
      <c r="H10" s="3"/>
      <c r="I10" s="4"/>
    </row>
    <row r="11" spans="1:9" s="5" customFormat="1" ht="11.25">
      <c r="A11" s="308"/>
      <c r="B11" s="311"/>
      <c r="C11" s="311" t="s">
        <v>45</v>
      </c>
      <c r="D11" s="347"/>
      <c r="E11" s="156">
        <v>1036</v>
      </c>
      <c r="F11" s="68">
        <v>658.61828</v>
      </c>
      <c r="G11" s="23">
        <v>623.75637</v>
      </c>
      <c r="H11" s="3"/>
      <c r="I11" s="4"/>
    </row>
    <row r="12" spans="1:9" s="5" customFormat="1" ht="11.25">
      <c r="A12" s="308"/>
      <c r="B12" s="311"/>
      <c r="C12" s="311" t="s">
        <v>46</v>
      </c>
      <c r="D12" s="347"/>
      <c r="E12" s="156"/>
      <c r="F12" s="68">
        <v>3977.01413</v>
      </c>
      <c r="G12" s="23">
        <v>2736.06019</v>
      </c>
      <c r="H12" s="3"/>
      <c r="I12" s="4"/>
    </row>
    <row r="13" spans="1:9" s="5" customFormat="1" ht="11.25">
      <c r="A13" s="308"/>
      <c r="B13" s="311"/>
      <c r="C13" s="311" t="s">
        <v>1</v>
      </c>
      <c r="D13" s="347"/>
      <c r="E13" s="156">
        <v>102861</v>
      </c>
      <c r="F13" s="68">
        <v>77767.20521</v>
      </c>
      <c r="G13" s="23">
        <v>82846.08582</v>
      </c>
      <c r="H13" s="3"/>
      <c r="I13" s="4"/>
    </row>
    <row r="14" spans="1:9" s="5" customFormat="1" ht="11.25">
      <c r="A14" s="308"/>
      <c r="B14" s="311" t="s">
        <v>47</v>
      </c>
      <c r="C14" s="311" t="s">
        <v>78</v>
      </c>
      <c r="D14" s="347"/>
      <c r="E14" s="156">
        <v>2739</v>
      </c>
      <c r="F14" s="68">
        <v>2782.05574</v>
      </c>
      <c r="G14" s="23">
        <v>5100.41098</v>
      </c>
      <c r="H14" s="3"/>
      <c r="I14" s="4"/>
    </row>
    <row r="15" spans="1:9" s="5" customFormat="1" ht="11.25">
      <c r="A15" s="308"/>
      <c r="B15" s="311"/>
      <c r="C15" s="311" t="s">
        <v>77</v>
      </c>
      <c r="D15" s="347"/>
      <c r="E15" s="156">
        <v>389</v>
      </c>
      <c r="F15" s="68">
        <v>171.42186</v>
      </c>
      <c r="G15" s="23">
        <v>134.21315</v>
      </c>
      <c r="H15" s="3"/>
      <c r="I15" s="4"/>
    </row>
    <row r="16" spans="1:9" s="5" customFormat="1" ht="11.25">
      <c r="A16" s="308"/>
      <c r="B16" s="311"/>
      <c r="C16" s="311" t="s">
        <v>100</v>
      </c>
      <c r="D16" s="347"/>
      <c r="E16" s="156">
        <v>684</v>
      </c>
      <c r="F16" s="68">
        <v>162.64946</v>
      </c>
      <c r="G16" s="23">
        <v>639.69905</v>
      </c>
      <c r="H16" s="3"/>
      <c r="I16" s="4"/>
    </row>
    <row r="17" spans="1:9" s="5" customFormat="1" ht="11.25">
      <c r="A17" s="308"/>
      <c r="B17" s="311"/>
      <c r="C17" s="311" t="s">
        <v>76</v>
      </c>
      <c r="D17" s="347"/>
      <c r="E17" s="156">
        <v>362</v>
      </c>
      <c r="F17" s="68">
        <v>134.93168</v>
      </c>
      <c r="G17" s="23">
        <v>299.18007</v>
      </c>
      <c r="H17" s="3"/>
      <c r="I17" s="4"/>
    </row>
    <row r="18" spans="1:9" s="5" customFormat="1" ht="11.25">
      <c r="A18" s="308"/>
      <c r="B18" s="311"/>
      <c r="C18" s="311" t="s">
        <v>48</v>
      </c>
      <c r="D18" s="347"/>
      <c r="E18" s="156">
        <v>1753</v>
      </c>
      <c r="F18" s="68">
        <v>536.61017</v>
      </c>
      <c r="G18" s="23">
        <v>216.0917</v>
      </c>
      <c r="H18" s="3"/>
      <c r="I18" s="4"/>
    </row>
    <row r="19" spans="1:9" s="5" customFormat="1" ht="12" thickBot="1">
      <c r="A19" s="309"/>
      <c r="B19" s="312"/>
      <c r="C19" s="312" t="s">
        <v>1</v>
      </c>
      <c r="D19" s="348"/>
      <c r="E19" s="157">
        <v>5927</v>
      </c>
      <c r="F19" s="69">
        <v>3787.66891</v>
      </c>
      <c r="G19" s="61">
        <v>6389.59495</v>
      </c>
      <c r="H19" s="3"/>
      <c r="I19" s="4"/>
    </row>
    <row r="20" spans="1:9" s="5" customFormat="1" ht="11.25">
      <c r="A20" s="307" t="s">
        <v>49</v>
      </c>
      <c r="B20" s="310" t="s">
        <v>1</v>
      </c>
      <c r="C20" s="310" t="s">
        <v>50</v>
      </c>
      <c r="D20" s="349"/>
      <c r="E20" s="154">
        <v>47251</v>
      </c>
      <c r="F20" s="155">
        <v>36950.46462</v>
      </c>
      <c r="G20" s="21">
        <v>40744.72366</v>
      </c>
      <c r="H20" s="3"/>
      <c r="I20" s="4"/>
    </row>
    <row r="21" spans="1:9" s="5" customFormat="1" ht="11.25">
      <c r="A21" s="308"/>
      <c r="B21" s="311"/>
      <c r="C21" s="311" t="s">
        <v>109</v>
      </c>
      <c r="D21" s="347"/>
      <c r="E21" s="156"/>
      <c r="F21" s="68"/>
      <c r="G21" s="23"/>
      <c r="H21" s="3"/>
      <c r="I21" s="4"/>
    </row>
    <row r="22" spans="1:9" s="5" customFormat="1" ht="11.25">
      <c r="A22" s="308"/>
      <c r="B22" s="311"/>
      <c r="C22" s="311" t="s">
        <v>108</v>
      </c>
      <c r="D22" s="347"/>
      <c r="E22" s="156"/>
      <c r="F22" s="68"/>
      <c r="G22" s="23"/>
      <c r="H22" s="3"/>
      <c r="I22" s="4"/>
    </row>
    <row r="23" spans="1:9" s="5" customFormat="1" ht="11.25">
      <c r="A23" s="308"/>
      <c r="B23" s="311"/>
      <c r="C23" s="311" t="s">
        <v>51</v>
      </c>
      <c r="D23" s="347"/>
      <c r="E23" s="156">
        <v>18589</v>
      </c>
      <c r="F23" s="68">
        <v>19471.034</v>
      </c>
      <c r="G23" s="23">
        <v>19396.898</v>
      </c>
      <c r="H23" s="3"/>
      <c r="I23" s="4"/>
    </row>
    <row r="24" spans="1:9" s="5" customFormat="1" ht="11.25">
      <c r="A24" s="308"/>
      <c r="B24" s="311"/>
      <c r="C24" s="311" t="s">
        <v>107</v>
      </c>
      <c r="D24" s="347"/>
      <c r="E24" s="156"/>
      <c r="F24" s="68">
        <v>23.8626</v>
      </c>
      <c r="G24" s="23">
        <v>18.2136</v>
      </c>
      <c r="H24" s="3"/>
      <c r="I24" s="4"/>
    </row>
    <row r="25" spans="1:9" s="5" customFormat="1" ht="11.25">
      <c r="A25" s="308"/>
      <c r="B25" s="311"/>
      <c r="C25" s="311" t="s">
        <v>52</v>
      </c>
      <c r="D25" s="347"/>
      <c r="E25" s="156">
        <v>10820</v>
      </c>
      <c r="F25" s="68">
        <v>11429.684</v>
      </c>
      <c r="G25" s="23">
        <v>11331.731</v>
      </c>
      <c r="H25" s="3"/>
      <c r="I25" s="4"/>
    </row>
    <row r="26" spans="1:9" s="5" customFormat="1" ht="11.25">
      <c r="A26" s="308"/>
      <c r="B26" s="311"/>
      <c r="C26" s="311" t="s">
        <v>53</v>
      </c>
      <c r="D26" s="347"/>
      <c r="E26" s="156">
        <v>2478</v>
      </c>
      <c r="F26" s="68">
        <v>2803.632</v>
      </c>
      <c r="G26" s="23">
        <v>2644.89</v>
      </c>
      <c r="H26" s="3"/>
      <c r="I26" s="4"/>
    </row>
    <row r="27" spans="1:9" s="5" customFormat="1" ht="11.25">
      <c r="A27" s="308"/>
      <c r="B27" s="311"/>
      <c r="C27" s="311" t="s">
        <v>106</v>
      </c>
      <c r="D27" s="347"/>
      <c r="E27" s="156"/>
      <c r="F27" s="68">
        <v>49.36035</v>
      </c>
      <c r="G27" s="23"/>
      <c r="H27" s="3"/>
      <c r="I27" s="4"/>
    </row>
    <row r="28" spans="1:9" s="5" customFormat="1" ht="11.25">
      <c r="A28" s="308"/>
      <c r="B28" s="311"/>
      <c r="C28" s="311" t="s">
        <v>105</v>
      </c>
      <c r="D28" s="347"/>
      <c r="E28" s="156"/>
      <c r="F28" s="68">
        <v>18.32</v>
      </c>
      <c r="G28" s="23">
        <v>8.246</v>
      </c>
      <c r="H28" s="3"/>
      <c r="I28" s="4"/>
    </row>
    <row r="29" spans="1:9" s="5" customFormat="1" ht="11.25">
      <c r="A29" s="308"/>
      <c r="B29" s="311"/>
      <c r="C29" s="311" t="s">
        <v>104</v>
      </c>
      <c r="D29" s="347"/>
      <c r="E29" s="156"/>
      <c r="F29" s="68">
        <v>2452.514</v>
      </c>
      <c r="G29" s="23">
        <v>2385.927</v>
      </c>
      <c r="H29" s="3"/>
      <c r="I29" s="4"/>
    </row>
    <row r="30" spans="1:9" s="5" customFormat="1" ht="11.25">
      <c r="A30" s="308"/>
      <c r="B30" s="311"/>
      <c r="C30" s="311" t="s">
        <v>54</v>
      </c>
      <c r="D30" s="347"/>
      <c r="E30" s="156">
        <v>931</v>
      </c>
      <c r="F30" s="68">
        <v>845.14849</v>
      </c>
      <c r="G30" s="23">
        <v>980.20983</v>
      </c>
      <c r="H30" s="3"/>
      <c r="I30" s="4"/>
    </row>
    <row r="31" spans="1:9" s="5" customFormat="1" ht="11.25">
      <c r="A31" s="308"/>
      <c r="B31" s="311"/>
      <c r="C31" s="311" t="s">
        <v>103</v>
      </c>
      <c r="D31" s="347"/>
      <c r="E31" s="156"/>
      <c r="F31" s="68">
        <v>27005.59998</v>
      </c>
      <c r="G31" s="23">
        <v>23453.69994</v>
      </c>
      <c r="H31" s="3"/>
      <c r="I31" s="4"/>
    </row>
    <row r="32" spans="1:9" s="5" customFormat="1" ht="11.25">
      <c r="A32" s="308"/>
      <c r="B32" s="311"/>
      <c r="C32" s="311" t="s">
        <v>55</v>
      </c>
      <c r="D32" s="347"/>
      <c r="E32" s="156"/>
      <c r="F32" s="68">
        <v>12760.95341</v>
      </c>
      <c r="G32" s="23">
        <v>11446.75534</v>
      </c>
      <c r="H32" s="3"/>
      <c r="I32" s="4"/>
    </row>
    <row r="33" spans="1:9" s="5" customFormat="1" ht="11.25">
      <c r="A33" s="308"/>
      <c r="B33" s="311"/>
      <c r="C33" s="311" t="s">
        <v>1</v>
      </c>
      <c r="D33" s="347"/>
      <c r="E33" s="156">
        <v>80069</v>
      </c>
      <c r="F33" s="68">
        <v>113810.57345</v>
      </c>
      <c r="G33" s="23">
        <v>112411.29437</v>
      </c>
      <c r="H33" s="3"/>
      <c r="I33" s="4"/>
    </row>
    <row r="34" spans="1:9" s="5" customFormat="1" ht="11.25">
      <c r="A34" s="308"/>
      <c r="B34" s="311" t="s">
        <v>101</v>
      </c>
      <c r="C34" s="311" t="s">
        <v>78</v>
      </c>
      <c r="D34" s="347"/>
      <c r="E34" s="156">
        <v>86</v>
      </c>
      <c r="F34" s="68">
        <v>564.76</v>
      </c>
      <c r="G34" s="23">
        <v>31.73543</v>
      </c>
      <c r="H34" s="3"/>
      <c r="I34" s="4"/>
    </row>
    <row r="35" spans="1:9" s="5" customFormat="1" ht="11.25">
      <c r="A35" s="308"/>
      <c r="B35" s="311"/>
      <c r="C35" s="311" t="s">
        <v>77</v>
      </c>
      <c r="D35" s="347"/>
      <c r="E35" s="156">
        <v>5</v>
      </c>
      <c r="F35" s="68">
        <v>72.6252</v>
      </c>
      <c r="G35" s="23">
        <v>114.112</v>
      </c>
      <c r="H35" s="3"/>
      <c r="I35" s="4"/>
    </row>
    <row r="36" spans="1:9" s="5" customFormat="1" ht="11.25">
      <c r="A36" s="308"/>
      <c r="B36" s="311"/>
      <c r="C36" s="311" t="s">
        <v>100</v>
      </c>
      <c r="D36" s="347"/>
      <c r="E36" s="156"/>
      <c r="F36" s="68"/>
      <c r="G36" s="23">
        <v>-3.4058</v>
      </c>
      <c r="H36" s="3"/>
      <c r="I36" s="4"/>
    </row>
    <row r="37" spans="1:9" s="5" customFormat="1" ht="11.25">
      <c r="A37" s="308"/>
      <c r="B37" s="311"/>
      <c r="C37" s="311" t="s">
        <v>76</v>
      </c>
      <c r="D37" s="347"/>
      <c r="E37" s="156">
        <v>-9</v>
      </c>
      <c r="F37" s="68"/>
      <c r="G37" s="23"/>
      <c r="H37" s="3"/>
      <c r="I37" s="4"/>
    </row>
    <row r="38" spans="1:9" s="5" customFormat="1" ht="11.25">
      <c r="A38" s="308"/>
      <c r="B38" s="311"/>
      <c r="C38" s="311" t="s">
        <v>48</v>
      </c>
      <c r="D38" s="347"/>
      <c r="E38" s="156">
        <v>11</v>
      </c>
      <c r="F38" s="68">
        <v>-14.95034</v>
      </c>
      <c r="G38" s="23"/>
      <c r="H38" s="3"/>
      <c r="I38" s="4"/>
    </row>
    <row r="39" spans="1:9" s="5" customFormat="1" ht="12" thickBot="1">
      <c r="A39" s="309"/>
      <c r="B39" s="312"/>
      <c r="C39" s="312" t="s">
        <v>1</v>
      </c>
      <c r="D39" s="348"/>
      <c r="E39" s="157">
        <v>93</v>
      </c>
      <c r="F39" s="69">
        <v>622.43486</v>
      </c>
      <c r="G39" s="61">
        <v>142.44163</v>
      </c>
      <c r="H39" s="3"/>
      <c r="I39" s="4"/>
    </row>
    <row r="40" spans="1:9" s="5" customFormat="1" ht="11.25">
      <c r="A40" s="3"/>
      <c r="B40" s="3"/>
      <c r="C40" s="3"/>
      <c r="D40" s="3"/>
      <c r="E40" s="3"/>
      <c r="F40" s="3"/>
      <c r="G40" s="3"/>
      <c r="H40" s="3"/>
      <c r="I40" s="4"/>
    </row>
    <row r="41" spans="1:9" ht="12.75">
      <c r="A41" s="328" t="s">
        <v>56</v>
      </c>
      <c r="B41" s="328"/>
      <c r="C41" s="328"/>
      <c r="D41" s="328"/>
      <c r="E41" s="84"/>
      <c r="F41" s="84"/>
      <c r="G41" s="84"/>
      <c r="H41" s="84"/>
      <c r="I41" s="83"/>
    </row>
    <row r="42" spans="1:9" s="5" customFormat="1" ht="12" thickBot="1">
      <c r="A42" s="3"/>
      <c r="B42" s="3"/>
      <c r="C42" s="3"/>
      <c r="D42" s="3"/>
      <c r="E42" s="3"/>
      <c r="F42" s="3"/>
      <c r="G42" s="3"/>
      <c r="H42" s="3"/>
      <c r="I42" s="4"/>
    </row>
    <row r="43" spans="1:8" s="5" customFormat="1" ht="12" thickBot="1">
      <c r="A43" s="303"/>
      <c r="B43" s="332"/>
      <c r="C43" s="332"/>
      <c r="D43" s="345"/>
      <c r="E43" s="115">
        <v>2010</v>
      </c>
      <c r="F43" s="12">
        <v>2011</v>
      </c>
      <c r="G43" s="13">
        <v>2012</v>
      </c>
      <c r="H43" s="4"/>
    </row>
    <row r="44" spans="1:8" s="5" customFormat="1" ht="11.25">
      <c r="A44" s="316" t="s">
        <v>57</v>
      </c>
      <c r="B44" s="317" t="s">
        <v>58</v>
      </c>
      <c r="C44" s="317"/>
      <c r="D44" s="189" t="s">
        <v>1</v>
      </c>
      <c r="E44" s="186">
        <v>70804</v>
      </c>
      <c r="F44" s="67">
        <v>87849.86462</v>
      </c>
      <c r="G44" s="58">
        <v>68618.75088</v>
      </c>
      <c r="H44" s="4"/>
    </row>
    <row r="45" spans="1:8" s="5" customFormat="1" ht="11.25">
      <c r="A45" s="308"/>
      <c r="B45" s="311"/>
      <c r="C45" s="311"/>
      <c r="D45" s="160" t="s">
        <v>59</v>
      </c>
      <c r="E45" s="156">
        <v>-14849</v>
      </c>
      <c r="F45" s="68">
        <v>10937.85355</v>
      </c>
      <c r="G45" s="23">
        <v>13235.56824</v>
      </c>
      <c r="H45" s="4"/>
    </row>
    <row r="46" spans="1:8" s="5" customFormat="1" ht="11.25">
      <c r="A46" s="308"/>
      <c r="B46" s="311"/>
      <c r="C46" s="311"/>
      <c r="D46" s="160" t="s">
        <v>60</v>
      </c>
      <c r="E46" s="156"/>
      <c r="F46" s="68"/>
      <c r="G46" s="23"/>
      <c r="H46" s="4"/>
    </row>
    <row r="47" spans="1:8" s="5" customFormat="1" ht="11.25">
      <c r="A47" s="308"/>
      <c r="B47" s="311"/>
      <c r="C47" s="311"/>
      <c r="D47" s="160" t="s">
        <v>61</v>
      </c>
      <c r="E47" s="156">
        <v>3076</v>
      </c>
      <c r="F47" s="68">
        <v>3440.63792</v>
      </c>
      <c r="G47" s="23">
        <v>3767.05131</v>
      </c>
      <c r="H47" s="4"/>
    </row>
    <row r="48" spans="1:8" s="5" customFormat="1" ht="11.25">
      <c r="A48" s="308"/>
      <c r="B48" s="311"/>
      <c r="C48" s="311"/>
      <c r="D48" s="160" t="s">
        <v>62</v>
      </c>
      <c r="E48" s="156">
        <v>82577</v>
      </c>
      <c r="F48" s="68">
        <v>73471.37315</v>
      </c>
      <c r="G48" s="23">
        <v>51616.13133</v>
      </c>
      <c r="H48" s="4"/>
    </row>
    <row r="49" spans="1:8" s="5" customFormat="1" ht="11.25">
      <c r="A49" s="308"/>
      <c r="B49" s="311" t="s">
        <v>63</v>
      </c>
      <c r="C49" s="311"/>
      <c r="D49" s="160" t="s">
        <v>64</v>
      </c>
      <c r="E49" s="156"/>
      <c r="F49" s="68"/>
      <c r="G49" s="23"/>
      <c r="H49" s="4"/>
    </row>
    <row r="50" spans="1:8" s="5" customFormat="1" ht="11.25">
      <c r="A50" s="308"/>
      <c r="B50" s="311"/>
      <c r="C50" s="311"/>
      <c r="D50" s="160" t="s">
        <v>65</v>
      </c>
      <c r="E50" s="156">
        <v>3076</v>
      </c>
      <c r="F50" s="68">
        <v>3540.63792</v>
      </c>
      <c r="G50" s="23">
        <v>3994.93731</v>
      </c>
      <c r="H50" s="4"/>
    </row>
    <row r="51" spans="1:8" s="5" customFormat="1" ht="11.25">
      <c r="A51" s="308"/>
      <c r="B51" s="311"/>
      <c r="C51" s="311"/>
      <c r="D51" s="160" t="s">
        <v>66</v>
      </c>
      <c r="E51" s="156">
        <v>82577</v>
      </c>
      <c r="F51" s="68">
        <v>73471.37315</v>
      </c>
      <c r="G51" s="23">
        <v>51616.13133</v>
      </c>
      <c r="H51" s="4"/>
    </row>
    <row r="52" spans="1:8" s="5" customFormat="1" ht="11.25">
      <c r="A52" s="308"/>
      <c r="B52" s="311"/>
      <c r="C52" s="311"/>
      <c r="D52" s="160" t="s">
        <v>67</v>
      </c>
      <c r="E52" s="156">
        <v>1673</v>
      </c>
      <c r="F52" s="68">
        <v>983.26537</v>
      </c>
      <c r="G52" s="23">
        <v>847.74064</v>
      </c>
      <c r="H52" s="4"/>
    </row>
    <row r="53" spans="1:8" s="5" customFormat="1" ht="12" thickBot="1">
      <c r="A53" s="309"/>
      <c r="B53" s="312" t="s">
        <v>68</v>
      </c>
      <c r="C53" s="312"/>
      <c r="D53" s="188" t="s">
        <v>1</v>
      </c>
      <c r="E53" s="157">
        <v>1365</v>
      </c>
      <c r="F53" s="69">
        <v>768.04804</v>
      </c>
      <c r="G53" s="61">
        <v>663.1507</v>
      </c>
      <c r="H53" s="4"/>
    </row>
    <row r="54" spans="1:9" s="5" customFormat="1" ht="11.25">
      <c r="A54" s="4"/>
      <c r="B54" s="4"/>
      <c r="C54" s="4"/>
      <c r="D54" s="4"/>
      <c r="E54" s="4"/>
      <c r="F54" s="4"/>
      <c r="G54" s="4"/>
      <c r="H54" s="4"/>
      <c r="I54" s="4"/>
    </row>
    <row r="55" s="5" customFormat="1" ht="11.25"/>
  </sheetData>
  <sheetProtection/>
  <mergeCells count="49">
    <mergeCell ref="A41:D41"/>
    <mergeCell ref="A43:D43"/>
    <mergeCell ref="A44:A53"/>
    <mergeCell ref="B44:C48"/>
    <mergeCell ref="B49:C52"/>
    <mergeCell ref="B53:C53"/>
    <mergeCell ref="C30:D30"/>
    <mergeCell ref="C31:D31"/>
    <mergeCell ref="C32:D32"/>
    <mergeCell ref="C33:D33"/>
    <mergeCell ref="B34:B39"/>
    <mergeCell ref="C34:D34"/>
    <mergeCell ref="C35:D35"/>
    <mergeCell ref="C36:D36"/>
    <mergeCell ref="C37:D37"/>
    <mergeCell ref="C38:D38"/>
    <mergeCell ref="C39:D39"/>
    <mergeCell ref="C16:D16"/>
    <mergeCell ref="C17:D17"/>
    <mergeCell ref="C18:D18"/>
    <mergeCell ref="C19:D19"/>
    <mergeCell ref="A20:A39"/>
    <mergeCell ref="B20:B33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2:D2"/>
    <mergeCell ref="A4:D4"/>
    <mergeCell ref="A5:A19"/>
    <mergeCell ref="B5:B1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B14:B19"/>
    <mergeCell ref="C14:D14"/>
    <mergeCell ref="C15:D1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3"/>
  <sheetViews>
    <sheetView showGridLines="0" zoomScalePageLayoutView="0" workbookViewId="0" topLeftCell="A1">
      <selection activeCell="L19" sqref="L19"/>
    </sheetView>
  </sheetViews>
  <sheetFormatPr defaultColWidth="9.140625" defaultRowHeight="12.75"/>
  <cols>
    <col min="1" max="1" width="9.421875" style="0" customWidth="1"/>
    <col min="2" max="2" width="35.28125" style="0" customWidth="1"/>
    <col min="3" max="5" width="7.00390625" style="0" bestFit="1" customWidth="1"/>
    <col min="6" max="6" width="9.00390625" style="161" bestFit="1" customWidth="1"/>
    <col min="7" max="7" width="8.421875" style="162" customWidth="1"/>
    <col min="8" max="8" width="7.00390625" style="161" bestFit="1" customWidth="1"/>
    <col min="9" max="9" width="7.421875" style="161" bestFit="1" customWidth="1"/>
  </cols>
  <sheetData>
    <row r="1" spans="1:9" ht="15">
      <c r="A1" s="298" t="s">
        <v>129</v>
      </c>
      <c r="B1" s="327"/>
      <c r="C1" s="327"/>
      <c r="D1" s="327"/>
      <c r="E1" s="327"/>
      <c r="F1" s="327"/>
      <c r="G1" s="327"/>
      <c r="H1" s="327"/>
      <c r="I1" s="327"/>
    </row>
    <row r="2" spans="1:5" ht="13.5" customHeight="1">
      <c r="A2" s="84"/>
      <c r="B2" s="84"/>
      <c r="C2" s="84"/>
      <c r="D2" s="84"/>
      <c r="E2" s="83"/>
    </row>
    <row r="3" spans="1:5" ht="12.75" customHeight="1">
      <c r="A3" s="352" t="s">
        <v>69</v>
      </c>
      <c r="B3" s="352"/>
      <c r="C3" s="352"/>
      <c r="D3" s="352"/>
      <c r="E3" s="352"/>
    </row>
    <row r="4" spans="1:5" ht="9.75" customHeight="1" thickBot="1">
      <c r="A4" s="84"/>
      <c r="B4" s="84"/>
      <c r="C4" s="84"/>
      <c r="D4" s="84"/>
      <c r="E4" s="83"/>
    </row>
    <row r="5" spans="1:9" s="5" customFormat="1" ht="34.5" thickBot="1">
      <c r="A5" s="303"/>
      <c r="B5" s="345"/>
      <c r="C5" s="193">
        <v>2010</v>
      </c>
      <c r="D5" s="66">
        <v>2011</v>
      </c>
      <c r="E5" s="65">
        <v>2012</v>
      </c>
      <c r="F5" s="86" t="s">
        <v>70</v>
      </c>
      <c r="G5" s="163" t="s">
        <v>71</v>
      </c>
      <c r="H5" s="88" t="s">
        <v>72</v>
      </c>
      <c r="I5" s="33" t="s">
        <v>73</v>
      </c>
    </row>
    <row r="6" spans="1:9" s="5" customFormat="1" ht="11.25">
      <c r="A6" s="299" t="s">
        <v>2</v>
      </c>
      <c r="B6" s="190" t="s">
        <v>96</v>
      </c>
      <c r="C6" s="186">
        <v>13.1</v>
      </c>
      <c r="D6" s="67">
        <v>12.75</v>
      </c>
      <c r="E6" s="58">
        <v>2502</v>
      </c>
      <c r="F6" s="165">
        <f>E6-D6</f>
        <v>2489.25</v>
      </c>
      <c r="G6" s="89">
        <f>E6/D6</f>
        <v>196.23529411764707</v>
      </c>
      <c r="H6" s="171">
        <v>30</v>
      </c>
      <c r="I6" s="37">
        <f>E6/H6</f>
        <v>83.4</v>
      </c>
    </row>
    <row r="7" spans="1:9" s="5" customFormat="1" ht="11.25">
      <c r="A7" s="300"/>
      <c r="B7" s="191" t="s">
        <v>3</v>
      </c>
      <c r="C7" s="156">
        <v>208420.64</v>
      </c>
      <c r="D7" s="68">
        <v>217836.1</v>
      </c>
      <c r="E7" s="23">
        <v>220372.16</v>
      </c>
      <c r="F7" s="167">
        <f>E7-D7</f>
        <v>2536.0599999999977</v>
      </c>
      <c r="G7" s="92">
        <f>E7/D7</f>
        <v>1.0116420556556054</v>
      </c>
      <c r="H7" s="168">
        <v>431958.02499999997</v>
      </c>
      <c r="I7" s="142">
        <f>E7/H7</f>
        <v>0.5101703111083536</v>
      </c>
    </row>
    <row r="8" spans="1:9" s="5" customFormat="1" ht="11.25">
      <c r="A8" s="300"/>
      <c r="B8" s="191" t="s">
        <v>95</v>
      </c>
      <c r="C8" s="156">
        <v>200116.72</v>
      </c>
      <c r="D8" s="68">
        <v>209902.95</v>
      </c>
      <c r="E8" s="23">
        <v>210623.71</v>
      </c>
      <c r="F8" s="167">
        <f aca="true" t="shared" si="0" ref="F8:F20">E8-D8</f>
        <v>720.7599999999802</v>
      </c>
      <c r="G8" s="92">
        <f aca="true" t="shared" si="1" ref="G8:G20">E8/D8</f>
        <v>1.0034337773718758</v>
      </c>
      <c r="H8" s="168">
        <v>415208.02499999997</v>
      </c>
      <c r="I8" s="142">
        <f aca="true" t="shared" si="2" ref="I8:I21">E8/H8</f>
        <v>0.5072727339506504</v>
      </c>
    </row>
    <row r="9" spans="1:9" s="5" customFormat="1" ht="11.25">
      <c r="A9" s="300"/>
      <c r="B9" s="191" t="s">
        <v>94</v>
      </c>
      <c r="C9" s="156"/>
      <c r="D9" s="68"/>
      <c r="E9" s="23"/>
      <c r="F9" s="167">
        <f t="shared" si="0"/>
        <v>0</v>
      </c>
      <c r="G9" s="92"/>
      <c r="H9" s="168">
        <v>1500</v>
      </c>
      <c r="I9" s="142">
        <f t="shared" si="2"/>
        <v>0</v>
      </c>
    </row>
    <row r="10" spans="1:9" s="5" customFormat="1" ht="11.25">
      <c r="A10" s="300"/>
      <c r="B10" s="191" t="s">
        <v>4</v>
      </c>
      <c r="C10" s="156">
        <v>271.35</v>
      </c>
      <c r="D10" s="68">
        <v>211.16</v>
      </c>
      <c r="E10" s="23">
        <v>273.05</v>
      </c>
      <c r="F10" s="167">
        <f t="shared" si="0"/>
        <v>61.890000000000015</v>
      </c>
      <c r="G10" s="92">
        <f t="shared" si="1"/>
        <v>1.2930952831975753</v>
      </c>
      <c r="H10" s="168">
        <v>500</v>
      </c>
      <c r="I10" s="142">
        <f t="shared" si="2"/>
        <v>0.5461</v>
      </c>
    </row>
    <row r="11" spans="1:9" s="5" customFormat="1" ht="11.25">
      <c r="A11" s="300"/>
      <c r="B11" s="191" t="s">
        <v>93</v>
      </c>
      <c r="C11" s="156">
        <v>29073.15</v>
      </c>
      <c r="D11" s="68">
        <v>21275.72</v>
      </c>
      <c r="E11" s="23">
        <v>22383.28</v>
      </c>
      <c r="F11" s="167">
        <f t="shared" si="0"/>
        <v>1107.5599999999977</v>
      </c>
      <c r="G11" s="92">
        <f t="shared" si="1"/>
        <v>1.052057462685164</v>
      </c>
      <c r="H11" s="168">
        <v>43000</v>
      </c>
      <c r="I11" s="142">
        <f t="shared" si="2"/>
        <v>0.5205413953488371</v>
      </c>
    </row>
    <row r="12" spans="1:9" s="5" customFormat="1" ht="11.25">
      <c r="A12" s="300"/>
      <c r="B12" s="191" t="s">
        <v>92</v>
      </c>
      <c r="C12" s="156">
        <v>25553.94</v>
      </c>
      <c r="D12" s="68">
        <v>18320.9</v>
      </c>
      <c r="E12" s="23">
        <v>17245.16</v>
      </c>
      <c r="F12" s="167">
        <f t="shared" si="0"/>
        <v>-1075.7400000000016</v>
      </c>
      <c r="G12" s="92">
        <f t="shared" si="1"/>
        <v>0.94128345223215</v>
      </c>
      <c r="H12" s="168">
        <v>32050</v>
      </c>
      <c r="I12" s="142">
        <f t="shared" si="2"/>
        <v>0.5380705148205929</v>
      </c>
    </row>
    <row r="13" spans="1:9" s="5" customFormat="1" ht="11.25">
      <c r="A13" s="300"/>
      <c r="B13" s="191" t="s">
        <v>90</v>
      </c>
      <c r="C13" s="156">
        <f>C14</f>
        <v>4815.36</v>
      </c>
      <c r="D13" s="68">
        <f>D14</f>
        <v>3863.49</v>
      </c>
      <c r="E13" s="23"/>
      <c r="F13" s="167"/>
      <c r="G13" s="92"/>
      <c r="H13" s="168"/>
      <c r="I13" s="142"/>
    </row>
    <row r="14" spans="1:9" s="5" customFormat="1" ht="11.25">
      <c r="A14" s="300"/>
      <c r="B14" s="191" t="s">
        <v>89</v>
      </c>
      <c r="C14" s="156">
        <v>4815.36</v>
      </c>
      <c r="D14" s="68">
        <v>3863.49</v>
      </c>
      <c r="E14" s="23"/>
      <c r="F14" s="167"/>
      <c r="G14" s="92"/>
      <c r="H14" s="168"/>
      <c r="I14" s="142"/>
    </row>
    <row r="15" spans="1:9" s="5" customFormat="1" ht="11.25">
      <c r="A15" s="300"/>
      <c r="B15" s="191" t="s">
        <v>5</v>
      </c>
      <c r="C15" s="156">
        <v>2705.67</v>
      </c>
      <c r="D15" s="68">
        <v>3345.2</v>
      </c>
      <c r="E15" s="23">
        <v>4398.79</v>
      </c>
      <c r="F15" s="167">
        <f t="shared" si="0"/>
        <v>1053.5900000000001</v>
      </c>
      <c r="G15" s="92">
        <f t="shared" si="1"/>
        <v>1.3149557575032884</v>
      </c>
      <c r="H15" s="168">
        <v>21600</v>
      </c>
      <c r="I15" s="142">
        <f t="shared" si="2"/>
        <v>0.2036476851851852</v>
      </c>
    </row>
    <row r="16" spans="1:9" s="5" customFormat="1" ht="11.25">
      <c r="A16" s="300"/>
      <c r="B16" s="191" t="s">
        <v>6</v>
      </c>
      <c r="C16" s="156">
        <v>74.91</v>
      </c>
      <c r="D16" s="68">
        <v>104.81</v>
      </c>
      <c r="E16" s="23">
        <v>984.07</v>
      </c>
      <c r="F16" s="167">
        <f t="shared" si="0"/>
        <v>879.26</v>
      </c>
      <c r="G16" s="92">
        <f t="shared" si="1"/>
        <v>9.389085010972236</v>
      </c>
      <c r="H16" s="168">
        <v>14600</v>
      </c>
      <c r="I16" s="142">
        <f t="shared" si="2"/>
        <v>0.06740205479452055</v>
      </c>
    </row>
    <row r="17" spans="1:9" s="5" customFormat="1" ht="11.25">
      <c r="A17" s="300"/>
      <c r="B17" s="191" t="s">
        <v>7</v>
      </c>
      <c r="C17" s="156">
        <v>114.01</v>
      </c>
      <c r="D17" s="68">
        <v>24.77</v>
      </c>
      <c r="E17" s="23">
        <v>155.61</v>
      </c>
      <c r="F17" s="167">
        <f t="shared" si="0"/>
        <v>130.84</v>
      </c>
      <c r="G17" s="92">
        <f t="shared" si="1"/>
        <v>6.282196205086799</v>
      </c>
      <c r="H17" s="168">
        <v>100</v>
      </c>
      <c r="I17" s="142">
        <f t="shared" si="2"/>
        <v>1.5561</v>
      </c>
    </row>
    <row r="18" spans="1:9" s="5" customFormat="1" ht="11.25">
      <c r="A18" s="300"/>
      <c r="B18" s="191" t="s">
        <v>8</v>
      </c>
      <c r="C18" s="156">
        <v>2713.13</v>
      </c>
      <c r="D18" s="68">
        <v>7133.51</v>
      </c>
      <c r="E18" s="23">
        <v>7456.63</v>
      </c>
      <c r="F18" s="167">
        <f t="shared" si="0"/>
        <v>323.1199999999999</v>
      </c>
      <c r="G18" s="92">
        <f t="shared" si="1"/>
        <v>1.0452960744430162</v>
      </c>
      <c r="H18" s="168">
        <v>14309.56</v>
      </c>
      <c r="I18" s="142">
        <f t="shared" si="2"/>
        <v>0.5210942894121133</v>
      </c>
    </row>
    <row r="19" spans="1:9" s="5" customFormat="1" ht="11.25">
      <c r="A19" s="300"/>
      <c r="B19" s="191" t="s">
        <v>124</v>
      </c>
      <c r="C19" s="156"/>
      <c r="D19" s="68"/>
      <c r="E19" s="23"/>
      <c r="F19" s="167">
        <f t="shared" si="0"/>
        <v>0</v>
      </c>
      <c r="G19" s="92"/>
      <c r="H19" s="168"/>
      <c r="I19" s="142"/>
    </row>
    <row r="20" spans="1:9" s="5" customFormat="1" ht="11.25">
      <c r="A20" s="300"/>
      <c r="B20" s="191" t="s">
        <v>88</v>
      </c>
      <c r="C20" s="156"/>
      <c r="D20" s="68">
        <v>4041.67</v>
      </c>
      <c r="E20" s="23">
        <v>4310</v>
      </c>
      <c r="F20" s="167">
        <f t="shared" si="0"/>
        <v>268.3299999999999</v>
      </c>
      <c r="G20" s="92">
        <f t="shared" si="1"/>
        <v>1.0663908730796923</v>
      </c>
      <c r="H20" s="168"/>
      <c r="I20" s="142"/>
    </row>
    <row r="21" spans="1:9" s="20" customFormat="1" ht="12" thickBot="1">
      <c r="A21" s="301"/>
      <c r="B21" s="136" t="s">
        <v>1</v>
      </c>
      <c r="C21" s="130">
        <v>248126.9</v>
      </c>
      <c r="D21" s="118">
        <v>253702.7</v>
      </c>
      <c r="E21" s="25">
        <v>255064.53</v>
      </c>
      <c r="F21" s="172">
        <f>E21-D21</f>
        <v>1361.8299999999872</v>
      </c>
      <c r="G21" s="95">
        <f>E21/D21</f>
        <v>1.0053678183164783</v>
      </c>
      <c r="H21" s="170">
        <v>511497.58499999996</v>
      </c>
      <c r="I21" s="147">
        <f t="shared" si="2"/>
        <v>0.49866223708563556</v>
      </c>
    </row>
    <row r="22" spans="1:9" s="5" customFormat="1" ht="11.25">
      <c r="A22" s="299" t="s">
        <v>9</v>
      </c>
      <c r="B22" s="190" t="s">
        <v>10</v>
      </c>
      <c r="C22" s="186">
        <v>73945.53</v>
      </c>
      <c r="D22" s="67">
        <v>56439.73</v>
      </c>
      <c r="E22" s="58">
        <v>60091.77</v>
      </c>
      <c r="F22" s="165">
        <f>E22-D22</f>
        <v>3652.0399999999936</v>
      </c>
      <c r="G22" s="89">
        <f>E22/D22</f>
        <v>1.064706900617703</v>
      </c>
      <c r="H22" s="166">
        <v>116602.184</v>
      </c>
      <c r="I22" s="41">
        <f>E22/H22</f>
        <v>0.5153571566035161</v>
      </c>
    </row>
    <row r="23" spans="1:9" s="5" customFormat="1" ht="11.25">
      <c r="A23" s="300"/>
      <c r="B23" s="191" t="s">
        <v>11</v>
      </c>
      <c r="C23" s="156">
        <v>28051.09</v>
      </c>
      <c r="D23" s="68">
        <v>20851.4</v>
      </c>
      <c r="E23" s="23">
        <v>32596.31</v>
      </c>
      <c r="F23" s="167">
        <f>E23-D23</f>
        <v>11744.91</v>
      </c>
      <c r="G23" s="92">
        <f>E23/D23</f>
        <v>1.5632672146714368</v>
      </c>
      <c r="H23" s="168">
        <v>44000</v>
      </c>
      <c r="I23" s="142">
        <f>E23/H23</f>
        <v>0.7408252272727273</v>
      </c>
    </row>
    <row r="24" spans="1:9" s="5" customFormat="1" ht="11.25">
      <c r="A24" s="300"/>
      <c r="B24" s="191" t="s">
        <v>87</v>
      </c>
      <c r="C24" s="156">
        <v>4364.65</v>
      </c>
      <c r="D24" s="68">
        <v>3097.96</v>
      </c>
      <c r="E24" s="23">
        <v>3943.6</v>
      </c>
      <c r="F24" s="167">
        <f aca="true" t="shared" si="3" ref="F24:F58">E24-D24</f>
        <v>845.6399999999999</v>
      </c>
      <c r="G24" s="92">
        <f aca="true" t="shared" si="4" ref="G24:G58">E24/D24</f>
        <v>1.2729667264909812</v>
      </c>
      <c r="H24" s="168"/>
      <c r="I24" s="142"/>
    </row>
    <row r="25" spans="1:9" s="5" customFormat="1" ht="11.25">
      <c r="A25" s="300"/>
      <c r="B25" s="191" t="s">
        <v>12</v>
      </c>
      <c r="C25" s="156">
        <v>28921.57</v>
      </c>
      <c r="D25" s="68">
        <v>21750.61</v>
      </c>
      <c r="E25" s="23">
        <v>15153.46</v>
      </c>
      <c r="F25" s="167">
        <f t="shared" si="3"/>
        <v>-6597.1500000000015</v>
      </c>
      <c r="G25" s="92">
        <f t="shared" si="4"/>
        <v>0.6966912652104928</v>
      </c>
      <c r="H25" s="168">
        <v>43805</v>
      </c>
      <c r="I25" s="142">
        <f aca="true" t="shared" si="5" ref="I25:I58">E25/H25</f>
        <v>0.3459299166761785</v>
      </c>
    </row>
    <row r="26" spans="1:9" s="5" customFormat="1" ht="11.25">
      <c r="A26" s="300"/>
      <c r="B26" s="191" t="s">
        <v>13</v>
      </c>
      <c r="C26" s="156">
        <v>4288.6</v>
      </c>
      <c r="D26" s="68">
        <v>3879.69</v>
      </c>
      <c r="E26" s="23">
        <v>4011.71</v>
      </c>
      <c r="F26" s="167">
        <f t="shared" si="3"/>
        <v>132.01999999999998</v>
      </c>
      <c r="G26" s="92">
        <f t="shared" si="4"/>
        <v>1.0340284919671416</v>
      </c>
      <c r="H26" s="168">
        <v>7650</v>
      </c>
      <c r="I26" s="142">
        <f t="shared" si="5"/>
        <v>0.5244065359477125</v>
      </c>
    </row>
    <row r="27" spans="1:9" s="5" customFormat="1" ht="11.25">
      <c r="A27" s="300"/>
      <c r="B27" s="191" t="s">
        <v>14</v>
      </c>
      <c r="C27" s="156">
        <v>905.96</v>
      </c>
      <c r="D27" s="68">
        <v>811.26</v>
      </c>
      <c r="E27" s="23">
        <v>833.96</v>
      </c>
      <c r="F27" s="167">
        <f t="shared" si="3"/>
        <v>22.700000000000045</v>
      </c>
      <c r="G27" s="92">
        <f t="shared" si="4"/>
        <v>1.0279811651012007</v>
      </c>
      <c r="H27" s="168">
        <v>1600</v>
      </c>
      <c r="I27" s="142">
        <f t="shared" si="5"/>
        <v>0.521225</v>
      </c>
    </row>
    <row r="28" spans="1:9" s="5" customFormat="1" ht="11.25">
      <c r="A28" s="300"/>
      <c r="B28" s="191" t="s">
        <v>15</v>
      </c>
      <c r="C28" s="156">
        <v>723.77</v>
      </c>
      <c r="D28" s="68">
        <v>335.43</v>
      </c>
      <c r="E28" s="23"/>
      <c r="F28" s="167"/>
      <c r="G28" s="92"/>
      <c r="H28" s="168"/>
      <c r="I28" s="142"/>
    </row>
    <row r="29" spans="1:9" s="5" customFormat="1" ht="11.25">
      <c r="A29" s="300"/>
      <c r="B29" s="191" t="s">
        <v>16</v>
      </c>
      <c r="C29" s="156">
        <v>4061.03</v>
      </c>
      <c r="D29" s="68">
        <v>3111.71</v>
      </c>
      <c r="E29" s="23">
        <v>3087.11</v>
      </c>
      <c r="F29" s="167">
        <f t="shared" si="3"/>
        <v>-24.59999999999991</v>
      </c>
      <c r="G29" s="92">
        <f t="shared" si="4"/>
        <v>0.9920943789749045</v>
      </c>
      <c r="H29" s="168">
        <v>6200</v>
      </c>
      <c r="I29" s="142">
        <f t="shared" si="5"/>
        <v>0.4979209677419355</v>
      </c>
    </row>
    <row r="30" spans="1:9" s="5" customFormat="1" ht="11.25">
      <c r="A30" s="300"/>
      <c r="B30" s="191" t="s">
        <v>17</v>
      </c>
      <c r="C30" s="156">
        <v>2628.95</v>
      </c>
      <c r="D30" s="68">
        <v>2601.67</v>
      </c>
      <c r="E30" s="23">
        <v>465.62</v>
      </c>
      <c r="F30" s="167">
        <f t="shared" si="3"/>
        <v>-2136.05</v>
      </c>
      <c r="G30" s="92">
        <f t="shared" si="4"/>
        <v>0.1789696617941553</v>
      </c>
      <c r="H30" s="168">
        <v>7413</v>
      </c>
      <c r="I30" s="142">
        <f t="shared" si="5"/>
        <v>0.06281127748549845</v>
      </c>
    </row>
    <row r="31" spans="1:9" s="5" customFormat="1" ht="11.25">
      <c r="A31" s="300"/>
      <c r="B31" s="191" t="s">
        <v>18</v>
      </c>
      <c r="C31" s="156">
        <v>11394.67</v>
      </c>
      <c r="D31" s="68">
        <v>9249.86</v>
      </c>
      <c r="E31" s="23">
        <v>11223.99</v>
      </c>
      <c r="F31" s="167">
        <f t="shared" si="3"/>
        <v>1974.1299999999992</v>
      </c>
      <c r="G31" s="92">
        <f t="shared" si="4"/>
        <v>1.2134226896407079</v>
      </c>
      <c r="H31" s="168">
        <v>20820</v>
      </c>
      <c r="I31" s="142">
        <f t="shared" si="5"/>
        <v>0.5390965417867435</v>
      </c>
    </row>
    <row r="32" spans="1:9" s="5" customFormat="1" ht="11.25">
      <c r="A32" s="300"/>
      <c r="B32" s="191" t="s">
        <v>19</v>
      </c>
      <c r="C32" s="156">
        <v>3000.14</v>
      </c>
      <c r="D32" s="68">
        <v>2765.43</v>
      </c>
      <c r="E32" s="23">
        <v>2990.37</v>
      </c>
      <c r="F32" s="167">
        <f t="shared" si="3"/>
        <v>224.94000000000005</v>
      </c>
      <c r="G32" s="92">
        <f t="shared" si="4"/>
        <v>1.0813399724455148</v>
      </c>
      <c r="H32" s="168">
        <v>6200</v>
      </c>
      <c r="I32" s="142">
        <f t="shared" si="5"/>
        <v>0.4823177419354839</v>
      </c>
    </row>
    <row r="33" spans="1:9" s="5" customFormat="1" ht="11.25">
      <c r="A33" s="300"/>
      <c r="B33" s="191" t="s">
        <v>20</v>
      </c>
      <c r="C33" s="156">
        <v>7285.03</v>
      </c>
      <c r="D33" s="68">
        <v>5429.39</v>
      </c>
      <c r="E33" s="23">
        <v>7016.64</v>
      </c>
      <c r="F33" s="167">
        <f t="shared" si="3"/>
        <v>1587.25</v>
      </c>
      <c r="G33" s="92">
        <f t="shared" si="4"/>
        <v>1.2923440754854596</v>
      </c>
      <c r="H33" s="168">
        <v>12050</v>
      </c>
      <c r="I33" s="142">
        <f t="shared" si="5"/>
        <v>0.58229377593361</v>
      </c>
    </row>
    <row r="34" spans="1:9" s="5" customFormat="1" ht="11.25">
      <c r="A34" s="300"/>
      <c r="B34" s="191" t="s">
        <v>126</v>
      </c>
      <c r="C34" s="156">
        <v>30.37</v>
      </c>
      <c r="D34" s="68"/>
      <c r="E34" s="23"/>
      <c r="F34" s="167">
        <f t="shared" si="3"/>
        <v>0</v>
      </c>
      <c r="G34" s="92"/>
      <c r="H34" s="168"/>
      <c r="I34" s="142"/>
    </row>
    <row r="35" spans="1:9" s="5" customFormat="1" ht="11.25">
      <c r="A35" s="300"/>
      <c r="B35" s="191" t="s">
        <v>21</v>
      </c>
      <c r="C35" s="156">
        <v>1079.13</v>
      </c>
      <c r="D35" s="68">
        <v>1055.04</v>
      </c>
      <c r="E35" s="23">
        <v>1216.98</v>
      </c>
      <c r="F35" s="167">
        <f t="shared" si="3"/>
        <v>161.94000000000005</v>
      </c>
      <c r="G35" s="92">
        <f t="shared" si="4"/>
        <v>1.1534918107370338</v>
      </c>
      <c r="H35" s="168">
        <v>2570</v>
      </c>
      <c r="I35" s="142">
        <f t="shared" si="5"/>
        <v>0.4735330739299611</v>
      </c>
    </row>
    <row r="36" spans="1:9" s="5" customFormat="1" ht="11.25">
      <c r="A36" s="300"/>
      <c r="B36" s="191" t="s">
        <v>86</v>
      </c>
      <c r="C36" s="156">
        <v>24553.57</v>
      </c>
      <c r="D36" s="68">
        <v>18274.5</v>
      </c>
      <c r="E36" s="23">
        <v>18806.58</v>
      </c>
      <c r="F36" s="167">
        <f t="shared" si="3"/>
        <v>532.0800000000017</v>
      </c>
      <c r="G36" s="92">
        <f t="shared" si="4"/>
        <v>1.0291159812853978</v>
      </c>
      <c r="H36" s="168">
        <v>35500</v>
      </c>
      <c r="I36" s="142">
        <f t="shared" si="5"/>
        <v>0.5297628169014085</v>
      </c>
    </row>
    <row r="37" spans="1:9" s="5" customFormat="1" ht="11.25">
      <c r="A37" s="300"/>
      <c r="B37" s="191" t="s">
        <v>85</v>
      </c>
      <c r="C37" s="156"/>
      <c r="D37" s="68"/>
      <c r="E37" s="23">
        <v>-4605.18</v>
      </c>
      <c r="F37" s="167">
        <f>-E37-D13</f>
        <v>741.6900000000005</v>
      </c>
      <c r="G37" s="92">
        <f>-(E37)/D13</f>
        <v>1.1919740959598706</v>
      </c>
      <c r="H37" s="168">
        <v>-8500</v>
      </c>
      <c r="I37" s="142">
        <f t="shared" si="5"/>
        <v>0.5417858823529412</v>
      </c>
    </row>
    <row r="38" spans="1:9" s="5" customFormat="1" ht="11.25">
      <c r="A38" s="300"/>
      <c r="B38" s="191" t="s">
        <v>22</v>
      </c>
      <c r="C38" s="156">
        <v>5265.15</v>
      </c>
      <c r="D38" s="68">
        <v>4625.15</v>
      </c>
      <c r="E38" s="23">
        <v>4529.45</v>
      </c>
      <c r="F38" s="167">
        <f t="shared" si="3"/>
        <v>-95.69999999999982</v>
      </c>
      <c r="G38" s="92">
        <f t="shared" si="4"/>
        <v>0.9793087791747295</v>
      </c>
      <c r="H38" s="168">
        <v>12713</v>
      </c>
      <c r="I38" s="142">
        <f t="shared" si="5"/>
        <v>0.3562849052151341</v>
      </c>
    </row>
    <row r="39" spans="1:9" s="5" customFormat="1" ht="11.25">
      <c r="A39" s="300"/>
      <c r="B39" s="191" t="s">
        <v>23</v>
      </c>
      <c r="C39" s="156">
        <v>257.16</v>
      </c>
      <c r="D39" s="68">
        <v>291.93</v>
      </c>
      <c r="E39" s="23">
        <v>269.83</v>
      </c>
      <c r="F39" s="167">
        <f t="shared" si="3"/>
        <v>-22.100000000000023</v>
      </c>
      <c r="G39" s="92">
        <f t="shared" si="4"/>
        <v>0.9242969204946391</v>
      </c>
      <c r="H39" s="168"/>
      <c r="I39" s="142"/>
    </row>
    <row r="40" spans="1:9" s="5" customFormat="1" ht="11.25">
      <c r="A40" s="300"/>
      <c r="B40" s="191" t="s">
        <v>84</v>
      </c>
      <c r="C40" s="156">
        <v>23.02</v>
      </c>
      <c r="D40" s="68">
        <v>17.54</v>
      </c>
      <c r="E40" s="23">
        <v>21.38</v>
      </c>
      <c r="F40" s="167">
        <f t="shared" si="3"/>
        <v>3.84</v>
      </c>
      <c r="G40" s="92">
        <f t="shared" si="4"/>
        <v>1.2189281641961232</v>
      </c>
      <c r="H40" s="168"/>
      <c r="I40" s="142"/>
    </row>
    <row r="41" spans="1:9" s="5" customFormat="1" ht="11.25">
      <c r="A41" s="300"/>
      <c r="B41" s="191" t="s">
        <v>24</v>
      </c>
      <c r="C41" s="156">
        <v>13207.08</v>
      </c>
      <c r="D41" s="68">
        <v>12742.68</v>
      </c>
      <c r="E41" s="23">
        <v>12262.95</v>
      </c>
      <c r="F41" s="167">
        <f t="shared" si="3"/>
        <v>-479.72999999999956</v>
      </c>
      <c r="G41" s="92">
        <f t="shared" si="4"/>
        <v>0.9623525035549821</v>
      </c>
      <c r="H41" s="168">
        <v>25775.4</v>
      </c>
      <c r="I41" s="142">
        <f t="shared" si="5"/>
        <v>0.4757617728531856</v>
      </c>
    </row>
    <row r="42" spans="1:9" s="5" customFormat="1" ht="11.25">
      <c r="A42" s="300"/>
      <c r="B42" s="191" t="s">
        <v>25</v>
      </c>
      <c r="C42" s="156">
        <v>628.69</v>
      </c>
      <c r="D42" s="68">
        <v>968.82</v>
      </c>
      <c r="E42" s="23">
        <v>1021.72</v>
      </c>
      <c r="F42" s="167">
        <f t="shared" si="3"/>
        <v>52.89999999999998</v>
      </c>
      <c r="G42" s="92">
        <f t="shared" si="4"/>
        <v>1.0546025061414916</v>
      </c>
      <c r="H42" s="168"/>
      <c r="I42" s="142"/>
    </row>
    <row r="43" spans="1:9" s="5" customFormat="1" ht="11.25">
      <c r="A43" s="300"/>
      <c r="B43" s="191" t="s">
        <v>83</v>
      </c>
      <c r="C43" s="156"/>
      <c r="D43" s="68"/>
      <c r="E43" s="23"/>
      <c r="F43" s="167">
        <f t="shared" si="3"/>
        <v>0</v>
      </c>
      <c r="G43" s="92"/>
      <c r="H43" s="168"/>
      <c r="I43" s="142"/>
    </row>
    <row r="44" spans="1:9" s="5" customFormat="1" ht="11.25">
      <c r="A44" s="300"/>
      <c r="B44" s="191" t="s">
        <v>26</v>
      </c>
      <c r="C44" s="156">
        <v>3655.81</v>
      </c>
      <c r="D44" s="68">
        <v>4828.31</v>
      </c>
      <c r="E44" s="23">
        <v>5133.04</v>
      </c>
      <c r="F44" s="167">
        <f t="shared" si="3"/>
        <v>304.72999999999956</v>
      </c>
      <c r="G44" s="92">
        <f t="shared" si="4"/>
        <v>1.0631131803881688</v>
      </c>
      <c r="H44" s="168"/>
      <c r="I44" s="142"/>
    </row>
    <row r="45" spans="1:9" s="5" customFormat="1" ht="11.25">
      <c r="A45" s="300"/>
      <c r="B45" s="191" t="s">
        <v>27</v>
      </c>
      <c r="C45" s="156">
        <v>8922.58</v>
      </c>
      <c r="D45" s="68">
        <v>6945.55</v>
      </c>
      <c r="E45" s="23">
        <v>6108.19</v>
      </c>
      <c r="F45" s="167">
        <f t="shared" si="3"/>
        <v>-837.3600000000006</v>
      </c>
      <c r="G45" s="92">
        <f t="shared" si="4"/>
        <v>0.8794393532549617</v>
      </c>
      <c r="H45" s="168"/>
      <c r="I45" s="142"/>
    </row>
    <row r="46" spans="1:9" s="5" customFormat="1" ht="11.25">
      <c r="A46" s="300"/>
      <c r="B46" s="191" t="s">
        <v>28</v>
      </c>
      <c r="C46" s="156">
        <v>141688.92</v>
      </c>
      <c r="D46" s="68">
        <v>132716.74</v>
      </c>
      <c r="E46" s="23">
        <v>139316.05</v>
      </c>
      <c r="F46" s="167">
        <f t="shared" si="3"/>
        <v>6599.309999999998</v>
      </c>
      <c r="G46" s="92">
        <f t="shared" si="4"/>
        <v>1.049724774734521</v>
      </c>
      <c r="H46" s="168">
        <v>281900</v>
      </c>
      <c r="I46" s="142">
        <f t="shared" si="5"/>
        <v>0.49420379567222417</v>
      </c>
    </row>
    <row r="47" spans="1:9" s="5" customFormat="1" ht="11.25">
      <c r="A47" s="300"/>
      <c r="B47" s="191" t="s">
        <v>29</v>
      </c>
      <c r="C47" s="156">
        <v>104315.4</v>
      </c>
      <c r="D47" s="68">
        <v>98119.81</v>
      </c>
      <c r="E47" s="23">
        <v>103591.43</v>
      </c>
      <c r="F47" s="167">
        <f t="shared" si="3"/>
        <v>5471.619999999995</v>
      </c>
      <c r="G47" s="92">
        <f t="shared" si="4"/>
        <v>1.055764681974007</v>
      </c>
      <c r="H47" s="168">
        <v>208900</v>
      </c>
      <c r="I47" s="142">
        <f t="shared" si="5"/>
        <v>0.4958900430828147</v>
      </c>
    </row>
    <row r="48" spans="1:9" s="5" customFormat="1" ht="11.25">
      <c r="A48" s="300"/>
      <c r="B48" s="191" t="s">
        <v>30</v>
      </c>
      <c r="C48" s="156">
        <v>101891.34</v>
      </c>
      <c r="D48" s="68">
        <v>93277.73</v>
      </c>
      <c r="E48" s="23">
        <v>97879.79</v>
      </c>
      <c r="F48" s="167">
        <f t="shared" si="3"/>
        <v>4602.059999999998</v>
      </c>
      <c r="G48" s="92">
        <f t="shared" si="4"/>
        <v>1.0493371783382808</v>
      </c>
      <c r="H48" s="168">
        <v>198500</v>
      </c>
      <c r="I48" s="142">
        <f t="shared" si="5"/>
        <v>0.49309717884130977</v>
      </c>
    </row>
    <row r="49" spans="1:9" s="5" customFormat="1" ht="11.25">
      <c r="A49" s="300"/>
      <c r="B49" s="191" t="s">
        <v>75</v>
      </c>
      <c r="C49" s="156">
        <v>2424.06</v>
      </c>
      <c r="D49" s="68">
        <v>4842.08</v>
      </c>
      <c r="E49" s="23">
        <v>5335.95</v>
      </c>
      <c r="F49" s="167">
        <f t="shared" si="3"/>
        <v>493.8699999999999</v>
      </c>
      <c r="G49" s="92">
        <f t="shared" si="4"/>
        <v>1.1019954234543832</v>
      </c>
      <c r="H49" s="168">
        <v>10400</v>
      </c>
      <c r="I49" s="142">
        <f t="shared" si="5"/>
        <v>0.5130721153846154</v>
      </c>
    </row>
    <row r="50" spans="1:9" s="5" customFormat="1" ht="11.25">
      <c r="A50" s="300"/>
      <c r="B50" s="191" t="s">
        <v>31</v>
      </c>
      <c r="C50" s="156">
        <v>37373.52</v>
      </c>
      <c r="D50" s="68">
        <v>34596.93</v>
      </c>
      <c r="E50" s="23">
        <v>35724.63</v>
      </c>
      <c r="F50" s="167">
        <f t="shared" si="3"/>
        <v>1127.699999999997</v>
      </c>
      <c r="G50" s="92">
        <f t="shared" si="4"/>
        <v>1.0325953776823549</v>
      </c>
      <c r="H50" s="168">
        <v>73000</v>
      </c>
      <c r="I50" s="142">
        <f t="shared" si="5"/>
        <v>0.4893784931506849</v>
      </c>
    </row>
    <row r="51" spans="1:9" s="5" customFormat="1" ht="11.25">
      <c r="A51" s="300"/>
      <c r="B51" s="191" t="s">
        <v>32</v>
      </c>
      <c r="C51" s="156">
        <v>73.52</v>
      </c>
      <c r="D51" s="68">
        <v>56.31</v>
      </c>
      <c r="E51" s="23">
        <v>183.58</v>
      </c>
      <c r="F51" s="167">
        <f t="shared" si="3"/>
        <v>127.27000000000001</v>
      </c>
      <c r="G51" s="92">
        <f t="shared" si="4"/>
        <v>3.260166933049192</v>
      </c>
      <c r="H51" s="168">
        <v>300</v>
      </c>
      <c r="I51" s="142">
        <f t="shared" si="5"/>
        <v>0.6119333333333333</v>
      </c>
    </row>
    <row r="52" spans="1:9" s="5" customFormat="1" ht="11.25">
      <c r="A52" s="300"/>
      <c r="B52" s="191" t="s">
        <v>33</v>
      </c>
      <c r="C52" s="156">
        <v>2047.15</v>
      </c>
      <c r="D52" s="68">
        <v>2178.11</v>
      </c>
      <c r="E52" s="23">
        <v>2216.83</v>
      </c>
      <c r="F52" s="167">
        <f t="shared" si="3"/>
        <v>38.7199999999998</v>
      </c>
      <c r="G52" s="92">
        <f t="shared" si="4"/>
        <v>1.0177768799555578</v>
      </c>
      <c r="H52" s="168">
        <v>3500</v>
      </c>
      <c r="I52" s="142">
        <f t="shared" si="5"/>
        <v>0.6333799999999999</v>
      </c>
    </row>
    <row r="53" spans="1:9" s="5" customFormat="1" ht="11.25">
      <c r="A53" s="300"/>
      <c r="B53" s="191" t="s">
        <v>82</v>
      </c>
      <c r="C53" s="156"/>
      <c r="D53" s="68">
        <v>0.85</v>
      </c>
      <c r="E53" s="23"/>
      <c r="F53" s="167">
        <f t="shared" si="3"/>
        <v>-0.85</v>
      </c>
      <c r="G53" s="92">
        <f t="shared" si="4"/>
        <v>0</v>
      </c>
      <c r="H53" s="168"/>
      <c r="I53" s="142"/>
    </row>
    <row r="54" spans="1:9" s="5" customFormat="1" ht="11.25">
      <c r="A54" s="300"/>
      <c r="B54" s="191" t="s">
        <v>34</v>
      </c>
      <c r="C54" s="156">
        <v>6472.94</v>
      </c>
      <c r="D54" s="68">
        <v>9012.84</v>
      </c>
      <c r="E54" s="23">
        <v>10105.58</v>
      </c>
      <c r="F54" s="167">
        <f t="shared" si="3"/>
        <v>1092.7399999999998</v>
      </c>
      <c r="G54" s="92">
        <f t="shared" si="4"/>
        <v>1.1212425828040884</v>
      </c>
      <c r="H54" s="168">
        <v>21000</v>
      </c>
      <c r="I54" s="142">
        <f t="shared" si="5"/>
        <v>0.4812180952380952</v>
      </c>
    </row>
    <row r="55" spans="1:9" s="5" customFormat="1" ht="11.25">
      <c r="A55" s="300"/>
      <c r="B55" s="191" t="s">
        <v>35</v>
      </c>
      <c r="C55" s="156">
        <v>6472.46</v>
      </c>
      <c r="D55" s="68">
        <v>8915.02</v>
      </c>
      <c r="E55" s="23">
        <v>9636.49</v>
      </c>
      <c r="F55" s="167">
        <f t="shared" si="3"/>
        <v>721.4699999999993</v>
      </c>
      <c r="G55" s="92">
        <f t="shared" si="4"/>
        <v>1.0809274684745518</v>
      </c>
      <c r="H55" s="168">
        <v>20000</v>
      </c>
      <c r="I55" s="142">
        <f t="shared" si="5"/>
        <v>0.4818245</v>
      </c>
    </row>
    <row r="56" spans="1:9" s="5" customFormat="1" ht="11.25">
      <c r="A56" s="300"/>
      <c r="B56" s="191" t="s">
        <v>36</v>
      </c>
      <c r="C56" s="156"/>
      <c r="D56" s="68"/>
      <c r="E56" s="23">
        <v>469.09</v>
      </c>
      <c r="F56" s="167">
        <f>E56-D28</f>
        <v>133.65999999999997</v>
      </c>
      <c r="G56" s="92">
        <f>E56/D28</f>
        <v>1.3984736010493992</v>
      </c>
      <c r="H56" s="168">
        <v>600</v>
      </c>
      <c r="I56" s="142">
        <f t="shared" si="5"/>
        <v>0.7818166666666666</v>
      </c>
    </row>
    <row r="57" spans="1:9" s="5" customFormat="1" ht="11.25">
      <c r="A57" s="300"/>
      <c r="B57" s="191" t="s">
        <v>81</v>
      </c>
      <c r="C57" s="156"/>
      <c r="D57" s="68"/>
      <c r="E57" s="23"/>
      <c r="F57" s="167">
        <f t="shared" si="3"/>
        <v>0</v>
      </c>
      <c r="G57" s="92"/>
      <c r="H57" s="168"/>
      <c r="I57" s="142"/>
    </row>
    <row r="58" spans="1:9" s="5" customFormat="1" ht="11.25">
      <c r="A58" s="300"/>
      <c r="B58" s="191" t="s">
        <v>37</v>
      </c>
      <c r="C58" s="156"/>
      <c r="D58" s="68">
        <v>233.64</v>
      </c>
      <c r="E58" s="23"/>
      <c r="F58" s="167">
        <f t="shared" si="3"/>
        <v>-233.64</v>
      </c>
      <c r="G58" s="92">
        <f t="shared" si="4"/>
        <v>0</v>
      </c>
      <c r="H58" s="168">
        <v>400</v>
      </c>
      <c r="I58" s="142">
        <f t="shared" si="5"/>
        <v>0</v>
      </c>
    </row>
    <row r="59" spans="1:9" s="20" customFormat="1" ht="12" thickBot="1">
      <c r="A59" s="301"/>
      <c r="B59" s="136" t="s">
        <v>1</v>
      </c>
      <c r="C59" s="130">
        <v>278928.7</v>
      </c>
      <c r="D59" s="118">
        <v>245839.01</v>
      </c>
      <c r="E59" s="25">
        <v>254422.81</v>
      </c>
      <c r="F59" s="180">
        <f>E59-D59</f>
        <v>8583.799999999988</v>
      </c>
      <c r="G59" s="108">
        <f>E59/D59</f>
        <v>1.0349163462706752</v>
      </c>
      <c r="H59" s="182">
        <v>511497.58400000003</v>
      </c>
      <c r="I59" s="143">
        <f>E59/H59</f>
        <v>0.49740764757942624</v>
      </c>
    </row>
    <row r="60" spans="1:9" s="20" customFormat="1" ht="12" thickBot="1">
      <c r="A60" s="296" t="s">
        <v>38</v>
      </c>
      <c r="B60" s="353"/>
      <c r="C60" s="194">
        <v>-30801.8</v>
      </c>
      <c r="D60" s="70">
        <v>7863.69</v>
      </c>
      <c r="E60" s="63">
        <v>641.720000000001</v>
      </c>
      <c r="F60" s="181">
        <f>E60-D60</f>
        <v>-7221.969999999998</v>
      </c>
      <c r="G60" s="179"/>
      <c r="H60" s="195">
        <f>H21-H59</f>
        <v>0.0009999999310821295</v>
      </c>
      <c r="I60" s="183"/>
    </row>
    <row r="61" spans="6:9" s="5" customFormat="1" ht="11.25">
      <c r="F61" s="196"/>
      <c r="G61" s="197"/>
      <c r="H61" s="196"/>
      <c r="I61" s="196"/>
    </row>
    <row r="62" spans="6:9" s="5" customFormat="1" ht="12.75">
      <c r="F62" s="161"/>
      <c r="G62" s="162"/>
      <c r="H62" s="161"/>
      <c r="I62" s="161"/>
    </row>
    <row r="63" spans="6:9" s="5" customFormat="1" ht="12.75">
      <c r="F63" s="161"/>
      <c r="G63" s="162"/>
      <c r="H63" s="161"/>
      <c r="I63" s="161"/>
    </row>
  </sheetData>
  <sheetProtection/>
  <mergeCells count="6">
    <mergeCell ref="A60:B60"/>
    <mergeCell ref="A1:I1"/>
    <mergeCell ref="A22:A59"/>
    <mergeCell ref="A6:A21"/>
    <mergeCell ref="A5:B5"/>
    <mergeCell ref="A3:E3"/>
  </mergeCells>
  <conditionalFormatting sqref="I6:I21">
    <cfRule type="cellIs" priority="2" dxfId="1" operator="lessThan" stopIfTrue="1">
      <formula>0.5</formula>
    </cfRule>
  </conditionalFormatting>
  <conditionalFormatting sqref="I22:I59">
    <cfRule type="cellIs" priority="1" dxfId="1" operator="greaterThan" stopIfTrue="1">
      <formula>0.5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1"/>
  <sheetViews>
    <sheetView showGridLines="0" zoomScalePageLayoutView="0" workbookViewId="0" topLeftCell="A1">
      <selection activeCell="L19" sqref="L19"/>
    </sheetView>
  </sheetViews>
  <sheetFormatPr defaultColWidth="9.140625" defaultRowHeight="12.75"/>
  <cols>
    <col min="1" max="1" width="14.421875" style="0" customWidth="1"/>
    <col min="2" max="2" width="12.00390625" style="0" customWidth="1"/>
    <col min="3" max="3" width="5.421875" style="0" customWidth="1"/>
    <col min="4" max="4" width="41.00390625" style="0" customWidth="1"/>
    <col min="5" max="7" width="6.140625" style="0" bestFit="1" customWidth="1"/>
    <col min="8" max="8" width="11.57421875" style="0" customWidth="1"/>
    <col min="9" max="9" width="14.57421875" style="0" customWidth="1"/>
  </cols>
  <sheetData>
    <row r="1" spans="1:9" ht="0.75" customHeight="1">
      <c r="A1" s="83"/>
      <c r="B1" s="83"/>
      <c r="C1" s="83"/>
      <c r="D1" s="83"/>
      <c r="E1" s="83"/>
      <c r="F1" s="83"/>
      <c r="G1" s="83"/>
      <c r="H1" s="83"/>
      <c r="I1" s="83"/>
    </row>
    <row r="2" spans="1:9" ht="18" customHeight="1">
      <c r="A2" s="328" t="s">
        <v>39</v>
      </c>
      <c r="B2" s="328"/>
      <c r="C2" s="328"/>
      <c r="D2" s="328"/>
      <c r="E2" s="84"/>
      <c r="F2" s="84"/>
      <c r="G2" s="84"/>
      <c r="H2" s="84"/>
      <c r="I2" s="83"/>
    </row>
    <row r="3" spans="1:9" ht="9.75" customHeight="1" thickBot="1">
      <c r="A3" s="84"/>
      <c r="B3" s="84"/>
      <c r="C3" s="84"/>
      <c r="D3" s="84"/>
      <c r="E3" s="84"/>
      <c r="F3" s="84"/>
      <c r="G3" s="84"/>
      <c r="H3" s="84"/>
      <c r="I3" s="83"/>
    </row>
    <row r="4" spans="1:9" s="5" customFormat="1" ht="12" thickBot="1">
      <c r="A4" s="303"/>
      <c r="B4" s="332"/>
      <c r="C4" s="332"/>
      <c r="D4" s="345"/>
      <c r="E4" s="115">
        <v>2010</v>
      </c>
      <c r="F4" s="12">
        <v>2011</v>
      </c>
      <c r="G4" s="13">
        <v>2012</v>
      </c>
      <c r="H4" s="3"/>
      <c r="I4" s="4"/>
    </row>
    <row r="5" spans="1:9" s="5" customFormat="1" ht="11.25">
      <c r="A5" s="316" t="s">
        <v>40</v>
      </c>
      <c r="B5" s="317" t="s">
        <v>1</v>
      </c>
      <c r="C5" s="317" t="s">
        <v>111</v>
      </c>
      <c r="D5" s="346"/>
      <c r="E5" s="186">
        <v>69597.56</v>
      </c>
      <c r="F5" s="67">
        <v>45419.97</v>
      </c>
      <c r="G5" s="58">
        <v>44660.46</v>
      </c>
      <c r="H5" s="3"/>
      <c r="I5" s="4"/>
    </row>
    <row r="6" spans="1:9" s="5" customFormat="1" ht="11.25">
      <c r="A6" s="308"/>
      <c r="B6" s="311"/>
      <c r="C6" s="311" t="s">
        <v>41</v>
      </c>
      <c r="D6" s="347"/>
      <c r="E6" s="156">
        <v>177.8</v>
      </c>
      <c r="F6" s="68">
        <v>20.6</v>
      </c>
      <c r="G6" s="23">
        <v>94.41</v>
      </c>
      <c r="H6" s="3"/>
      <c r="I6" s="4"/>
    </row>
    <row r="7" spans="1:9" s="5" customFormat="1" ht="11.25">
      <c r="A7" s="308"/>
      <c r="B7" s="311"/>
      <c r="C7" s="311" t="s">
        <v>42</v>
      </c>
      <c r="D7" s="347"/>
      <c r="E7" s="156">
        <v>1049.99</v>
      </c>
      <c r="F7" s="68">
        <v>208.18</v>
      </c>
      <c r="G7" s="23">
        <v>222.31</v>
      </c>
      <c r="H7" s="3"/>
      <c r="I7" s="4"/>
    </row>
    <row r="8" spans="1:9" s="5" customFormat="1" ht="11.25">
      <c r="A8" s="308"/>
      <c r="B8" s="311"/>
      <c r="C8" s="311" t="s">
        <v>43</v>
      </c>
      <c r="D8" s="347"/>
      <c r="E8" s="156">
        <v>872.79</v>
      </c>
      <c r="F8" s="68">
        <v>698.27</v>
      </c>
      <c r="G8" s="23">
        <v>738.9</v>
      </c>
      <c r="H8" s="3"/>
      <c r="I8" s="4"/>
    </row>
    <row r="9" spans="1:9" s="5" customFormat="1" ht="11.25">
      <c r="A9" s="308"/>
      <c r="B9" s="311"/>
      <c r="C9" s="311" t="s">
        <v>110</v>
      </c>
      <c r="D9" s="347"/>
      <c r="E9" s="156">
        <v>8.2</v>
      </c>
      <c r="F9" s="68">
        <v>17.27</v>
      </c>
      <c r="G9" s="23">
        <v>8.31</v>
      </c>
      <c r="H9" s="3"/>
      <c r="I9" s="4"/>
    </row>
    <row r="10" spans="1:9" s="5" customFormat="1" ht="11.25">
      <c r="A10" s="308"/>
      <c r="B10" s="311"/>
      <c r="C10" s="311" t="s">
        <v>44</v>
      </c>
      <c r="D10" s="347"/>
      <c r="E10" s="156"/>
      <c r="F10" s="68">
        <v>7583.52</v>
      </c>
      <c r="G10" s="23">
        <v>7888.85</v>
      </c>
      <c r="H10" s="3"/>
      <c r="I10" s="4"/>
    </row>
    <row r="11" spans="1:9" s="5" customFormat="1" ht="11.25">
      <c r="A11" s="308"/>
      <c r="B11" s="311"/>
      <c r="C11" s="311" t="s">
        <v>45</v>
      </c>
      <c r="D11" s="347"/>
      <c r="E11" s="156"/>
      <c r="F11" s="68"/>
      <c r="G11" s="23"/>
      <c r="H11" s="3"/>
      <c r="I11" s="4"/>
    </row>
    <row r="12" spans="1:9" s="5" customFormat="1" ht="11.25">
      <c r="A12" s="308"/>
      <c r="B12" s="311"/>
      <c r="C12" s="311" t="s">
        <v>46</v>
      </c>
      <c r="D12" s="347"/>
      <c r="E12" s="156"/>
      <c r="F12" s="68">
        <v>4534.43</v>
      </c>
      <c r="G12" s="23">
        <v>842.06</v>
      </c>
      <c r="H12" s="3"/>
      <c r="I12" s="4"/>
    </row>
    <row r="13" spans="1:9" s="5" customFormat="1" ht="11.25">
      <c r="A13" s="308"/>
      <c r="B13" s="311"/>
      <c r="C13" s="311" t="s">
        <v>1</v>
      </c>
      <c r="D13" s="347"/>
      <c r="E13" s="156">
        <v>72256.64</v>
      </c>
      <c r="F13" s="68">
        <v>58482.24</v>
      </c>
      <c r="G13" s="23">
        <v>54455.3</v>
      </c>
      <c r="H13" s="3"/>
      <c r="I13" s="4"/>
    </row>
    <row r="14" spans="1:9" s="5" customFormat="1" ht="11.25">
      <c r="A14" s="308"/>
      <c r="B14" s="311" t="s">
        <v>47</v>
      </c>
      <c r="C14" s="311" t="s">
        <v>78</v>
      </c>
      <c r="D14" s="347"/>
      <c r="E14" s="156">
        <v>304</v>
      </c>
      <c r="F14" s="68">
        <v>444.27</v>
      </c>
      <c r="G14" s="23">
        <v>1089.4</v>
      </c>
      <c r="H14" s="3"/>
      <c r="I14" s="4"/>
    </row>
    <row r="15" spans="1:9" s="5" customFormat="1" ht="11.25">
      <c r="A15" s="308"/>
      <c r="B15" s="311"/>
      <c r="C15" s="311" t="s">
        <v>77</v>
      </c>
      <c r="D15" s="347"/>
      <c r="E15" s="156">
        <v>309</v>
      </c>
      <c r="F15" s="68">
        <v>376.9</v>
      </c>
      <c r="G15" s="23">
        <v>99.23</v>
      </c>
      <c r="H15" s="3"/>
      <c r="I15" s="4"/>
    </row>
    <row r="16" spans="1:9" s="5" customFormat="1" ht="11.25">
      <c r="A16" s="308"/>
      <c r="B16" s="311"/>
      <c r="C16" s="311" t="s">
        <v>100</v>
      </c>
      <c r="D16" s="347"/>
      <c r="E16" s="156">
        <v>95</v>
      </c>
      <c r="F16" s="68">
        <v>153.38</v>
      </c>
      <c r="G16" s="23">
        <v>85.79</v>
      </c>
      <c r="H16" s="3"/>
      <c r="I16" s="4"/>
    </row>
    <row r="17" spans="1:9" s="5" customFormat="1" ht="11.25">
      <c r="A17" s="308"/>
      <c r="B17" s="311"/>
      <c r="C17" s="311" t="s">
        <v>76</v>
      </c>
      <c r="D17" s="347"/>
      <c r="E17" s="156">
        <v>156</v>
      </c>
      <c r="F17" s="68">
        <v>34.33</v>
      </c>
      <c r="G17" s="23">
        <v>69.32</v>
      </c>
      <c r="H17" s="3"/>
      <c r="I17" s="4"/>
    </row>
    <row r="18" spans="1:9" s="5" customFormat="1" ht="11.25">
      <c r="A18" s="308"/>
      <c r="B18" s="311"/>
      <c r="C18" s="311" t="s">
        <v>48</v>
      </c>
      <c r="D18" s="347"/>
      <c r="E18" s="156">
        <v>255</v>
      </c>
      <c r="F18" s="68">
        <v>193.26</v>
      </c>
      <c r="G18" s="23">
        <v>411.93</v>
      </c>
      <c r="H18" s="3"/>
      <c r="I18" s="4"/>
    </row>
    <row r="19" spans="1:9" s="5" customFormat="1" ht="12" thickBot="1">
      <c r="A19" s="309"/>
      <c r="B19" s="312"/>
      <c r="C19" s="312" t="s">
        <v>1</v>
      </c>
      <c r="D19" s="348"/>
      <c r="E19" s="157">
        <v>1119</v>
      </c>
      <c r="F19" s="69">
        <v>1202.14</v>
      </c>
      <c r="G19" s="61">
        <v>1755.67</v>
      </c>
      <c r="H19" s="3"/>
      <c r="I19" s="4"/>
    </row>
    <row r="20" spans="1:9" s="5" customFormat="1" ht="11.25">
      <c r="A20" s="307" t="s">
        <v>49</v>
      </c>
      <c r="B20" s="310" t="s">
        <v>1</v>
      </c>
      <c r="C20" s="310" t="s">
        <v>50</v>
      </c>
      <c r="D20" s="349"/>
      <c r="E20" s="154">
        <v>75572.55</v>
      </c>
      <c r="F20" s="155">
        <v>42695.82</v>
      </c>
      <c r="G20" s="21">
        <v>42482.36</v>
      </c>
      <c r="H20" s="3"/>
      <c r="I20" s="4"/>
    </row>
    <row r="21" spans="1:9" s="5" customFormat="1" ht="11.25">
      <c r="A21" s="308"/>
      <c r="B21" s="311"/>
      <c r="C21" s="311" t="s">
        <v>109</v>
      </c>
      <c r="D21" s="347"/>
      <c r="E21" s="156"/>
      <c r="F21" s="68"/>
      <c r="G21" s="23"/>
      <c r="H21" s="3"/>
      <c r="I21" s="4"/>
    </row>
    <row r="22" spans="1:9" s="5" customFormat="1" ht="11.25">
      <c r="A22" s="308"/>
      <c r="B22" s="311"/>
      <c r="C22" s="311" t="s">
        <v>108</v>
      </c>
      <c r="D22" s="347"/>
      <c r="E22" s="156"/>
      <c r="F22" s="68"/>
      <c r="G22" s="23"/>
      <c r="H22" s="3"/>
      <c r="I22" s="4"/>
    </row>
    <row r="23" spans="1:9" s="5" customFormat="1" ht="11.25">
      <c r="A23" s="308"/>
      <c r="B23" s="311"/>
      <c r="C23" s="311" t="s">
        <v>51</v>
      </c>
      <c r="D23" s="347"/>
      <c r="E23" s="156">
        <v>13537.06</v>
      </c>
      <c r="F23" s="68">
        <v>12862.4</v>
      </c>
      <c r="G23" s="23">
        <v>13546.28</v>
      </c>
      <c r="H23" s="3"/>
      <c r="I23" s="4"/>
    </row>
    <row r="24" spans="1:9" s="5" customFormat="1" ht="11.25">
      <c r="A24" s="308"/>
      <c r="B24" s="311"/>
      <c r="C24" s="311" t="s">
        <v>107</v>
      </c>
      <c r="D24" s="347"/>
      <c r="E24" s="156"/>
      <c r="F24" s="68">
        <v>232.35</v>
      </c>
      <c r="G24" s="23">
        <v>251.99</v>
      </c>
      <c r="H24" s="3"/>
      <c r="I24" s="4"/>
    </row>
    <row r="25" spans="1:9" s="5" customFormat="1" ht="11.25">
      <c r="A25" s="308"/>
      <c r="B25" s="311"/>
      <c r="C25" s="311" t="s">
        <v>52</v>
      </c>
      <c r="D25" s="347"/>
      <c r="E25" s="156">
        <v>7706.9</v>
      </c>
      <c r="F25" s="68">
        <v>7370.21</v>
      </c>
      <c r="G25" s="23">
        <v>7652.77</v>
      </c>
      <c r="H25" s="3"/>
      <c r="I25" s="4"/>
    </row>
    <row r="26" spans="1:9" s="5" customFormat="1" ht="11.25">
      <c r="A26" s="308"/>
      <c r="B26" s="311"/>
      <c r="C26" s="311" t="s">
        <v>53</v>
      </c>
      <c r="D26" s="347"/>
      <c r="E26" s="156">
        <v>1870.55</v>
      </c>
      <c r="F26" s="68">
        <v>1836.78</v>
      </c>
      <c r="G26" s="23">
        <v>1833.71</v>
      </c>
      <c r="H26" s="3"/>
      <c r="I26" s="4"/>
    </row>
    <row r="27" spans="1:9" s="5" customFormat="1" ht="11.25">
      <c r="A27" s="308"/>
      <c r="B27" s="311"/>
      <c r="C27" s="311" t="s">
        <v>106</v>
      </c>
      <c r="D27" s="347"/>
      <c r="E27" s="156"/>
      <c r="F27" s="68">
        <v>25.4</v>
      </c>
      <c r="G27" s="23">
        <v>18.37</v>
      </c>
      <c r="H27" s="3"/>
      <c r="I27" s="4"/>
    </row>
    <row r="28" spans="1:9" s="5" customFormat="1" ht="11.25">
      <c r="A28" s="308"/>
      <c r="B28" s="311"/>
      <c r="C28" s="311" t="s">
        <v>104</v>
      </c>
      <c r="D28" s="347"/>
      <c r="E28" s="156"/>
      <c r="F28" s="68">
        <v>908.63</v>
      </c>
      <c r="G28" s="23">
        <v>655.84</v>
      </c>
      <c r="H28" s="3"/>
      <c r="I28" s="4"/>
    </row>
    <row r="29" spans="1:9" s="5" customFormat="1" ht="11.25">
      <c r="A29" s="308"/>
      <c r="B29" s="311"/>
      <c r="C29" s="311" t="s">
        <v>54</v>
      </c>
      <c r="D29" s="347"/>
      <c r="E29" s="156">
        <v>270.86</v>
      </c>
      <c r="F29" s="68">
        <v>125.21</v>
      </c>
      <c r="G29" s="23">
        <v>173.87</v>
      </c>
      <c r="H29" s="3"/>
      <c r="I29" s="4"/>
    </row>
    <row r="30" spans="1:9" s="5" customFormat="1" ht="11.25">
      <c r="A30" s="308"/>
      <c r="B30" s="311"/>
      <c r="C30" s="311" t="s">
        <v>103</v>
      </c>
      <c r="D30" s="347"/>
      <c r="E30" s="156"/>
      <c r="F30" s="68">
        <v>7384</v>
      </c>
      <c r="G30" s="23">
        <v>3692</v>
      </c>
      <c r="H30" s="3"/>
      <c r="I30" s="4"/>
    </row>
    <row r="31" spans="1:9" s="5" customFormat="1" ht="11.25">
      <c r="A31" s="308"/>
      <c r="B31" s="311"/>
      <c r="C31" s="311" t="s">
        <v>55</v>
      </c>
      <c r="D31" s="347"/>
      <c r="E31" s="156"/>
      <c r="F31" s="68">
        <v>16913.43</v>
      </c>
      <c r="G31" s="23">
        <v>11197.94</v>
      </c>
      <c r="H31" s="3"/>
      <c r="I31" s="4"/>
    </row>
    <row r="32" spans="1:9" s="5" customFormat="1" ht="11.25">
      <c r="A32" s="308"/>
      <c r="B32" s="311"/>
      <c r="C32" s="311" t="s">
        <v>102</v>
      </c>
      <c r="D32" s="347"/>
      <c r="E32" s="156"/>
      <c r="F32" s="68"/>
      <c r="G32" s="23"/>
      <c r="H32" s="3"/>
      <c r="I32" s="4"/>
    </row>
    <row r="33" spans="1:9" s="5" customFormat="1" ht="11.25">
      <c r="A33" s="308"/>
      <c r="B33" s="311"/>
      <c r="C33" s="311" t="s">
        <v>1</v>
      </c>
      <c r="D33" s="347"/>
      <c r="E33" s="156">
        <v>98957.92</v>
      </c>
      <c r="F33" s="68">
        <v>90354.23</v>
      </c>
      <c r="G33" s="23">
        <v>81505.13</v>
      </c>
      <c r="H33" s="3"/>
      <c r="I33" s="4"/>
    </row>
    <row r="34" spans="1:9" s="5" customFormat="1" ht="11.25">
      <c r="A34" s="308"/>
      <c r="B34" s="311" t="s">
        <v>101</v>
      </c>
      <c r="C34" s="311" t="s">
        <v>78</v>
      </c>
      <c r="D34" s="347"/>
      <c r="E34" s="156">
        <v>10825.24</v>
      </c>
      <c r="F34" s="68">
        <v>9862.03</v>
      </c>
      <c r="G34" s="23">
        <v>7631.17</v>
      </c>
      <c r="H34" s="3"/>
      <c r="I34" s="4"/>
    </row>
    <row r="35" spans="1:9" s="5" customFormat="1" ht="11.25">
      <c r="A35" s="308"/>
      <c r="B35" s="311"/>
      <c r="C35" s="311" t="s">
        <v>77</v>
      </c>
      <c r="D35" s="347"/>
      <c r="E35" s="156">
        <v>16144.91</v>
      </c>
      <c r="F35" s="68">
        <v>12094.84</v>
      </c>
      <c r="G35" s="23">
        <v>10606.97</v>
      </c>
      <c r="H35" s="3"/>
      <c r="I35" s="4"/>
    </row>
    <row r="36" spans="1:9" s="5" customFormat="1" ht="11.25">
      <c r="A36" s="308"/>
      <c r="B36" s="311"/>
      <c r="C36" s="311" t="s">
        <v>100</v>
      </c>
      <c r="D36" s="347"/>
      <c r="E36" s="156">
        <v>18755.98</v>
      </c>
      <c r="F36" s="68">
        <v>5042.46</v>
      </c>
      <c r="G36" s="23">
        <v>3685.06</v>
      </c>
      <c r="H36" s="3"/>
      <c r="I36" s="4"/>
    </row>
    <row r="37" spans="1:9" s="5" customFormat="1" ht="11.25">
      <c r="A37" s="308"/>
      <c r="B37" s="311"/>
      <c r="C37" s="311" t="s">
        <v>76</v>
      </c>
      <c r="D37" s="347"/>
      <c r="E37" s="156">
        <v>7047.93</v>
      </c>
      <c r="F37" s="68">
        <v>3.09</v>
      </c>
      <c r="G37" s="23">
        <v>80.57</v>
      </c>
      <c r="H37" s="3"/>
      <c r="I37" s="4"/>
    </row>
    <row r="38" spans="1:9" s="5" customFormat="1" ht="11.25">
      <c r="A38" s="308"/>
      <c r="B38" s="311"/>
      <c r="C38" s="311" t="s">
        <v>48</v>
      </c>
      <c r="D38" s="347"/>
      <c r="E38" s="156">
        <v>49.72</v>
      </c>
      <c r="F38" s="68"/>
      <c r="G38" s="23">
        <v>22.05</v>
      </c>
      <c r="H38" s="3"/>
      <c r="I38" s="4"/>
    </row>
    <row r="39" spans="1:9" s="5" customFormat="1" ht="11.25">
      <c r="A39" s="308"/>
      <c r="B39" s="311"/>
      <c r="C39" s="311" t="s">
        <v>1</v>
      </c>
      <c r="D39" s="347"/>
      <c r="E39" s="156">
        <v>52823.78</v>
      </c>
      <c r="F39" s="68">
        <v>27002.42</v>
      </c>
      <c r="G39" s="23">
        <v>22025.82</v>
      </c>
      <c r="H39" s="3"/>
      <c r="I39" s="4"/>
    </row>
    <row r="40" spans="1:9" s="5" customFormat="1" ht="11.25">
      <c r="A40" s="308"/>
      <c r="B40" s="311" t="s">
        <v>99</v>
      </c>
      <c r="C40" s="311" t="s">
        <v>78</v>
      </c>
      <c r="D40" s="347"/>
      <c r="E40" s="156"/>
      <c r="F40" s="68"/>
      <c r="G40" s="23"/>
      <c r="H40" s="3"/>
      <c r="I40" s="4"/>
    </row>
    <row r="41" spans="1:9" s="5" customFormat="1" ht="12" thickBot="1">
      <c r="A41" s="309"/>
      <c r="B41" s="312"/>
      <c r="C41" s="312" t="s">
        <v>1</v>
      </c>
      <c r="D41" s="348"/>
      <c r="E41" s="157"/>
      <c r="F41" s="69"/>
      <c r="G41" s="61"/>
      <c r="H41" s="3"/>
      <c r="I41" s="4"/>
    </row>
    <row r="42" spans="1:9" s="5" customFormat="1" ht="11.25">
      <c r="A42" s="3"/>
      <c r="B42" s="3"/>
      <c r="C42" s="3"/>
      <c r="D42" s="3"/>
      <c r="E42" s="3"/>
      <c r="F42" s="3"/>
      <c r="G42" s="3"/>
      <c r="H42" s="3"/>
      <c r="I42" s="4"/>
    </row>
    <row r="43" spans="1:9" ht="12.75">
      <c r="A43" s="328" t="s">
        <v>56</v>
      </c>
      <c r="B43" s="328"/>
      <c r="C43" s="328"/>
      <c r="D43" s="328"/>
      <c r="E43" s="84"/>
      <c r="F43" s="84"/>
      <c r="G43" s="84"/>
      <c r="H43" s="84"/>
      <c r="I43" s="83"/>
    </row>
    <row r="44" spans="1:9" s="5" customFormat="1" ht="17.25" customHeight="1" thickBot="1">
      <c r="A44" s="3"/>
      <c r="B44" s="3"/>
      <c r="C44" s="3"/>
      <c r="D44" s="3"/>
      <c r="E44" s="3"/>
      <c r="F44" s="3"/>
      <c r="G44" s="3"/>
      <c r="H44" s="3"/>
      <c r="I44" s="4"/>
    </row>
    <row r="45" spans="1:8" s="5" customFormat="1" ht="12" thickBot="1">
      <c r="A45" s="303"/>
      <c r="B45" s="332"/>
      <c r="C45" s="332"/>
      <c r="D45" s="345"/>
      <c r="E45" s="115">
        <v>2010</v>
      </c>
      <c r="F45" s="12">
        <v>2011</v>
      </c>
      <c r="G45" s="13">
        <v>2012</v>
      </c>
      <c r="H45" s="4"/>
    </row>
    <row r="46" spans="1:8" s="5" customFormat="1" ht="11.25">
      <c r="A46" s="307" t="s">
        <v>57</v>
      </c>
      <c r="B46" s="310" t="s">
        <v>58</v>
      </c>
      <c r="C46" s="310"/>
      <c r="D46" s="159" t="s">
        <v>1</v>
      </c>
      <c r="E46" s="154">
        <v>5785.17</v>
      </c>
      <c r="F46" s="155">
        <v>32529.19</v>
      </c>
      <c r="G46" s="21">
        <v>34601.23</v>
      </c>
      <c r="H46" s="4"/>
    </row>
    <row r="47" spans="1:8" s="5" customFormat="1" ht="11.25">
      <c r="A47" s="308"/>
      <c r="B47" s="311"/>
      <c r="C47" s="311"/>
      <c r="D47" s="160" t="s">
        <v>59</v>
      </c>
      <c r="E47" s="156">
        <v>-7605.12</v>
      </c>
      <c r="F47" s="68">
        <v>17247.41</v>
      </c>
      <c r="G47" s="23">
        <v>3487.33</v>
      </c>
      <c r="H47" s="4"/>
    </row>
    <row r="48" spans="1:8" s="5" customFormat="1" ht="11.25">
      <c r="A48" s="308"/>
      <c r="B48" s="311"/>
      <c r="C48" s="311"/>
      <c r="D48" s="160" t="s">
        <v>60</v>
      </c>
      <c r="E48" s="156">
        <v>684.3</v>
      </c>
      <c r="F48" s="68">
        <v>684.3</v>
      </c>
      <c r="G48" s="23">
        <v>684.3</v>
      </c>
      <c r="H48" s="4"/>
    </row>
    <row r="49" spans="1:8" s="5" customFormat="1" ht="11.25">
      <c r="A49" s="308"/>
      <c r="B49" s="311"/>
      <c r="C49" s="311"/>
      <c r="D49" s="160" t="s">
        <v>61</v>
      </c>
      <c r="E49" s="156">
        <v>3939.42</v>
      </c>
      <c r="F49" s="68">
        <v>4121.9</v>
      </c>
      <c r="G49" s="23">
        <v>4203.37</v>
      </c>
      <c r="H49" s="4"/>
    </row>
    <row r="50" spans="1:8" s="5" customFormat="1" ht="11.25">
      <c r="A50" s="308"/>
      <c r="B50" s="311"/>
      <c r="C50" s="311"/>
      <c r="D50" s="160" t="s">
        <v>62</v>
      </c>
      <c r="E50" s="156">
        <v>8766.57</v>
      </c>
      <c r="F50" s="68">
        <v>10475.58</v>
      </c>
      <c r="G50" s="23">
        <v>26226.23</v>
      </c>
      <c r="H50" s="4"/>
    </row>
    <row r="51" spans="1:8" s="5" customFormat="1" ht="11.25">
      <c r="A51" s="308"/>
      <c r="B51" s="311" t="s">
        <v>63</v>
      </c>
      <c r="C51" s="311"/>
      <c r="D51" s="160" t="s">
        <v>64</v>
      </c>
      <c r="E51" s="156">
        <v>684.3</v>
      </c>
      <c r="F51" s="68">
        <v>684.3</v>
      </c>
      <c r="G51" s="23">
        <v>684.3</v>
      </c>
      <c r="H51" s="4"/>
    </row>
    <row r="52" spans="1:8" s="5" customFormat="1" ht="11.25">
      <c r="A52" s="308"/>
      <c r="B52" s="311"/>
      <c r="C52" s="311"/>
      <c r="D52" s="160" t="s">
        <v>65</v>
      </c>
      <c r="E52" s="156">
        <v>3939.42</v>
      </c>
      <c r="F52" s="68">
        <v>4121.9</v>
      </c>
      <c r="G52" s="23">
        <v>4203.37</v>
      </c>
      <c r="H52" s="4"/>
    </row>
    <row r="53" spans="1:8" s="5" customFormat="1" ht="11.25">
      <c r="A53" s="308"/>
      <c r="B53" s="311"/>
      <c r="C53" s="311"/>
      <c r="D53" s="160" t="s">
        <v>66</v>
      </c>
      <c r="E53" s="156">
        <v>8766.57</v>
      </c>
      <c r="F53" s="68">
        <v>10475.58</v>
      </c>
      <c r="G53" s="23">
        <v>26226.23</v>
      </c>
      <c r="H53" s="4"/>
    </row>
    <row r="54" spans="1:8" s="5" customFormat="1" ht="11.25">
      <c r="A54" s="308"/>
      <c r="B54" s="311"/>
      <c r="C54" s="311"/>
      <c r="D54" s="160" t="s">
        <v>67</v>
      </c>
      <c r="E54" s="156">
        <v>3377.65</v>
      </c>
      <c r="F54" s="68">
        <v>1985.64</v>
      </c>
      <c r="G54" s="23">
        <v>734.39</v>
      </c>
      <c r="H54" s="4"/>
    </row>
    <row r="55" spans="1:8" s="5" customFormat="1" ht="11.25">
      <c r="A55" s="308"/>
      <c r="B55" s="311" t="s">
        <v>127</v>
      </c>
      <c r="C55" s="311"/>
      <c r="D55" s="160" t="s">
        <v>128</v>
      </c>
      <c r="E55" s="156"/>
      <c r="F55" s="68"/>
      <c r="G55" s="23"/>
      <c r="H55" s="4"/>
    </row>
    <row r="56" spans="1:8" s="5" customFormat="1" ht="11.25" customHeight="1">
      <c r="A56" s="308"/>
      <c r="B56" s="306" t="s">
        <v>68</v>
      </c>
      <c r="C56" s="354"/>
      <c r="D56" s="355"/>
      <c r="E56" s="156">
        <v>3572.83</v>
      </c>
      <c r="F56" s="68">
        <v>2089.33</v>
      </c>
      <c r="G56" s="23">
        <v>808.49</v>
      </c>
      <c r="H56" s="4"/>
    </row>
    <row r="57" spans="1:8" s="5" customFormat="1" ht="11.25">
      <c r="A57" s="308" t="s">
        <v>98</v>
      </c>
      <c r="B57" s="311" t="s">
        <v>97</v>
      </c>
      <c r="C57" s="311"/>
      <c r="D57" s="160" t="s">
        <v>1</v>
      </c>
      <c r="E57" s="156">
        <v>10.05</v>
      </c>
      <c r="F57" s="68">
        <v>1.47</v>
      </c>
      <c r="G57" s="23">
        <v>30.97</v>
      </c>
      <c r="H57" s="4"/>
    </row>
    <row r="58" spans="1:8" s="5" customFormat="1" ht="11.25">
      <c r="A58" s="308"/>
      <c r="B58" s="311"/>
      <c r="C58" s="311"/>
      <c r="D58" s="160" t="s">
        <v>119</v>
      </c>
      <c r="E58" s="156"/>
      <c r="F58" s="68"/>
      <c r="G58" s="23"/>
      <c r="H58" s="4"/>
    </row>
    <row r="59" spans="1:8" s="5" customFormat="1" ht="11.25">
      <c r="A59" s="308"/>
      <c r="B59" s="311"/>
      <c r="C59" s="311"/>
      <c r="D59" s="160" t="s">
        <v>118</v>
      </c>
      <c r="E59" s="156"/>
      <c r="F59" s="68"/>
      <c r="G59" s="23"/>
      <c r="H59" s="4"/>
    </row>
    <row r="60" spans="1:8" s="5" customFormat="1" ht="12" thickBot="1">
      <c r="A60" s="309"/>
      <c r="B60" s="312"/>
      <c r="C60" s="312"/>
      <c r="D60" s="188" t="s">
        <v>117</v>
      </c>
      <c r="E60" s="157"/>
      <c r="F60" s="69"/>
      <c r="G60" s="61"/>
      <c r="H60" s="4"/>
    </row>
    <row r="61" spans="1:9" s="5" customFormat="1" ht="11.25">
      <c r="A61" s="4"/>
      <c r="B61" s="4"/>
      <c r="C61" s="4"/>
      <c r="D61" s="4"/>
      <c r="E61" s="4"/>
      <c r="F61" s="4"/>
      <c r="G61" s="4"/>
      <c r="H61" s="4"/>
      <c r="I61" s="4"/>
    </row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</sheetData>
  <sheetProtection/>
  <mergeCells count="55">
    <mergeCell ref="A5:A19"/>
    <mergeCell ref="B5:B13"/>
    <mergeCell ref="C5:D5"/>
    <mergeCell ref="A2:D2"/>
    <mergeCell ref="A4:D4"/>
    <mergeCell ref="C10:D10"/>
    <mergeCell ref="C9:D9"/>
    <mergeCell ref="C8:D8"/>
    <mergeCell ref="C7:D7"/>
    <mergeCell ref="C6:D6"/>
    <mergeCell ref="B14:B19"/>
    <mergeCell ref="C14:D14"/>
    <mergeCell ref="C13:D13"/>
    <mergeCell ref="C12:D12"/>
    <mergeCell ref="C11:D11"/>
    <mergeCell ref="C19:D19"/>
    <mergeCell ref="C15:D15"/>
    <mergeCell ref="C25:D25"/>
    <mergeCell ref="C24:D24"/>
    <mergeCell ref="C23:D23"/>
    <mergeCell ref="C22:D22"/>
    <mergeCell ref="C21:D21"/>
    <mergeCell ref="C27:D27"/>
    <mergeCell ref="C26:D26"/>
    <mergeCell ref="C18:D18"/>
    <mergeCell ref="C17:D17"/>
    <mergeCell ref="C16:D16"/>
    <mergeCell ref="C36:D36"/>
    <mergeCell ref="C35:D35"/>
    <mergeCell ref="C30:D30"/>
    <mergeCell ref="C29:D29"/>
    <mergeCell ref="C28:D28"/>
    <mergeCell ref="A43:D43"/>
    <mergeCell ref="A45:D45"/>
    <mergeCell ref="C41:D41"/>
    <mergeCell ref="B40:B41"/>
    <mergeCell ref="C40:D40"/>
    <mergeCell ref="A20:A41"/>
    <mergeCell ref="B34:B39"/>
    <mergeCell ref="C34:D34"/>
    <mergeCell ref="C33:D33"/>
    <mergeCell ref="C32:D32"/>
    <mergeCell ref="C31:D31"/>
    <mergeCell ref="B20:B33"/>
    <mergeCell ref="C20:D20"/>
    <mergeCell ref="C39:D39"/>
    <mergeCell ref="C38:D38"/>
    <mergeCell ref="C37:D37"/>
    <mergeCell ref="B56:D56"/>
    <mergeCell ref="A57:A60"/>
    <mergeCell ref="B57:C60"/>
    <mergeCell ref="B55:C55"/>
    <mergeCell ref="B51:C54"/>
    <mergeCell ref="A46:A56"/>
    <mergeCell ref="B46:C5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1"/>
  <sheetViews>
    <sheetView showGridLines="0" zoomScalePageLayoutView="0" workbookViewId="0" topLeftCell="A4">
      <selection activeCell="L19" sqref="L19"/>
    </sheetView>
  </sheetViews>
  <sheetFormatPr defaultColWidth="9.140625" defaultRowHeight="12.75"/>
  <cols>
    <col min="1" max="1" width="9.57421875" style="0" customWidth="1"/>
    <col min="2" max="2" width="35.421875" style="0" customWidth="1"/>
    <col min="3" max="5" width="7.00390625" style="0" bestFit="1" customWidth="1"/>
    <col min="6" max="6" width="9.00390625" style="161" bestFit="1" customWidth="1"/>
    <col min="7" max="7" width="8.140625" style="162" customWidth="1"/>
    <col min="8" max="8" width="7.00390625" style="161" bestFit="1" customWidth="1"/>
    <col min="9" max="9" width="7.421875" style="161" bestFit="1" customWidth="1"/>
  </cols>
  <sheetData>
    <row r="1" spans="1:9" ht="15">
      <c r="A1" s="298" t="s">
        <v>130</v>
      </c>
      <c r="B1" s="327"/>
      <c r="C1" s="327"/>
      <c r="D1" s="327"/>
      <c r="E1" s="327"/>
      <c r="F1" s="327"/>
      <c r="G1" s="327"/>
      <c r="H1" s="327"/>
      <c r="I1" s="327"/>
    </row>
    <row r="2" spans="1:5" ht="13.5" customHeight="1">
      <c r="A2" s="84"/>
      <c r="B2" s="84"/>
      <c r="C2" s="84"/>
      <c r="D2" s="84"/>
      <c r="E2" s="83"/>
    </row>
    <row r="3" spans="1:5" ht="12.75">
      <c r="A3" s="352" t="s">
        <v>69</v>
      </c>
      <c r="B3" s="352"/>
      <c r="C3" s="352"/>
      <c r="D3" s="352"/>
      <c r="E3" s="352"/>
    </row>
    <row r="4" spans="1:5" ht="9.75" customHeight="1" thickBot="1">
      <c r="A4" s="84"/>
      <c r="B4" s="84"/>
      <c r="C4" s="84"/>
      <c r="D4" s="84"/>
      <c r="E4" s="83"/>
    </row>
    <row r="5" spans="1:9" s="5" customFormat="1" ht="34.5" thickBot="1">
      <c r="A5" s="303"/>
      <c r="B5" s="345"/>
      <c r="C5" s="193">
        <v>2010</v>
      </c>
      <c r="D5" s="66">
        <v>2011</v>
      </c>
      <c r="E5" s="65">
        <v>2012</v>
      </c>
      <c r="F5" s="86" t="s">
        <v>70</v>
      </c>
      <c r="G5" s="163" t="s">
        <v>71</v>
      </c>
      <c r="H5" s="88" t="s">
        <v>72</v>
      </c>
      <c r="I5" s="33" t="s">
        <v>73</v>
      </c>
    </row>
    <row r="6" spans="1:9" s="5" customFormat="1" ht="11.25">
      <c r="A6" s="299" t="s">
        <v>2</v>
      </c>
      <c r="B6" s="192" t="s">
        <v>96</v>
      </c>
      <c r="C6" s="154">
        <v>400.86885</v>
      </c>
      <c r="D6" s="155">
        <v>384.93642</v>
      </c>
      <c r="E6" s="21"/>
      <c r="F6" s="165">
        <f>E6-D6</f>
        <v>-384.93642</v>
      </c>
      <c r="G6" s="89">
        <f>E6/D6</f>
        <v>0</v>
      </c>
      <c r="H6" s="171">
        <v>700</v>
      </c>
      <c r="I6" s="37">
        <f>E6/H6</f>
        <v>0</v>
      </c>
    </row>
    <row r="7" spans="1:9" s="5" customFormat="1" ht="11.25">
      <c r="A7" s="300"/>
      <c r="B7" s="191" t="s">
        <v>3</v>
      </c>
      <c r="C7" s="156">
        <v>309694.58699</v>
      </c>
      <c r="D7" s="68">
        <v>307277.2117</v>
      </c>
      <c r="E7" s="23">
        <v>308780.20621</v>
      </c>
      <c r="F7" s="167">
        <f>E7-D7</f>
        <v>1502.9945099999895</v>
      </c>
      <c r="G7" s="92">
        <f>E7/D7</f>
        <v>1.0048913308659784</v>
      </c>
      <c r="H7" s="168">
        <v>635070.6020924338</v>
      </c>
      <c r="I7" s="142">
        <f>E7/H7</f>
        <v>0.4862139818669442</v>
      </c>
    </row>
    <row r="8" spans="1:9" s="5" customFormat="1" ht="11.25">
      <c r="A8" s="300"/>
      <c r="B8" s="191" t="s">
        <v>95</v>
      </c>
      <c r="C8" s="156">
        <v>296955.61465</v>
      </c>
      <c r="D8" s="68">
        <v>295145.31969</v>
      </c>
      <c r="E8" s="23">
        <v>294174.47978</v>
      </c>
      <c r="F8" s="167">
        <f aca="true" t="shared" si="0" ref="F8:F60">E8-D8</f>
        <v>-970.8399099999806</v>
      </c>
      <c r="G8" s="92">
        <f aca="true" t="shared" si="1" ref="G8:G59">E8/D8</f>
        <v>0.9967106376241383</v>
      </c>
      <c r="H8" s="168">
        <v>606570.6020924338</v>
      </c>
      <c r="I8" s="142">
        <f aca="true" t="shared" si="2" ref="I8:I59">E8/H8</f>
        <v>0.4849797843238889</v>
      </c>
    </row>
    <row r="9" spans="1:9" s="5" customFormat="1" ht="11.25">
      <c r="A9" s="300"/>
      <c r="B9" s="191" t="s">
        <v>94</v>
      </c>
      <c r="C9" s="156"/>
      <c r="D9" s="68"/>
      <c r="E9" s="23"/>
      <c r="F9" s="167">
        <f t="shared" si="0"/>
        <v>0</v>
      </c>
      <c r="G9" s="92"/>
      <c r="H9" s="168">
        <v>2000</v>
      </c>
      <c r="I9" s="142">
        <f t="shared" si="2"/>
        <v>0</v>
      </c>
    </row>
    <row r="10" spans="1:9" s="5" customFormat="1" ht="11.25">
      <c r="A10" s="300"/>
      <c r="B10" s="191" t="s">
        <v>4</v>
      </c>
      <c r="C10" s="156">
        <v>581.02631</v>
      </c>
      <c r="D10" s="68">
        <v>592.03604</v>
      </c>
      <c r="E10" s="23">
        <v>512.09506</v>
      </c>
      <c r="F10" s="167">
        <f t="shared" si="0"/>
        <v>-79.94097999999997</v>
      </c>
      <c r="G10" s="92">
        <f t="shared" si="1"/>
        <v>0.8649727810489375</v>
      </c>
      <c r="H10" s="168">
        <v>1100</v>
      </c>
      <c r="I10" s="142">
        <f t="shared" si="2"/>
        <v>0.4655409636363636</v>
      </c>
    </row>
    <row r="11" spans="1:9" s="5" customFormat="1" ht="11.25">
      <c r="A11" s="300"/>
      <c r="B11" s="191" t="s">
        <v>93</v>
      </c>
      <c r="C11" s="156">
        <v>30174.98916</v>
      </c>
      <c r="D11" s="68">
        <v>22246.51086</v>
      </c>
      <c r="E11" s="23">
        <v>25208.27444</v>
      </c>
      <c r="F11" s="167">
        <f t="shared" si="0"/>
        <v>2961.7635800000025</v>
      </c>
      <c r="G11" s="92">
        <f t="shared" si="1"/>
        <v>1.1331338473093036</v>
      </c>
      <c r="H11" s="168">
        <v>48000</v>
      </c>
      <c r="I11" s="142">
        <f t="shared" si="2"/>
        <v>0.5251723841666667</v>
      </c>
    </row>
    <row r="12" spans="1:9" s="5" customFormat="1" ht="11.25">
      <c r="A12" s="300"/>
      <c r="B12" s="191" t="s">
        <v>92</v>
      </c>
      <c r="C12" s="156">
        <v>29614.14862</v>
      </c>
      <c r="D12" s="68">
        <v>21574.34146</v>
      </c>
      <c r="E12" s="23">
        <v>24619.45304</v>
      </c>
      <c r="F12" s="167">
        <f t="shared" si="0"/>
        <v>3045.1115800000007</v>
      </c>
      <c r="G12" s="92">
        <f t="shared" si="1"/>
        <v>1.1411450535185883</v>
      </c>
      <c r="H12" s="168">
        <v>42480</v>
      </c>
      <c r="I12" s="142">
        <f t="shared" si="2"/>
        <v>0.5795539792843691</v>
      </c>
    </row>
    <row r="13" spans="1:9" s="5" customFormat="1" ht="11.25">
      <c r="A13" s="300"/>
      <c r="B13" s="191" t="s">
        <v>91</v>
      </c>
      <c r="C13" s="156"/>
      <c r="D13" s="68"/>
      <c r="E13" s="23">
        <v>12.91615</v>
      </c>
      <c r="F13" s="167">
        <f t="shared" si="0"/>
        <v>12.91615</v>
      </c>
      <c r="G13" s="92"/>
      <c r="H13" s="168"/>
      <c r="I13" s="142"/>
    </row>
    <row r="14" spans="1:9" s="5" customFormat="1" ht="11.25">
      <c r="A14" s="300"/>
      <c r="B14" s="191" t="s">
        <v>90</v>
      </c>
      <c r="C14" s="156">
        <f>C15</f>
        <v>241.85737</v>
      </c>
      <c r="D14" s="68">
        <f>D15</f>
        <v>414.1544</v>
      </c>
      <c r="E14" s="23"/>
      <c r="F14" s="167"/>
      <c r="G14" s="92"/>
      <c r="H14" s="168"/>
      <c r="I14" s="142"/>
    </row>
    <row r="15" spans="1:9" s="5" customFormat="1" ht="11.25">
      <c r="A15" s="300"/>
      <c r="B15" s="191" t="s">
        <v>89</v>
      </c>
      <c r="C15" s="156">
        <v>241.85737</v>
      </c>
      <c r="D15" s="68">
        <v>414.1544</v>
      </c>
      <c r="E15" s="23"/>
      <c r="F15" s="167"/>
      <c r="G15" s="92"/>
      <c r="H15" s="168"/>
      <c r="I15" s="142"/>
    </row>
    <row r="16" spans="1:9" s="5" customFormat="1" ht="11.25">
      <c r="A16" s="300"/>
      <c r="B16" s="191" t="s">
        <v>5</v>
      </c>
      <c r="C16" s="156">
        <v>2255.0316</v>
      </c>
      <c r="D16" s="68">
        <v>1298.468</v>
      </c>
      <c r="E16" s="23">
        <v>2729.44743</v>
      </c>
      <c r="F16" s="167">
        <f t="shared" si="0"/>
        <v>1430.97943</v>
      </c>
      <c r="G16" s="92">
        <f t="shared" si="1"/>
        <v>2.102052133745306</v>
      </c>
      <c r="H16" s="168">
        <v>4930.966</v>
      </c>
      <c r="I16" s="142">
        <f t="shared" si="2"/>
        <v>0.5535319915002456</v>
      </c>
    </row>
    <row r="17" spans="1:9" s="5" customFormat="1" ht="11.25">
      <c r="A17" s="300"/>
      <c r="B17" s="191" t="s">
        <v>6</v>
      </c>
      <c r="C17" s="156">
        <v>463.89882</v>
      </c>
      <c r="D17" s="68">
        <v>42.095</v>
      </c>
      <c r="E17" s="23">
        <v>47.431</v>
      </c>
      <c r="F17" s="167">
        <f t="shared" si="0"/>
        <v>5.3359999999999985</v>
      </c>
      <c r="G17" s="92">
        <f t="shared" si="1"/>
        <v>1.12676089796888</v>
      </c>
      <c r="H17" s="168">
        <v>1130.966</v>
      </c>
      <c r="I17" s="142">
        <f t="shared" si="2"/>
        <v>0.04193848444603993</v>
      </c>
    </row>
    <row r="18" spans="1:9" s="5" customFormat="1" ht="11.25">
      <c r="A18" s="300"/>
      <c r="B18" s="191" t="s">
        <v>7</v>
      </c>
      <c r="C18" s="156">
        <v>40.80169</v>
      </c>
      <c r="D18" s="68">
        <v>17.84594</v>
      </c>
      <c r="E18" s="23">
        <v>310.93072</v>
      </c>
      <c r="F18" s="167">
        <f t="shared" si="0"/>
        <v>293.08478</v>
      </c>
      <c r="G18" s="92">
        <f t="shared" si="1"/>
        <v>17.42305084517823</v>
      </c>
      <c r="H18" s="168">
        <v>35</v>
      </c>
      <c r="I18" s="142">
        <f t="shared" si="2"/>
        <v>8.883734857142857</v>
      </c>
    </row>
    <row r="19" spans="1:9" s="5" customFormat="1" ht="11.25">
      <c r="A19" s="300"/>
      <c r="B19" s="191" t="s">
        <v>8</v>
      </c>
      <c r="C19" s="156">
        <v>2987.229</v>
      </c>
      <c r="D19" s="68">
        <v>8052.468</v>
      </c>
      <c r="E19" s="23">
        <v>10116.231</v>
      </c>
      <c r="F19" s="167">
        <f t="shared" si="0"/>
        <v>2063.763</v>
      </c>
      <c r="G19" s="92">
        <f t="shared" si="1"/>
        <v>1.2562895003122023</v>
      </c>
      <c r="H19" s="168">
        <v>18258.52</v>
      </c>
      <c r="I19" s="142">
        <f t="shared" si="2"/>
        <v>0.5540553670286529</v>
      </c>
    </row>
    <row r="20" spans="1:9" s="5" customFormat="1" ht="11.25">
      <c r="A20" s="300"/>
      <c r="B20" s="191" t="s">
        <v>88</v>
      </c>
      <c r="C20" s="156"/>
      <c r="D20" s="68">
        <v>4700</v>
      </c>
      <c r="E20" s="23">
        <v>5888</v>
      </c>
      <c r="F20" s="167">
        <f t="shared" si="0"/>
        <v>1188</v>
      </c>
      <c r="G20" s="92">
        <f t="shared" si="1"/>
        <v>1.2527659574468084</v>
      </c>
      <c r="H20" s="168"/>
      <c r="I20" s="142"/>
    </row>
    <row r="21" spans="1:9" s="5" customFormat="1" ht="12" thickBot="1">
      <c r="A21" s="301"/>
      <c r="B21" s="136" t="s">
        <v>1</v>
      </c>
      <c r="C21" s="130">
        <v>346421.5349</v>
      </c>
      <c r="D21" s="118">
        <v>340283.63136</v>
      </c>
      <c r="E21" s="25">
        <v>347670.10101</v>
      </c>
      <c r="F21" s="172">
        <f t="shared" si="0"/>
        <v>7386.4696499999845</v>
      </c>
      <c r="G21" s="95">
        <f t="shared" si="1"/>
        <v>1.0217068027059624</v>
      </c>
      <c r="H21" s="170">
        <v>708095.0880924339</v>
      </c>
      <c r="I21" s="147">
        <f t="shared" si="2"/>
        <v>0.49099352171274424</v>
      </c>
    </row>
    <row r="22" spans="1:9" s="5" customFormat="1" ht="11.25">
      <c r="A22" s="343" t="s">
        <v>9</v>
      </c>
      <c r="B22" s="192" t="s">
        <v>10</v>
      </c>
      <c r="C22" s="154">
        <v>84081.07554</v>
      </c>
      <c r="D22" s="155">
        <v>69568.9829</v>
      </c>
      <c r="E22" s="21">
        <v>75307.50247</v>
      </c>
      <c r="F22" s="198">
        <f t="shared" si="0"/>
        <v>5738.519570000004</v>
      </c>
      <c r="G22" s="96">
        <f t="shared" si="1"/>
        <v>1.0824867538777831</v>
      </c>
      <c r="H22" s="171">
        <v>137423.64182</v>
      </c>
      <c r="I22" s="41">
        <f t="shared" si="2"/>
        <v>0.547995246470321</v>
      </c>
    </row>
    <row r="23" spans="1:9" s="5" customFormat="1" ht="11.25">
      <c r="A23" s="300"/>
      <c r="B23" s="191" t="s">
        <v>11</v>
      </c>
      <c r="C23" s="156">
        <v>28598.72704</v>
      </c>
      <c r="D23" s="68">
        <v>24540.71823</v>
      </c>
      <c r="E23" s="23">
        <v>35306.08166</v>
      </c>
      <c r="F23" s="167">
        <f t="shared" si="0"/>
        <v>10765.363430000005</v>
      </c>
      <c r="G23" s="92">
        <f t="shared" si="1"/>
        <v>1.4386735273639955</v>
      </c>
      <c r="H23" s="168">
        <v>48000</v>
      </c>
      <c r="I23" s="142">
        <f t="shared" si="2"/>
        <v>0.7355433679166667</v>
      </c>
    </row>
    <row r="24" spans="1:9" s="5" customFormat="1" ht="11.25">
      <c r="A24" s="300"/>
      <c r="B24" s="191" t="s">
        <v>87</v>
      </c>
      <c r="C24" s="156">
        <v>2988.417</v>
      </c>
      <c r="D24" s="68">
        <v>2203.92</v>
      </c>
      <c r="E24" s="23">
        <v>2969.144</v>
      </c>
      <c r="F24" s="167">
        <f t="shared" si="0"/>
        <v>765.2239999999997</v>
      </c>
      <c r="G24" s="92">
        <f t="shared" si="1"/>
        <v>1.3472104250608006</v>
      </c>
      <c r="H24" s="168"/>
      <c r="I24" s="142"/>
    </row>
    <row r="25" spans="1:9" s="5" customFormat="1" ht="11.25">
      <c r="A25" s="300"/>
      <c r="B25" s="191" t="s">
        <v>12</v>
      </c>
      <c r="C25" s="156">
        <v>29570.2619</v>
      </c>
      <c r="D25" s="68">
        <v>23216.0157</v>
      </c>
      <c r="E25" s="23">
        <v>25638.82415</v>
      </c>
      <c r="F25" s="167">
        <f t="shared" si="0"/>
        <v>2422.8084500000004</v>
      </c>
      <c r="G25" s="92">
        <f t="shared" si="1"/>
        <v>1.104359356114667</v>
      </c>
      <c r="H25" s="168">
        <v>48029.64182</v>
      </c>
      <c r="I25" s="142">
        <f t="shared" si="2"/>
        <v>0.5338125203199777</v>
      </c>
    </row>
    <row r="26" spans="1:9" s="5" customFormat="1" ht="11.25">
      <c r="A26" s="300"/>
      <c r="B26" s="191" t="s">
        <v>13</v>
      </c>
      <c r="C26" s="156">
        <v>6648.5397</v>
      </c>
      <c r="D26" s="68">
        <v>6054.2706</v>
      </c>
      <c r="E26" s="23">
        <v>6400.05741</v>
      </c>
      <c r="F26" s="167">
        <f t="shared" si="0"/>
        <v>345.7868100000005</v>
      </c>
      <c r="G26" s="92">
        <f t="shared" si="1"/>
        <v>1.057114528379356</v>
      </c>
      <c r="H26" s="168">
        <v>11850</v>
      </c>
      <c r="I26" s="142">
        <f t="shared" si="2"/>
        <v>0.5400892329113924</v>
      </c>
    </row>
    <row r="27" spans="1:9" s="5" customFormat="1" ht="11.25">
      <c r="A27" s="300"/>
      <c r="B27" s="191" t="s">
        <v>14</v>
      </c>
      <c r="C27" s="156">
        <v>90.56056</v>
      </c>
      <c r="D27" s="68">
        <v>156.85715</v>
      </c>
      <c r="E27" s="23">
        <v>187.90238</v>
      </c>
      <c r="F27" s="167">
        <f t="shared" si="0"/>
        <v>31.045230000000004</v>
      </c>
      <c r="G27" s="92">
        <f t="shared" si="1"/>
        <v>1.1979204008232969</v>
      </c>
      <c r="H27" s="168">
        <v>260</v>
      </c>
      <c r="I27" s="142">
        <f t="shared" si="2"/>
        <v>0.7227014615384615</v>
      </c>
    </row>
    <row r="28" spans="1:9" s="5" customFormat="1" ht="11.25">
      <c r="A28" s="300"/>
      <c r="B28" s="191" t="s">
        <v>15</v>
      </c>
      <c r="C28" s="156">
        <v>1262.83107</v>
      </c>
      <c r="D28" s="68">
        <v>1222.94591</v>
      </c>
      <c r="E28" s="23"/>
      <c r="F28" s="167">
        <f t="shared" si="0"/>
        <v>-1222.94591</v>
      </c>
      <c r="G28" s="92">
        <f t="shared" si="1"/>
        <v>0</v>
      </c>
      <c r="H28" s="168"/>
      <c r="I28" s="142"/>
    </row>
    <row r="29" spans="1:9" s="5" customFormat="1" ht="11.25">
      <c r="A29" s="300"/>
      <c r="B29" s="191" t="s">
        <v>16</v>
      </c>
      <c r="C29" s="156">
        <v>4754.91232</v>
      </c>
      <c r="D29" s="68">
        <v>3725.53975</v>
      </c>
      <c r="E29" s="23">
        <v>3549.92953</v>
      </c>
      <c r="F29" s="167">
        <f t="shared" si="0"/>
        <v>-175.61022000000003</v>
      </c>
      <c r="G29" s="92">
        <f t="shared" si="1"/>
        <v>0.9528631468769055</v>
      </c>
      <c r="H29" s="168">
        <v>5349</v>
      </c>
      <c r="I29" s="142">
        <f t="shared" si="2"/>
        <v>0.6636622789306412</v>
      </c>
    </row>
    <row r="30" spans="1:9" s="5" customFormat="1" ht="11.25">
      <c r="A30" s="300"/>
      <c r="B30" s="191" t="s">
        <v>17</v>
      </c>
      <c r="C30" s="156">
        <v>10166.82595</v>
      </c>
      <c r="D30" s="68"/>
      <c r="E30" s="23">
        <v>570.34961</v>
      </c>
      <c r="F30" s="167">
        <f t="shared" si="0"/>
        <v>570.34961</v>
      </c>
      <c r="G30" s="92"/>
      <c r="H30" s="168">
        <v>4655</v>
      </c>
      <c r="I30" s="142">
        <f t="shared" si="2"/>
        <v>0.12252408378088077</v>
      </c>
    </row>
    <row r="31" spans="1:9" s="5" customFormat="1" ht="11.25">
      <c r="A31" s="300"/>
      <c r="B31" s="191" t="s">
        <v>18</v>
      </c>
      <c r="C31" s="156">
        <v>14240.60152</v>
      </c>
      <c r="D31" s="68">
        <v>12826.49108</v>
      </c>
      <c r="E31" s="23">
        <v>16802.31895</v>
      </c>
      <c r="F31" s="167">
        <f t="shared" si="0"/>
        <v>3975.827870000001</v>
      </c>
      <c r="G31" s="92">
        <f t="shared" si="1"/>
        <v>1.3099700335190971</v>
      </c>
      <c r="H31" s="168">
        <v>30560</v>
      </c>
      <c r="I31" s="142">
        <f t="shared" si="2"/>
        <v>0.5498141017670157</v>
      </c>
    </row>
    <row r="32" spans="1:9" s="5" customFormat="1" ht="11.25">
      <c r="A32" s="300"/>
      <c r="B32" s="191" t="s">
        <v>19</v>
      </c>
      <c r="C32" s="156">
        <v>4664.92483</v>
      </c>
      <c r="D32" s="68">
        <v>4094.89384</v>
      </c>
      <c r="E32" s="23">
        <v>5254.9703</v>
      </c>
      <c r="F32" s="167">
        <f t="shared" si="0"/>
        <v>1160.0764599999998</v>
      </c>
      <c r="G32" s="92">
        <f t="shared" si="1"/>
        <v>1.2832982991324628</v>
      </c>
      <c r="H32" s="168">
        <v>12210</v>
      </c>
      <c r="I32" s="142">
        <f t="shared" si="2"/>
        <v>0.43038249795249794</v>
      </c>
    </row>
    <row r="33" spans="1:9" s="5" customFormat="1" ht="11.25">
      <c r="A33" s="300"/>
      <c r="B33" s="191" t="s">
        <v>20</v>
      </c>
      <c r="C33" s="156">
        <v>351.99698</v>
      </c>
      <c r="D33" s="68">
        <v>260.94448</v>
      </c>
      <c r="E33" s="23">
        <v>339.642</v>
      </c>
      <c r="F33" s="167">
        <f t="shared" si="0"/>
        <v>78.69752</v>
      </c>
      <c r="G33" s="92">
        <f t="shared" si="1"/>
        <v>1.301587218859736</v>
      </c>
      <c r="H33" s="168">
        <v>590</v>
      </c>
      <c r="I33" s="142">
        <f t="shared" si="2"/>
        <v>0.575664406779661</v>
      </c>
    </row>
    <row r="34" spans="1:9" s="5" customFormat="1" ht="11.25">
      <c r="A34" s="300"/>
      <c r="B34" s="191" t="s">
        <v>115</v>
      </c>
      <c r="C34" s="156">
        <v>7147.14123</v>
      </c>
      <c r="D34" s="68">
        <v>6362.12033</v>
      </c>
      <c r="E34" s="23">
        <v>8568.55497</v>
      </c>
      <c r="F34" s="167">
        <f t="shared" si="0"/>
        <v>2206.4346399999995</v>
      </c>
      <c r="G34" s="92">
        <f t="shared" si="1"/>
        <v>1.3468080648515492</v>
      </c>
      <c r="H34" s="168">
        <v>12200</v>
      </c>
      <c r="I34" s="142">
        <f t="shared" si="2"/>
        <v>0.7023405713114753</v>
      </c>
    </row>
    <row r="35" spans="1:9" s="5" customFormat="1" ht="11.25">
      <c r="A35" s="300"/>
      <c r="B35" s="191" t="s">
        <v>21</v>
      </c>
      <c r="C35" s="156">
        <v>2076.53848</v>
      </c>
      <c r="D35" s="68">
        <v>2108.53243</v>
      </c>
      <c r="E35" s="23">
        <v>2639.15168</v>
      </c>
      <c r="F35" s="167">
        <f t="shared" si="0"/>
        <v>530.6192499999997</v>
      </c>
      <c r="G35" s="92">
        <f t="shared" si="1"/>
        <v>1.2516533501929585</v>
      </c>
      <c r="H35" s="168">
        <v>5560</v>
      </c>
      <c r="I35" s="142">
        <f t="shared" si="2"/>
        <v>0.47466756834532375</v>
      </c>
    </row>
    <row r="36" spans="1:9" s="5" customFormat="1" ht="11.25">
      <c r="A36" s="300"/>
      <c r="B36" s="191" t="s">
        <v>86</v>
      </c>
      <c r="C36" s="156">
        <v>26415.21711</v>
      </c>
      <c r="D36" s="68">
        <v>18099.19339</v>
      </c>
      <c r="E36" s="23">
        <v>19795.55832</v>
      </c>
      <c r="F36" s="167">
        <f t="shared" si="0"/>
        <v>1696.3649299999997</v>
      </c>
      <c r="G36" s="92">
        <f t="shared" si="1"/>
        <v>1.0937259961505943</v>
      </c>
      <c r="H36" s="168">
        <v>40000</v>
      </c>
      <c r="I36" s="142">
        <f t="shared" si="2"/>
        <v>0.494888958</v>
      </c>
    </row>
    <row r="37" spans="1:9" s="5" customFormat="1" ht="11.25">
      <c r="A37" s="300"/>
      <c r="B37" s="191" t="s">
        <v>85</v>
      </c>
      <c r="C37" s="156"/>
      <c r="D37" s="68"/>
      <c r="E37" s="23">
        <v>-411.59461</v>
      </c>
      <c r="F37" s="167">
        <f>-E37-D14</f>
        <v>-2.559790000000021</v>
      </c>
      <c r="G37" s="92">
        <f>-(E37)/D14</f>
        <v>0.9938192374631296</v>
      </c>
      <c r="H37" s="168">
        <v>-740</v>
      </c>
      <c r="I37" s="142">
        <f t="shared" si="2"/>
        <v>0.5562089324324324</v>
      </c>
    </row>
    <row r="38" spans="1:9" s="5" customFormat="1" ht="11.25">
      <c r="A38" s="300"/>
      <c r="B38" s="191" t="s">
        <v>22</v>
      </c>
      <c r="C38" s="156">
        <v>7350.05789</v>
      </c>
      <c r="D38" s="68">
        <v>4725.74657</v>
      </c>
      <c r="E38" s="23">
        <v>6115.18804</v>
      </c>
      <c r="F38" s="167">
        <f t="shared" si="0"/>
        <v>1389.4414699999998</v>
      </c>
      <c r="G38" s="92">
        <f t="shared" si="1"/>
        <v>1.2940152311214606</v>
      </c>
      <c r="H38" s="168">
        <v>12330</v>
      </c>
      <c r="I38" s="142">
        <f t="shared" si="2"/>
        <v>0.495960100567721</v>
      </c>
    </row>
    <row r="39" spans="1:9" s="5" customFormat="1" ht="11.25">
      <c r="A39" s="300"/>
      <c r="B39" s="191" t="s">
        <v>23</v>
      </c>
      <c r="C39" s="156">
        <v>421.416</v>
      </c>
      <c r="D39" s="68">
        <v>567.086</v>
      </c>
      <c r="E39" s="23">
        <v>512.833</v>
      </c>
      <c r="F39" s="167">
        <f t="shared" si="0"/>
        <v>-54.25300000000004</v>
      </c>
      <c r="G39" s="92">
        <f t="shared" si="1"/>
        <v>0.9043302074112215</v>
      </c>
      <c r="H39" s="168"/>
      <c r="I39" s="142"/>
    </row>
    <row r="40" spans="1:9" s="5" customFormat="1" ht="11.25">
      <c r="A40" s="300"/>
      <c r="B40" s="191" t="s">
        <v>84</v>
      </c>
      <c r="C40" s="156">
        <v>11.29678</v>
      </c>
      <c r="D40" s="68">
        <v>8.45978</v>
      </c>
      <c r="E40" s="23">
        <v>53.66156</v>
      </c>
      <c r="F40" s="167">
        <f t="shared" si="0"/>
        <v>45.20178</v>
      </c>
      <c r="G40" s="92">
        <f t="shared" si="1"/>
        <v>6.343138946875687</v>
      </c>
      <c r="H40" s="168"/>
      <c r="I40" s="142"/>
    </row>
    <row r="41" spans="1:9" s="5" customFormat="1" ht="11.25">
      <c r="A41" s="300"/>
      <c r="B41" s="191" t="s">
        <v>24</v>
      </c>
      <c r="C41" s="156">
        <v>27353.60238</v>
      </c>
      <c r="D41" s="68">
        <v>22806.53327</v>
      </c>
      <c r="E41" s="23">
        <v>22891.72134</v>
      </c>
      <c r="F41" s="167">
        <f t="shared" si="0"/>
        <v>85.18807000000015</v>
      </c>
      <c r="G41" s="92">
        <f t="shared" si="1"/>
        <v>1.0037352485356492</v>
      </c>
      <c r="H41" s="168">
        <v>42520.44</v>
      </c>
      <c r="I41" s="142">
        <f t="shared" si="2"/>
        <v>0.5383698132004278</v>
      </c>
    </row>
    <row r="42" spans="1:9" s="5" customFormat="1" ht="11.25">
      <c r="A42" s="300"/>
      <c r="B42" s="191" t="s">
        <v>25</v>
      </c>
      <c r="C42" s="156">
        <v>576.85933</v>
      </c>
      <c r="D42" s="68">
        <v>474.45715</v>
      </c>
      <c r="E42" s="23">
        <v>570.54748</v>
      </c>
      <c r="F42" s="167">
        <f t="shared" si="0"/>
        <v>96.09032999999994</v>
      </c>
      <c r="G42" s="92">
        <f t="shared" si="1"/>
        <v>1.2025268878338116</v>
      </c>
      <c r="H42" s="168"/>
      <c r="I42" s="142"/>
    </row>
    <row r="43" spans="1:9" s="5" customFormat="1" ht="11.25">
      <c r="A43" s="300"/>
      <c r="B43" s="191" t="s">
        <v>83</v>
      </c>
      <c r="C43" s="156"/>
      <c r="D43" s="68"/>
      <c r="E43" s="23"/>
      <c r="F43" s="167">
        <f t="shared" si="0"/>
        <v>0</v>
      </c>
      <c r="G43" s="92"/>
      <c r="H43" s="168"/>
      <c r="I43" s="142"/>
    </row>
    <row r="44" spans="1:9" s="5" customFormat="1" ht="11.25">
      <c r="A44" s="300"/>
      <c r="B44" s="191" t="s">
        <v>26</v>
      </c>
      <c r="C44" s="156">
        <v>5558.9977</v>
      </c>
      <c r="D44" s="68">
        <v>5858.20487</v>
      </c>
      <c r="E44" s="23">
        <v>6672.9204</v>
      </c>
      <c r="F44" s="167">
        <f t="shared" si="0"/>
        <v>814.7155300000004</v>
      </c>
      <c r="G44" s="92">
        <f t="shared" si="1"/>
        <v>1.139072556880381</v>
      </c>
      <c r="H44" s="168"/>
      <c r="I44" s="142"/>
    </row>
    <row r="45" spans="1:9" s="5" customFormat="1" ht="11.25">
      <c r="A45" s="300"/>
      <c r="B45" s="191" t="s">
        <v>27</v>
      </c>
      <c r="C45" s="156">
        <v>21217.74535</v>
      </c>
      <c r="D45" s="68">
        <v>16473.87125</v>
      </c>
      <c r="E45" s="23">
        <v>15648.25346</v>
      </c>
      <c r="F45" s="167">
        <f t="shared" si="0"/>
        <v>-825.6177900000002</v>
      </c>
      <c r="G45" s="92">
        <f t="shared" si="1"/>
        <v>0.94988319518401</v>
      </c>
      <c r="H45" s="168"/>
      <c r="I45" s="142"/>
    </row>
    <row r="46" spans="1:9" s="5" customFormat="1" ht="11.25">
      <c r="A46" s="300"/>
      <c r="B46" s="191" t="s">
        <v>28</v>
      </c>
      <c r="C46" s="156">
        <v>197937.21093</v>
      </c>
      <c r="D46" s="68">
        <v>198918.37044</v>
      </c>
      <c r="E46" s="23">
        <v>207202.85741</v>
      </c>
      <c r="F46" s="167">
        <f t="shared" si="0"/>
        <v>8284.486969999998</v>
      </c>
      <c r="G46" s="92">
        <f t="shared" si="1"/>
        <v>1.0416476716136123</v>
      </c>
      <c r="H46" s="168">
        <v>425963.43610000005</v>
      </c>
      <c r="I46" s="142">
        <f t="shared" si="2"/>
        <v>0.48643343500815556</v>
      </c>
    </row>
    <row r="47" spans="1:9" s="5" customFormat="1" ht="11.25">
      <c r="A47" s="300"/>
      <c r="B47" s="191" t="s">
        <v>29</v>
      </c>
      <c r="C47" s="156">
        <v>143670.908</v>
      </c>
      <c r="D47" s="68">
        <v>144699.93896</v>
      </c>
      <c r="E47" s="23">
        <v>152124.30114</v>
      </c>
      <c r="F47" s="167">
        <f t="shared" si="0"/>
        <v>7424.362179999996</v>
      </c>
      <c r="G47" s="92">
        <f t="shared" si="1"/>
        <v>1.0513086752721599</v>
      </c>
      <c r="H47" s="168">
        <v>315793.286</v>
      </c>
      <c r="I47" s="142">
        <f t="shared" si="2"/>
        <v>0.48172113811184697</v>
      </c>
    </row>
    <row r="48" spans="1:9" s="5" customFormat="1" ht="11.25">
      <c r="A48" s="300"/>
      <c r="B48" s="191" t="s">
        <v>30</v>
      </c>
      <c r="C48" s="156">
        <v>141146.505</v>
      </c>
      <c r="D48" s="68">
        <v>134850.03896</v>
      </c>
      <c r="E48" s="23">
        <v>134473.35414</v>
      </c>
      <c r="F48" s="167">
        <f t="shared" si="0"/>
        <v>-376.68481999999494</v>
      </c>
      <c r="G48" s="92">
        <f t="shared" si="1"/>
        <v>0.9972066391459351</v>
      </c>
      <c r="H48" s="168">
        <v>279793.286</v>
      </c>
      <c r="I48" s="142">
        <f t="shared" si="2"/>
        <v>0.4806168012909359</v>
      </c>
    </row>
    <row r="49" spans="1:9" s="5" customFormat="1" ht="11.25">
      <c r="A49" s="300"/>
      <c r="B49" s="191" t="s">
        <v>75</v>
      </c>
      <c r="C49" s="156">
        <v>2524.403</v>
      </c>
      <c r="D49" s="68">
        <v>9849.9</v>
      </c>
      <c r="E49" s="23">
        <v>17650.947</v>
      </c>
      <c r="F49" s="167">
        <f t="shared" si="0"/>
        <v>7801.0470000000005</v>
      </c>
      <c r="G49" s="92">
        <f t="shared" si="1"/>
        <v>1.7919925075381478</v>
      </c>
      <c r="H49" s="168">
        <v>36000</v>
      </c>
      <c r="I49" s="142">
        <f t="shared" si="2"/>
        <v>0.49030408333333336</v>
      </c>
    </row>
    <row r="50" spans="1:9" s="5" customFormat="1" ht="11.25">
      <c r="A50" s="300"/>
      <c r="B50" s="191" t="s">
        <v>31</v>
      </c>
      <c r="C50" s="156">
        <v>54266.30198</v>
      </c>
      <c r="D50" s="68">
        <v>54218.43148</v>
      </c>
      <c r="E50" s="23">
        <v>55078.55627</v>
      </c>
      <c r="F50" s="167">
        <f t="shared" si="0"/>
        <v>860.1247900000017</v>
      </c>
      <c r="G50" s="92">
        <f t="shared" si="1"/>
        <v>1.0158640662690008</v>
      </c>
      <c r="H50" s="168">
        <v>110170.1501</v>
      </c>
      <c r="I50" s="142">
        <f t="shared" si="2"/>
        <v>0.49994082988909355</v>
      </c>
    </row>
    <row r="51" spans="1:9" s="5" customFormat="1" ht="11.25">
      <c r="A51" s="300"/>
      <c r="B51" s="191" t="s">
        <v>32</v>
      </c>
      <c r="C51" s="156"/>
      <c r="D51" s="68"/>
      <c r="E51" s="23">
        <v>7.5</v>
      </c>
      <c r="F51" s="167">
        <f t="shared" si="0"/>
        <v>7.5</v>
      </c>
      <c r="G51" s="92"/>
      <c r="H51" s="168">
        <v>15</v>
      </c>
      <c r="I51" s="142">
        <f t="shared" si="2"/>
        <v>0.5</v>
      </c>
    </row>
    <row r="52" spans="1:9" s="5" customFormat="1" ht="11.25">
      <c r="A52" s="300"/>
      <c r="B52" s="191" t="s">
        <v>33</v>
      </c>
      <c r="C52" s="156">
        <v>3469.712438</v>
      </c>
      <c r="D52" s="68">
        <v>1625.41232</v>
      </c>
      <c r="E52" s="23">
        <v>2333.58309</v>
      </c>
      <c r="F52" s="167">
        <f t="shared" si="0"/>
        <v>708.1707700000002</v>
      </c>
      <c r="G52" s="92">
        <f t="shared" si="1"/>
        <v>1.4356868477531906</v>
      </c>
      <c r="H52" s="168">
        <v>3410</v>
      </c>
      <c r="I52" s="142">
        <f t="shared" si="2"/>
        <v>0.6843352170087976</v>
      </c>
    </row>
    <row r="53" spans="1:9" s="5" customFormat="1" ht="11.25">
      <c r="A53" s="300"/>
      <c r="B53" s="191" t="s">
        <v>82</v>
      </c>
      <c r="C53" s="156">
        <v>0.26129</v>
      </c>
      <c r="D53" s="68">
        <v>4.60453</v>
      </c>
      <c r="E53" s="23">
        <v>3.47109</v>
      </c>
      <c r="F53" s="167">
        <f t="shared" si="0"/>
        <v>-1.1334399999999998</v>
      </c>
      <c r="G53" s="92">
        <f t="shared" si="1"/>
        <v>0.7538424117119445</v>
      </c>
      <c r="H53" s="168"/>
      <c r="I53" s="142"/>
    </row>
    <row r="54" spans="1:9" s="5" customFormat="1" ht="11.25">
      <c r="A54" s="300"/>
      <c r="B54" s="191" t="s">
        <v>34</v>
      </c>
      <c r="C54" s="156">
        <v>4051.93785</v>
      </c>
      <c r="D54" s="68">
        <v>4475.30364</v>
      </c>
      <c r="E54" s="23">
        <v>7349.15312</v>
      </c>
      <c r="F54" s="167">
        <f t="shared" si="0"/>
        <v>2873.84948</v>
      </c>
      <c r="G54" s="92">
        <f t="shared" si="1"/>
        <v>1.6421574291213903</v>
      </c>
      <c r="H54" s="168">
        <v>15591.570169999999</v>
      </c>
      <c r="I54" s="142">
        <f t="shared" si="2"/>
        <v>0.47135426643178174</v>
      </c>
    </row>
    <row r="55" spans="1:9" s="5" customFormat="1" ht="11.25">
      <c r="A55" s="300"/>
      <c r="B55" s="191" t="s">
        <v>35</v>
      </c>
      <c r="C55" s="156">
        <v>4043.2539</v>
      </c>
      <c r="D55" s="68">
        <v>4448.818</v>
      </c>
      <c r="E55" s="23">
        <v>6599.655</v>
      </c>
      <c r="F55" s="167">
        <f t="shared" si="0"/>
        <v>2150.8369999999995</v>
      </c>
      <c r="G55" s="92">
        <f t="shared" si="1"/>
        <v>1.4834625736543952</v>
      </c>
      <c r="H55" s="168">
        <v>13486.570169999999</v>
      </c>
      <c r="I55" s="142">
        <f t="shared" si="2"/>
        <v>0.4893501399399904</v>
      </c>
    </row>
    <row r="56" spans="1:9" s="5" customFormat="1" ht="11.25">
      <c r="A56" s="300"/>
      <c r="B56" s="191" t="s">
        <v>36</v>
      </c>
      <c r="C56" s="156"/>
      <c r="D56" s="68"/>
      <c r="E56" s="23">
        <v>749.49812</v>
      </c>
      <c r="F56" s="167">
        <f>E56-D28</f>
        <v>-473.44778999999994</v>
      </c>
      <c r="G56" s="92">
        <f>E56/D28</f>
        <v>0.6128628534356029</v>
      </c>
      <c r="H56" s="168">
        <v>2055</v>
      </c>
      <c r="I56" s="142">
        <f t="shared" si="2"/>
        <v>0.3647192798053528</v>
      </c>
    </row>
    <row r="57" spans="1:9" s="5" customFormat="1" ht="11.25">
      <c r="A57" s="300"/>
      <c r="B57" s="191" t="s">
        <v>37</v>
      </c>
      <c r="C57" s="156">
        <v>123.34363</v>
      </c>
      <c r="D57" s="68"/>
      <c r="E57" s="23">
        <v>9.51904</v>
      </c>
      <c r="F57" s="167">
        <f t="shared" si="0"/>
        <v>9.51904</v>
      </c>
      <c r="G57" s="92"/>
      <c r="H57" s="168">
        <v>0</v>
      </c>
      <c r="I57" s="142"/>
    </row>
    <row r="58" spans="1:9" s="5" customFormat="1" ht="11.25">
      <c r="A58" s="300"/>
      <c r="B58" s="191" t="s">
        <v>114</v>
      </c>
      <c r="C58" s="156"/>
      <c r="D58" s="68"/>
      <c r="E58" s="23"/>
      <c r="F58" s="167">
        <f t="shared" si="0"/>
        <v>0</v>
      </c>
      <c r="G58" s="92"/>
      <c r="H58" s="168">
        <v>0</v>
      </c>
      <c r="I58" s="142"/>
    </row>
    <row r="59" spans="1:9" s="20" customFormat="1" ht="12" thickBot="1">
      <c r="A59" s="301"/>
      <c r="B59" s="138" t="s">
        <v>1</v>
      </c>
      <c r="C59" s="132">
        <v>365455.47181</v>
      </c>
      <c r="D59" s="124">
        <v>333621.57939</v>
      </c>
      <c r="E59" s="125">
        <v>357969.80173</v>
      </c>
      <c r="F59" s="172">
        <f t="shared" si="0"/>
        <v>24348.22233999998</v>
      </c>
      <c r="G59" s="145">
        <f t="shared" si="1"/>
        <v>1.0729815570818853</v>
      </c>
      <c r="H59" s="170">
        <v>708095.08809</v>
      </c>
      <c r="I59" s="147">
        <f t="shared" si="2"/>
        <v>0.5055391680453254</v>
      </c>
    </row>
    <row r="60" spans="1:9" s="20" customFormat="1" ht="12" thickBot="1">
      <c r="A60" s="339" t="s">
        <v>38</v>
      </c>
      <c r="B60" s="340"/>
      <c r="C60" s="133">
        <v>-19033.93691</v>
      </c>
      <c r="D60" s="126">
        <v>6662.05196999997</v>
      </c>
      <c r="E60" s="127">
        <v>-10299.7007199999</v>
      </c>
      <c r="F60" s="181">
        <f t="shared" si="0"/>
        <v>-16961.75268999987</v>
      </c>
      <c r="G60" s="179"/>
      <c r="H60" s="173">
        <f>H21-H59</f>
        <v>2.433895133435726E-06</v>
      </c>
      <c r="I60" s="174"/>
    </row>
    <row r="61" spans="6:9" s="5" customFormat="1" ht="11.25">
      <c r="F61" s="196"/>
      <c r="G61" s="197"/>
      <c r="H61" s="196"/>
      <c r="I61" s="196"/>
    </row>
  </sheetData>
  <sheetProtection/>
  <mergeCells count="6">
    <mergeCell ref="A60:B60"/>
    <mergeCell ref="A1:I1"/>
    <mergeCell ref="A5:B5"/>
    <mergeCell ref="A3:E3"/>
    <mergeCell ref="A6:A21"/>
    <mergeCell ref="A22:A59"/>
  </mergeCells>
  <conditionalFormatting sqref="I6:I21">
    <cfRule type="cellIs" priority="2" dxfId="1" operator="lessThan" stopIfTrue="1">
      <formula>0.5</formula>
    </cfRule>
  </conditionalFormatting>
  <conditionalFormatting sqref="I22:I59">
    <cfRule type="cellIs" priority="1" dxfId="0" operator="greaterThan">
      <formula>0.5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1"/>
  <sheetViews>
    <sheetView showGridLines="0" zoomScalePageLayoutView="0" workbookViewId="0" topLeftCell="A7">
      <selection activeCell="L19" sqref="L19"/>
    </sheetView>
  </sheetViews>
  <sheetFormatPr defaultColWidth="9.140625" defaultRowHeight="12.75"/>
  <cols>
    <col min="1" max="1" width="15.00390625" style="0" customWidth="1"/>
    <col min="2" max="2" width="11.140625" style="0" customWidth="1"/>
    <col min="3" max="3" width="5.421875" style="0" customWidth="1"/>
    <col min="4" max="4" width="41.7109375" style="0" customWidth="1"/>
    <col min="5" max="7" width="7.00390625" style="0" bestFit="1" customWidth="1"/>
    <col min="8" max="8" width="10.140625" style="0" customWidth="1"/>
    <col min="9" max="9" width="14.57421875" style="0" customWidth="1"/>
  </cols>
  <sheetData>
    <row r="1" spans="1:9" ht="0.75" customHeight="1">
      <c r="A1" s="83"/>
      <c r="B1" s="83"/>
      <c r="C1" s="83"/>
      <c r="D1" s="83"/>
      <c r="E1" s="83"/>
      <c r="F1" s="83"/>
      <c r="G1" s="83"/>
      <c r="H1" s="83"/>
      <c r="I1" s="83"/>
    </row>
    <row r="2" spans="1:9" ht="18" customHeight="1">
      <c r="A2" s="328" t="s">
        <v>39</v>
      </c>
      <c r="B2" s="328"/>
      <c r="C2" s="328"/>
      <c r="D2" s="328"/>
      <c r="E2" s="84"/>
      <c r="F2" s="84"/>
      <c r="G2" s="84"/>
      <c r="H2" s="84"/>
      <c r="I2" s="83"/>
    </row>
    <row r="3" spans="1:9" ht="9.75" customHeight="1" thickBot="1">
      <c r="A3" s="84"/>
      <c r="B3" s="84"/>
      <c r="C3" s="84"/>
      <c r="D3" s="84"/>
      <c r="E3" s="84"/>
      <c r="F3" s="84"/>
      <c r="G3" s="84"/>
      <c r="H3" s="84"/>
      <c r="I3" s="83"/>
    </row>
    <row r="4" spans="1:9" s="5" customFormat="1" ht="12" thickBot="1">
      <c r="A4" s="303"/>
      <c r="B4" s="332"/>
      <c r="C4" s="332"/>
      <c r="D4" s="345"/>
      <c r="E4" s="115">
        <v>2010</v>
      </c>
      <c r="F4" s="12">
        <v>2011</v>
      </c>
      <c r="G4" s="13">
        <v>2012</v>
      </c>
      <c r="H4" s="3"/>
      <c r="I4" s="4"/>
    </row>
    <row r="5" spans="1:9" s="5" customFormat="1" ht="11.25">
      <c r="A5" s="316" t="s">
        <v>40</v>
      </c>
      <c r="B5" s="317" t="s">
        <v>1</v>
      </c>
      <c r="C5" s="317" t="s">
        <v>111</v>
      </c>
      <c r="D5" s="346"/>
      <c r="E5" s="186">
        <v>98018.17311</v>
      </c>
      <c r="F5" s="67">
        <v>60216.05749</v>
      </c>
      <c r="G5" s="58">
        <v>59301.87062</v>
      </c>
      <c r="H5" s="3"/>
      <c r="I5" s="4"/>
    </row>
    <row r="6" spans="1:9" s="5" customFormat="1" ht="11.25">
      <c r="A6" s="308"/>
      <c r="B6" s="311"/>
      <c r="C6" s="311" t="s">
        <v>41</v>
      </c>
      <c r="D6" s="347"/>
      <c r="E6" s="156">
        <v>852.866</v>
      </c>
      <c r="F6" s="68">
        <v>632.498</v>
      </c>
      <c r="G6" s="23">
        <v>636.678</v>
      </c>
      <c r="H6" s="3"/>
      <c r="I6" s="4"/>
    </row>
    <row r="7" spans="1:9" s="5" customFormat="1" ht="11.25">
      <c r="A7" s="308"/>
      <c r="B7" s="311"/>
      <c r="C7" s="311" t="s">
        <v>42</v>
      </c>
      <c r="D7" s="347"/>
      <c r="E7" s="156"/>
      <c r="F7" s="68"/>
      <c r="G7" s="23">
        <v>401.09</v>
      </c>
      <c r="H7" s="3"/>
      <c r="I7" s="4"/>
    </row>
    <row r="8" spans="1:9" s="5" customFormat="1" ht="11.25">
      <c r="A8" s="308"/>
      <c r="B8" s="311"/>
      <c r="C8" s="311" t="s">
        <v>43</v>
      </c>
      <c r="D8" s="347"/>
      <c r="E8" s="156">
        <v>155.821</v>
      </c>
      <c r="F8" s="68">
        <v>160.4</v>
      </c>
      <c r="G8" s="23">
        <v>178.399</v>
      </c>
      <c r="H8" s="3"/>
      <c r="I8" s="4"/>
    </row>
    <row r="9" spans="1:9" s="5" customFormat="1" ht="11.25">
      <c r="A9" s="308"/>
      <c r="B9" s="311"/>
      <c r="C9" s="311" t="s">
        <v>106</v>
      </c>
      <c r="D9" s="347"/>
      <c r="E9" s="156"/>
      <c r="F9" s="68"/>
      <c r="G9" s="23">
        <v>312.07514</v>
      </c>
      <c r="H9" s="3"/>
      <c r="I9" s="4"/>
    </row>
    <row r="10" spans="1:9" s="5" customFormat="1" ht="11.25">
      <c r="A10" s="308"/>
      <c r="B10" s="311"/>
      <c r="C10" s="311" t="s">
        <v>110</v>
      </c>
      <c r="D10" s="347"/>
      <c r="E10" s="156">
        <v>4.153</v>
      </c>
      <c r="F10" s="68">
        <v>3.389</v>
      </c>
      <c r="G10" s="23">
        <v>3.674</v>
      </c>
      <c r="H10" s="3"/>
      <c r="I10" s="4"/>
    </row>
    <row r="11" spans="1:9" s="5" customFormat="1" ht="11.25">
      <c r="A11" s="308"/>
      <c r="B11" s="311"/>
      <c r="C11" s="311" t="s">
        <v>44</v>
      </c>
      <c r="D11" s="347"/>
      <c r="E11" s="156"/>
      <c r="F11" s="68">
        <v>8143</v>
      </c>
      <c r="G11" s="23">
        <v>10450.972</v>
      </c>
      <c r="H11" s="3"/>
      <c r="I11" s="4"/>
    </row>
    <row r="12" spans="1:9" s="5" customFormat="1" ht="11.25">
      <c r="A12" s="308"/>
      <c r="B12" s="311"/>
      <c r="C12" s="311" t="s">
        <v>45</v>
      </c>
      <c r="D12" s="347"/>
      <c r="E12" s="156">
        <v>51.24263</v>
      </c>
      <c r="F12" s="68">
        <v>39.10353</v>
      </c>
      <c r="G12" s="23">
        <v>166.04277</v>
      </c>
      <c r="H12" s="3"/>
      <c r="I12" s="4"/>
    </row>
    <row r="13" spans="1:9" s="5" customFormat="1" ht="11.25">
      <c r="A13" s="308"/>
      <c r="B13" s="311"/>
      <c r="C13" s="311" t="s">
        <v>46</v>
      </c>
      <c r="D13" s="347"/>
      <c r="E13" s="156"/>
      <c r="F13" s="68">
        <v>982.38798</v>
      </c>
      <c r="G13" s="23">
        <v>2504.91819</v>
      </c>
      <c r="H13" s="3"/>
      <c r="I13" s="4"/>
    </row>
    <row r="14" spans="1:9" s="5" customFormat="1" ht="11.25">
      <c r="A14" s="308"/>
      <c r="B14" s="311"/>
      <c r="C14" s="311" t="s">
        <v>1</v>
      </c>
      <c r="D14" s="347"/>
      <c r="E14" s="156">
        <v>99082.25574</v>
      </c>
      <c r="F14" s="68">
        <v>70176.836</v>
      </c>
      <c r="G14" s="23">
        <v>73955.71972</v>
      </c>
      <c r="H14" s="3"/>
      <c r="I14" s="4"/>
    </row>
    <row r="15" spans="1:9" s="5" customFormat="1" ht="11.25">
      <c r="A15" s="308"/>
      <c r="B15" s="311" t="s">
        <v>47</v>
      </c>
      <c r="C15" s="311" t="s">
        <v>78</v>
      </c>
      <c r="D15" s="347"/>
      <c r="E15" s="156">
        <v>694.08291</v>
      </c>
      <c r="F15" s="68">
        <v>1130.81678</v>
      </c>
      <c r="G15" s="23">
        <v>260.09399</v>
      </c>
      <c r="H15" s="3"/>
      <c r="I15" s="4"/>
    </row>
    <row r="16" spans="1:9" s="5" customFormat="1" ht="11.25">
      <c r="A16" s="308"/>
      <c r="B16" s="311"/>
      <c r="C16" s="311" t="s">
        <v>77</v>
      </c>
      <c r="D16" s="347"/>
      <c r="E16" s="156">
        <v>-2337.06263</v>
      </c>
      <c r="F16" s="68">
        <v>378.88766</v>
      </c>
      <c r="G16" s="23">
        <v>289.54731</v>
      </c>
      <c r="H16" s="3"/>
      <c r="I16" s="4"/>
    </row>
    <row r="17" spans="1:9" s="5" customFormat="1" ht="11.25">
      <c r="A17" s="308"/>
      <c r="B17" s="311"/>
      <c r="C17" s="311" t="s">
        <v>100</v>
      </c>
      <c r="D17" s="347"/>
      <c r="E17" s="156">
        <v>774.16187</v>
      </c>
      <c r="F17" s="68">
        <v>308.11611</v>
      </c>
      <c r="G17" s="23">
        <v>9700.6237</v>
      </c>
      <c r="H17" s="3"/>
      <c r="I17" s="4"/>
    </row>
    <row r="18" spans="1:9" s="5" customFormat="1" ht="11.25">
      <c r="A18" s="308"/>
      <c r="B18" s="311"/>
      <c r="C18" s="311" t="s">
        <v>76</v>
      </c>
      <c r="D18" s="347"/>
      <c r="E18" s="156">
        <v>194.16456</v>
      </c>
      <c r="F18" s="68">
        <v>191.79007</v>
      </c>
      <c r="G18" s="23">
        <v>316.44796</v>
      </c>
      <c r="H18" s="3"/>
      <c r="I18" s="4"/>
    </row>
    <row r="19" spans="1:9" s="5" customFormat="1" ht="11.25">
      <c r="A19" s="308"/>
      <c r="B19" s="311"/>
      <c r="C19" s="311" t="s">
        <v>48</v>
      </c>
      <c r="D19" s="347"/>
      <c r="E19" s="156">
        <v>575.69258</v>
      </c>
      <c r="F19" s="68">
        <v>573.22296</v>
      </c>
      <c r="G19" s="23">
        <v>537.92411</v>
      </c>
      <c r="H19" s="3"/>
      <c r="I19" s="4"/>
    </row>
    <row r="20" spans="1:9" s="5" customFormat="1" ht="12" thickBot="1">
      <c r="A20" s="309"/>
      <c r="B20" s="312"/>
      <c r="C20" s="312" t="s">
        <v>1</v>
      </c>
      <c r="D20" s="348"/>
      <c r="E20" s="157">
        <v>-98.9607099999997</v>
      </c>
      <c r="F20" s="69">
        <v>2582.83358</v>
      </c>
      <c r="G20" s="61">
        <v>11104.63707</v>
      </c>
      <c r="H20" s="3"/>
      <c r="I20" s="4"/>
    </row>
    <row r="21" spans="1:9" s="5" customFormat="1" ht="11.25">
      <c r="A21" s="307" t="s">
        <v>49</v>
      </c>
      <c r="B21" s="310" t="s">
        <v>1</v>
      </c>
      <c r="C21" s="310" t="s">
        <v>50</v>
      </c>
      <c r="D21" s="349"/>
      <c r="E21" s="154">
        <v>134845.66217</v>
      </c>
      <c r="F21" s="155">
        <v>97750.9348</v>
      </c>
      <c r="G21" s="21">
        <v>116628.77102</v>
      </c>
      <c r="H21" s="3"/>
      <c r="I21" s="4"/>
    </row>
    <row r="22" spans="1:9" s="5" customFormat="1" ht="11.25">
      <c r="A22" s="308"/>
      <c r="B22" s="311"/>
      <c r="C22" s="311" t="s">
        <v>109</v>
      </c>
      <c r="D22" s="347"/>
      <c r="E22" s="156">
        <v>46.712</v>
      </c>
      <c r="F22" s="68">
        <v>46.712</v>
      </c>
      <c r="G22" s="23">
        <v>42.55</v>
      </c>
      <c r="H22" s="3"/>
      <c r="I22" s="4"/>
    </row>
    <row r="23" spans="1:9" s="5" customFormat="1" ht="11.25">
      <c r="A23" s="308"/>
      <c r="B23" s="311"/>
      <c r="C23" s="311" t="s">
        <v>108</v>
      </c>
      <c r="D23" s="347"/>
      <c r="E23" s="156"/>
      <c r="F23" s="68"/>
      <c r="G23" s="23"/>
      <c r="H23" s="3"/>
      <c r="I23" s="4"/>
    </row>
    <row r="24" spans="1:9" s="5" customFormat="1" ht="11.25">
      <c r="A24" s="308"/>
      <c r="B24" s="311"/>
      <c r="C24" s="311" t="s">
        <v>51</v>
      </c>
      <c r="D24" s="347"/>
      <c r="E24" s="156">
        <v>18378.934</v>
      </c>
      <c r="F24" s="68">
        <v>19568.323</v>
      </c>
      <c r="G24" s="23">
        <v>19953.017</v>
      </c>
      <c r="H24" s="3"/>
      <c r="I24" s="4"/>
    </row>
    <row r="25" spans="1:9" s="5" customFormat="1" ht="11.25">
      <c r="A25" s="308"/>
      <c r="B25" s="311"/>
      <c r="C25" s="311" t="s">
        <v>107</v>
      </c>
      <c r="D25" s="347"/>
      <c r="E25" s="156"/>
      <c r="F25" s="68"/>
      <c r="G25" s="23">
        <v>31.4</v>
      </c>
      <c r="H25" s="3"/>
      <c r="I25" s="4"/>
    </row>
    <row r="26" spans="1:9" s="5" customFormat="1" ht="11.25">
      <c r="A26" s="308"/>
      <c r="B26" s="311"/>
      <c r="C26" s="311" t="s">
        <v>52</v>
      </c>
      <c r="D26" s="347"/>
      <c r="E26" s="156">
        <v>10776.172</v>
      </c>
      <c r="F26" s="68">
        <v>11610.59696</v>
      </c>
      <c r="G26" s="23">
        <v>11845.18958</v>
      </c>
      <c r="H26" s="3"/>
      <c r="I26" s="4"/>
    </row>
    <row r="27" spans="1:9" s="5" customFormat="1" ht="11.25">
      <c r="A27" s="308"/>
      <c r="B27" s="311"/>
      <c r="C27" s="311" t="s">
        <v>53</v>
      </c>
      <c r="D27" s="347"/>
      <c r="E27" s="156">
        <v>2532.364</v>
      </c>
      <c r="F27" s="68">
        <v>3085.082</v>
      </c>
      <c r="G27" s="23">
        <v>2988.326</v>
      </c>
      <c r="H27" s="3"/>
      <c r="I27" s="4"/>
    </row>
    <row r="28" spans="1:9" s="5" customFormat="1" ht="11.25">
      <c r="A28" s="308"/>
      <c r="B28" s="311"/>
      <c r="C28" s="311" t="s">
        <v>106</v>
      </c>
      <c r="D28" s="347"/>
      <c r="E28" s="156"/>
      <c r="F28" s="68">
        <v>158.88762</v>
      </c>
      <c r="G28" s="23"/>
      <c r="H28" s="3"/>
      <c r="I28" s="4"/>
    </row>
    <row r="29" spans="1:9" s="5" customFormat="1" ht="11.25">
      <c r="A29" s="308"/>
      <c r="B29" s="311"/>
      <c r="C29" s="311" t="s">
        <v>105</v>
      </c>
      <c r="D29" s="347"/>
      <c r="E29" s="156"/>
      <c r="F29" s="68">
        <v>21.492</v>
      </c>
      <c r="G29" s="23"/>
      <c r="H29" s="3"/>
      <c r="I29" s="4"/>
    </row>
    <row r="30" spans="1:9" s="5" customFormat="1" ht="11.25">
      <c r="A30" s="308"/>
      <c r="B30" s="311"/>
      <c r="C30" s="311" t="s">
        <v>104</v>
      </c>
      <c r="D30" s="347"/>
      <c r="E30" s="156"/>
      <c r="F30" s="68">
        <v>1087.216</v>
      </c>
      <c r="G30" s="23">
        <v>651.3065</v>
      </c>
      <c r="H30" s="3"/>
      <c r="I30" s="4"/>
    </row>
    <row r="31" spans="1:9" s="5" customFormat="1" ht="11.25">
      <c r="A31" s="308"/>
      <c r="B31" s="311"/>
      <c r="C31" s="311" t="s">
        <v>54</v>
      </c>
      <c r="D31" s="347"/>
      <c r="E31" s="156">
        <v>1238.99679</v>
      </c>
      <c r="F31" s="68">
        <v>1730.84268</v>
      </c>
      <c r="G31" s="23">
        <v>1600.95422</v>
      </c>
      <c r="H31" s="3"/>
      <c r="I31" s="4"/>
    </row>
    <row r="32" spans="1:9" s="5" customFormat="1" ht="11.25">
      <c r="A32" s="308"/>
      <c r="B32" s="311"/>
      <c r="C32" s="311" t="s">
        <v>103</v>
      </c>
      <c r="D32" s="347"/>
      <c r="E32" s="156"/>
      <c r="F32" s="68">
        <v>19240.22573</v>
      </c>
      <c r="G32" s="23">
        <v>12021.72736</v>
      </c>
      <c r="H32" s="3"/>
      <c r="I32" s="4"/>
    </row>
    <row r="33" spans="1:9" s="5" customFormat="1" ht="11.25">
      <c r="A33" s="308"/>
      <c r="B33" s="311"/>
      <c r="C33" s="311" t="s">
        <v>55</v>
      </c>
      <c r="D33" s="347"/>
      <c r="E33" s="156"/>
      <c r="F33" s="68">
        <v>15345.07257</v>
      </c>
      <c r="G33" s="23">
        <v>14068.15922</v>
      </c>
      <c r="H33" s="3"/>
      <c r="I33" s="4"/>
    </row>
    <row r="34" spans="1:9" s="5" customFormat="1" ht="11.25">
      <c r="A34" s="308"/>
      <c r="B34" s="311"/>
      <c r="C34" s="311" t="s">
        <v>102</v>
      </c>
      <c r="D34" s="347"/>
      <c r="E34" s="156"/>
      <c r="F34" s="68"/>
      <c r="G34" s="23"/>
      <c r="H34" s="3"/>
      <c r="I34" s="4"/>
    </row>
    <row r="35" spans="1:9" s="5" customFormat="1" ht="11.25">
      <c r="A35" s="308"/>
      <c r="B35" s="311"/>
      <c r="C35" s="311" t="s">
        <v>1</v>
      </c>
      <c r="D35" s="347"/>
      <c r="E35" s="156">
        <v>167818.84096</v>
      </c>
      <c r="F35" s="68">
        <v>169645.38536</v>
      </c>
      <c r="G35" s="23">
        <v>179831.4009</v>
      </c>
      <c r="H35" s="3"/>
      <c r="I35" s="4"/>
    </row>
    <row r="36" spans="1:9" s="5" customFormat="1" ht="11.25">
      <c r="A36" s="308"/>
      <c r="B36" s="311" t="s">
        <v>101</v>
      </c>
      <c r="C36" s="311" t="s">
        <v>78</v>
      </c>
      <c r="D36" s="347"/>
      <c r="E36" s="156">
        <v>13132.43944</v>
      </c>
      <c r="F36" s="68">
        <v>10126.75232</v>
      </c>
      <c r="G36" s="23">
        <v>15789.37428</v>
      </c>
      <c r="H36" s="3"/>
      <c r="I36" s="4"/>
    </row>
    <row r="37" spans="1:9" s="5" customFormat="1" ht="11.25">
      <c r="A37" s="308"/>
      <c r="B37" s="311"/>
      <c r="C37" s="311" t="s">
        <v>77</v>
      </c>
      <c r="D37" s="347"/>
      <c r="E37" s="156">
        <v>28302.99734</v>
      </c>
      <c r="F37" s="68">
        <v>17184.33252</v>
      </c>
      <c r="G37" s="23">
        <v>20214.92142</v>
      </c>
      <c r="H37" s="3"/>
      <c r="I37" s="4"/>
    </row>
    <row r="38" spans="1:9" s="5" customFormat="1" ht="11.25">
      <c r="A38" s="308"/>
      <c r="B38" s="311"/>
      <c r="C38" s="311" t="s">
        <v>100</v>
      </c>
      <c r="D38" s="347"/>
      <c r="E38" s="156">
        <v>30524.36445</v>
      </c>
      <c r="F38" s="68">
        <v>20368.30673</v>
      </c>
      <c r="G38" s="23">
        <v>21455.73981</v>
      </c>
      <c r="H38" s="3"/>
      <c r="I38" s="4"/>
    </row>
    <row r="39" spans="1:9" s="5" customFormat="1" ht="11.25">
      <c r="A39" s="308"/>
      <c r="B39" s="311"/>
      <c r="C39" s="311" t="s">
        <v>76</v>
      </c>
      <c r="D39" s="347"/>
      <c r="E39" s="156">
        <v>11180.24913</v>
      </c>
      <c r="F39" s="68">
        <v>371.45916</v>
      </c>
      <c r="G39" s="23">
        <v>11397.54521</v>
      </c>
      <c r="H39" s="3"/>
      <c r="I39" s="4"/>
    </row>
    <row r="40" spans="1:9" s="5" customFormat="1" ht="11.25">
      <c r="A40" s="308"/>
      <c r="B40" s="311"/>
      <c r="C40" s="311" t="s">
        <v>48</v>
      </c>
      <c r="D40" s="347"/>
      <c r="E40" s="156">
        <v>19.575</v>
      </c>
      <c r="F40" s="68"/>
      <c r="G40" s="23">
        <v>5.38502</v>
      </c>
      <c r="H40" s="3"/>
      <c r="I40" s="4"/>
    </row>
    <row r="41" spans="1:9" s="5" customFormat="1" ht="12" thickBot="1">
      <c r="A41" s="309"/>
      <c r="B41" s="312"/>
      <c r="C41" s="312" t="s">
        <v>1</v>
      </c>
      <c r="D41" s="348"/>
      <c r="E41" s="157">
        <v>83159.62536</v>
      </c>
      <c r="F41" s="69">
        <v>48050.85073</v>
      </c>
      <c r="G41" s="61">
        <v>68862.96574</v>
      </c>
      <c r="H41" s="3"/>
      <c r="I41" s="4"/>
    </row>
    <row r="42" spans="1:9" s="5" customFormat="1" ht="11.25">
      <c r="A42" s="3"/>
      <c r="B42" s="3"/>
      <c r="C42" s="3"/>
      <c r="D42" s="3"/>
      <c r="E42" s="3"/>
      <c r="F42" s="3"/>
      <c r="G42" s="3"/>
      <c r="H42" s="3"/>
      <c r="I42" s="4"/>
    </row>
    <row r="43" spans="1:9" ht="12.75">
      <c r="A43" s="328" t="s">
        <v>56</v>
      </c>
      <c r="B43" s="328"/>
      <c r="C43" s="328"/>
      <c r="D43" s="328"/>
      <c r="E43" s="84"/>
      <c r="F43" s="84"/>
      <c r="G43" s="84"/>
      <c r="H43" s="84"/>
      <c r="I43" s="83"/>
    </row>
    <row r="44" spans="1:9" s="5" customFormat="1" ht="12" thickBot="1">
      <c r="A44" s="3"/>
      <c r="B44" s="3"/>
      <c r="C44" s="3"/>
      <c r="D44" s="3"/>
      <c r="E44" s="3"/>
      <c r="F44" s="3"/>
      <c r="G44" s="3"/>
      <c r="H44" s="3"/>
      <c r="I44" s="4"/>
    </row>
    <row r="45" spans="1:8" s="5" customFormat="1" ht="12" thickBot="1">
      <c r="A45" s="303"/>
      <c r="B45" s="332"/>
      <c r="C45" s="332"/>
      <c r="D45" s="345"/>
      <c r="E45" s="115">
        <v>2010</v>
      </c>
      <c r="F45" s="12">
        <v>2011</v>
      </c>
      <c r="G45" s="13">
        <v>2012</v>
      </c>
      <c r="H45" s="4"/>
    </row>
    <row r="46" spans="1:8" s="5" customFormat="1" ht="11.25">
      <c r="A46" s="307" t="s">
        <v>57</v>
      </c>
      <c r="B46" s="310" t="s">
        <v>58</v>
      </c>
      <c r="C46" s="310"/>
      <c r="D46" s="159" t="s">
        <v>1</v>
      </c>
      <c r="E46" s="112">
        <v>4875.47929</v>
      </c>
      <c r="F46" s="10">
        <v>42962.13526</v>
      </c>
      <c r="G46" s="11">
        <v>37237.09148</v>
      </c>
      <c r="H46" s="4"/>
    </row>
    <row r="47" spans="1:8" s="5" customFormat="1" ht="11.25">
      <c r="A47" s="308"/>
      <c r="B47" s="311"/>
      <c r="C47" s="311"/>
      <c r="D47" s="160" t="s">
        <v>59</v>
      </c>
      <c r="E47" s="113">
        <v>-6258.84389</v>
      </c>
      <c r="F47" s="6">
        <v>38627.19385</v>
      </c>
      <c r="G47" s="7">
        <v>31271.74788</v>
      </c>
      <c r="H47" s="4"/>
    </row>
    <row r="48" spans="1:8" s="5" customFormat="1" ht="11.25">
      <c r="A48" s="308"/>
      <c r="B48" s="311"/>
      <c r="C48" s="311"/>
      <c r="D48" s="160" t="s">
        <v>60</v>
      </c>
      <c r="E48" s="113"/>
      <c r="F48" s="6"/>
      <c r="G48" s="7"/>
      <c r="H48" s="4"/>
    </row>
    <row r="49" spans="1:8" s="5" customFormat="1" ht="11.25">
      <c r="A49" s="308"/>
      <c r="B49" s="311"/>
      <c r="C49" s="311"/>
      <c r="D49" s="160" t="s">
        <v>61</v>
      </c>
      <c r="E49" s="113">
        <v>320.3701</v>
      </c>
      <c r="F49" s="6">
        <v>300.74014</v>
      </c>
      <c r="G49" s="7">
        <v>2156.20692</v>
      </c>
      <c r="H49" s="4"/>
    </row>
    <row r="50" spans="1:8" s="5" customFormat="1" ht="11.25">
      <c r="A50" s="308"/>
      <c r="B50" s="311"/>
      <c r="C50" s="311"/>
      <c r="D50" s="160" t="s">
        <v>62</v>
      </c>
      <c r="E50" s="113">
        <v>10813.95308</v>
      </c>
      <c r="F50" s="6">
        <v>4034.20127</v>
      </c>
      <c r="G50" s="7">
        <v>3809.13668</v>
      </c>
      <c r="H50" s="4"/>
    </row>
    <row r="51" spans="1:8" s="5" customFormat="1" ht="11.25">
      <c r="A51" s="308"/>
      <c r="B51" s="311" t="s">
        <v>63</v>
      </c>
      <c r="C51" s="311"/>
      <c r="D51" s="160" t="s">
        <v>64</v>
      </c>
      <c r="E51" s="113"/>
      <c r="F51" s="6"/>
      <c r="G51" s="7"/>
      <c r="H51" s="4"/>
    </row>
    <row r="52" spans="1:8" s="5" customFormat="1" ht="11.25">
      <c r="A52" s="308"/>
      <c r="B52" s="311"/>
      <c r="C52" s="311"/>
      <c r="D52" s="160" t="s">
        <v>65</v>
      </c>
      <c r="E52" s="113">
        <v>451.2421</v>
      </c>
      <c r="F52" s="6">
        <v>300.74014</v>
      </c>
      <c r="G52" s="7">
        <v>2156.20692</v>
      </c>
      <c r="H52" s="4"/>
    </row>
    <row r="53" spans="1:8" s="5" customFormat="1" ht="11.25">
      <c r="A53" s="308"/>
      <c r="B53" s="311"/>
      <c r="C53" s="311"/>
      <c r="D53" s="160" t="s">
        <v>66</v>
      </c>
      <c r="E53" s="113">
        <v>13888.18959</v>
      </c>
      <c r="F53" s="6">
        <v>4785.27502</v>
      </c>
      <c r="G53" s="7">
        <v>4891.54832</v>
      </c>
      <c r="H53" s="4"/>
    </row>
    <row r="54" spans="1:8" s="5" customFormat="1" ht="11.25">
      <c r="A54" s="308"/>
      <c r="B54" s="311"/>
      <c r="C54" s="311"/>
      <c r="D54" s="160" t="s">
        <v>67</v>
      </c>
      <c r="E54" s="113">
        <v>4297.42016</v>
      </c>
      <c r="F54" s="6">
        <v>3838.20448</v>
      </c>
      <c r="G54" s="7">
        <v>3294.95716</v>
      </c>
      <c r="H54" s="4"/>
    </row>
    <row r="55" spans="1:8" s="5" customFormat="1" ht="11.25">
      <c r="A55" s="308"/>
      <c r="B55" s="311" t="s">
        <v>127</v>
      </c>
      <c r="C55" s="311"/>
      <c r="D55" s="160" t="s">
        <v>128</v>
      </c>
      <c r="E55" s="113"/>
      <c r="F55" s="6"/>
      <c r="G55" s="7"/>
      <c r="H55" s="4"/>
    </row>
    <row r="56" spans="1:8" s="5" customFormat="1" ht="11.25" customHeight="1">
      <c r="A56" s="308"/>
      <c r="B56" s="306" t="s">
        <v>68</v>
      </c>
      <c r="C56" s="354"/>
      <c r="D56" s="355"/>
      <c r="E56" s="113">
        <v>5080.12901</v>
      </c>
      <c r="F56" s="6">
        <v>3789.58778</v>
      </c>
      <c r="G56" s="7">
        <v>3255.4039</v>
      </c>
      <c r="H56" s="4"/>
    </row>
    <row r="57" spans="1:8" s="5" customFormat="1" ht="11.25">
      <c r="A57" s="308" t="s">
        <v>98</v>
      </c>
      <c r="B57" s="311" t="s">
        <v>97</v>
      </c>
      <c r="C57" s="311"/>
      <c r="D57" s="160" t="s">
        <v>1</v>
      </c>
      <c r="E57" s="113">
        <v>538.82717</v>
      </c>
      <c r="F57" s="6">
        <v>555.86826</v>
      </c>
      <c r="G57" s="7">
        <v>619.93541</v>
      </c>
      <c r="H57" s="4"/>
    </row>
    <row r="58" spans="1:8" s="5" customFormat="1" ht="11.25">
      <c r="A58" s="308"/>
      <c r="B58" s="311"/>
      <c r="C58" s="311"/>
      <c r="D58" s="160" t="s">
        <v>118</v>
      </c>
      <c r="E58" s="113"/>
      <c r="F58" s="6"/>
      <c r="G58" s="7"/>
      <c r="H58" s="4"/>
    </row>
    <row r="59" spans="1:8" s="5" customFormat="1" ht="11.25">
      <c r="A59" s="308"/>
      <c r="B59" s="311"/>
      <c r="C59" s="311"/>
      <c r="D59" s="160" t="s">
        <v>117</v>
      </c>
      <c r="E59" s="113"/>
      <c r="F59" s="6"/>
      <c r="G59" s="7"/>
      <c r="H59" s="4"/>
    </row>
    <row r="60" spans="1:8" s="5" customFormat="1" ht="12" thickBot="1">
      <c r="A60" s="309"/>
      <c r="B60" s="312" t="s">
        <v>63</v>
      </c>
      <c r="C60" s="312"/>
      <c r="D60" s="188" t="s">
        <v>116</v>
      </c>
      <c r="E60" s="114"/>
      <c r="F60" s="8"/>
      <c r="G60" s="9"/>
      <c r="H60" s="4"/>
    </row>
    <row r="61" spans="1:9" s="5" customFormat="1" ht="11.25">
      <c r="A61" s="4"/>
      <c r="B61" s="4"/>
      <c r="C61" s="4"/>
      <c r="D61" s="4"/>
      <c r="E61" s="4"/>
      <c r="F61" s="4"/>
      <c r="G61" s="4"/>
      <c r="H61" s="4"/>
      <c r="I61" s="4"/>
    </row>
    <row r="62" s="5" customFormat="1" ht="11.25"/>
    <row r="63" s="5" customFormat="1" ht="11.25"/>
    <row r="64" s="5" customFormat="1" ht="11.25"/>
  </sheetData>
  <sheetProtection/>
  <mergeCells count="55">
    <mergeCell ref="A57:A60"/>
    <mergeCell ref="B57:C59"/>
    <mergeCell ref="B60:C60"/>
    <mergeCell ref="A43:D43"/>
    <mergeCell ref="A45:D45"/>
    <mergeCell ref="A46:A56"/>
    <mergeCell ref="B46:C50"/>
    <mergeCell ref="B51:C54"/>
    <mergeCell ref="B55:C55"/>
    <mergeCell ref="B56:D56"/>
    <mergeCell ref="C35:D35"/>
    <mergeCell ref="B36:B41"/>
    <mergeCell ref="C36:D36"/>
    <mergeCell ref="C37:D37"/>
    <mergeCell ref="C38:D38"/>
    <mergeCell ref="C39:D39"/>
    <mergeCell ref="C40:D40"/>
    <mergeCell ref="C41:D41"/>
    <mergeCell ref="A21:A41"/>
    <mergeCell ref="B21:B35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16:D16"/>
    <mergeCell ref="C17:D17"/>
    <mergeCell ref="C18:D18"/>
    <mergeCell ref="C19:D19"/>
    <mergeCell ref="C20:D20"/>
    <mergeCell ref="A2:D2"/>
    <mergeCell ref="A4:D4"/>
    <mergeCell ref="A5:A20"/>
    <mergeCell ref="B5:B1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B20"/>
    <mergeCell ref="C15:D1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08"/>
  <sheetViews>
    <sheetView showGridLines="0" zoomScalePageLayoutView="0" workbookViewId="0" topLeftCell="A4">
      <selection activeCell="L19" sqref="L19"/>
    </sheetView>
  </sheetViews>
  <sheetFormatPr defaultColWidth="9.140625" defaultRowHeight="12.75"/>
  <cols>
    <col min="1" max="1" width="8.421875" style="0" customWidth="1"/>
    <col min="2" max="2" width="36.28125" style="0" customWidth="1"/>
    <col min="3" max="5" width="7.00390625" style="0" bestFit="1" customWidth="1"/>
    <col min="6" max="6" width="9.00390625" style="161" bestFit="1" customWidth="1"/>
    <col min="7" max="7" width="8.140625" style="162" customWidth="1"/>
    <col min="8" max="8" width="7.00390625" style="161" bestFit="1" customWidth="1"/>
    <col min="9" max="9" width="7.421875" style="161" bestFit="1" customWidth="1"/>
  </cols>
  <sheetData>
    <row r="1" spans="1:9" ht="15" customHeight="1">
      <c r="A1" s="298" t="s">
        <v>131</v>
      </c>
      <c r="B1" s="327"/>
      <c r="C1" s="327"/>
      <c r="D1" s="327"/>
      <c r="E1" s="327"/>
      <c r="F1" s="327"/>
      <c r="G1" s="327"/>
      <c r="H1" s="327"/>
      <c r="I1" s="327"/>
    </row>
    <row r="2" spans="1:7" ht="13.5" customHeight="1">
      <c r="A2" s="84"/>
      <c r="B2" s="84"/>
      <c r="C2" s="84"/>
      <c r="D2" s="84"/>
      <c r="E2" s="84"/>
      <c r="F2" s="199"/>
      <c r="G2" s="200"/>
    </row>
    <row r="3" spans="1:7" ht="12.75">
      <c r="A3" s="352" t="s">
        <v>69</v>
      </c>
      <c r="B3" s="352"/>
      <c r="C3" s="352"/>
      <c r="D3" s="352"/>
      <c r="E3" s="352"/>
      <c r="F3" s="199"/>
      <c r="G3" s="200"/>
    </row>
    <row r="4" spans="1:7" ht="9.75" customHeight="1" thickBot="1">
      <c r="A4" s="84"/>
      <c r="B4" s="84"/>
      <c r="C4" s="84"/>
      <c r="D4" s="84"/>
      <c r="E4" s="84"/>
      <c r="F4" s="199"/>
      <c r="G4" s="200"/>
    </row>
    <row r="5" spans="1:9" s="5" customFormat="1" ht="34.5" thickBot="1">
      <c r="A5" s="303"/>
      <c r="B5" s="345"/>
      <c r="C5" s="193">
        <v>2010</v>
      </c>
      <c r="D5" s="66">
        <v>2011</v>
      </c>
      <c r="E5" s="65">
        <v>2012</v>
      </c>
      <c r="F5" s="86" t="s">
        <v>70</v>
      </c>
      <c r="G5" s="201" t="s">
        <v>71</v>
      </c>
      <c r="H5" s="202" t="s">
        <v>72</v>
      </c>
      <c r="I5" s="33" t="s">
        <v>73</v>
      </c>
    </row>
    <row r="6" spans="1:9" s="5" customFormat="1" ht="11.25">
      <c r="A6" s="299" t="s">
        <v>2</v>
      </c>
      <c r="B6" s="190" t="s">
        <v>3</v>
      </c>
      <c r="C6" s="186">
        <v>46382</v>
      </c>
      <c r="D6" s="67">
        <v>46298</v>
      </c>
      <c r="E6" s="58">
        <v>51223</v>
      </c>
      <c r="F6" s="203">
        <f>E6-D6</f>
        <v>4925</v>
      </c>
      <c r="G6" s="35">
        <f>E6/D6</f>
        <v>1.1063760853600588</v>
      </c>
      <c r="H6" s="165">
        <v>100300</v>
      </c>
      <c r="I6" s="37">
        <f aca="true" t="shared" si="0" ref="I6:I42">E6/H6</f>
        <v>0.5106979062811565</v>
      </c>
    </row>
    <row r="7" spans="1:9" s="5" customFormat="1" ht="11.25">
      <c r="A7" s="300"/>
      <c r="B7" s="191" t="s">
        <v>95</v>
      </c>
      <c r="C7" s="156">
        <v>45954</v>
      </c>
      <c r="D7" s="68">
        <v>46003</v>
      </c>
      <c r="E7" s="23">
        <v>50758</v>
      </c>
      <c r="F7" s="204">
        <f aca="true" t="shared" si="1" ref="F7:F43">E7-D7</f>
        <v>4755</v>
      </c>
      <c r="G7" s="205">
        <f>E7/D7</f>
        <v>1.1033628241636415</v>
      </c>
      <c r="H7" s="167">
        <v>99500</v>
      </c>
      <c r="I7" s="142">
        <f t="shared" si="0"/>
        <v>0.5101306532663317</v>
      </c>
    </row>
    <row r="8" spans="1:9" s="5" customFormat="1" ht="11.25">
      <c r="A8" s="300"/>
      <c r="B8" s="191" t="s">
        <v>5</v>
      </c>
      <c r="C8" s="156">
        <v>1080</v>
      </c>
      <c r="D8" s="68">
        <v>2523</v>
      </c>
      <c r="E8" s="23">
        <v>580</v>
      </c>
      <c r="F8" s="204">
        <f t="shared" si="1"/>
        <v>-1943</v>
      </c>
      <c r="G8" s="205">
        <f aca="true" t="shared" si="2" ref="G8:G42">E8/D8</f>
        <v>0.22988505747126436</v>
      </c>
      <c r="H8" s="167">
        <v>2100</v>
      </c>
      <c r="I8" s="142">
        <f t="shared" si="0"/>
        <v>0.2761904761904762</v>
      </c>
    </row>
    <row r="9" spans="1:9" s="5" customFormat="1" ht="11.25">
      <c r="A9" s="300"/>
      <c r="B9" s="191" t="s">
        <v>6</v>
      </c>
      <c r="C9" s="156"/>
      <c r="D9" s="68">
        <v>5</v>
      </c>
      <c r="E9" s="23">
        <v>31</v>
      </c>
      <c r="F9" s="204">
        <f t="shared" si="1"/>
        <v>26</v>
      </c>
      <c r="G9" s="205">
        <f t="shared" si="2"/>
        <v>6.2</v>
      </c>
      <c r="H9" s="167">
        <v>40</v>
      </c>
      <c r="I9" s="142">
        <f t="shared" si="0"/>
        <v>0.775</v>
      </c>
    </row>
    <row r="10" spans="1:9" s="5" customFormat="1" ht="11.25">
      <c r="A10" s="300"/>
      <c r="B10" s="191" t="s">
        <v>7</v>
      </c>
      <c r="C10" s="156"/>
      <c r="D10" s="68">
        <v>21</v>
      </c>
      <c r="E10" s="23">
        <v>46</v>
      </c>
      <c r="F10" s="204">
        <f t="shared" si="1"/>
        <v>25</v>
      </c>
      <c r="G10" s="205">
        <f t="shared" si="2"/>
        <v>2.1904761904761907</v>
      </c>
      <c r="H10" s="167"/>
      <c r="I10" s="142"/>
    </row>
    <row r="11" spans="1:9" s="5" customFormat="1" ht="11.25">
      <c r="A11" s="300"/>
      <c r="B11" s="191" t="s">
        <v>8</v>
      </c>
      <c r="C11" s="156">
        <v>73617</v>
      </c>
      <c r="D11" s="68">
        <v>78460</v>
      </c>
      <c r="E11" s="23">
        <v>83533</v>
      </c>
      <c r="F11" s="204">
        <f t="shared" si="1"/>
        <v>5073</v>
      </c>
      <c r="G11" s="205">
        <f t="shared" si="2"/>
        <v>1.064657150140199</v>
      </c>
      <c r="H11" s="167">
        <v>167674.4</v>
      </c>
      <c r="I11" s="142">
        <f t="shared" si="0"/>
        <v>0.4981857695629148</v>
      </c>
    </row>
    <row r="12" spans="1:9" s="20" customFormat="1" ht="12" thickBot="1">
      <c r="A12" s="301"/>
      <c r="B12" s="136" t="s">
        <v>1</v>
      </c>
      <c r="C12" s="130">
        <v>121119</v>
      </c>
      <c r="D12" s="118">
        <v>127302</v>
      </c>
      <c r="E12" s="25">
        <v>135381</v>
      </c>
      <c r="F12" s="206">
        <f t="shared" si="1"/>
        <v>8079</v>
      </c>
      <c r="G12" s="207">
        <f t="shared" si="2"/>
        <v>1.0634632605929208</v>
      </c>
      <c r="H12" s="172">
        <v>273014.4</v>
      </c>
      <c r="I12" s="147">
        <f t="shared" si="0"/>
        <v>0.49587494286015676</v>
      </c>
    </row>
    <row r="13" spans="1:9" s="5" customFormat="1" ht="11.25">
      <c r="A13" s="299" t="s">
        <v>9</v>
      </c>
      <c r="B13" s="190" t="s">
        <v>10</v>
      </c>
      <c r="C13" s="186">
        <v>10238</v>
      </c>
      <c r="D13" s="67">
        <v>8871</v>
      </c>
      <c r="E13" s="58">
        <v>8533</v>
      </c>
      <c r="F13" s="208">
        <f t="shared" si="1"/>
        <v>-338</v>
      </c>
      <c r="G13" s="39">
        <f t="shared" si="2"/>
        <v>0.9618983203697441</v>
      </c>
      <c r="H13" s="165">
        <v>17800</v>
      </c>
      <c r="I13" s="41">
        <f t="shared" si="0"/>
        <v>0.4793820224719101</v>
      </c>
    </row>
    <row r="14" spans="1:9" s="5" customFormat="1" ht="11.25">
      <c r="A14" s="300"/>
      <c r="B14" s="191" t="s">
        <v>11</v>
      </c>
      <c r="C14" s="156">
        <v>673</v>
      </c>
      <c r="D14" s="68">
        <v>577</v>
      </c>
      <c r="E14" s="23">
        <v>1565</v>
      </c>
      <c r="F14" s="204">
        <f t="shared" si="1"/>
        <v>988</v>
      </c>
      <c r="G14" s="205">
        <f t="shared" si="2"/>
        <v>2.712305025996534</v>
      </c>
      <c r="H14" s="167">
        <v>4700</v>
      </c>
      <c r="I14" s="142">
        <f t="shared" si="0"/>
        <v>0.33297872340425533</v>
      </c>
    </row>
    <row r="15" spans="1:9" s="5" customFormat="1" ht="11.25">
      <c r="A15" s="300"/>
      <c r="B15" s="191" t="s">
        <v>12</v>
      </c>
      <c r="C15" s="156">
        <v>2315</v>
      </c>
      <c r="D15" s="68">
        <v>2276</v>
      </c>
      <c r="E15" s="23">
        <v>1885</v>
      </c>
      <c r="F15" s="204">
        <f t="shared" si="1"/>
        <v>-391</v>
      </c>
      <c r="G15" s="205">
        <f t="shared" si="2"/>
        <v>0.8282073813708261</v>
      </c>
      <c r="H15" s="167">
        <v>4800</v>
      </c>
      <c r="I15" s="142">
        <f t="shared" si="0"/>
        <v>0.3927083333333333</v>
      </c>
    </row>
    <row r="16" spans="1:9" s="5" customFormat="1" ht="11.25">
      <c r="A16" s="300"/>
      <c r="B16" s="191" t="s">
        <v>14</v>
      </c>
      <c r="C16" s="156">
        <v>2435</v>
      </c>
      <c r="D16" s="68">
        <v>2708</v>
      </c>
      <c r="E16" s="23">
        <v>3292</v>
      </c>
      <c r="F16" s="204">
        <f t="shared" si="1"/>
        <v>584</v>
      </c>
      <c r="G16" s="205">
        <f t="shared" si="2"/>
        <v>1.2156573116691285</v>
      </c>
      <c r="H16" s="167">
        <v>5700</v>
      </c>
      <c r="I16" s="142">
        <f t="shared" si="0"/>
        <v>0.5775438596491228</v>
      </c>
    </row>
    <row r="17" spans="1:9" s="5" customFormat="1" ht="11.25">
      <c r="A17" s="300"/>
      <c r="B17" s="191" t="s">
        <v>15</v>
      </c>
      <c r="C17" s="156">
        <v>2077</v>
      </c>
      <c r="D17" s="68">
        <v>396</v>
      </c>
      <c r="E17" s="23"/>
      <c r="F17" s="204">
        <f t="shared" si="1"/>
        <v>-396</v>
      </c>
      <c r="G17" s="205">
        <f t="shared" si="2"/>
        <v>0</v>
      </c>
      <c r="H17" s="167"/>
      <c r="I17" s="142"/>
    </row>
    <row r="18" spans="1:9" s="5" customFormat="1" ht="11.25">
      <c r="A18" s="300"/>
      <c r="B18" s="191" t="s">
        <v>16</v>
      </c>
      <c r="C18" s="156">
        <v>535</v>
      </c>
      <c r="D18" s="68">
        <v>306</v>
      </c>
      <c r="E18" s="23">
        <v>1514</v>
      </c>
      <c r="F18" s="204">
        <f t="shared" si="1"/>
        <v>1208</v>
      </c>
      <c r="G18" s="205">
        <f t="shared" si="2"/>
        <v>4.947712418300654</v>
      </c>
      <c r="H18" s="167">
        <v>2000</v>
      </c>
      <c r="I18" s="142">
        <f t="shared" si="0"/>
        <v>0.757</v>
      </c>
    </row>
    <row r="19" spans="1:9" s="5" customFormat="1" ht="11.25">
      <c r="A19" s="300"/>
      <c r="B19" s="191" t="s">
        <v>17</v>
      </c>
      <c r="C19" s="156">
        <v>2203</v>
      </c>
      <c r="D19" s="68">
        <v>2608</v>
      </c>
      <c r="E19" s="23">
        <v>262</v>
      </c>
      <c r="F19" s="204">
        <f t="shared" si="1"/>
        <v>-2346</v>
      </c>
      <c r="G19" s="205">
        <f t="shared" si="2"/>
        <v>0.1004601226993865</v>
      </c>
      <c r="H19" s="167">
        <v>1500</v>
      </c>
      <c r="I19" s="142">
        <f t="shared" si="0"/>
        <v>0.17466666666666666</v>
      </c>
    </row>
    <row r="20" spans="1:9" s="5" customFormat="1" ht="11.25">
      <c r="A20" s="300"/>
      <c r="B20" s="191" t="s">
        <v>18</v>
      </c>
      <c r="C20" s="156">
        <v>1628</v>
      </c>
      <c r="D20" s="68">
        <v>2329</v>
      </c>
      <c r="E20" s="23">
        <v>1637</v>
      </c>
      <c r="F20" s="204">
        <f t="shared" si="1"/>
        <v>-692</v>
      </c>
      <c r="G20" s="205">
        <f t="shared" si="2"/>
        <v>0.7028767711464148</v>
      </c>
      <c r="H20" s="167">
        <v>4800</v>
      </c>
      <c r="I20" s="142">
        <f t="shared" si="0"/>
        <v>0.3410416666666667</v>
      </c>
    </row>
    <row r="21" spans="1:9" s="5" customFormat="1" ht="11.25">
      <c r="A21" s="300"/>
      <c r="B21" s="191" t="s">
        <v>19</v>
      </c>
      <c r="C21" s="156">
        <v>686</v>
      </c>
      <c r="D21" s="68">
        <v>1042</v>
      </c>
      <c r="E21" s="23">
        <v>687</v>
      </c>
      <c r="F21" s="204">
        <f t="shared" si="1"/>
        <v>-355</v>
      </c>
      <c r="G21" s="205">
        <f t="shared" si="2"/>
        <v>0.6593090211132437</v>
      </c>
      <c r="H21" s="167">
        <v>2000</v>
      </c>
      <c r="I21" s="142">
        <f t="shared" si="0"/>
        <v>0.3435</v>
      </c>
    </row>
    <row r="22" spans="1:9" s="5" customFormat="1" ht="11.25">
      <c r="A22" s="300"/>
      <c r="B22" s="191" t="s">
        <v>20</v>
      </c>
      <c r="C22" s="156">
        <v>736</v>
      </c>
      <c r="D22" s="68">
        <v>1071</v>
      </c>
      <c r="E22" s="23">
        <v>599</v>
      </c>
      <c r="F22" s="204">
        <f t="shared" si="1"/>
        <v>-472</v>
      </c>
      <c r="G22" s="205">
        <f t="shared" si="2"/>
        <v>0.5592903828197946</v>
      </c>
      <c r="H22" s="167">
        <v>2300</v>
      </c>
      <c r="I22" s="142">
        <f t="shared" si="0"/>
        <v>0.2604347826086956</v>
      </c>
    </row>
    <row r="23" spans="1:9" s="5" customFormat="1" ht="11.25">
      <c r="A23" s="300"/>
      <c r="B23" s="191" t="s">
        <v>115</v>
      </c>
      <c r="C23" s="156"/>
      <c r="D23" s="68"/>
      <c r="E23" s="23">
        <v>122</v>
      </c>
      <c r="F23" s="204">
        <f t="shared" si="1"/>
        <v>122</v>
      </c>
      <c r="G23" s="205"/>
      <c r="H23" s="167"/>
      <c r="I23" s="142"/>
    </row>
    <row r="24" spans="1:9" s="5" customFormat="1" ht="11.25">
      <c r="A24" s="300"/>
      <c r="B24" s="191" t="s">
        <v>21</v>
      </c>
      <c r="C24" s="156">
        <v>206</v>
      </c>
      <c r="D24" s="68">
        <v>216</v>
      </c>
      <c r="E24" s="23">
        <v>229</v>
      </c>
      <c r="F24" s="204">
        <f t="shared" si="1"/>
        <v>13</v>
      </c>
      <c r="G24" s="205">
        <f t="shared" si="2"/>
        <v>1.0601851851851851</v>
      </c>
      <c r="H24" s="167">
        <v>500</v>
      </c>
      <c r="I24" s="142">
        <f t="shared" si="0"/>
        <v>0.458</v>
      </c>
    </row>
    <row r="25" spans="1:9" s="5" customFormat="1" ht="11.25">
      <c r="A25" s="300"/>
      <c r="B25" s="191" t="s">
        <v>22</v>
      </c>
      <c r="C25" s="156">
        <v>872</v>
      </c>
      <c r="D25" s="68">
        <v>419</v>
      </c>
      <c r="E25" s="23">
        <v>1730</v>
      </c>
      <c r="F25" s="204">
        <f t="shared" si="1"/>
        <v>1311</v>
      </c>
      <c r="G25" s="205">
        <f t="shared" si="2"/>
        <v>4.128878281622912</v>
      </c>
      <c r="H25" s="167">
        <v>2000</v>
      </c>
      <c r="I25" s="142">
        <f t="shared" si="0"/>
        <v>0.865</v>
      </c>
    </row>
    <row r="26" spans="1:9" s="5" customFormat="1" ht="11.25">
      <c r="A26" s="300"/>
      <c r="B26" s="191" t="s">
        <v>23</v>
      </c>
      <c r="C26" s="156">
        <v>1</v>
      </c>
      <c r="D26" s="68">
        <v>7</v>
      </c>
      <c r="E26" s="23">
        <v>10</v>
      </c>
      <c r="F26" s="204">
        <f t="shared" si="1"/>
        <v>3</v>
      </c>
      <c r="G26" s="205">
        <f t="shared" si="2"/>
        <v>1.4285714285714286</v>
      </c>
      <c r="H26" s="167"/>
      <c r="I26" s="142"/>
    </row>
    <row r="27" spans="1:9" s="5" customFormat="1" ht="11.25">
      <c r="A27" s="300"/>
      <c r="B27" s="191" t="s">
        <v>84</v>
      </c>
      <c r="C27" s="156">
        <v>2</v>
      </c>
      <c r="D27" s="68">
        <v>4</v>
      </c>
      <c r="E27" s="23">
        <v>4</v>
      </c>
      <c r="F27" s="204">
        <f t="shared" si="1"/>
        <v>0</v>
      </c>
      <c r="G27" s="205">
        <f t="shared" si="2"/>
        <v>1</v>
      </c>
      <c r="H27" s="167"/>
      <c r="I27" s="142"/>
    </row>
    <row r="28" spans="1:9" s="5" customFormat="1" ht="11.25">
      <c r="A28" s="300"/>
      <c r="B28" s="191" t="s">
        <v>24</v>
      </c>
      <c r="C28" s="156">
        <v>7251</v>
      </c>
      <c r="D28" s="68">
        <v>6664</v>
      </c>
      <c r="E28" s="23">
        <v>5072</v>
      </c>
      <c r="F28" s="204">
        <f t="shared" si="1"/>
        <v>-1592</v>
      </c>
      <c r="G28" s="205">
        <f t="shared" si="2"/>
        <v>0.7611044417767107</v>
      </c>
      <c r="H28" s="167">
        <v>9679.32</v>
      </c>
      <c r="I28" s="142">
        <f t="shared" si="0"/>
        <v>0.5240037523297091</v>
      </c>
    </row>
    <row r="29" spans="1:9" s="5" customFormat="1" ht="11.25">
      <c r="A29" s="300"/>
      <c r="B29" s="191" t="s">
        <v>25</v>
      </c>
      <c r="C29" s="156">
        <v>839</v>
      </c>
      <c r="D29" s="68">
        <v>848</v>
      </c>
      <c r="E29" s="23">
        <v>976</v>
      </c>
      <c r="F29" s="204">
        <f t="shared" si="1"/>
        <v>128</v>
      </c>
      <c r="G29" s="205">
        <f t="shared" si="2"/>
        <v>1.150943396226415</v>
      </c>
      <c r="H29" s="167"/>
      <c r="I29" s="142"/>
    </row>
    <row r="30" spans="1:9" s="5" customFormat="1" ht="11.25">
      <c r="A30" s="300"/>
      <c r="B30" s="191" t="s">
        <v>26</v>
      </c>
      <c r="C30" s="156">
        <v>608</v>
      </c>
      <c r="D30" s="68">
        <v>517</v>
      </c>
      <c r="E30" s="23">
        <v>1461</v>
      </c>
      <c r="F30" s="204">
        <f t="shared" si="1"/>
        <v>944</v>
      </c>
      <c r="G30" s="205">
        <f t="shared" si="2"/>
        <v>2.8259187620889747</v>
      </c>
      <c r="H30" s="167"/>
      <c r="I30" s="142"/>
    </row>
    <row r="31" spans="1:9" s="5" customFormat="1" ht="11.25">
      <c r="A31" s="300"/>
      <c r="B31" s="191" t="s">
        <v>27</v>
      </c>
      <c r="C31" s="156">
        <v>5804</v>
      </c>
      <c r="D31" s="68">
        <v>5299</v>
      </c>
      <c r="E31" s="23">
        <v>2635</v>
      </c>
      <c r="F31" s="204">
        <f t="shared" si="1"/>
        <v>-2664</v>
      </c>
      <c r="G31" s="205">
        <f t="shared" si="2"/>
        <v>0.4972636346480468</v>
      </c>
      <c r="H31" s="167"/>
      <c r="I31" s="142"/>
    </row>
    <row r="32" spans="1:9" s="5" customFormat="1" ht="11.25">
      <c r="A32" s="300"/>
      <c r="B32" s="191" t="s">
        <v>28</v>
      </c>
      <c r="C32" s="156">
        <v>84109</v>
      </c>
      <c r="D32" s="68">
        <v>95204</v>
      </c>
      <c r="E32" s="23">
        <v>103437</v>
      </c>
      <c r="F32" s="204">
        <f t="shared" si="1"/>
        <v>8233</v>
      </c>
      <c r="G32" s="205">
        <f t="shared" si="2"/>
        <v>1.086477458930297</v>
      </c>
      <c r="H32" s="167">
        <v>213000</v>
      </c>
      <c r="I32" s="142">
        <f t="shared" si="0"/>
        <v>0.48561971830985917</v>
      </c>
    </row>
    <row r="33" spans="1:9" s="5" customFormat="1" ht="11.25">
      <c r="A33" s="300"/>
      <c r="B33" s="191" t="s">
        <v>29</v>
      </c>
      <c r="C33" s="156">
        <v>62003</v>
      </c>
      <c r="D33" s="68">
        <v>70427</v>
      </c>
      <c r="E33" s="23">
        <v>76791</v>
      </c>
      <c r="F33" s="204">
        <f t="shared" si="1"/>
        <v>6364</v>
      </c>
      <c r="G33" s="205">
        <f t="shared" si="2"/>
        <v>1.0903630709812997</v>
      </c>
      <c r="H33" s="167">
        <v>158000</v>
      </c>
      <c r="I33" s="142">
        <f t="shared" si="0"/>
        <v>0.4860189873417722</v>
      </c>
    </row>
    <row r="34" spans="1:9" s="5" customFormat="1" ht="11.25">
      <c r="A34" s="300"/>
      <c r="B34" s="191" t="s">
        <v>30</v>
      </c>
      <c r="C34" s="156">
        <v>58683</v>
      </c>
      <c r="D34" s="68">
        <v>67230</v>
      </c>
      <c r="E34" s="23">
        <v>73967</v>
      </c>
      <c r="F34" s="204">
        <f t="shared" si="1"/>
        <v>6737</v>
      </c>
      <c r="G34" s="205">
        <f t="shared" si="2"/>
        <v>1.1002082403688829</v>
      </c>
      <c r="H34" s="167">
        <v>150000</v>
      </c>
      <c r="I34" s="142">
        <f t="shared" si="0"/>
        <v>0.49311333333333335</v>
      </c>
    </row>
    <row r="35" spans="1:9" s="5" customFormat="1" ht="11.25">
      <c r="A35" s="300"/>
      <c r="B35" s="191" t="s">
        <v>75</v>
      </c>
      <c r="C35" s="156">
        <v>3320</v>
      </c>
      <c r="D35" s="68">
        <v>3197</v>
      </c>
      <c r="E35" s="23">
        <v>2824</v>
      </c>
      <c r="F35" s="204">
        <f t="shared" si="1"/>
        <v>-373</v>
      </c>
      <c r="G35" s="205">
        <f t="shared" si="2"/>
        <v>0.8833281201126055</v>
      </c>
      <c r="H35" s="167">
        <v>8000</v>
      </c>
      <c r="I35" s="142">
        <f t="shared" si="0"/>
        <v>0.353</v>
      </c>
    </row>
    <row r="36" spans="1:9" s="5" customFormat="1" ht="11.25">
      <c r="A36" s="300"/>
      <c r="B36" s="191" t="s">
        <v>31</v>
      </c>
      <c r="C36" s="156">
        <v>22106</v>
      </c>
      <c r="D36" s="68">
        <v>24777</v>
      </c>
      <c r="E36" s="23">
        <v>26646</v>
      </c>
      <c r="F36" s="204">
        <f t="shared" si="1"/>
        <v>1869</v>
      </c>
      <c r="G36" s="205">
        <f t="shared" si="2"/>
        <v>1.0754328611212012</v>
      </c>
      <c r="H36" s="167">
        <v>55000</v>
      </c>
      <c r="I36" s="142">
        <f t="shared" si="0"/>
        <v>0.4844727272727273</v>
      </c>
    </row>
    <row r="37" spans="1:9" s="5" customFormat="1" ht="11.25">
      <c r="A37" s="300"/>
      <c r="B37" s="191" t="s">
        <v>32</v>
      </c>
      <c r="C37" s="156"/>
      <c r="D37" s="68">
        <v>8</v>
      </c>
      <c r="E37" s="23">
        <v>1</v>
      </c>
      <c r="F37" s="204">
        <f t="shared" si="1"/>
        <v>-7</v>
      </c>
      <c r="G37" s="205">
        <f t="shared" si="2"/>
        <v>0.125</v>
      </c>
      <c r="H37" s="167">
        <v>9</v>
      </c>
      <c r="I37" s="142">
        <f t="shared" si="0"/>
        <v>0.1111111111111111</v>
      </c>
    </row>
    <row r="38" spans="1:9" s="5" customFormat="1" ht="11.25">
      <c r="A38" s="300"/>
      <c r="B38" s="191" t="s">
        <v>33</v>
      </c>
      <c r="C38" s="156">
        <v>2176</v>
      </c>
      <c r="D38" s="68">
        <v>4439</v>
      </c>
      <c r="E38" s="23">
        <v>2068</v>
      </c>
      <c r="F38" s="204">
        <f t="shared" si="1"/>
        <v>-2371</v>
      </c>
      <c r="G38" s="205">
        <f t="shared" si="2"/>
        <v>0.46587069159720657</v>
      </c>
      <c r="H38" s="167">
        <v>2500</v>
      </c>
      <c r="I38" s="142">
        <f t="shared" si="0"/>
        <v>0.8272</v>
      </c>
    </row>
    <row r="39" spans="1:9" s="5" customFormat="1" ht="11.25">
      <c r="A39" s="300"/>
      <c r="B39" s="191" t="s">
        <v>34</v>
      </c>
      <c r="C39" s="156">
        <v>10323</v>
      </c>
      <c r="D39" s="68">
        <v>10943</v>
      </c>
      <c r="E39" s="23">
        <v>12034</v>
      </c>
      <c r="F39" s="204">
        <f t="shared" si="1"/>
        <v>1091</v>
      </c>
      <c r="G39" s="205">
        <f t="shared" si="2"/>
        <v>1.0996984373572147</v>
      </c>
      <c r="H39" s="167">
        <v>24284</v>
      </c>
      <c r="I39" s="142">
        <f t="shared" si="0"/>
        <v>0.49555262724427607</v>
      </c>
    </row>
    <row r="40" spans="1:9" s="5" customFormat="1" ht="11.25">
      <c r="A40" s="300"/>
      <c r="B40" s="191" t="s">
        <v>35</v>
      </c>
      <c r="C40" s="156">
        <v>10323</v>
      </c>
      <c r="D40" s="68">
        <v>10943</v>
      </c>
      <c r="E40" s="23">
        <v>11210</v>
      </c>
      <c r="F40" s="204">
        <f t="shared" si="1"/>
        <v>267</v>
      </c>
      <c r="G40" s="205">
        <f t="shared" si="2"/>
        <v>1.0243991592799049</v>
      </c>
      <c r="H40" s="167">
        <v>22584</v>
      </c>
      <c r="I40" s="142">
        <f t="shared" si="0"/>
        <v>0.4963691108749557</v>
      </c>
    </row>
    <row r="41" spans="1:9" s="5" customFormat="1" ht="11.25">
      <c r="A41" s="300"/>
      <c r="B41" s="191" t="s">
        <v>36</v>
      </c>
      <c r="C41" s="156"/>
      <c r="D41" s="68"/>
      <c r="E41" s="23">
        <v>824</v>
      </c>
      <c r="F41" s="204">
        <f>E41-D17</f>
        <v>428</v>
      </c>
      <c r="G41" s="205">
        <f>E41/D17</f>
        <v>2.080808080808081</v>
      </c>
      <c r="H41" s="167">
        <v>1700</v>
      </c>
      <c r="I41" s="142">
        <f t="shared" si="0"/>
        <v>0.48470588235294115</v>
      </c>
    </row>
    <row r="42" spans="1:9" s="20" customFormat="1" ht="12" thickBot="1">
      <c r="A42" s="301"/>
      <c r="B42" s="136" t="s">
        <v>1</v>
      </c>
      <c r="C42" s="130">
        <v>116613</v>
      </c>
      <c r="D42" s="118">
        <v>128890</v>
      </c>
      <c r="E42" s="25">
        <v>134526</v>
      </c>
      <c r="F42" s="209">
        <f t="shared" si="1"/>
        <v>5636</v>
      </c>
      <c r="G42" s="210">
        <f t="shared" si="2"/>
        <v>1.0437272092481962</v>
      </c>
      <c r="H42" s="172">
        <v>274072.92</v>
      </c>
      <c r="I42" s="147">
        <f t="shared" si="0"/>
        <v>0.4908401749432232</v>
      </c>
    </row>
    <row r="43" spans="1:9" s="20" customFormat="1" ht="12" thickBot="1">
      <c r="A43" s="296" t="s">
        <v>38</v>
      </c>
      <c r="B43" s="353"/>
      <c r="C43" s="194">
        <v>4506</v>
      </c>
      <c r="D43" s="70">
        <v>-1588</v>
      </c>
      <c r="E43" s="63">
        <v>855</v>
      </c>
      <c r="F43" s="211">
        <f t="shared" si="1"/>
        <v>2443</v>
      </c>
      <c r="G43" s="212"/>
      <c r="H43" s="213">
        <f>H12-H42</f>
        <v>-1058.5199999999604</v>
      </c>
      <c r="I43" s="174"/>
    </row>
    <row r="44" spans="6:9" s="5" customFormat="1" ht="12.75">
      <c r="F44" s="161"/>
      <c r="G44" s="162"/>
      <c r="H44" s="161"/>
      <c r="I44" s="161"/>
    </row>
    <row r="45" spans="6:9" s="5" customFormat="1" ht="12.75">
      <c r="F45" s="161"/>
      <c r="G45" s="162"/>
      <c r="H45" s="161"/>
      <c r="I45" s="161"/>
    </row>
    <row r="46" spans="6:9" s="5" customFormat="1" ht="12.75">
      <c r="F46" s="161"/>
      <c r="G46" s="162"/>
      <c r="H46" s="161"/>
      <c r="I46" s="161"/>
    </row>
    <row r="47" spans="6:9" s="5" customFormat="1" ht="12.75">
      <c r="F47" s="161"/>
      <c r="G47" s="162"/>
      <c r="H47" s="161"/>
      <c r="I47" s="161"/>
    </row>
    <row r="48" spans="6:9" s="5" customFormat="1" ht="12.75">
      <c r="F48" s="161"/>
      <c r="G48" s="162"/>
      <c r="H48" s="161"/>
      <c r="I48" s="161"/>
    </row>
    <row r="49" spans="6:9" s="5" customFormat="1" ht="12.75">
      <c r="F49" s="161"/>
      <c r="G49" s="162"/>
      <c r="H49" s="161"/>
      <c r="I49" s="161"/>
    </row>
    <row r="50" spans="6:9" s="5" customFormat="1" ht="12.75">
      <c r="F50" s="161"/>
      <c r="G50" s="162"/>
      <c r="H50" s="161"/>
      <c r="I50" s="161"/>
    </row>
    <row r="51" spans="6:9" s="5" customFormat="1" ht="12.75">
      <c r="F51" s="161"/>
      <c r="G51" s="162"/>
      <c r="H51" s="161"/>
      <c r="I51" s="161"/>
    </row>
    <row r="52" spans="6:9" s="5" customFormat="1" ht="12.75">
      <c r="F52" s="161"/>
      <c r="G52" s="162"/>
      <c r="H52" s="161"/>
      <c r="I52" s="161"/>
    </row>
    <row r="53" spans="6:9" s="5" customFormat="1" ht="12.75">
      <c r="F53" s="161"/>
      <c r="G53" s="162"/>
      <c r="H53" s="161"/>
      <c r="I53" s="161"/>
    </row>
    <row r="54" spans="6:9" s="5" customFormat="1" ht="12.75">
      <c r="F54" s="161"/>
      <c r="G54" s="162"/>
      <c r="H54" s="161"/>
      <c r="I54" s="161"/>
    </row>
    <row r="55" spans="6:9" s="5" customFormat="1" ht="12.75">
      <c r="F55" s="161"/>
      <c r="G55" s="162"/>
      <c r="H55" s="161"/>
      <c r="I55" s="161"/>
    </row>
    <row r="56" spans="6:9" s="5" customFormat="1" ht="12.75">
      <c r="F56" s="161"/>
      <c r="G56" s="162"/>
      <c r="H56" s="161"/>
      <c r="I56" s="161"/>
    </row>
    <row r="57" spans="6:9" s="5" customFormat="1" ht="12.75">
      <c r="F57" s="161"/>
      <c r="G57" s="162"/>
      <c r="H57" s="161"/>
      <c r="I57" s="161"/>
    </row>
    <row r="58" spans="6:9" s="5" customFormat="1" ht="12.75">
      <c r="F58" s="161"/>
      <c r="G58" s="162"/>
      <c r="H58" s="161"/>
      <c r="I58" s="161"/>
    </row>
    <row r="59" spans="6:9" s="5" customFormat="1" ht="12.75">
      <c r="F59" s="161"/>
      <c r="G59" s="162"/>
      <c r="H59" s="161"/>
      <c r="I59" s="161"/>
    </row>
    <row r="60" spans="6:9" s="5" customFormat="1" ht="12.75">
      <c r="F60" s="161"/>
      <c r="G60" s="162"/>
      <c r="H60" s="161"/>
      <c r="I60" s="161"/>
    </row>
    <row r="61" spans="6:9" s="5" customFormat="1" ht="12.75">
      <c r="F61" s="161"/>
      <c r="G61" s="162"/>
      <c r="H61" s="161"/>
      <c r="I61" s="161"/>
    </row>
    <row r="62" spans="6:9" s="5" customFormat="1" ht="12.75">
      <c r="F62" s="161"/>
      <c r="G62" s="162"/>
      <c r="H62" s="161"/>
      <c r="I62" s="161"/>
    </row>
    <row r="63" spans="6:9" s="5" customFormat="1" ht="12.75">
      <c r="F63" s="161"/>
      <c r="G63" s="162"/>
      <c r="H63" s="161"/>
      <c r="I63" s="161"/>
    </row>
    <row r="64" spans="6:9" s="5" customFormat="1" ht="12.75">
      <c r="F64" s="161"/>
      <c r="G64" s="162"/>
      <c r="H64" s="161"/>
      <c r="I64" s="161"/>
    </row>
    <row r="65" spans="6:9" s="5" customFormat="1" ht="12.75">
      <c r="F65" s="161"/>
      <c r="G65" s="162"/>
      <c r="H65" s="161"/>
      <c r="I65" s="161"/>
    </row>
    <row r="66" spans="6:9" s="5" customFormat="1" ht="12.75">
      <c r="F66" s="161"/>
      <c r="G66" s="162"/>
      <c r="H66" s="161"/>
      <c r="I66" s="161"/>
    </row>
    <row r="67" spans="6:9" s="5" customFormat="1" ht="12.75">
      <c r="F67" s="161"/>
      <c r="G67" s="162"/>
      <c r="H67" s="161"/>
      <c r="I67" s="161"/>
    </row>
    <row r="68" spans="6:9" s="5" customFormat="1" ht="12.75">
      <c r="F68" s="161"/>
      <c r="G68" s="162"/>
      <c r="H68" s="161"/>
      <c r="I68" s="161"/>
    </row>
    <row r="69" spans="6:9" s="5" customFormat="1" ht="12.75">
      <c r="F69" s="161"/>
      <c r="G69" s="162"/>
      <c r="H69" s="161"/>
      <c r="I69" s="161"/>
    </row>
    <row r="70" spans="6:9" s="5" customFormat="1" ht="12.75">
      <c r="F70" s="161"/>
      <c r="G70" s="162"/>
      <c r="H70" s="161"/>
      <c r="I70" s="161"/>
    </row>
    <row r="71" spans="6:9" s="5" customFormat="1" ht="12.75">
      <c r="F71" s="161"/>
      <c r="G71" s="162"/>
      <c r="H71" s="161"/>
      <c r="I71" s="161"/>
    </row>
    <row r="72" spans="6:9" s="5" customFormat="1" ht="12.75">
      <c r="F72" s="161"/>
      <c r="G72" s="162"/>
      <c r="H72" s="161"/>
      <c r="I72" s="161"/>
    </row>
    <row r="73" spans="6:9" s="5" customFormat="1" ht="12.75">
      <c r="F73" s="161"/>
      <c r="G73" s="162"/>
      <c r="H73" s="161"/>
      <c r="I73" s="161"/>
    </row>
    <row r="74" spans="6:9" s="5" customFormat="1" ht="12.75">
      <c r="F74" s="161"/>
      <c r="G74" s="162"/>
      <c r="H74" s="161"/>
      <c r="I74" s="161"/>
    </row>
    <row r="75" spans="6:9" s="5" customFormat="1" ht="12.75">
      <c r="F75" s="161"/>
      <c r="G75" s="162"/>
      <c r="H75" s="161"/>
      <c r="I75" s="161"/>
    </row>
    <row r="76" spans="6:9" s="5" customFormat="1" ht="12.75">
      <c r="F76" s="161"/>
      <c r="G76" s="162"/>
      <c r="H76" s="161"/>
      <c r="I76" s="161"/>
    </row>
    <row r="77" spans="6:9" s="5" customFormat="1" ht="12.75">
      <c r="F77" s="161"/>
      <c r="G77" s="162"/>
      <c r="H77" s="161"/>
      <c r="I77" s="161"/>
    </row>
    <row r="78" spans="6:9" s="5" customFormat="1" ht="12.75">
      <c r="F78" s="161"/>
      <c r="G78" s="162"/>
      <c r="H78" s="161"/>
      <c r="I78" s="161"/>
    </row>
    <row r="79" spans="6:9" s="5" customFormat="1" ht="12.75">
      <c r="F79" s="161"/>
      <c r="G79" s="162"/>
      <c r="H79" s="161"/>
      <c r="I79" s="161"/>
    </row>
    <row r="80" spans="6:9" s="5" customFormat="1" ht="12.75">
      <c r="F80" s="161"/>
      <c r="G80" s="162"/>
      <c r="H80" s="161"/>
      <c r="I80" s="161"/>
    </row>
    <row r="81" spans="6:9" s="5" customFormat="1" ht="12.75">
      <c r="F81" s="161"/>
      <c r="G81" s="162"/>
      <c r="H81" s="161"/>
      <c r="I81" s="161"/>
    </row>
    <row r="82" spans="6:9" s="5" customFormat="1" ht="12.75">
      <c r="F82" s="161"/>
      <c r="G82" s="162"/>
      <c r="H82" s="161"/>
      <c r="I82" s="161"/>
    </row>
    <row r="83" spans="6:9" s="5" customFormat="1" ht="12.75">
      <c r="F83" s="161"/>
      <c r="G83" s="162"/>
      <c r="H83" s="161"/>
      <c r="I83" s="161"/>
    </row>
    <row r="84" spans="6:9" s="5" customFormat="1" ht="12.75">
      <c r="F84" s="161"/>
      <c r="G84" s="162"/>
      <c r="H84" s="161"/>
      <c r="I84" s="161"/>
    </row>
    <row r="85" spans="6:9" s="5" customFormat="1" ht="12.75">
      <c r="F85" s="161"/>
      <c r="G85" s="162"/>
      <c r="H85" s="161"/>
      <c r="I85" s="161"/>
    </row>
    <row r="86" spans="6:9" s="5" customFormat="1" ht="12.75">
      <c r="F86" s="161"/>
      <c r="G86" s="162"/>
      <c r="H86" s="161"/>
      <c r="I86" s="161"/>
    </row>
    <row r="87" spans="6:9" s="5" customFormat="1" ht="12.75">
      <c r="F87" s="161"/>
      <c r="G87" s="162"/>
      <c r="H87" s="161"/>
      <c r="I87" s="161"/>
    </row>
    <row r="88" spans="6:9" s="5" customFormat="1" ht="12.75">
      <c r="F88" s="161"/>
      <c r="G88" s="162"/>
      <c r="H88" s="161"/>
      <c r="I88" s="161"/>
    </row>
    <row r="89" spans="6:9" s="5" customFormat="1" ht="12.75">
      <c r="F89" s="161"/>
      <c r="G89" s="162"/>
      <c r="H89" s="161"/>
      <c r="I89" s="161"/>
    </row>
    <row r="90" spans="6:9" s="5" customFormat="1" ht="12.75">
      <c r="F90" s="161"/>
      <c r="G90" s="162"/>
      <c r="H90" s="161"/>
      <c r="I90" s="161"/>
    </row>
    <row r="91" spans="6:9" s="5" customFormat="1" ht="12.75">
      <c r="F91" s="161"/>
      <c r="G91" s="162"/>
      <c r="H91" s="161"/>
      <c r="I91" s="161"/>
    </row>
    <row r="92" spans="6:9" s="5" customFormat="1" ht="12.75">
      <c r="F92" s="161"/>
      <c r="G92" s="162"/>
      <c r="H92" s="161"/>
      <c r="I92" s="161"/>
    </row>
    <row r="93" spans="6:9" s="5" customFormat="1" ht="12.75">
      <c r="F93" s="161"/>
      <c r="G93" s="162"/>
      <c r="H93" s="161"/>
      <c r="I93" s="161"/>
    </row>
    <row r="94" spans="6:9" s="5" customFormat="1" ht="12.75">
      <c r="F94" s="161"/>
      <c r="G94" s="162"/>
      <c r="H94" s="161"/>
      <c r="I94" s="161"/>
    </row>
    <row r="95" spans="6:9" s="5" customFormat="1" ht="12.75">
      <c r="F95" s="161"/>
      <c r="G95" s="162"/>
      <c r="H95" s="161"/>
      <c r="I95" s="161"/>
    </row>
    <row r="96" spans="6:9" s="5" customFormat="1" ht="12.75">
      <c r="F96" s="161"/>
      <c r="G96" s="162"/>
      <c r="H96" s="161"/>
      <c r="I96" s="161"/>
    </row>
    <row r="97" spans="6:9" s="5" customFormat="1" ht="12.75">
      <c r="F97" s="161"/>
      <c r="G97" s="162"/>
      <c r="H97" s="161"/>
      <c r="I97" s="161"/>
    </row>
    <row r="98" spans="6:9" s="5" customFormat="1" ht="12.75">
      <c r="F98" s="161"/>
      <c r="G98" s="162"/>
      <c r="H98" s="161"/>
      <c r="I98" s="161"/>
    </row>
    <row r="99" spans="6:9" s="5" customFormat="1" ht="12.75">
      <c r="F99" s="161"/>
      <c r="G99" s="162"/>
      <c r="H99" s="161"/>
      <c r="I99" s="161"/>
    </row>
    <row r="100" spans="6:9" s="5" customFormat="1" ht="12.75">
      <c r="F100" s="161"/>
      <c r="G100" s="162"/>
      <c r="H100" s="161"/>
      <c r="I100" s="161"/>
    </row>
    <row r="101" spans="6:9" s="5" customFormat="1" ht="12.75">
      <c r="F101" s="161"/>
      <c r="G101" s="162"/>
      <c r="H101" s="161"/>
      <c r="I101" s="161"/>
    </row>
    <row r="102" spans="6:9" s="5" customFormat="1" ht="12.75">
      <c r="F102" s="161"/>
      <c r="G102" s="162"/>
      <c r="H102" s="161"/>
      <c r="I102" s="161"/>
    </row>
    <row r="103" spans="6:9" s="5" customFormat="1" ht="12.75">
      <c r="F103" s="161"/>
      <c r="G103" s="162"/>
      <c r="H103" s="161"/>
      <c r="I103" s="161"/>
    </row>
    <row r="104" spans="6:9" s="5" customFormat="1" ht="12.75">
      <c r="F104" s="161"/>
      <c r="G104" s="162"/>
      <c r="H104" s="161"/>
      <c r="I104" s="161"/>
    </row>
    <row r="105" spans="6:9" s="5" customFormat="1" ht="12.75">
      <c r="F105" s="161"/>
      <c r="G105" s="162"/>
      <c r="H105" s="161"/>
      <c r="I105" s="161"/>
    </row>
    <row r="106" spans="6:9" s="5" customFormat="1" ht="12.75">
      <c r="F106" s="161"/>
      <c r="G106" s="162"/>
      <c r="H106" s="161"/>
      <c r="I106" s="161"/>
    </row>
    <row r="107" spans="6:9" s="5" customFormat="1" ht="12.75">
      <c r="F107" s="161"/>
      <c r="G107" s="162"/>
      <c r="H107" s="161"/>
      <c r="I107" s="161"/>
    </row>
    <row r="108" spans="6:9" s="5" customFormat="1" ht="12.75">
      <c r="F108" s="161"/>
      <c r="G108" s="162"/>
      <c r="H108" s="161"/>
      <c r="I108" s="161"/>
    </row>
  </sheetData>
  <sheetProtection/>
  <mergeCells count="6">
    <mergeCell ref="A43:B43"/>
    <mergeCell ref="A1:I1"/>
    <mergeCell ref="A13:A42"/>
    <mergeCell ref="A6:A12"/>
    <mergeCell ref="A5:B5"/>
    <mergeCell ref="A3:E3"/>
  </mergeCells>
  <conditionalFormatting sqref="I6:I12">
    <cfRule type="cellIs" priority="2" dxfId="1" operator="lessThan" stopIfTrue="1">
      <formula>0.5</formula>
    </cfRule>
  </conditionalFormatting>
  <conditionalFormatting sqref="I13:I42">
    <cfRule type="cellIs" priority="1" dxfId="0" operator="greaterThan">
      <formula>0.5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6"/>
  <sheetViews>
    <sheetView showGridLines="0" zoomScalePageLayoutView="0" workbookViewId="0" topLeftCell="A1">
      <selection activeCell="L19" sqref="L19"/>
    </sheetView>
  </sheetViews>
  <sheetFormatPr defaultColWidth="9.140625" defaultRowHeight="12.75"/>
  <cols>
    <col min="1" max="1" width="13.57421875" style="0" customWidth="1"/>
    <col min="2" max="2" width="8.8515625" style="0" customWidth="1"/>
    <col min="3" max="3" width="5.421875" style="0" customWidth="1"/>
    <col min="4" max="4" width="42.421875" style="0" customWidth="1"/>
    <col min="5" max="8" width="8.140625" style="0" customWidth="1"/>
  </cols>
  <sheetData>
    <row r="1" spans="1:8" ht="0.75" customHeight="1">
      <c r="A1" s="83"/>
      <c r="B1" s="83"/>
      <c r="C1" s="83"/>
      <c r="D1" s="83"/>
      <c r="E1" s="83"/>
      <c r="F1" s="83"/>
      <c r="G1" s="83"/>
      <c r="H1" s="83"/>
    </row>
    <row r="2" spans="1:8" ht="18" customHeight="1">
      <c r="A2" s="328" t="s">
        <v>39</v>
      </c>
      <c r="B2" s="328"/>
      <c r="C2" s="328"/>
      <c r="D2" s="328"/>
      <c r="E2" s="328"/>
      <c r="F2" s="84"/>
      <c r="G2" s="84"/>
      <c r="H2" s="84"/>
    </row>
    <row r="3" spans="1:8" ht="9.75" customHeight="1" thickBot="1">
      <c r="A3" s="84"/>
      <c r="B3" s="84"/>
      <c r="C3" s="84"/>
      <c r="D3" s="84"/>
      <c r="E3" s="84"/>
      <c r="F3" s="84"/>
      <c r="G3" s="84"/>
      <c r="H3" s="84"/>
    </row>
    <row r="4" spans="1:8" s="5" customFormat="1" ht="12" thickBot="1">
      <c r="A4" s="303"/>
      <c r="B4" s="332"/>
      <c r="C4" s="332"/>
      <c r="D4" s="345"/>
      <c r="E4" s="115">
        <v>2010</v>
      </c>
      <c r="F4" s="215">
        <v>2011</v>
      </c>
      <c r="G4" s="13">
        <v>2012</v>
      </c>
      <c r="H4" s="4"/>
    </row>
    <row r="5" spans="1:8" s="5" customFormat="1" ht="11.25">
      <c r="A5" s="307" t="s">
        <v>40</v>
      </c>
      <c r="B5" s="310" t="s">
        <v>1</v>
      </c>
      <c r="C5" s="310" t="s">
        <v>111</v>
      </c>
      <c r="D5" s="349"/>
      <c r="E5" s="112">
        <v>15688</v>
      </c>
      <c r="F5" s="214">
        <v>16580</v>
      </c>
      <c r="G5" s="77">
        <v>16813</v>
      </c>
      <c r="H5" s="4"/>
    </row>
    <row r="6" spans="1:8" s="5" customFormat="1" ht="11.25">
      <c r="A6" s="308"/>
      <c r="B6" s="311"/>
      <c r="C6" s="311" t="s">
        <v>41</v>
      </c>
      <c r="D6" s="347"/>
      <c r="E6" s="220">
        <v>822</v>
      </c>
      <c r="F6" s="221">
        <v>881</v>
      </c>
      <c r="G6" s="222">
        <v>1036</v>
      </c>
      <c r="H6" s="4"/>
    </row>
    <row r="7" spans="1:8" s="5" customFormat="1" ht="11.25">
      <c r="A7" s="308"/>
      <c r="B7" s="311"/>
      <c r="C7" s="311" t="s">
        <v>43</v>
      </c>
      <c r="D7" s="347"/>
      <c r="E7" s="220">
        <v>143</v>
      </c>
      <c r="F7" s="221">
        <v>13</v>
      </c>
      <c r="G7" s="222">
        <v>91</v>
      </c>
      <c r="H7" s="4"/>
    </row>
    <row r="8" spans="1:8" s="5" customFormat="1" ht="11.25">
      <c r="A8" s="308"/>
      <c r="B8" s="311"/>
      <c r="C8" s="311" t="s">
        <v>121</v>
      </c>
      <c r="D8" s="347"/>
      <c r="E8" s="220"/>
      <c r="F8" s="221"/>
      <c r="G8" s="222"/>
      <c r="H8" s="4"/>
    </row>
    <row r="9" spans="1:8" s="5" customFormat="1" ht="11.25">
      <c r="A9" s="308"/>
      <c r="B9" s="311"/>
      <c r="C9" s="311" t="s">
        <v>110</v>
      </c>
      <c r="D9" s="347"/>
      <c r="E9" s="220"/>
      <c r="F9" s="221"/>
      <c r="G9" s="222">
        <v>8</v>
      </c>
      <c r="H9" s="4"/>
    </row>
    <row r="10" spans="1:8" s="5" customFormat="1" ht="11.25">
      <c r="A10" s="308"/>
      <c r="B10" s="311"/>
      <c r="C10" s="311" t="s">
        <v>44</v>
      </c>
      <c r="D10" s="347"/>
      <c r="E10" s="220"/>
      <c r="F10" s="221">
        <v>87765</v>
      </c>
      <c r="G10" s="222">
        <v>84460</v>
      </c>
      <c r="H10" s="4"/>
    </row>
    <row r="11" spans="1:8" s="5" customFormat="1" ht="11.25">
      <c r="A11" s="308"/>
      <c r="B11" s="311"/>
      <c r="C11" s="311" t="s">
        <v>45</v>
      </c>
      <c r="D11" s="347"/>
      <c r="E11" s="220">
        <v>430</v>
      </c>
      <c r="F11" s="221">
        <v>141</v>
      </c>
      <c r="G11" s="222">
        <v>436</v>
      </c>
      <c r="H11" s="4"/>
    </row>
    <row r="12" spans="1:8" s="5" customFormat="1" ht="11.25">
      <c r="A12" s="308"/>
      <c r="B12" s="311"/>
      <c r="C12" s="311" t="s">
        <v>46</v>
      </c>
      <c r="D12" s="347"/>
      <c r="E12" s="220"/>
      <c r="F12" s="221">
        <v>1105</v>
      </c>
      <c r="G12" s="222">
        <v>1115</v>
      </c>
      <c r="H12" s="4"/>
    </row>
    <row r="13" spans="1:8" s="5" customFormat="1" ht="12" thickBot="1">
      <c r="A13" s="309"/>
      <c r="B13" s="312"/>
      <c r="C13" s="312" t="s">
        <v>1</v>
      </c>
      <c r="D13" s="348"/>
      <c r="E13" s="223">
        <v>17083</v>
      </c>
      <c r="F13" s="224">
        <v>106485</v>
      </c>
      <c r="G13" s="225">
        <v>103959</v>
      </c>
      <c r="H13" s="4"/>
    </row>
    <row r="14" spans="1:8" s="5" customFormat="1" ht="11.25">
      <c r="A14" s="307" t="s">
        <v>49</v>
      </c>
      <c r="B14" s="310" t="s">
        <v>1</v>
      </c>
      <c r="C14" s="310" t="s">
        <v>50</v>
      </c>
      <c r="D14" s="349"/>
      <c r="E14" s="226">
        <v>4259</v>
      </c>
      <c r="F14" s="227">
        <v>6298</v>
      </c>
      <c r="G14" s="228">
        <v>3132</v>
      </c>
      <c r="H14" s="4"/>
    </row>
    <row r="15" spans="1:8" s="5" customFormat="1" ht="11.25">
      <c r="A15" s="308"/>
      <c r="B15" s="311"/>
      <c r="C15" s="311" t="s">
        <v>109</v>
      </c>
      <c r="D15" s="347"/>
      <c r="E15" s="220">
        <v>18</v>
      </c>
      <c r="F15" s="221">
        <v>14</v>
      </c>
      <c r="G15" s="222">
        <v>104</v>
      </c>
      <c r="H15" s="4"/>
    </row>
    <row r="16" spans="1:8" s="5" customFormat="1" ht="11.25">
      <c r="A16" s="308"/>
      <c r="B16" s="311"/>
      <c r="C16" s="311" t="s">
        <v>51</v>
      </c>
      <c r="D16" s="347"/>
      <c r="E16" s="220">
        <v>8101</v>
      </c>
      <c r="F16" s="221"/>
      <c r="G16" s="222">
        <v>10015</v>
      </c>
      <c r="H16" s="4"/>
    </row>
    <row r="17" spans="1:8" s="5" customFormat="1" ht="11.25">
      <c r="A17" s="308"/>
      <c r="B17" s="311"/>
      <c r="C17" s="311" t="s">
        <v>52</v>
      </c>
      <c r="D17" s="347"/>
      <c r="E17" s="220">
        <v>4744</v>
      </c>
      <c r="F17" s="221">
        <v>5393</v>
      </c>
      <c r="G17" s="222">
        <v>5884</v>
      </c>
      <c r="H17" s="4"/>
    </row>
    <row r="18" spans="1:8" s="5" customFormat="1" ht="11.25">
      <c r="A18" s="308"/>
      <c r="B18" s="311"/>
      <c r="C18" s="311" t="s">
        <v>53</v>
      </c>
      <c r="D18" s="347"/>
      <c r="E18" s="220">
        <v>1317</v>
      </c>
      <c r="F18" s="221">
        <v>1664</v>
      </c>
      <c r="G18" s="222">
        <v>1746</v>
      </c>
      <c r="H18" s="4"/>
    </row>
    <row r="19" spans="1:8" s="5" customFormat="1" ht="11.25">
      <c r="A19" s="308"/>
      <c r="B19" s="311"/>
      <c r="C19" s="311" t="s">
        <v>54</v>
      </c>
      <c r="D19" s="347"/>
      <c r="E19" s="220">
        <v>202</v>
      </c>
      <c r="F19" s="221">
        <v>118</v>
      </c>
      <c r="G19" s="222">
        <v>228</v>
      </c>
      <c r="H19" s="4"/>
    </row>
    <row r="20" spans="1:8" s="5" customFormat="1" ht="11.25">
      <c r="A20" s="308"/>
      <c r="B20" s="311"/>
      <c r="C20" s="311" t="s">
        <v>55</v>
      </c>
      <c r="D20" s="347"/>
      <c r="E20" s="220"/>
      <c r="F20" s="221">
        <v>80890</v>
      </c>
      <c r="G20" s="222">
        <v>86512</v>
      </c>
      <c r="H20" s="4"/>
    </row>
    <row r="21" spans="1:8" s="5" customFormat="1" ht="12" thickBot="1">
      <c r="A21" s="309"/>
      <c r="B21" s="312"/>
      <c r="C21" s="312" t="s">
        <v>1</v>
      </c>
      <c r="D21" s="348"/>
      <c r="E21" s="223">
        <v>18641</v>
      </c>
      <c r="F21" s="224">
        <v>94377</v>
      </c>
      <c r="G21" s="225">
        <v>107621</v>
      </c>
      <c r="H21" s="4"/>
    </row>
    <row r="22" spans="1:8" s="5" customFormat="1" ht="11.25">
      <c r="A22" s="3"/>
      <c r="B22" s="3"/>
      <c r="C22" s="3"/>
      <c r="D22" s="3"/>
      <c r="E22" s="3"/>
      <c r="F22" s="3"/>
      <c r="G22" s="3"/>
      <c r="H22" s="3"/>
    </row>
    <row r="23" spans="1:8" ht="12.75">
      <c r="A23" s="328" t="s">
        <v>56</v>
      </c>
      <c r="B23" s="328"/>
      <c r="C23" s="328"/>
      <c r="D23" s="328"/>
      <c r="E23" s="84"/>
      <c r="F23" s="84"/>
      <c r="G23" s="84"/>
      <c r="H23" s="84"/>
    </row>
    <row r="24" spans="1:8" s="5" customFormat="1" ht="12" thickBot="1">
      <c r="A24" s="3"/>
      <c r="B24" s="3"/>
      <c r="C24" s="3"/>
      <c r="D24" s="3"/>
      <c r="E24" s="3"/>
      <c r="F24" s="3"/>
      <c r="G24" s="3"/>
      <c r="H24" s="3"/>
    </row>
    <row r="25" spans="1:8" s="5" customFormat="1" ht="12" thickBot="1">
      <c r="A25" s="356"/>
      <c r="B25" s="357"/>
      <c r="C25" s="357"/>
      <c r="D25" s="358"/>
      <c r="E25" s="16">
        <v>2010</v>
      </c>
      <c r="F25" s="12">
        <v>2011</v>
      </c>
      <c r="G25" s="13">
        <v>2012</v>
      </c>
      <c r="H25" s="4"/>
    </row>
    <row r="26" spans="1:8" s="5" customFormat="1" ht="11.25">
      <c r="A26" s="362" t="s">
        <v>57</v>
      </c>
      <c r="B26" s="307" t="s">
        <v>58</v>
      </c>
      <c r="C26" s="310"/>
      <c r="D26" s="159" t="s">
        <v>1</v>
      </c>
      <c r="E26" s="216">
        <v>15095</v>
      </c>
      <c r="F26" s="217">
        <v>16311</v>
      </c>
      <c r="G26" s="21">
        <v>3153</v>
      </c>
      <c r="H26" s="4"/>
    </row>
    <row r="27" spans="1:8" s="5" customFormat="1" ht="11.25">
      <c r="A27" s="363"/>
      <c r="B27" s="308"/>
      <c r="C27" s="311"/>
      <c r="D27" s="160" t="s">
        <v>59</v>
      </c>
      <c r="E27" s="218">
        <v>7829</v>
      </c>
      <c r="F27" s="219">
        <v>-3528</v>
      </c>
      <c r="G27" s="23">
        <v>-15945</v>
      </c>
      <c r="H27" s="4"/>
    </row>
    <row r="28" spans="1:8" s="5" customFormat="1" ht="11.25">
      <c r="A28" s="363"/>
      <c r="B28" s="308"/>
      <c r="C28" s="311"/>
      <c r="D28" s="160" t="s">
        <v>60</v>
      </c>
      <c r="E28" s="218">
        <v>1042</v>
      </c>
      <c r="F28" s="219">
        <v>1042</v>
      </c>
      <c r="G28" s="23">
        <v>1042</v>
      </c>
      <c r="H28" s="4"/>
    </row>
    <row r="29" spans="1:8" s="5" customFormat="1" ht="11.25">
      <c r="A29" s="363"/>
      <c r="B29" s="308"/>
      <c r="C29" s="311"/>
      <c r="D29" s="160" t="s">
        <v>61</v>
      </c>
      <c r="E29" s="218">
        <v>2279</v>
      </c>
      <c r="F29" s="219">
        <v>2166</v>
      </c>
      <c r="G29" s="23">
        <v>2160</v>
      </c>
      <c r="H29" s="4"/>
    </row>
    <row r="30" spans="1:8" s="5" customFormat="1" ht="11.25">
      <c r="A30" s="363"/>
      <c r="B30" s="308"/>
      <c r="C30" s="311"/>
      <c r="D30" s="160" t="s">
        <v>62</v>
      </c>
      <c r="E30" s="218">
        <v>3945</v>
      </c>
      <c r="F30" s="219">
        <v>16631</v>
      </c>
      <c r="G30" s="23">
        <v>15896</v>
      </c>
      <c r="H30" s="4"/>
    </row>
    <row r="31" spans="1:8" s="5" customFormat="1" ht="11.25">
      <c r="A31" s="363"/>
      <c r="B31" s="308" t="s">
        <v>63</v>
      </c>
      <c r="C31" s="311"/>
      <c r="D31" s="160" t="s">
        <v>64</v>
      </c>
      <c r="E31" s="218">
        <v>1042</v>
      </c>
      <c r="F31" s="219">
        <v>1042</v>
      </c>
      <c r="G31" s="23">
        <v>1042</v>
      </c>
      <c r="H31" s="4"/>
    </row>
    <row r="32" spans="1:8" s="5" customFormat="1" ht="11.25">
      <c r="A32" s="363"/>
      <c r="B32" s="308"/>
      <c r="C32" s="311"/>
      <c r="D32" s="160" t="s">
        <v>65</v>
      </c>
      <c r="E32" s="218">
        <v>2279</v>
      </c>
      <c r="F32" s="219">
        <v>2177</v>
      </c>
      <c r="G32" s="23">
        <v>2160</v>
      </c>
      <c r="H32" s="4"/>
    </row>
    <row r="33" spans="1:8" s="5" customFormat="1" ht="11.25">
      <c r="A33" s="363"/>
      <c r="B33" s="308"/>
      <c r="C33" s="311"/>
      <c r="D33" s="160" t="s">
        <v>66</v>
      </c>
      <c r="E33" s="218">
        <v>3945</v>
      </c>
      <c r="F33" s="219">
        <v>16614</v>
      </c>
      <c r="G33" s="23">
        <v>15896</v>
      </c>
      <c r="H33" s="4"/>
    </row>
    <row r="34" spans="1:8" s="5" customFormat="1" ht="11.25">
      <c r="A34" s="363"/>
      <c r="B34" s="308"/>
      <c r="C34" s="311"/>
      <c r="D34" s="160" t="s">
        <v>67</v>
      </c>
      <c r="E34" s="218">
        <v>1353</v>
      </c>
      <c r="F34" s="219">
        <v>1251</v>
      </c>
      <c r="G34" s="23">
        <v>728</v>
      </c>
      <c r="H34" s="4"/>
    </row>
    <row r="35" spans="1:8" s="5" customFormat="1" ht="11.25">
      <c r="A35" s="363"/>
      <c r="B35" s="308" t="s">
        <v>68</v>
      </c>
      <c r="C35" s="311"/>
      <c r="D35" s="160" t="s">
        <v>1</v>
      </c>
      <c r="E35" s="218">
        <v>1213</v>
      </c>
      <c r="F35" s="219">
        <v>1196</v>
      </c>
      <c r="G35" s="23">
        <v>674</v>
      </c>
      <c r="H35" s="4"/>
    </row>
    <row r="36" spans="1:8" s="234" customFormat="1" ht="34.5" thickBot="1">
      <c r="A36" s="229" t="s">
        <v>98</v>
      </c>
      <c r="B36" s="359" t="s">
        <v>97</v>
      </c>
      <c r="C36" s="360"/>
      <c r="D36" s="361"/>
      <c r="E36" s="230"/>
      <c r="F36" s="231"/>
      <c r="G36" s="232"/>
      <c r="H36" s="233"/>
    </row>
    <row r="37" s="5" customFormat="1" ht="11.25"/>
    <row r="38" s="5" customFormat="1" ht="11.25"/>
    <row r="39" s="5" customFormat="1" ht="11.25"/>
    <row r="40" s="5" customFormat="1" ht="11.25"/>
    <row r="41" s="5" customFormat="1" ht="11.25"/>
    <row r="42" s="5" customFormat="1" ht="11.25"/>
    <row r="43" s="5" customFormat="1" ht="11.25"/>
    <row r="44" s="5" customFormat="1" ht="11.25"/>
    <row r="45" s="5" customFormat="1" ht="11.25"/>
    <row r="46" s="5" customFormat="1" ht="11.25"/>
    <row r="47" s="5" customFormat="1" ht="11.25"/>
    <row r="48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</sheetData>
  <sheetProtection/>
  <mergeCells count="30">
    <mergeCell ref="B35:C35"/>
    <mergeCell ref="B36:D36"/>
    <mergeCell ref="B31:C34"/>
    <mergeCell ref="A26:A35"/>
    <mergeCell ref="B26:C30"/>
    <mergeCell ref="C21:D21"/>
    <mergeCell ref="A23:D23"/>
    <mergeCell ref="A25:D25"/>
    <mergeCell ref="C19:D19"/>
    <mergeCell ref="C20:D20"/>
    <mergeCell ref="A14:A21"/>
    <mergeCell ref="B14:B21"/>
    <mergeCell ref="C14:D14"/>
    <mergeCell ref="C15:D15"/>
    <mergeCell ref="C16:D16"/>
    <mergeCell ref="C17:D17"/>
    <mergeCell ref="C18:D18"/>
    <mergeCell ref="A2:E2"/>
    <mergeCell ref="A4:D4"/>
    <mergeCell ref="A5:A13"/>
    <mergeCell ref="B5:B13"/>
    <mergeCell ref="C5:D5"/>
    <mergeCell ref="C7:D7"/>
    <mergeCell ref="C6:D6"/>
    <mergeCell ref="C8:D8"/>
    <mergeCell ref="C12:D12"/>
    <mergeCell ref="C13:D13"/>
    <mergeCell ref="C10:D10"/>
    <mergeCell ref="C11:D11"/>
    <mergeCell ref="C9:D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4"/>
  <sheetViews>
    <sheetView showGridLines="0" zoomScalePageLayoutView="0" workbookViewId="0" topLeftCell="A4">
      <selection activeCell="L19" sqref="L19"/>
    </sheetView>
  </sheetViews>
  <sheetFormatPr defaultColWidth="9.140625" defaultRowHeight="12.75"/>
  <cols>
    <col min="1" max="1" width="9.28125" style="0" customWidth="1"/>
    <col min="2" max="2" width="35.8515625" style="0" customWidth="1"/>
    <col min="3" max="5" width="5.28125" style="0" bestFit="1" customWidth="1"/>
    <col min="6" max="6" width="7.421875" style="29" bestFit="1" customWidth="1"/>
    <col min="7" max="7" width="7.57421875" style="29" customWidth="1"/>
    <col min="8" max="8" width="6.57421875" style="28" bestFit="1" customWidth="1"/>
    <col min="9" max="9" width="8.140625" style="29" customWidth="1"/>
  </cols>
  <sheetData>
    <row r="1" spans="1:9" ht="15" customHeight="1">
      <c r="A1" s="298" t="s">
        <v>74</v>
      </c>
      <c r="B1" s="298"/>
      <c r="C1" s="298"/>
      <c r="D1" s="298"/>
      <c r="E1" s="298"/>
      <c r="F1" s="298"/>
      <c r="G1" s="298"/>
      <c r="H1" s="298"/>
      <c r="I1" s="298"/>
    </row>
    <row r="2" spans="1:7" ht="13.5" customHeight="1">
      <c r="A2" s="2"/>
      <c r="B2" s="2"/>
      <c r="C2" s="2"/>
      <c r="D2" s="2"/>
      <c r="E2" s="2"/>
      <c r="F2" s="26"/>
      <c r="G2" s="27"/>
    </row>
    <row r="3" spans="1:7" ht="12.75">
      <c r="A3" s="302" t="s">
        <v>69</v>
      </c>
      <c r="B3" s="302"/>
      <c r="C3" s="302"/>
      <c r="D3" s="302"/>
      <c r="E3" s="2"/>
      <c r="F3" s="26"/>
      <c r="G3" s="27"/>
    </row>
    <row r="4" spans="1:7" ht="9.75" customHeight="1" thickBot="1">
      <c r="A4" s="2"/>
      <c r="B4" s="2"/>
      <c r="C4" s="2"/>
      <c r="D4" s="2"/>
      <c r="E4" s="2"/>
      <c r="F4" s="26"/>
      <c r="G4" s="27"/>
    </row>
    <row r="5" spans="1:9" s="5" customFormat="1" ht="45.75" thickBot="1">
      <c r="A5" s="303"/>
      <c r="B5" s="304"/>
      <c r="C5" s="64">
        <v>2010</v>
      </c>
      <c r="D5" s="66">
        <v>2011</v>
      </c>
      <c r="E5" s="65">
        <v>2012</v>
      </c>
      <c r="F5" s="30" t="s">
        <v>70</v>
      </c>
      <c r="G5" s="31" t="s">
        <v>71</v>
      </c>
      <c r="H5" s="32" t="s">
        <v>72</v>
      </c>
      <c r="I5" s="33" t="s">
        <v>73</v>
      </c>
    </row>
    <row r="6" spans="1:9" s="5" customFormat="1" ht="11.25">
      <c r="A6" s="299" t="s">
        <v>2</v>
      </c>
      <c r="B6" s="71" t="s">
        <v>3</v>
      </c>
      <c r="C6" s="57"/>
      <c r="D6" s="67">
        <v>1</v>
      </c>
      <c r="E6" s="58"/>
      <c r="F6" s="34">
        <f>E6-D6</f>
        <v>-1</v>
      </c>
      <c r="G6" s="35">
        <f>E6/D6</f>
        <v>0</v>
      </c>
      <c r="H6" s="36">
        <v>3</v>
      </c>
      <c r="I6" s="37">
        <f>E6/H6</f>
        <v>0</v>
      </c>
    </row>
    <row r="7" spans="1:9" s="5" customFormat="1" ht="11.25">
      <c r="A7" s="300"/>
      <c r="B7" s="72" t="s">
        <v>4</v>
      </c>
      <c r="C7" s="22"/>
      <c r="D7" s="68">
        <v>1</v>
      </c>
      <c r="E7" s="23">
        <v>0.5</v>
      </c>
      <c r="F7" s="38">
        <f>E7-D7</f>
        <v>-0.5</v>
      </c>
      <c r="G7" s="39">
        <f>E7/D7</f>
        <v>0.5</v>
      </c>
      <c r="H7" s="40">
        <v>5</v>
      </c>
      <c r="I7" s="41">
        <f>E7/H7</f>
        <v>0.1</v>
      </c>
    </row>
    <row r="8" spans="1:9" s="5" customFormat="1" ht="11.25">
      <c r="A8" s="300"/>
      <c r="B8" s="72" t="s">
        <v>5</v>
      </c>
      <c r="C8" s="22">
        <v>148</v>
      </c>
      <c r="D8" s="68">
        <v>246</v>
      </c>
      <c r="E8" s="23">
        <v>211</v>
      </c>
      <c r="F8" s="38">
        <f>E8-D8</f>
        <v>-35</v>
      </c>
      <c r="G8" s="39">
        <f>E8/D8</f>
        <v>0.8577235772357723</v>
      </c>
      <c r="H8" s="42">
        <v>1073</v>
      </c>
      <c r="I8" s="41">
        <f aca="true" t="shared" si="0" ref="I8:I41">E8/H8</f>
        <v>0.1966449207828518</v>
      </c>
    </row>
    <row r="9" spans="1:9" s="5" customFormat="1" ht="11.25">
      <c r="A9" s="300"/>
      <c r="B9" s="72" t="s">
        <v>6</v>
      </c>
      <c r="C9" s="22">
        <v>26</v>
      </c>
      <c r="D9" s="68">
        <v>129</v>
      </c>
      <c r="E9" s="23"/>
      <c r="F9" s="38">
        <f>E9-D9</f>
        <v>-129</v>
      </c>
      <c r="G9" s="39">
        <f>E9/D9</f>
        <v>0</v>
      </c>
      <c r="H9" s="42">
        <v>823</v>
      </c>
      <c r="I9" s="41">
        <f t="shared" si="0"/>
        <v>0</v>
      </c>
    </row>
    <row r="10" spans="1:9" s="5" customFormat="1" ht="11.25">
      <c r="A10" s="300"/>
      <c r="B10" s="72" t="s">
        <v>7</v>
      </c>
      <c r="C10" s="22"/>
      <c r="D10" s="68"/>
      <c r="E10" s="23">
        <v>0.5</v>
      </c>
      <c r="F10" s="38">
        <f>E10-D10</f>
        <v>0.5</v>
      </c>
      <c r="G10" s="39"/>
      <c r="H10" s="42">
        <v>1</v>
      </c>
      <c r="I10" s="41">
        <f t="shared" si="0"/>
        <v>0.5</v>
      </c>
    </row>
    <row r="11" spans="1:9" s="5" customFormat="1" ht="11.25">
      <c r="A11" s="300"/>
      <c r="B11" s="72" t="s">
        <v>8</v>
      </c>
      <c r="C11" s="22">
        <v>8827</v>
      </c>
      <c r="D11" s="68">
        <v>8451</v>
      </c>
      <c r="E11" s="23">
        <v>9342</v>
      </c>
      <c r="F11" s="38">
        <f>E11-D11</f>
        <v>891</v>
      </c>
      <c r="G11" s="39">
        <f>E11/D11</f>
        <v>1.1054313099041533</v>
      </c>
      <c r="H11" s="42">
        <v>16218.4</v>
      </c>
      <c r="I11" s="41">
        <f t="shared" si="0"/>
        <v>0.5760124303260494</v>
      </c>
    </row>
    <row r="12" spans="1:9" s="5" customFormat="1" ht="12" thickBot="1">
      <c r="A12" s="301"/>
      <c r="B12" s="73" t="s">
        <v>1</v>
      </c>
      <c r="C12" s="60">
        <v>8975</v>
      </c>
      <c r="D12" s="69">
        <v>8700</v>
      </c>
      <c r="E12" s="61">
        <v>9554</v>
      </c>
      <c r="F12" s="43">
        <f>E12-D12</f>
        <v>854</v>
      </c>
      <c r="G12" s="44">
        <f>E12/D12</f>
        <v>1.09816091954023</v>
      </c>
      <c r="H12" s="45">
        <v>17300.4</v>
      </c>
      <c r="I12" s="46">
        <f t="shared" si="0"/>
        <v>0.5522415666689787</v>
      </c>
    </row>
    <row r="13" spans="1:9" s="5" customFormat="1" ht="11.25">
      <c r="A13" s="299" t="s">
        <v>9</v>
      </c>
      <c r="B13" s="71" t="s">
        <v>10</v>
      </c>
      <c r="C13" s="57">
        <v>591</v>
      </c>
      <c r="D13" s="67">
        <v>701</v>
      </c>
      <c r="E13" s="58">
        <v>706</v>
      </c>
      <c r="F13" s="38">
        <f>E13-D13</f>
        <v>5</v>
      </c>
      <c r="G13" s="39">
        <f>E13/D13</f>
        <v>1.007132667617689</v>
      </c>
      <c r="H13" s="40">
        <v>1150</v>
      </c>
      <c r="I13" s="41">
        <f t="shared" si="0"/>
        <v>0.6139130434782609</v>
      </c>
    </row>
    <row r="14" spans="1:9" s="5" customFormat="1" ht="11.25">
      <c r="A14" s="300"/>
      <c r="B14" s="72" t="s">
        <v>11</v>
      </c>
      <c r="C14" s="22">
        <v>45</v>
      </c>
      <c r="D14" s="68">
        <v>176</v>
      </c>
      <c r="E14" s="23">
        <v>174</v>
      </c>
      <c r="F14" s="38">
        <f>E14-D14</f>
        <v>-2</v>
      </c>
      <c r="G14" s="39">
        <f>E14/D14</f>
        <v>0.9886363636363636</v>
      </c>
      <c r="H14" s="42">
        <v>230</v>
      </c>
      <c r="I14" s="41">
        <f t="shared" si="0"/>
        <v>0.7565217391304347</v>
      </c>
    </row>
    <row r="15" spans="1:9" s="5" customFormat="1" ht="11.25">
      <c r="A15" s="300"/>
      <c r="B15" s="72" t="s">
        <v>12</v>
      </c>
      <c r="C15" s="22">
        <v>1</v>
      </c>
      <c r="D15" s="68">
        <v>159</v>
      </c>
      <c r="E15" s="23">
        <v>185</v>
      </c>
      <c r="F15" s="38">
        <f aca="true" t="shared" si="1" ref="F15:F40">E15-D15</f>
        <v>26</v>
      </c>
      <c r="G15" s="39">
        <f aca="true" t="shared" si="2" ref="G15:G38">E15/D15</f>
        <v>1.1635220125786163</v>
      </c>
      <c r="H15" s="42">
        <v>325</v>
      </c>
      <c r="I15" s="41">
        <f t="shared" si="0"/>
        <v>0.5692307692307692</v>
      </c>
    </row>
    <row r="16" spans="1:9" s="5" customFormat="1" ht="11.25">
      <c r="A16" s="300"/>
      <c r="B16" s="72" t="s">
        <v>13</v>
      </c>
      <c r="C16" s="22">
        <v>244</v>
      </c>
      <c r="D16" s="68">
        <v>165</v>
      </c>
      <c r="E16" s="23">
        <v>172</v>
      </c>
      <c r="F16" s="38">
        <f t="shared" si="1"/>
        <v>7</v>
      </c>
      <c r="G16" s="39">
        <f t="shared" si="2"/>
        <v>1.0424242424242425</v>
      </c>
      <c r="H16" s="42">
        <v>300</v>
      </c>
      <c r="I16" s="41">
        <f t="shared" si="0"/>
        <v>0.5733333333333334</v>
      </c>
    </row>
    <row r="17" spans="1:9" s="5" customFormat="1" ht="11.25">
      <c r="A17" s="300"/>
      <c r="B17" s="72" t="s">
        <v>14</v>
      </c>
      <c r="C17" s="22">
        <v>13</v>
      </c>
      <c r="D17" s="68">
        <v>12</v>
      </c>
      <c r="E17" s="23">
        <v>13</v>
      </c>
      <c r="F17" s="38">
        <f t="shared" si="1"/>
        <v>1</v>
      </c>
      <c r="G17" s="39">
        <f t="shared" si="2"/>
        <v>1.0833333333333333</v>
      </c>
      <c r="H17" s="42">
        <v>20</v>
      </c>
      <c r="I17" s="41">
        <f t="shared" si="0"/>
        <v>0.65</v>
      </c>
    </row>
    <row r="18" spans="1:9" s="5" customFormat="1" ht="11.25">
      <c r="A18" s="300"/>
      <c r="B18" s="72" t="s">
        <v>15</v>
      </c>
      <c r="C18" s="22">
        <v>45</v>
      </c>
      <c r="D18" s="68">
        <v>34</v>
      </c>
      <c r="E18" s="23"/>
      <c r="F18" s="38">
        <f t="shared" si="1"/>
        <v>-34</v>
      </c>
      <c r="G18" s="39">
        <f t="shared" si="2"/>
        <v>0</v>
      </c>
      <c r="H18" s="42">
        <v>50</v>
      </c>
      <c r="I18" s="41">
        <f t="shared" si="0"/>
        <v>0</v>
      </c>
    </row>
    <row r="19" spans="1:9" s="5" customFormat="1" ht="11.25">
      <c r="A19" s="300"/>
      <c r="B19" s="72" t="s">
        <v>16</v>
      </c>
      <c r="C19" s="22">
        <v>187</v>
      </c>
      <c r="D19" s="68">
        <v>103</v>
      </c>
      <c r="E19" s="23">
        <v>103</v>
      </c>
      <c r="F19" s="38">
        <f t="shared" si="1"/>
        <v>0</v>
      </c>
      <c r="G19" s="39">
        <f t="shared" si="2"/>
        <v>1</v>
      </c>
      <c r="H19" s="42">
        <v>190</v>
      </c>
      <c r="I19" s="41">
        <f t="shared" si="0"/>
        <v>0.5421052631578948</v>
      </c>
    </row>
    <row r="20" spans="1:9" s="5" customFormat="1" ht="11.25">
      <c r="A20" s="300"/>
      <c r="B20" s="72" t="s">
        <v>17</v>
      </c>
      <c r="C20" s="22">
        <v>78</v>
      </c>
      <c r="D20" s="68">
        <v>52</v>
      </c>
      <c r="E20" s="23">
        <v>59</v>
      </c>
      <c r="F20" s="38">
        <f t="shared" si="1"/>
        <v>7</v>
      </c>
      <c r="G20" s="39">
        <f t="shared" si="2"/>
        <v>1.1346153846153846</v>
      </c>
      <c r="H20" s="42">
        <v>0</v>
      </c>
      <c r="I20" s="41"/>
    </row>
    <row r="21" spans="1:9" s="5" customFormat="1" ht="11.25">
      <c r="A21" s="300"/>
      <c r="B21" s="72" t="s">
        <v>18</v>
      </c>
      <c r="C21" s="22">
        <v>235</v>
      </c>
      <c r="D21" s="68">
        <v>360</v>
      </c>
      <c r="E21" s="23">
        <v>374</v>
      </c>
      <c r="F21" s="38">
        <f t="shared" si="1"/>
        <v>14</v>
      </c>
      <c r="G21" s="39">
        <f t="shared" si="2"/>
        <v>1.038888888888889</v>
      </c>
      <c r="H21" s="42">
        <v>761</v>
      </c>
      <c r="I21" s="41">
        <f t="shared" si="0"/>
        <v>0.4914586070959264</v>
      </c>
    </row>
    <row r="22" spans="1:9" s="5" customFormat="1" ht="11.25">
      <c r="A22" s="300"/>
      <c r="B22" s="72" t="s">
        <v>19</v>
      </c>
      <c r="C22" s="22">
        <v>90</v>
      </c>
      <c r="D22" s="68">
        <v>108</v>
      </c>
      <c r="E22" s="23">
        <v>119</v>
      </c>
      <c r="F22" s="38">
        <f t="shared" si="1"/>
        <v>11</v>
      </c>
      <c r="G22" s="39">
        <f t="shared" si="2"/>
        <v>1.1018518518518519</v>
      </c>
      <c r="H22" s="42">
        <v>320</v>
      </c>
      <c r="I22" s="41">
        <f t="shared" si="0"/>
        <v>0.371875</v>
      </c>
    </row>
    <row r="23" spans="1:9" s="5" customFormat="1" ht="11.25">
      <c r="A23" s="300"/>
      <c r="B23" s="72" t="s">
        <v>20</v>
      </c>
      <c r="C23" s="22">
        <v>97</v>
      </c>
      <c r="D23" s="68">
        <v>197</v>
      </c>
      <c r="E23" s="23">
        <v>201</v>
      </c>
      <c r="F23" s="38">
        <f t="shared" si="1"/>
        <v>4</v>
      </c>
      <c r="G23" s="39">
        <f t="shared" si="2"/>
        <v>1.0203045685279188</v>
      </c>
      <c r="H23" s="42">
        <v>327</v>
      </c>
      <c r="I23" s="41">
        <f t="shared" si="0"/>
        <v>0.6146788990825688</v>
      </c>
    </row>
    <row r="24" spans="1:9" s="5" customFormat="1" ht="11.25">
      <c r="A24" s="300"/>
      <c r="B24" s="72" t="s">
        <v>21</v>
      </c>
      <c r="C24" s="22">
        <v>48</v>
      </c>
      <c r="D24" s="68">
        <v>55</v>
      </c>
      <c r="E24" s="23">
        <v>54</v>
      </c>
      <c r="F24" s="38">
        <f t="shared" si="1"/>
        <v>-1</v>
      </c>
      <c r="G24" s="39">
        <f t="shared" si="2"/>
        <v>0.9818181818181818</v>
      </c>
      <c r="H24" s="42">
        <v>115</v>
      </c>
      <c r="I24" s="41">
        <f t="shared" si="0"/>
        <v>0.46956521739130436</v>
      </c>
    </row>
    <row r="25" spans="1:9" s="5" customFormat="1" ht="11.25">
      <c r="A25" s="300"/>
      <c r="B25" s="72" t="s">
        <v>22</v>
      </c>
      <c r="C25" s="22">
        <v>65</v>
      </c>
      <c r="D25" s="68">
        <v>111</v>
      </c>
      <c r="E25" s="23">
        <v>89</v>
      </c>
      <c r="F25" s="38">
        <f t="shared" si="1"/>
        <v>-22</v>
      </c>
      <c r="G25" s="39">
        <f t="shared" si="2"/>
        <v>0.8018018018018018</v>
      </c>
      <c r="H25" s="42">
        <v>0</v>
      </c>
      <c r="I25" s="41"/>
    </row>
    <row r="26" spans="1:9" s="5" customFormat="1" ht="11.25">
      <c r="A26" s="300"/>
      <c r="B26" s="72" t="s">
        <v>23</v>
      </c>
      <c r="C26" s="22">
        <v>8</v>
      </c>
      <c r="D26" s="68">
        <v>1</v>
      </c>
      <c r="E26" s="23">
        <v>4</v>
      </c>
      <c r="F26" s="38">
        <f t="shared" si="1"/>
        <v>3</v>
      </c>
      <c r="G26" s="39">
        <f t="shared" si="2"/>
        <v>4</v>
      </c>
      <c r="H26" s="42"/>
      <c r="I26" s="41"/>
    </row>
    <row r="27" spans="1:9" s="5" customFormat="1" ht="11.25">
      <c r="A27" s="300"/>
      <c r="B27" s="72" t="s">
        <v>24</v>
      </c>
      <c r="C27" s="22">
        <v>194</v>
      </c>
      <c r="D27" s="68">
        <v>143</v>
      </c>
      <c r="E27" s="23">
        <v>134</v>
      </c>
      <c r="F27" s="38">
        <f t="shared" si="1"/>
        <v>-9</v>
      </c>
      <c r="G27" s="39">
        <f t="shared" si="2"/>
        <v>0.9370629370629371</v>
      </c>
      <c r="H27" s="42">
        <v>256.8</v>
      </c>
      <c r="I27" s="41">
        <f t="shared" si="0"/>
        <v>0.5218068535825545</v>
      </c>
    </row>
    <row r="28" spans="1:9" s="5" customFormat="1" ht="11.25">
      <c r="A28" s="300"/>
      <c r="B28" s="72" t="s">
        <v>25</v>
      </c>
      <c r="C28" s="22">
        <v>20</v>
      </c>
      <c r="D28" s="68">
        <v>32</v>
      </c>
      <c r="E28" s="23">
        <v>34</v>
      </c>
      <c r="F28" s="38">
        <f t="shared" si="1"/>
        <v>2</v>
      </c>
      <c r="G28" s="39">
        <f t="shared" si="2"/>
        <v>1.0625</v>
      </c>
      <c r="H28" s="42"/>
      <c r="I28" s="41"/>
    </row>
    <row r="29" spans="1:9" s="5" customFormat="1" ht="11.25">
      <c r="A29" s="300"/>
      <c r="B29" s="72" t="s">
        <v>26</v>
      </c>
      <c r="C29" s="22">
        <v>8</v>
      </c>
      <c r="D29" s="68">
        <v>7</v>
      </c>
      <c r="E29" s="23">
        <v>6</v>
      </c>
      <c r="F29" s="38">
        <f t="shared" si="1"/>
        <v>-1</v>
      </c>
      <c r="G29" s="39">
        <f t="shared" si="2"/>
        <v>0.8571428571428571</v>
      </c>
      <c r="H29" s="42"/>
      <c r="I29" s="41"/>
    </row>
    <row r="30" spans="1:9" s="5" customFormat="1" ht="11.25">
      <c r="A30" s="300"/>
      <c r="B30" s="72" t="s">
        <v>27</v>
      </c>
      <c r="C30" s="22">
        <v>166</v>
      </c>
      <c r="D30" s="68">
        <v>104</v>
      </c>
      <c r="E30" s="23">
        <v>94</v>
      </c>
      <c r="F30" s="38">
        <f t="shared" si="1"/>
        <v>-10</v>
      </c>
      <c r="G30" s="39">
        <f t="shared" si="2"/>
        <v>0.9038461538461539</v>
      </c>
      <c r="H30" s="42"/>
      <c r="I30" s="41"/>
    </row>
    <row r="31" spans="1:9" s="5" customFormat="1" ht="11.25">
      <c r="A31" s="300"/>
      <c r="B31" s="72" t="s">
        <v>28</v>
      </c>
      <c r="C31" s="22">
        <v>7303</v>
      </c>
      <c r="D31" s="68">
        <v>7343</v>
      </c>
      <c r="E31" s="23">
        <v>7355</v>
      </c>
      <c r="F31" s="38">
        <f t="shared" si="1"/>
        <v>12</v>
      </c>
      <c r="G31" s="39">
        <f t="shared" si="2"/>
        <v>1.001634209451178</v>
      </c>
      <c r="H31" s="42">
        <v>15273</v>
      </c>
      <c r="I31" s="41">
        <f t="shared" si="0"/>
        <v>0.481568781509854</v>
      </c>
    </row>
    <row r="32" spans="1:9" s="5" customFormat="1" ht="11.25">
      <c r="A32" s="300"/>
      <c r="B32" s="72" t="s">
        <v>29</v>
      </c>
      <c r="C32" s="22">
        <v>5347</v>
      </c>
      <c r="D32" s="68">
        <v>5389</v>
      </c>
      <c r="E32" s="23">
        <v>5425</v>
      </c>
      <c r="F32" s="38">
        <f t="shared" si="1"/>
        <v>36</v>
      </c>
      <c r="G32" s="39">
        <f t="shared" si="2"/>
        <v>1.0066802746335126</v>
      </c>
      <c r="H32" s="42">
        <v>11185</v>
      </c>
      <c r="I32" s="41">
        <f t="shared" si="0"/>
        <v>0.4850245864997765</v>
      </c>
    </row>
    <row r="33" spans="1:9" s="5" customFormat="1" ht="11.25">
      <c r="A33" s="300"/>
      <c r="B33" s="72" t="s">
        <v>30</v>
      </c>
      <c r="C33" s="22">
        <v>5347</v>
      </c>
      <c r="D33" s="68">
        <v>5389</v>
      </c>
      <c r="E33" s="23">
        <v>5425</v>
      </c>
      <c r="F33" s="38">
        <f t="shared" si="1"/>
        <v>36</v>
      </c>
      <c r="G33" s="39">
        <f t="shared" si="2"/>
        <v>1.0066802746335126</v>
      </c>
      <c r="H33" s="42">
        <v>11175</v>
      </c>
      <c r="I33" s="41">
        <f t="shared" si="0"/>
        <v>0.4854586129753915</v>
      </c>
    </row>
    <row r="34" spans="1:9" s="5" customFormat="1" ht="11.25">
      <c r="A34" s="300"/>
      <c r="B34" s="72" t="s">
        <v>31</v>
      </c>
      <c r="C34" s="22">
        <v>1956</v>
      </c>
      <c r="D34" s="68">
        <v>1954</v>
      </c>
      <c r="E34" s="23">
        <v>1930</v>
      </c>
      <c r="F34" s="38">
        <f t="shared" si="1"/>
        <v>-24</v>
      </c>
      <c r="G34" s="39">
        <f t="shared" si="2"/>
        <v>0.9877175025588536</v>
      </c>
      <c r="H34" s="42">
        <v>4088</v>
      </c>
      <c r="I34" s="41">
        <f t="shared" si="0"/>
        <v>0.47211350293542076</v>
      </c>
    </row>
    <row r="35" spans="1:9" s="5" customFormat="1" ht="11.25">
      <c r="A35" s="300"/>
      <c r="B35" s="72" t="s">
        <v>32</v>
      </c>
      <c r="C35" s="22"/>
      <c r="D35" s="68">
        <v>1</v>
      </c>
      <c r="E35" s="23">
        <v>2</v>
      </c>
      <c r="F35" s="38">
        <f t="shared" si="1"/>
        <v>1</v>
      </c>
      <c r="G35" s="39">
        <f t="shared" si="2"/>
        <v>2</v>
      </c>
      <c r="H35" s="42">
        <v>1</v>
      </c>
      <c r="I35" s="41">
        <f t="shared" si="0"/>
        <v>2</v>
      </c>
    </row>
    <row r="36" spans="1:9" s="5" customFormat="1" ht="11.25">
      <c r="A36" s="300"/>
      <c r="B36" s="72" t="s">
        <v>33</v>
      </c>
      <c r="C36" s="22"/>
      <c r="D36" s="68">
        <v>125</v>
      </c>
      <c r="E36" s="23">
        <v>112</v>
      </c>
      <c r="F36" s="38">
        <f t="shared" si="1"/>
        <v>-13</v>
      </c>
      <c r="G36" s="39">
        <f t="shared" si="2"/>
        <v>0.896</v>
      </c>
      <c r="H36" s="42">
        <v>163</v>
      </c>
      <c r="I36" s="41">
        <f t="shared" si="0"/>
        <v>0.6871165644171779</v>
      </c>
    </row>
    <row r="37" spans="1:9" s="5" customFormat="1" ht="11.25">
      <c r="A37" s="300"/>
      <c r="B37" s="72" t="s">
        <v>34</v>
      </c>
      <c r="C37" s="22">
        <v>74</v>
      </c>
      <c r="D37" s="68">
        <v>209</v>
      </c>
      <c r="E37" s="23">
        <v>335</v>
      </c>
      <c r="F37" s="38">
        <f t="shared" si="1"/>
        <v>126</v>
      </c>
      <c r="G37" s="39">
        <f t="shared" si="2"/>
        <v>1.6028708133971292</v>
      </c>
      <c r="H37" s="42">
        <v>568</v>
      </c>
      <c r="I37" s="41">
        <f t="shared" si="0"/>
        <v>0.5897887323943662</v>
      </c>
    </row>
    <row r="38" spans="1:9" s="5" customFormat="1" ht="11.25">
      <c r="A38" s="300"/>
      <c r="B38" s="72" t="s">
        <v>35</v>
      </c>
      <c r="C38" s="22">
        <v>74</v>
      </c>
      <c r="D38" s="68">
        <v>209</v>
      </c>
      <c r="E38" s="23">
        <v>256</v>
      </c>
      <c r="F38" s="38">
        <f t="shared" si="1"/>
        <v>47</v>
      </c>
      <c r="G38" s="39">
        <f t="shared" si="2"/>
        <v>1.2248803827751196</v>
      </c>
      <c r="H38" s="42">
        <v>518</v>
      </c>
      <c r="I38" s="41">
        <f t="shared" si="0"/>
        <v>0.4942084942084942</v>
      </c>
    </row>
    <row r="39" spans="1:9" s="5" customFormat="1" ht="11.25">
      <c r="A39" s="300"/>
      <c r="B39" s="72" t="s">
        <v>36</v>
      </c>
      <c r="C39" s="22"/>
      <c r="D39" s="68"/>
      <c r="E39" s="23">
        <v>79</v>
      </c>
      <c r="F39" s="38">
        <f>E39-D18</f>
        <v>45</v>
      </c>
      <c r="G39" s="39">
        <f>E39/D18</f>
        <v>2.323529411764706</v>
      </c>
      <c r="H39" s="42">
        <v>50</v>
      </c>
      <c r="I39" s="41">
        <f t="shared" si="0"/>
        <v>1.58</v>
      </c>
    </row>
    <row r="40" spans="1:9" s="5" customFormat="1" ht="11.25">
      <c r="A40" s="300"/>
      <c r="B40" s="72" t="s">
        <v>37</v>
      </c>
      <c r="C40" s="22">
        <v>178</v>
      </c>
      <c r="D40" s="68"/>
      <c r="E40" s="23"/>
      <c r="F40" s="38">
        <f t="shared" si="1"/>
        <v>0</v>
      </c>
      <c r="G40" s="39"/>
      <c r="H40" s="42">
        <v>0</v>
      </c>
      <c r="I40" s="41"/>
    </row>
    <row r="41" spans="1:9" s="5" customFormat="1" ht="12" thickBot="1">
      <c r="A41" s="301"/>
      <c r="B41" s="73" t="s">
        <v>1</v>
      </c>
      <c r="C41" s="60">
        <v>8648</v>
      </c>
      <c r="D41" s="69">
        <v>8995</v>
      </c>
      <c r="E41" s="61">
        <v>9110</v>
      </c>
      <c r="F41" s="47">
        <f>E41-D41</f>
        <v>115</v>
      </c>
      <c r="G41" s="48">
        <f>E41/D41</f>
        <v>1.0127848804891606</v>
      </c>
      <c r="H41" s="49">
        <v>18195.8</v>
      </c>
      <c r="I41" s="50">
        <f t="shared" si="0"/>
        <v>0.5006649886237483</v>
      </c>
    </row>
    <row r="42" spans="1:9" s="20" customFormat="1" ht="12" thickBot="1">
      <c r="A42" s="296" t="s">
        <v>38</v>
      </c>
      <c r="B42" s="297"/>
      <c r="C42" s="62">
        <v>327</v>
      </c>
      <c r="D42" s="70">
        <v>-295</v>
      </c>
      <c r="E42" s="63">
        <v>444</v>
      </c>
      <c r="F42" s="51">
        <f>E42-D42</f>
        <v>739</v>
      </c>
      <c r="G42" s="52"/>
      <c r="H42" s="53">
        <f>H12-H41</f>
        <v>-895.3999999999978</v>
      </c>
      <c r="I42" s="54"/>
    </row>
    <row r="43" spans="6:9" s="5" customFormat="1" ht="11.25">
      <c r="F43" s="55"/>
      <c r="G43" s="55"/>
      <c r="H43" s="56"/>
      <c r="I43" s="55"/>
    </row>
    <row r="44" spans="6:9" s="5" customFormat="1" ht="12.75">
      <c r="F44" s="29"/>
      <c r="G44" s="29"/>
      <c r="H44" s="28"/>
      <c r="I44" s="29"/>
    </row>
  </sheetData>
  <sheetProtection/>
  <mergeCells count="6">
    <mergeCell ref="A42:B42"/>
    <mergeCell ref="A1:I1"/>
    <mergeCell ref="A13:A41"/>
    <mergeCell ref="A6:A12"/>
    <mergeCell ref="A3:D3"/>
    <mergeCell ref="A5:B5"/>
  </mergeCells>
  <conditionalFormatting sqref="I13:I41">
    <cfRule type="cellIs" priority="2" dxfId="1" operator="greaterThan" stopIfTrue="1">
      <formula>0.5</formula>
    </cfRule>
  </conditionalFormatting>
  <conditionalFormatting sqref="I6:I12">
    <cfRule type="cellIs" priority="1" dxfId="0" operator="lessThan" stopIfTrue="1">
      <formula>0.5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5"/>
  <sheetViews>
    <sheetView showGridLines="0" zoomScalePageLayoutView="0" workbookViewId="0" topLeftCell="A1">
      <selection activeCell="L19" sqref="L19"/>
    </sheetView>
  </sheetViews>
  <sheetFormatPr defaultColWidth="9.140625" defaultRowHeight="12.75"/>
  <cols>
    <col min="1" max="1" width="16.57421875" style="0" customWidth="1"/>
    <col min="2" max="2" width="14.00390625" style="0" customWidth="1"/>
    <col min="3" max="3" width="5.421875" style="0" customWidth="1"/>
    <col min="4" max="4" width="42.8515625" style="0" customWidth="1"/>
    <col min="5" max="5" width="5.7109375" style="0" customWidth="1"/>
    <col min="6" max="6" width="7.8515625" style="0" customWidth="1"/>
    <col min="7" max="7" width="7.7109375" style="0" customWidth="1"/>
  </cols>
  <sheetData>
    <row r="1" spans="1:7" ht="0.75" customHeight="1">
      <c r="A1" s="1"/>
      <c r="B1" s="1"/>
      <c r="C1" s="1"/>
      <c r="D1" s="1"/>
      <c r="E1" s="1"/>
      <c r="F1" s="1"/>
      <c r="G1" s="1"/>
    </row>
    <row r="2" spans="1:7" ht="12.75">
      <c r="A2" s="302" t="s">
        <v>39</v>
      </c>
      <c r="B2" s="302"/>
      <c r="C2" s="302"/>
      <c r="D2" s="302"/>
      <c r="E2" s="302"/>
      <c r="F2" s="302"/>
      <c r="G2" s="302"/>
    </row>
    <row r="3" spans="1:7" ht="9.75" customHeight="1" thickBot="1">
      <c r="A3" s="2"/>
      <c r="B3" s="2"/>
      <c r="C3" s="2"/>
      <c r="D3" s="2"/>
      <c r="E3" s="2"/>
      <c r="F3" s="2"/>
      <c r="G3" s="2"/>
    </row>
    <row r="4" spans="1:7" s="5" customFormat="1" ht="12" thickBot="1">
      <c r="A4" s="322"/>
      <c r="B4" s="323"/>
      <c r="C4" s="323"/>
      <c r="D4" s="324"/>
      <c r="E4" s="16">
        <v>2010</v>
      </c>
      <c r="F4" s="12">
        <v>2011</v>
      </c>
      <c r="G4" s="13">
        <v>2012</v>
      </c>
    </row>
    <row r="5" spans="1:7" s="5" customFormat="1" ht="11.25">
      <c r="A5" s="316" t="s">
        <v>40</v>
      </c>
      <c r="B5" s="317" t="s">
        <v>1</v>
      </c>
      <c r="C5" s="320" t="s">
        <v>41</v>
      </c>
      <c r="D5" s="321"/>
      <c r="E5" s="111">
        <v>98</v>
      </c>
      <c r="F5" s="105">
        <v>98</v>
      </c>
      <c r="G5" s="187">
        <v>156</v>
      </c>
    </row>
    <row r="6" spans="1:7" s="5" customFormat="1" ht="11.25">
      <c r="A6" s="308"/>
      <c r="B6" s="311"/>
      <c r="C6" s="305" t="s">
        <v>42</v>
      </c>
      <c r="D6" s="306"/>
      <c r="E6" s="18"/>
      <c r="F6" s="6"/>
      <c r="G6" s="75">
        <v>316</v>
      </c>
    </row>
    <row r="7" spans="1:7" s="5" customFormat="1" ht="11.25">
      <c r="A7" s="308"/>
      <c r="B7" s="311"/>
      <c r="C7" s="305" t="s">
        <v>43</v>
      </c>
      <c r="D7" s="306"/>
      <c r="E7" s="18">
        <v>29</v>
      </c>
      <c r="F7" s="6">
        <v>63</v>
      </c>
      <c r="G7" s="75">
        <v>15</v>
      </c>
    </row>
    <row r="8" spans="1:7" s="5" customFormat="1" ht="11.25">
      <c r="A8" s="308"/>
      <c r="B8" s="311"/>
      <c r="C8" s="305" t="s">
        <v>44</v>
      </c>
      <c r="D8" s="306"/>
      <c r="E8" s="18"/>
      <c r="F8" s="6">
        <v>8012</v>
      </c>
      <c r="G8" s="75">
        <v>8872</v>
      </c>
    </row>
    <row r="9" spans="1:7" s="5" customFormat="1" ht="11.25">
      <c r="A9" s="308"/>
      <c r="B9" s="311"/>
      <c r="C9" s="305" t="s">
        <v>45</v>
      </c>
      <c r="D9" s="306"/>
      <c r="E9" s="18">
        <v>217</v>
      </c>
      <c r="F9" s="6">
        <v>202</v>
      </c>
      <c r="G9" s="75">
        <v>9</v>
      </c>
    </row>
    <row r="10" spans="1:7" s="5" customFormat="1" ht="11.25">
      <c r="A10" s="308"/>
      <c r="B10" s="311"/>
      <c r="C10" s="305" t="s">
        <v>46</v>
      </c>
      <c r="D10" s="306"/>
      <c r="E10" s="18"/>
      <c r="F10" s="6">
        <v>191</v>
      </c>
      <c r="G10" s="75">
        <v>220</v>
      </c>
    </row>
    <row r="11" spans="1:7" s="5" customFormat="1" ht="11.25">
      <c r="A11" s="308"/>
      <c r="B11" s="311"/>
      <c r="C11" s="305" t="s">
        <v>1</v>
      </c>
      <c r="D11" s="306"/>
      <c r="E11" s="18">
        <v>344</v>
      </c>
      <c r="F11" s="6">
        <v>8566</v>
      </c>
      <c r="G11" s="75">
        <v>9588</v>
      </c>
    </row>
    <row r="12" spans="1:7" s="5" customFormat="1" ht="11.25">
      <c r="A12" s="308"/>
      <c r="B12" s="311" t="s">
        <v>47</v>
      </c>
      <c r="C12" s="305" t="s">
        <v>48</v>
      </c>
      <c r="D12" s="306"/>
      <c r="E12" s="18"/>
      <c r="F12" s="6">
        <v>185</v>
      </c>
      <c r="G12" s="75">
        <v>190</v>
      </c>
    </row>
    <row r="13" spans="1:7" s="5" customFormat="1" ht="12" thickBot="1">
      <c r="A13" s="309"/>
      <c r="B13" s="312"/>
      <c r="C13" s="318" t="s">
        <v>1</v>
      </c>
      <c r="D13" s="319"/>
      <c r="E13" s="19"/>
      <c r="F13" s="8">
        <v>185</v>
      </c>
      <c r="G13" s="76">
        <v>190</v>
      </c>
    </row>
    <row r="14" spans="1:7" s="5" customFormat="1" ht="11.25">
      <c r="A14" s="307" t="s">
        <v>49</v>
      </c>
      <c r="B14" s="310" t="s">
        <v>1</v>
      </c>
      <c r="C14" s="325" t="s">
        <v>50</v>
      </c>
      <c r="D14" s="326"/>
      <c r="E14" s="17">
        <v>73</v>
      </c>
      <c r="F14" s="10"/>
      <c r="G14" s="77">
        <v>85</v>
      </c>
    </row>
    <row r="15" spans="1:7" s="5" customFormat="1" ht="11.25">
      <c r="A15" s="308"/>
      <c r="B15" s="311"/>
      <c r="C15" s="305" t="s">
        <v>51</v>
      </c>
      <c r="D15" s="306"/>
      <c r="E15" s="18">
        <v>697</v>
      </c>
      <c r="F15" s="6">
        <v>722</v>
      </c>
      <c r="G15" s="75">
        <v>712</v>
      </c>
    </row>
    <row r="16" spans="1:7" s="5" customFormat="1" ht="11.25">
      <c r="A16" s="308"/>
      <c r="B16" s="311"/>
      <c r="C16" s="305" t="s">
        <v>52</v>
      </c>
      <c r="D16" s="306"/>
      <c r="E16" s="18">
        <v>398</v>
      </c>
      <c r="F16" s="6">
        <v>415</v>
      </c>
      <c r="G16" s="75">
        <v>405</v>
      </c>
    </row>
    <row r="17" spans="1:7" s="5" customFormat="1" ht="11.25">
      <c r="A17" s="308"/>
      <c r="B17" s="311"/>
      <c r="C17" s="305" t="s">
        <v>53</v>
      </c>
      <c r="D17" s="306"/>
      <c r="E17" s="18">
        <v>89</v>
      </c>
      <c r="F17" s="6">
        <v>99</v>
      </c>
      <c r="G17" s="75">
        <v>89</v>
      </c>
    </row>
    <row r="18" spans="1:7" s="5" customFormat="1" ht="11.25">
      <c r="A18" s="308"/>
      <c r="B18" s="311"/>
      <c r="C18" s="305" t="s">
        <v>54</v>
      </c>
      <c r="D18" s="306"/>
      <c r="E18" s="18">
        <v>19</v>
      </c>
      <c r="F18" s="6">
        <v>9</v>
      </c>
      <c r="G18" s="75">
        <v>11</v>
      </c>
    </row>
    <row r="19" spans="1:7" s="5" customFormat="1" ht="11.25">
      <c r="A19" s="308"/>
      <c r="B19" s="311"/>
      <c r="C19" s="305" t="s">
        <v>55</v>
      </c>
      <c r="D19" s="306"/>
      <c r="E19" s="18"/>
      <c r="F19" s="6">
        <v>8067</v>
      </c>
      <c r="G19" s="75">
        <v>8696</v>
      </c>
    </row>
    <row r="20" spans="1:7" s="5" customFormat="1" ht="12" thickBot="1">
      <c r="A20" s="309"/>
      <c r="B20" s="312"/>
      <c r="C20" s="318" t="s">
        <v>1</v>
      </c>
      <c r="D20" s="319"/>
      <c r="E20" s="19">
        <v>1276</v>
      </c>
      <c r="F20" s="8">
        <v>9312</v>
      </c>
      <c r="G20" s="76">
        <v>9998</v>
      </c>
    </row>
    <row r="21" spans="1:7" s="5" customFormat="1" ht="9.75" customHeight="1">
      <c r="A21" s="3"/>
      <c r="B21" s="3"/>
      <c r="C21" s="3"/>
      <c r="D21" s="3"/>
      <c r="E21" s="3"/>
      <c r="F21" s="3"/>
      <c r="G21" s="3"/>
    </row>
    <row r="22" spans="1:7" ht="12.75">
      <c r="A22" s="302" t="s">
        <v>56</v>
      </c>
      <c r="B22" s="302"/>
      <c r="C22" s="302"/>
      <c r="D22" s="302"/>
      <c r="E22" s="302"/>
      <c r="F22" s="302"/>
      <c r="G22" s="2"/>
    </row>
    <row r="23" spans="1:7" ht="13.5" thickBot="1">
      <c r="A23" s="2"/>
      <c r="B23" s="2"/>
      <c r="C23" s="2"/>
      <c r="D23" s="2"/>
      <c r="E23" s="2"/>
      <c r="F23" s="2"/>
      <c r="G23" s="2"/>
    </row>
    <row r="24" spans="1:7" ht="13.5" thickBot="1">
      <c r="A24" s="313"/>
      <c r="B24" s="314"/>
      <c r="C24" s="314"/>
      <c r="D24" s="315"/>
      <c r="E24" s="16">
        <v>2010</v>
      </c>
      <c r="F24" s="12">
        <v>2011</v>
      </c>
      <c r="G24" s="13">
        <v>2012</v>
      </c>
    </row>
    <row r="25" spans="1:7" ht="12.75">
      <c r="A25" s="307" t="s">
        <v>57</v>
      </c>
      <c r="B25" s="310" t="s">
        <v>58</v>
      </c>
      <c r="C25" s="310"/>
      <c r="D25" s="14" t="s">
        <v>1</v>
      </c>
      <c r="E25" s="80">
        <v>3680</v>
      </c>
      <c r="F25" s="79">
        <v>3096</v>
      </c>
      <c r="G25" s="11">
        <v>2551</v>
      </c>
    </row>
    <row r="26" spans="1:7" ht="12.75">
      <c r="A26" s="308"/>
      <c r="B26" s="311"/>
      <c r="C26" s="311"/>
      <c r="D26" s="15" t="s">
        <v>59</v>
      </c>
      <c r="E26" s="81">
        <v>1197</v>
      </c>
      <c r="F26" s="74">
        <v>516</v>
      </c>
      <c r="G26" s="7">
        <v>1003</v>
      </c>
    </row>
    <row r="27" spans="1:7" ht="12.75">
      <c r="A27" s="308"/>
      <c r="B27" s="311"/>
      <c r="C27" s="311"/>
      <c r="D27" s="15" t="s">
        <v>60</v>
      </c>
      <c r="E27" s="81">
        <v>187</v>
      </c>
      <c r="F27" s="74">
        <v>134</v>
      </c>
      <c r="G27" s="7">
        <v>134</v>
      </c>
    </row>
    <row r="28" spans="1:7" ht="12.75">
      <c r="A28" s="308"/>
      <c r="B28" s="311"/>
      <c r="C28" s="311"/>
      <c r="D28" s="15" t="s">
        <v>61</v>
      </c>
      <c r="E28" s="81">
        <v>1439</v>
      </c>
      <c r="F28" s="74">
        <v>1432</v>
      </c>
      <c r="G28" s="7">
        <v>742</v>
      </c>
    </row>
    <row r="29" spans="1:7" ht="12.75">
      <c r="A29" s="308"/>
      <c r="B29" s="311"/>
      <c r="C29" s="311"/>
      <c r="D29" s="15" t="s">
        <v>62</v>
      </c>
      <c r="E29" s="81">
        <v>857</v>
      </c>
      <c r="F29" s="74">
        <v>1014</v>
      </c>
      <c r="G29" s="7">
        <v>672</v>
      </c>
    </row>
    <row r="30" spans="1:7" ht="12.75">
      <c r="A30" s="308"/>
      <c r="B30" s="311" t="s">
        <v>63</v>
      </c>
      <c r="C30" s="311"/>
      <c r="D30" s="15" t="s">
        <v>64</v>
      </c>
      <c r="E30" s="81">
        <v>187</v>
      </c>
      <c r="F30" s="74">
        <v>134</v>
      </c>
      <c r="G30" s="7">
        <v>134</v>
      </c>
    </row>
    <row r="31" spans="1:7" ht="12.75">
      <c r="A31" s="308"/>
      <c r="B31" s="311"/>
      <c r="C31" s="311"/>
      <c r="D31" s="15" t="s">
        <v>65</v>
      </c>
      <c r="E31" s="81">
        <v>1439</v>
      </c>
      <c r="F31" s="74">
        <v>1432</v>
      </c>
      <c r="G31" s="7">
        <v>742</v>
      </c>
    </row>
    <row r="32" spans="1:7" ht="12.75">
      <c r="A32" s="308"/>
      <c r="B32" s="311"/>
      <c r="C32" s="311"/>
      <c r="D32" s="15" t="s">
        <v>66</v>
      </c>
      <c r="E32" s="81">
        <v>857</v>
      </c>
      <c r="F32" s="74">
        <v>1014</v>
      </c>
      <c r="G32" s="7">
        <v>672</v>
      </c>
    </row>
    <row r="33" spans="1:7" ht="12.75">
      <c r="A33" s="308"/>
      <c r="B33" s="311"/>
      <c r="C33" s="311"/>
      <c r="D33" s="15" t="s">
        <v>67</v>
      </c>
      <c r="E33" s="81">
        <v>416</v>
      </c>
      <c r="F33" s="74">
        <v>372</v>
      </c>
      <c r="G33" s="7">
        <v>333</v>
      </c>
    </row>
    <row r="34" spans="1:7" ht="13.5" thickBot="1">
      <c r="A34" s="309"/>
      <c r="B34" s="312" t="s">
        <v>68</v>
      </c>
      <c r="C34" s="312"/>
      <c r="D34" s="59" t="s">
        <v>1</v>
      </c>
      <c r="E34" s="82">
        <v>345</v>
      </c>
      <c r="F34" s="78">
        <v>254</v>
      </c>
      <c r="G34" s="9">
        <v>236</v>
      </c>
    </row>
    <row r="35" spans="1:7" ht="12.75">
      <c r="A35" s="1"/>
      <c r="B35" s="1"/>
      <c r="C35" s="1"/>
      <c r="D35" s="1"/>
      <c r="E35" s="1"/>
      <c r="F35" s="1"/>
      <c r="G35" s="1"/>
    </row>
  </sheetData>
  <sheetProtection/>
  <mergeCells count="29">
    <mergeCell ref="A2:G2"/>
    <mergeCell ref="A5:A13"/>
    <mergeCell ref="B5:B11"/>
    <mergeCell ref="C20:D20"/>
    <mergeCell ref="C19:D19"/>
    <mergeCell ref="C18:D18"/>
    <mergeCell ref="C17:D17"/>
    <mergeCell ref="C16:D16"/>
    <mergeCell ref="C6:D6"/>
    <mergeCell ref="C5:D5"/>
    <mergeCell ref="A4:D4"/>
    <mergeCell ref="C15:D15"/>
    <mergeCell ref="C14:D14"/>
    <mergeCell ref="C13:D13"/>
    <mergeCell ref="C12:D12"/>
    <mergeCell ref="C11:D11"/>
    <mergeCell ref="B34:C34"/>
    <mergeCell ref="B30:C33"/>
    <mergeCell ref="A25:A34"/>
    <mergeCell ref="B25:C29"/>
    <mergeCell ref="A22:F22"/>
    <mergeCell ref="A24:D24"/>
    <mergeCell ref="C8:D8"/>
    <mergeCell ref="C7:D7"/>
    <mergeCell ref="C10:D10"/>
    <mergeCell ref="A14:A20"/>
    <mergeCell ref="B14:B20"/>
    <mergeCell ref="B12:B13"/>
    <mergeCell ref="C9:D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5"/>
  <sheetViews>
    <sheetView showGridLines="0" zoomScalePageLayoutView="0" workbookViewId="0" topLeftCell="A1">
      <selection activeCell="L19" sqref="L19"/>
    </sheetView>
  </sheetViews>
  <sheetFormatPr defaultColWidth="9.140625" defaultRowHeight="12.75"/>
  <cols>
    <col min="1" max="1" width="9.140625" style="0" customWidth="1"/>
    <col min="2" max="2" width="37.28125" style="0" customWidth="1"/>
    <col min="3" max="4" width="6.00390625" style="0" customWidth="1"/>
    <col min="5" max="5" width="7.00390625" style="29" customWidth="1"/>
    <col min="6" max="6" width="8.421875" style="29" customWidth="1"/>
    <col min="7" max="7" width="6.57421875" style="85" bestFit="1" customWidth="1"/>
    <col min="8" max="8" width="7.421875" style="29" bestFit="1" customWidth="1"/>
  </cols>
  <sheetData>
    <row r="1" spans="1:8" ht="15" customHeight="1">
      <c r="A1" s="298" t="s">
        <v>80</v>
      </c>
      <c r="B1" s="327"/>
      <c r="C1" s="327"/>
      <c r="D1" s="327"/>
      <c r="E1" s="327"/>
      <c r="F1" s="327"/>
      <c r="G1" s="327"/>
      <c r="H1" s="327"/>
    </row>
    <row r="2" spans="1:5" ht="13.5" customHeight="1">
      <c r="A2" s="84"/>
      <c r="B2" s="84"/>
      <c r="C2" s="84"/>
      <c r="D2" s="84"/>
      <c r="E2" s="26"/>
    </row>
    <row r="3" spans="1:5" ht="12.75">
      <c r="A3" s="328" t="s">
        <v>69</v>
      </c>
      <c r="B3" s="328"/>
      <c r="C3" s="328"/>
      <c r="D3" s="328"/>
      <c r="E3" s="328"/>
    </row>
    <row r="4" spans="1:5" ht="9.75" customHeight="1" thickBot="1">
      <c r="A4" s="84"/>
      <c r="B4" s="84"/>
      <c r="C4" s="84"/>
      <c r="D4" s="84"/>
      <c r="E4" s="26"/>
    </row>
    <row r="5" spans="1:8" s="5" customFormat="1" ht="45.75" thickBot="1">
      <c r="A5" s="303"/>
      <c r="B5" s="304"/>
      <c r="C5" s="64">
        <v>2011</v>
      </c>
      <c r="D5" s="65">
        <v>2012</v>
      </c>
      <c r="E5" s="86" t="s">
        <v>70</v>
      </c>
      <c r="F5" s="87" t="s">
        <v>79</v>
      </c>
      <c r="G5" s="88" t="s">
        <v>72</v>
      </c>
      <c r="H5" s="33" t="s">
        <v>73</v>
      </c>
    </row>
    <row r="6" spans="1:8" s="5" customFormat="1" ht="11.25">
      <c r="A6" s="299" t="s">
        <v>2</v>
      </c>
      <c r="B6" s="71" t="s">
        <v>3</v>
      </c>
      <c r="C6" s="57">
        <v>182.46</v>
      </c>
      <c r="D6" s="58">
        <v>38.64</v>
      </c>
      <c r="E6" s="34">
        <f>D6-C6</f>
        <v>-143.82</v>
      </c>
      <c r="F6" s="89">
        <f>D6/C6</f>
        <v>0.2117724432752384</v>
      </c>
      <c r="G6" s="36">
        <v>40</v>
      </c>
      <c r="H6" s="90">
        <f>D6/G6</f>
        <v>0.966</v>
      </c>
    </row>
    <row r="7" spans="1:8" s="5" customFormat="1" ht="11.25">
      <c r="A7" s="300"/>
      <c r="B7" s="72" t="s">
        <v>5</v>
      </c>
      <c r="C7" s="22">
        <v>106.15</v>
      </c>
      <c r="D7" s="23">
        <v>195.89</v>
      </c>
      <c r="E7" s="91">
        <f>D7-C7</f>
        <v>89.73999999999998</v>
      </c>
      <c r="F7" s="92">
        <f>D7/C7</f>
        <v>1.8454074422986337</v>
      </c>
      <c r="G7" s="42">
        <v>950</v>
      </c>
      <c r="H7" s="93">
        <f>D7/G7</f>
        <v>0.2062</v>
      </c>
    </row>
    <row r="8" spans="1:8" s="5" customFormat="1" ht="11.25">
      <c r="A8" s="300"/>
      <c r="B8" s="72" t="s">
        <v>6</v>
      </c>
      <c r="C8" s="22">
        <v>106.15</v>
      </c>
      <c r="D8" s="23">
        <v>10.64</v>
      </c>
      <c r="E8" s="91">
        <f aca="true" t="shared" si="0" ref="E8:E41">D8-C8</f>
        <v>-95.51</v>
      </c>
      <c r="F8" s="92">
        <f aca="true" t="shared" si="1" ref="F8:F40">D8/C8</f>
        <v>0.10023551577955724</v>
      </c>
      <c r="G8" s="42">
        <v>650</v>
      </c>
      <c r="H8" s="93">
        <f aca="true" t="shared" si="2" ref="H8:H40">D8/G8</f>
        <v>0.01636923076923077</v>
      </c>
    </row>
    <row r="9" spans="1:8" s="5" customFormat="1" ht="11.25">
      <c r="A9" s="300"/>
      <c r="B9" s="72" t="s">
        <v>7</v>
      </c>
      <c r="C9" s="22">
        <v>0.26</v>
      </c>
      <c r="D9" s="23">
        <v>0.29</v>
      </c>
      <c r="E9" s="91">
        <f t="shared" si="0"/>
        <v>0.02999999999999997</v>
      </c>
      <c r="F9" s="92">
        <f t="shared" si="1"/>
        <v>1.1153846153846152</v>
      </c>
      <c r="G9" s="42">
        <v>0</v>
      </c>
      <c r="H9" s="93"/>
    </row>
    <row r="10" spans="1:8" s="5" customFormat="1" ht="11.25">
      <c r="A10" s="300"/>
      <c r="B10" s="72" t="s">
        <v>8</v>
      </c>
      <c r="C10" s="22">
        <v>5311.94</v>
      </c>
      <c r="D10" s="23">
        <v>5891.54</v>
      </c>
      <c r="E10" s="91">
        <f t="shared" si="0"/>
        <v>579.6000000000004</v>
      </c>
      <c r="F10" s="92">
        <f t="shared" si="1"/>
        <v>1.1091126782305525</v>
      </c>
      <c r="G10" s="42">
        <v>10104.52</v>
      </c>
      <c r="H10" s="93">
        <f t="shared" si="2"/>
        <v>0.5830598583604168</v>
      </c>
    </row>
    <row r="11" spans="1:8" s="20" customFormat="1" ht="12" thickBot="1">
      <c r="A11" s="301"/>
      <c r="B11" s="73" t="s">
        <v>1</v>
      </c>
      <c r="C11" s="24">
        <v>5600.81</v>
      </c>
      <c r="D11" s="25">
        <v>6126.36</v>
      </c>
      <c r="E11" s="94">
        <f t="shared" si="0"/>
        <v>525.5499999999993</v>
      </c>
      <c r="F11" s="95">
        <f t="shared" si="1"/>
        <v>1.0938346417750289</v>
      </c>
      <c r="G11" s="45">
        <v>11094.52</v>
      </c>
      <c r="H11" s="110">
        <f t="shared" si="2"/>
        <v>0.552196940471512</v>
      </c>
    </row>
    <row r="12" spans="1:8" s="5" customFormat="1" ht="11.25">
      <c r="A12" s="299" t="s">
        <v>9</v>
      </c>
      <c r="B12" s="71" t="s">
        <v>10</v>
      </c>
      <c r="C12" s="57">
        <v>569.67</v>
      </c>
      <c r="D12" s="58">
        <v>588.84</v>
      </c>
      <c r="E12" s="38">
        <f t="shared" si="0"/>
        <v>19.170000000000073</v>
      </c>
      <c r="F12" s="96">
        <f t="shared" si="1"/>
        <v>1.0336510611406604</v>
      </c>
      <c r="G12" s="97">
        <v>1136</v>
      </c>
      <c r="H12" s="98">
        <f t="shared" si="2"/>
        <v>0.5183450704225352</v>
      </c>
    </row>
    <row r="13" spans="1:8" s="5" customFormat="1" ht="11.25">
      <c r="A13" s="300"/>
      <c r="B13" s="72" t="s">
        <v>11</v>
      </c>
      <c r="C13" s="22">
        <v>24.21</v>
      </c>
      <c r="D13" s="23">
        <v>29.5</v>
      </c>
      <c r="E13" s="91">
        <f t="shared" si="0"/>
        <v>5.289999999999999</v>
      </c>
      <c r="F13" s="92">
        <f t="shared" si="1"/>
        <v>1.218504750103263</v>
      </c>
      <c r="G13" s="99">
        <v>45</v>
      </c>
      <c r="H13" s="93">
        <f t="shared" si="2"/>
        <v>0.6555555555555556</v>
      </c>
    </row>
    <row r="14" spans="1:8" s="5" customFormat="1" ht="11.25">
      <c r="A14" s="300"/>
      <c r="B14" s="72" t="s">
        <v>12</v>
      </c>
      <c r="C14" s="22">
        <v>40.76</v>
      </c>
      <c r="D14" s="23">
        <v>31.42</v>
      </c>
      <c r="E14" s="91">
        <f t="shared" si="0"/>
        <v>-9.339999999999996</v>
      </c>
      <c r="F14" s="92">
        <f t="shared" si="1"/>
        <v>0.7708537782139353</v>
      </c>
      <c r="G14" s="99">
        <v>112</v>
      </c>
      <c r="H14" s="93">
        <f t="shared" si="2"/>
        <v>0.2805357142857143</v>
      </c>
    </row>
    <row r="15" spans="1:8" s="5" customFormat="1" ht="11.25">
      <c r="A15" s="300"/>
      <c r="B15" s="72" t="s">
        <v>13</v>
      </c>
      <c r="C15" s="22">
        <v>368.15</v>
      </c>
      <c r="D15" s="23">
        <v>357.97</v>
      </c>
      <c r="E15" s="91">
        <f t="shared" si="0"/>
        <v>-10.17999999999995</v>
      </c>
      <c r="F15" s="92">
        <f t="shared" si="1"/>
        <v>0.9723482276246097</v>
      </c>
      <c r="G15" s="99">
        <v>708</v>
      </c>
      <c r="H15" s="93">
        <f t="shared" si="2"/>
        <v>0.5056073446327684</v>
      </c>
    </row>
    <row r="16" spans="1:8" s="5" customFormat="1" ht="11.25">
      <c r="A16" s="300"/>
      <c r="B16" s="72" t="s">
        <v>14</v>
      </c>
      <c r="C16" s="22">
        <v>14.97</v>
      </c>
      <c r="D16" s="23">
        <v>15.39</v>
      </c>
      <c r="E16" s="91">
        <f t="shared" si="0"/>
        <v>0.41999999999999993</v>
      </c>
      <c r="F16" s="92">
        <f t="shared" si="1"/>
        <v>1.028056112224449</v>
      </c>
      <c r="G16" s="99">
        <v>30</v>
      </c>
      <c r="H16" s="93">
        <f t="shared" si="2"/>
        <v>0.513</v>
      </c>
    </row>
    <row r="17" spans="1:8" s="5" customFormat="1" ht="11.25">
      <c r="A17" s="300"/>
      <c r="B17" s="72" t="s">
        <v>15</v>
      </c>
      <c r="C17" s="22">
        <v>21.02</v>
      </c>
      <c r="D17" s="23"/>
      <c r="E17" s="91"/>
      <c r="F17" s="92"/>
      <c r="G17" s="99"/>
      <c r="H17" s="93"/>
    </row>
    <row r="18" spans="1:8" s="5" customFormat="1" ht="11.25">
      <c r="A18" s="300"/>
      <c r="B18" s="72" t="s">
        <v>16</v>
      </c>
      <c r="C18" s="22">
        <v>61.2</v>
      </c>
      <c r="D18" s="23">
        <v>85.55</v>
      </c>
      <c r="E18" s="91">
        <f t="shared" si="0"/>
        <v>24.349999999999994</v>
      </c>
      <c r="F18" s="92">
        <f t="shared" si="1"/>
        <v>1.397875816993464</v>
      </c>
      <c r="G18" s="99">
        <v>151</v>
      </c>
      <c r="H18" s="93">
        <f t="shared" si="2"/>
        <v>0.5665562913907285</v>
      </c>
    </row>
    <row r="19" spans="1:8" s="5" customFormat="1" ht="11.25">
      <c r="A19" s="300"/>
      <c r="B19" s="72" t="s">
        <v>17</v>
      </c>
      <c r="C19" s="22">
        <v>39.36</v>
      </c>
      <c r="D19" s="23">
        <v>69.01</v>
      </c>
      <c r="E19" s="91">
        <f t="shared" si="0"/>
        <v>29.650000000000006</v>
      </c>
      <c r="F19" s="92">
        <f t="shared" si="1"/>
        <v>1.7533028455284554</v>
      </c>
      <c r="G19" s="99">
        <v>5</v>
      </c>
      <c r="H19" s="93">
        <f t="shared" si="2"/>
        <v>13.802000000000001</v>
      </c>
    </row>
    <row r="20" spans="1:8" s="5" customFormat="1" ht="11.25">
      <c r="A20" s="300"/>
      <c r="B20" s="72" t="s">
        <v>18</v>
      </c>
      <c r="C20" s="22">
        <v>212.09</v>
      </c>
      <c r="D20" s="23">
        <v>210.45</v>
      </c>
      <c r="E20" s="91">
        <f t="shared" si="0"/>
        <v>-1.6400000000000148</v>
      </c>
      <c r="F20" s="92">
        <f t="shared" si="1"/>
        <v>0.9922674336366636</v>
      </c>
      <c r="G20" s="99">
        <v>474</v>
      </c>
      <c r="H20" s="93">
        <f t="shared" si="2"/>
        <v>0.4439873417721519</v>
      </c>
    </row>
    <row r="21" spans="1:8" s="5" customFormat="1" ht="11.25">
      <c r="A21" s="300"/>
      <c r="B21" s="72" t="s">
        <v>19</v>
      </c>
      <c r="C21" s="22">
        <v>55.87</v>
      </c>
      <c r="D21" s="23">
        <v>42.6</v>
      </c>
      <c r="E21" s="91">
        <f t="shared" si="0"/>
        <v>-13.269999999999996</v>
      </c>
      <c r="F21" s="92">
        <f t="shared" si="1"/>
        <v>0.7624843386432791</v>
      </c>
      <c r="G21" s="99">
        <v>139</v>
      </c>
      <c r="H21" s="93">
        <f t="shared" si="2"/>
        <v>0.3064748201438849</v>
      </c>
    </row>
    <row r="22" spans="1:8" s="5" customFormat="1" ht="11.25">
      <c r="A22" s="300"/>
      <c r="B22" s="72" t="s">
        <v>20</v>
      </c>
      <c r="C22" s="22">
        <v>111.37</v>
      </c>
      <c r="D22" s="23">
        <v>122.56</v>
      </c>
      <c r="E22" s="91">
        <f t="shared" si="0"/>
        <v>11.189999999999998</v>
      </c>
      <c r="F22" s="92">
        <f t="shared" si="1"/>
        <v>1.1004758911735655</v>
      </c>
      <c r="G22" s="99">
        <v>226</v>
      </c>
      <c r="H22" s="93">
        <f t="shared" si="2"/>
        <v>0.5423008849557522</v>
      </c>
    </row>
    <row r="23" spans="1:8" s="5" customFormat="1" ht="11.25">
      <c r="A23" s="300"/>
      <c r="B23" s="72" t="s">
        <v>21</v>
      </c>
      <c r="C23" s="22">
        <v>44.85</v>
      </c>
      <c r="D23" s="23">
        <v>45.29</v>
      </c>
      <c r="E23" s="91">
        <f t="shared" si="0"/>
        <v>0.4399999999999977</v>
      </c>
      <c r="F23" s="92">
        <f t="shared" si="1"/>
        <v>1.0098104793756968</v>
      </c>
      <c r="G23" s="99">
        <v>109</v>
      </c>
      <c r="H23" s="93">
        <f t="shared" si="2"/>
        <v>0.4155045871559633</v>
      </c>
    </row>
    <row r="24" spans="1:8" s="5" customFormat="1" ht="11.25">
      <c r="A24" s="300"/>
      <c r="B24" s="72" t="s">
        <v>22</v>
      </c>
      <c r="C24" s="22">
        <v>13.55</v>
      </c>
      <c r="D24" s="23">
        <v>77.15</v>
      </c>
      <c r="E24" s="91">
        <f t="shared" si="0"/>
        <v>63.60000000000001</v>
      </c>
      <c r="F24" s="92">
        <f t="shared" si="1"/>
        <v>5.693726937269373</v>
      </c>
      <c r="G24" s="99">
        <v>135</v>
      </c>
      <c r="H24" s="93">
        <f t="shared" si="2"/>
        <v>0.5714814814814815</v>
      </c>
    </row>
    <row r="25" spans="1:8" s="5" customFormat="1" ht="11.25">
      <c r="A25" s="300"/>
      <c r="B25" s="72" t="s">
        <v>23</v>
      </c>
      <c r="C25" s="22">
        <v>2.63</v>
      </c>
      <c r="D25" s="23">
        <v>3.42</v>
      </c>
      <c r="E25" s="91">
        <f t="shared" si="0"/>
        <v>0.79</v>
      </c>
      <c r="F25" s="92">
        <f t="shared" si="1"/>
        <v>1.3003802281368821</v>
      </c>
      <c r="G25" s="99"/>
      <c r="H25" s="93"/>
    </row>
    <row r="26" spans="1:8" s="5" customFormat="1" ht="11.25">
      <c r="A26" s="300"/>
      <c r="B26" s="72" t="s">
        <v>24</v>
      </c>
      <c r="C26" s="22">
        <v>155.49</v>
      </c>
      <c r="D26" s="23">
        <v>156.88</v>
      </c>
      <c r="E26" s="91">
        <f t="shared" si="0"/>
        <v>1.3899999999999864</v>
      </c>
      <c r="F26" s="92">
        <f t="shared" si="1"/>
        <v>1.0089394816386905</v>
      </c>
      <c r="G26" s="99">
        <v>277.8</v>
      </c>
      <c r="H26" s="93">
        <f t="shared" si="2"/>
        <v>0.564722822174226</v>
      </c>
    </row>
    <row r="27" spans="1:8" s="5" customFormat="1" ht="11.25">
      <c r="A27" s="300"/>
      <c r="B27" s="72" t="s">
        <v>25</v>
      </c>
      <c r="C27" s="22">
        <v>25.24</v>
      </c>
      <c r="D27" s="23">
        <v>24.02</v>
      </c>
      <c r="E27" s="91">
        <f t="shared" si="0"/>
        <v>-1.2199999999999989</v>
      </c>
      <c r="F27" s="92">
        <f t="shared" si="1"/>
        <v>0.9516640253565769</v>
      </c>
      <c r="G27" s="99"/>
      <c r="H27" s="93"/>
    </row>
    <row r="28" spans="1:8" s="5" customFormat="1" ht="11.25">
      <c r="A28" s="300"/>
      <c r="B28" s="72" t="s">
        <v>27</v>
      </c>
      <c r="C28" s="22">
        <v>130.25</v>
      </c>
      <c r="D28" s="23">
        <v>132.86</v>
      </c>
      <c r="E28" s="91">
        <f t="shared" si="0"/>
        <v>2.6100000000000136</v>
      </c>
      <c r="F28" s="92">
        <f t="shared" si="1"/>
        <v>1.020038387715931</v>
      </c>
      <c r="G28" s="99"/>
      <c r="H28" s="93"/>
    </row>
    <row r="29" spans="1:8" s="5" customFormat="1" ht="11.25">
      <c r="A29" s="300"/>
      <c r="B29" s="72" t="s">
        <v>28</v>
      </c>
      <c r="C29" s="22">
        <v>4372.2</v>
      </c>
      <c r="D29" s="23">
        <v>4422.99</v>
      </c>
      <c r="E29" s="91">
        <f t="shared" si="0"/>
        <v>50.789999999999964</v>
      </c>
      <c r="F29" s="92">
        <f t="shared" si="1"/>
        <v>1.0116165774667216</v>
      </c>
      <c r="G29" s="99">
        <v>9172</v>
      </c>
      <c r="H29" s="93">
        <f t="shared" si="2"/>
        <v>0.4822274313126908</v>
      </c>
    </row>
    <row r="30" spans="1:8" s="5" customFormat="1" ht="11.25">
      <c r="A30" s="300"/>
      <c r="B30" s="72" t="s">
        <v>29</v>
      </c>
      <c r="C30" s="22">
        <v>3231.22</v>
      </c>
      <c r="D30" s="23">
        <v>3283.14</v>
      </c>
      <c r="E30" s="91">
        <f t="shared" si="0"/>
        <v>51.92000000000007</v>
      </c>
      <c r="F30" s="92">
        <f t="shared" si="1"/>
        <v>1.0160682342892158</v>
      </c>
      <c r="G30" s="99">
        <v>6794</v>
      </c>
      <c r="H30" s="93">
        <f t="shared" si="2"/>
        <v>0.48324109508389756</v>
      </c>
    </row>
    <row r="31" spans="1:8" s="5" customFormat="1" ht="11.25">
      <c r="A31" s="300"/>
      <c r="B31" s="72" t="s">
        <v>30</v>
      </c>
      <c r="C31" s="22">
        <v>3217.44</v>
      </c>
      <c r="D31" s="23">
        <v>3260.26</v>
      </c>
      <c r="E31" s="91">
        <f t="shared" si="0"/>
        <v>42.820000000000164</v>
      </c>
      <c r="F31" s="92">
        <f t="shared" si="1"/>
        <v>1.0133087174896813</v>
      </c>
      <c r="G31" s="99">
        <v>6754</v>
      </c>
      <c r="H31" s="93">
        <f t="shared" si="2"/>
        <v>0.482715427894581</v>
      </c>
    </row>
    <row r="32" spans="1:8" s="5" customFormat="1" ht="11.25">
      <c r="A32" s="300"/>
      <c r="B32" s="72" t="s">
        <v>75</v>
      </c>
      <c r="C32" s="22">
        <v>13.78</v>
      </c>
      <c r="D32" s="23">
        <v>22.88</v>
      </c>
      <c r="E32" s="91">
        <f t="shared" si="0"/>
        <v>9.1</v>
      </c>
      <c r="F32" s="92">
        <f t="shared" si="1"/>
        <v>1.6603773584905661</v>
      </c>
      <c r="G32" s="99">
        <v>40</v>
      </c>
      <c r="H32" s="93">
        <f t="shared" si="2"/>
        <v>0.572</v>
      </c>
    </row>
    <row r="33" spans="1:8" s="5" customFormat="1" ht="11.25">
      <c r="A33" s="300"/>
      <c r="B33" s="72" t="s">
        <v>31</v>
      </c>
      <c r="C33" s="22">
        <v>1140.98</v>
      </c>
      <c r="D33" s="23">
        <v>1139.85</v>
      </c>
      <c r="E33" s="91">
        <f t="shared" si="0"/>
        <v>-1.1300000000001091</v>
      </c>
      <c r="F33" s="92">
        <f t="shared" si="1"/>
        <v>0.9990096233062805</v>
      </c>
      <c r="G33" s="99">
        <v>2378</v>
      </c>
      <c r="H33" s="93">
        <f t="shared" si="2"/>
        <v>0.47933137089991584</v>
      </c>
    </row>
    <row r="34" spans="1:8" s="5" customFormat="1" ht="11.25">
      <c r="A34" s="300"/>
      <c r="B34" s="72" t="s">
        <v>32</v>
      </c>
      <c r="C34" s="22">
        <v>1.47</v>
      </c>
      <c r="D34" s="23">
        <v>1.8</v>
      </c>
      <c r="E34" s="91">
        <f t="shared" si="0"/>
        <v>0.33000000000000007</v>
      </c>
      <c r="F34" s="92">
        <f t="shared" si="1"/>
        <v>1.2244897959183674</v>
      </c>
      <c r="G34" s="99">
        <v>2</v>
      </c>
      <c r="H34" s="93">
        <f t="shared" si="2"/>
        <v>0.9</v>
      </c>
    </row>
    <row r="35" spans="1:8" s="5" customFormat="1" ht="11.25">
      <c r="A35" s="300"/>
      <c r="B35" s="72" t="s">
        <v>33</v>
      </c>
      <c r="C35" s="22">
        <v>64.17</v>
      </c>
      <c r="D35" s="23">
        <v>65.57</v>
      </c>
      <c r="E35" s="91">
        <f t="shared" si="0"/>
        <v>1.3999999999999915</v>
      </c>
      <c r="F35" s="92">
        <f t="shared" si="1"/>
        <v>1.0218170484650146</v>
      </c>
      <c r="G35" s="99">
        <v>118</v>
      </c>
      <c r="H35" s="93">
        <f t="shared" si="2"/>
        <v>0.5556779661016948</v>
      </c>
    </row>
    <row r="36" spans="1:8" s="5" customFormat="1" ht="11.25">
      <c r="A36" s="300"/>
      <c r="B36" s="72" t="s">
        <v>34</v>
      </c>
      <c r="C36" s="22">
        <v>72.55</v>
      </c>
      <c r="D36" s="23">
        <v>101.18</v>
      </c>
      <c r="E36" s="91">
        <f t="shared" si="0"/>
        <v>28.63000000000001</v>
      </c>
      <c r="F36" s="92">
        <f t="shared" si="1"/>
        <v>1.3946243969676086</v>
      </c>
      <c r="G36" s="99">
        <v>295</v>
      </c>
      <c r="H36" s="93">
        <f t="shared" si="2"/>
        <v>0.34298305084745767</v>
      </c>
    </row>
    <row r="37" spans="1:8" s="5" customFormat="1" ht="11.25">
      <c r="A37" s="300"/>
      <c r="B37" s="72" t="s">
        <v>35</v>
      </c>
      <c r="C37" s="22">
        <v>72.55</v>
      </c>
      <c r="D37" s="23">
        <v>82.66</v>
      </c>
      <c r="E37" s="91">
        <f t="shared" si="0"/>
        <v>10.11</v>
      </c>
      <c r="F37" s="92">
        <f t="shared" si="1"/>
        <v>1.1393521709166092</v>
      </c>
      <c r="G37" s="99">
        <v>235</v>
      </c>
      <c r="H37" s="93">
        <f t="shared" si="2"/>
        <v>0.3517446808510638</v>
      </c>
    </row>
    <row r="38" spans="1:8" s="5" customFormat="1" ht="11.25">
      <c r="A38" s="300"/>
      <c r="B38" s="72" t="s">
        <v>36</v>
      </c>
      <c r="C38" s="22"/>
      <c r="D38" s="23">
        <v>18.52</v>
      </c>
      <c r="E38" s="91">
        <f>D38-C17</f>
        <v>-2.5</v>
      </c>
      <c r="F38" s="92">
        <f>D38/C17</f>
        <v>0.8810656517602283</v>
      </c>
      <c r="G38" s="99">
        <v>60</v>
      </c>
      <c r="H38" s="93">
        <f t="shared" si="2"/>
        <v>0.30866666666666664</v>
      </c>
    </row>
    <row r="39" spans="1:8" s="5" customFormat="1" ht="11.25">
      <c r="A39" s="300"/>
      <c r="B39" s="72" t="s">
        <v>37</v>
      </c>
      <c r="C39" s="22">
        <v>7</v>
      </c>
      <c r="D39" s="23"/>
      <c r="E39" s="91">
        <f t="shared" si="0"/>
        <v>-7</v>
      </c>
      <c r="F39" s="92">
        <f t="shared" si="1"/>
        <v>0</v>
      </c>
      <c r="G39" s="99">
        <v>14</v>
      </c>
      <c r="H39" s="93">
        <f t="shared" si="2"/>
        <v>0</v>
      </c>
    </row>
    <row r="40" spans="1:8" s="20" customFormat="1" ht="12" thickBot="1">
      <c r="A40" s="301"/>
      <c r="B40" s="73" t="s">
        <v>1</v>
      </c>
      <c r="C40" s="24">
        <v>5470.82</v>
      </c>
      <c r="D40" s="25">
        <v>5628.28</v>
      </c>
      <c r="E40" s="107">
        <f t="shared" si="0"/>
        <v>157.46000000000004</v>
      </c>
      <c r="F40" s="108">
        <f t="shared" si="1"/>
        <v>1.0287817913950743</v>
      </c>
      <c r="G40" s="101">
        <v>11623.8</v>
      </c>
      <c r="H40" s="109">
        <f t="shared" si="2"/>
        <v>0.484203100535109</v>
      </c>
    </row>
    <row r="41" spans="1:8" s="20" customFormat="1" ht="12" thickBot="1">
      <c r="A41" s="296" t="s">
        <v>38</v>
      </c>
      <c r="B41" s="297"/>
      <c r="C41" s="62">
        <v>129.990000000001</v>
      </c>
      <c r="D41" s="63">
        <v>498.08</v>
      </c>
      <c r="E41" s="51">
        <f t="shared" si="0"/>
        <v>368.089999999999</v>
      </c>
      <c r="F41" s="102"/>
      <c r="G41" s="103">
        <f>G11-G40</f>
        <v>-529.2799999999988</v>
      </c>
      <c r="H41" s="102"/>
    </row>
    <row r="42" spans="5:8" s="5" customFormat="1" ht="11.25">
      <c r="E42" s="55"/>
      <c r="F42" s="55"/>
      <c r="G42" s="104"/>
      <c r="H42" s="55"/>
    </row>
    <row r="43" spans="5:8" s="5" customFormat="1" ht="11.25">
      <c r="E43" s="55"/>
      <c r="F43" s="55"/>
      <c r="G43" s="104"/>
      <c r="H43" s="55"/>
    </row>
    <row r="44" spans="5:8" ht="12.75">
      <c r="E44" s="55"/>
      <c r="F44" s="55"/>
      <c r="G44" s="104"/>
      <c r="H44" s="55"/>
    </row>
    <row r="45" spans="5:8" ht="12.75">
      <c r="E45" s="55"/>
      <c r="F45" s="55"/>
      <c r="G45" s="104"/>
      <c r="H45" s="55"/>
    </row>
    <row r="46" spans="5:8" ht="12.75">
      <c r="E46" s="55"/>
      <c r="F46" s="55"/>
      <c r="G46" s="104"/>
      <c r="H46" s="55"/>
    </row>
    <row r="47" spans="5:8" ht="12.75">
      <c r="E47" s="55"/>
      <c r="F47" s="55"/>
      <c r="G47" s="104"/>
      <c r="H47" s="55"/>
    </row>
    <row r="48" spans="5:8" ht="12.75">
      <c r="E48" s="55"/>
      <c r="F48" s="55"/>
      <c r="G48" s="104"/>
      <c r="H48" s="55"/>
    </row>
    <row r="49" spans="5:8" ht="12.75">
      <c r="E49" s="55"/>
      <c r="F49" s="55"/>
      <c r="G49" s="104"/>
      <c r="H49" s="55"/>
    </row>
    <row r="50" spans="5:8" ht="12.75">
      <c r="E50" s="55"/>
      <c r="F50" s="55"/>
      <c r="G50" s="104"/>
      <c r="H50" s="55"/>
    </row>
    <row r="51" spans="5:8" ht="12.75">
      <c r="E51" s="55"/>
      <c r="F51" s="55"/>
      <c r="G51" s="104"/>
      <c r="H51" s="55"/>
    </row>
    <row r="52" spans="5:8" ht="12.75">
      <c r="E52" s="55"/>
      <c r="F52" s="55"/>
      <c r="G52" s="104"/>
      <c r="H52" s="55"/>
    </row>
    <row r="53" spans="5:8" ht="12.75">
      <c r="E53" s="55"/>
      <c r="F53" s="55"/>
      <c r="G53" s="104"/>
      <c r="H53" s="55"/>
    </row>
    <row r="54" spans="5:8" ht="12.75">
      <c r="E54" s="55"/>
      <c r="F54" s="55"/>
      <c r="G54" s="104"/>
      <c r="H54" s="55"/>
    </row>
    <row r="55" spans="5:8" ht="12.75">
      <c r="E55" s="55"/>
      <c r="F55" s="55"/>
      <c r="G55" s="104"/>
      <c r="H55" s="55"/>
    </row>
  </sheetData>
  <sheetProtection/>
  <mergeCells count="6">
    <mergeCell ref="A41:B41"/>
    <mergeCell ref="A1:H1"/>
    <mergeCell ref="A12:A40"/>
    <mergeCell ref="A3:E3"/>
    <mergeCell ref="A5:B5"/>
    <mergeCell ref="A6:A11"/>
  </mergeCells>
  <conditionalFormatting sqref="H6:H11">
    <cfRule type="cellIs" priority="2" dxfId="1" operator="lessThan" stopIfTrue="1">
      <formula>0.5</formula>
    </cfRule>
  </conditionalFormatting>
  <conditionalFormatting sqref="H12:H40">
    <cfRule type="cellIs" priority="1" dxfId="0" operator="greaterThan" stopIfTrue="1">
      <formula>0.5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7"/>
  <sheetViews>
    <sheetView showGridLines="0" zoomScalePageLayoutView="0" workbookViewId="0" topLeftCell="B1">
      <selection activeCell="L19" sqref="L19"/>
    </sheetView>
  </sheetViews>
  <sheetFormatPr defaultColWidth="9.140625" defaultRowHeight="12.75"/>
  <cols>
    <col min="1" max="1" width="15.57421875" style="0" customWidth="1"/>
    <col min="2" max="2" width="17.57421875" style="0" customWidth="1"/>
    <col min="3" max="3" width="5.421875" style="0" customWidth="1"/>
    <col min="4" max="4" width="42.140625" style="0" customWidth="1"/>
    <col min="5" max="6" width="5.28125" style="0" bestFit="1" customWidth="1"/>
  </cols>
  <sheetData>
    <row r="1" spans="1:6" ht="0.75" customHeight="1">
      <c r="A1" s="83"/>
      <c r="B1" s="83"/>
      <c r="C1" s="83"/>
      <c r="D1" s="83"/>
      <c r="E1" s="83"/>
      <c r="F1" s="83"/>
    </row>
    <row r="2" spans="1:6" ht="12.75">
      <c r="A2" s="328" t="s">
        <v>39</v>
      </c>
      <c r="B2" s="328"/>
      <c r="C2" s="328"/>
      <c r="D2" s="328"/>
      <c r="E2" s="328"/>
      <c r="F2" s="328"/>
    </row>
    <row r="3" spans="1:6" ht="9.75" customHeight="1" thickBot="1">
      <c r="A3" s="84"/>
      <c r="B3" s="84"/>
      <c r="C3" s="84"/>
      <c r="D3" s="84"/>
      <c r="E3" s="84"/>
      <c r="F3" s="84"/>
    </row>
    <row r="4" spans="1:6" s="5" customFormat="1" ht="12" thickBot="1">
      <c r="A4" s="336"/>
      <c r="B4" s="337"/>
      <c r="C4" s="337"/>
      <c r="D4" s="338"/>
      <c r="E4" s="115">
        <v>2011</v>
      </c>
      <c r="F4" s="13">
        <v>2012</v>
      </c>
    </row>
    <row r="5" spans="1:6" s="5" customFormat="1" ht="11.25">
      <c r="A5" s="316" t="s">
        <v>40</v>
      </c>
      <c r="B5" s="317" t="s">
        <v>1</v>
      </c>
      <c r="C5" s="320" t="s">
        <v>41</v>
      </c>
      <c r="D5" s="335"/>
      <c r="E5" s="185">
        <v>146.99</v>
      </c>
      <c r="F5" s="106">
        <v>171.03</v>
      </c>
    </row>
    <row r="6" spans="1:6" s="5" customFormat="1" ht="11.25">
      <c r="A6" s="308"/>
      <c r="B6" s="311"/>
      <c r="C6" s="305" t="s">
        <v>42</v>
      </c>
      <c r="D6" s="331"/>
      <c r="E6" s="113">
        <v>61.06</v>
      </c>
      <c r="F6" s="7">
        <v>121.38</v>
      </c>
    </row>
    <row r="7" spans="1:6" s="5" customFormat="1" ht="11.25">
      <c r="A7" s="308"/>
      <c r="B7" s="311"/>
      <c r="C7" s="305" t="s">
        <v>44</v>
      </c>
      <c r="D7" s="331"/>
      <c r="E7" s="113">
        <v>5074.84</v>
      </c>
      <c r="F7" s="7">
        <v>5569.84</v>
      </c>
    </row>
    <row r="8" spans="1:6" s="5" customFormat="1" ht="11.25">
      <c r="A8" s="308"/>
      <c r="B8" s="311"/>
      <c r="C8" s="305" t="s">
        <v>45</v>
      </c>
      <c r="D8" s="331"/>
      <c r="E8" s="113">
        <v>5.39</v>
      </c>
      <c r="F8" s="7">
        <v>5.47</v>
      </c>
    </row>
    <row r="9" spans="1:6" s="5" customFormat="1" ht="11.25">
      <c r="A9" s="308"/>
      <c r="B9" s="311"/>
      <c r="C9" s="305" t="s">
        <v>46</v>
      </c>
      <c r="D9" s="331"/>
      <c r="E9" s="113">
        <v>105.62</v>
      </c>
      <c r="F9" s="7">
        <v>91.95</v>
      </c>
    </row>
    <row r="10" spans="1:6" s="5" customFormat="1" ht="11.25">
      <c r="A10" s="308"/>
      <c r="B10" s="311"/>
      <c r="C10" s="305" t="s">
        <v>1</v>
      </c>
      <c r="D10" s="331"/>
      <c r="E10" s="113">
        <v>5393.9</v>
      </c>
      <c r="F10" s="7">
        <v>5959.67</v>
      </c>
    </row>
    <row r="11" spans="1:6" s="5" customFormat="1" ht="11.25">
      <c r="A11" s="308"/>
      <c r="B11" s="311" t="s">
        <v>47</v>
      </c>
      <c r="C11" s="305" t="s">
        <v>78</v>
      </c>
      <c r="D11" s="331"/>
      <c r="E11" s="113">
        <v>0.8</v>
      </c>
      <c r="F11" s="7">
        <v>58.58</v>
      </c>
    </row>
    <row r="12" spans="1:6" s="5" customFormat="1" ht="11.25">
      <c r="A12" s="308"/>
      <c r="B12" s="311"/>
      <c r="C12" s="305" t="s">
        <v>77</v>
      </c>
      <c r="D12" s="331"/>
      <c r="E12" s="113">
        <v>16.32</v>
      </c>
      <c r="F12" s="7">
        <v>11.55</v>
      </c>
    </row>
    <row r="13" spans="1:6" s="5" customFormat="1" ht="11.25">
      <c r="A13" s="308"/>
      <c r="B13" s="311"/>
      <c r="C13" s="305" t="s">
        <v>76</v>
      </c>
      <c r="D13" s="331"/>
      <c r="E13" s="113">
        <v>29.02</v>
      </c>
      <c r="F13" s="7">
        <v>17.71</v>
      </c>
    </row>
    <row r="14" spans="1:6" s="5" customFormat="1" ht="11.25">
      <c r="A14" s="308"/>
      <c r="B14" s="311"/>
      <c r="C14" s="305" t="s">
        <v>48</v>
      </c>
      <c r="D14" s="331"/>
      <c r="E14" s="113">
        <v>14.92</v>
      </c>
      <c r="F14" s="7">
        <v>33.54</v>
      </c>
    </row>
    <row r="15" spans="1:6" s="5" customFormat="1" ht="12" thickBot="1">
      <c r="A15" s="309"/>
      <c r="B15" s="312"/>
      <c r="C15" s="318" t="s">
        <v>1</v>
      </c>
      <c r="D15" s="334"/>
      <c r="E15" s="114">
        <v>61.06</v>
      </c>
      <c r="F15" s="9">
        <v>121.38</v>
      </c>
    </row>
    <row r="16" spans="1:6" s="5" customFormat="1" ht="11.25">
      <c r="A16" s="307" t="s">
        <v>49</v>
      </c>
      <c r="B16" s="310" t="s">
        <v>1</v>
      </c>
      <c r="C16" s="325" t="s">
        <v>50</v>
      </c>
      <c r="D16" s="333"/>
      <c r="E16" s="112">
        <v>30.5</v>
      </c>
      <c r="F16" s="11">
        <v>24.04</v>
      </c>
    </row>
    <row r="17" spans="1:6" s="5" customFormat="1" ht="11.25">
      <c r="A17" s="308"/>
      <c r="B17" s="311"/>
      <c r="C17" s="305" t="s">
        <v>51</v>
      </c>
      <c r="D17" s="331"/>
      <c r="E17" s="113">
        <v>425.85</v>
      </c>
      <c r="F17" s="7">
        <v>432.31</v>
      </c>
    </row>
    <row r="18" spans="1:6" s="5" customFormat="1" ht="11.25">
      <c r="A18" s="308"/>
      <c r="B18" s="311"/>
      <c r="C18" s="305" t="s">
        <v>52</v>
      </c>
      <c r="D18" s="331"/>
      <c r="E18" s="113">
        <v>238.38</v>
      </c>
      <c r="F18" s="7">
        <v>241.66</v>
      </c>
    </row>
    <row r="19" spans="1:6" s="5" customFormat="1" ht="11.25">
      <c r="A19" s="308"/>
      <c r="B19" s="311"/>
      <c r="C19" s="305" t="s">
        <v>53</v>
      </c>
      <c r="D19" s="331"/>
      <c r="E19" s="113">
        <v>47.48</v>
      </c>
      <c r="F19" s="7">
        <v>41.8</v>
      </c>
    </row>
    <row r="20" spans="1:6" s="5" customFormat="1" ht="11.25">
      <c r="A20" s="308"/>
      <c r="B20" s="311"/>
      <c r="C20" s="305" t="s">
        <v>54</v>
      </c>
      <c r="D20" s="331"/>
      <c r="E20" s="113">
        <v>8.09</v>
      </c>
      <c r="F20" s="7">
        <v>30.26</v>
      </c>
    </row>
    <row r="21" spans="1:6" s="5" customFormat="1" ht="11.25">
      <c r="A21" s="308"/>
      <c r="B21" s="311"/>
      <c r="C21" s="305" t="s">
        <v>55</v>
      </c>
      <c r="D21" s="331"/>
      <c r="E21" s="113">
        <v>5169.99</v>
      </c>
      <c r="F21" s="7">
        <v>5483.75</v>
      </c>
    </row>
    <row r="22" spans="1:6" s="5" customFormat="1" ht="12" thickBot="1">
      <c r="A22" s="309"/>
      <c r="B22" s="312"/>
      <c r="C22" s="318" t="s">
        <v>1</v>
      </c>
      <c r="D22" s="334"/>
      <c r="E22" s="114">
        <v>5920.29</v>
      </c>
      <c r="F22" s="9">
        <v>6253.82</v>
      </c>
    </row>
    <row r="23" spans="1:6" ht="9.75" customHeight="1">
      <c r="A23" s="84"/>
      <c r="B23" s="84"/>
      <c r="C23" s="84"/>
      <c r="D23" s="84"/>
      <c r="E23" s="84"/>
      <c r="F23" s="84"/>
    </row>
    <row r="24" spans="1:6" ht="12.75">
      <c r="A24" s="328" t="s">
        <v>56</v>
      </c>
      <c r="B24" s="328"/>
      <c r="C24" s="328"/>
      <c r="D24" s="328"/>
      <c r="E24" s="328"/>
      <c r="F24" s="328"/>
    </row>
    <row r="25" spans="1:6" ht="13.5" thickBot="1">
      <c r="A25" s="84"/>
      <c r="B25" s="84"/>
      <c r="C25" s="84"/>
      <c r="D25" s="84"/>
      <c r="E25" s="84"/>
      <c r="F25" s="84"/>
    </row>
    <row r="26" spans="1:6" s="5" customFormat="1" ht="12" thickBot="1">
      <c r="A26" s="303"/>
      <c r="B26" s="332"/>
      <c r="C26" s="332"/>
      <c r="D26" s="304"/>
      <c r="E26" s="16">
        <v>2011</v>
      </c>
      <c r="F26" s="13">
        <v>2012</v>
      </c>
    </row>
    <row r="27" spans="1:6" s="5" customFormat="1" ht="11.25">
      <c r="A27" s="307" t="s">
        <v>57</v>
      </c>
      <c r="B27" s="310" t="s">
        <v>58</v>
      </c>
      <c r="C27" s="310"/>
      <c r="D27" s="14" t="s">
        <v>1</v>
      </c>
      <c r="E27" s="80">
        <v>2311.38</v>
      </c>
      <c r="F27" s="11">
        <v>2878.43</v>
      </c>
    </row>
    <row r="28" spans="1:6" s="5" customFormat="1" ht="11.25">
      <c r="A28" s="308"/>
      <c r="B28" s="311"/>
      <c r="C28" s="311"/>
      <c r="D28" s="15" t="s">
        <v>59</v>
      </c>
      <c r="E28" s="81">
        <v>702.61</v>
      </c>
      <c r="F28" s="7">
        <v>972.04</v>
      </c>
    </row>
    <row r="29" spans="1:6" s="5" customFormat="1" ht="11.25">
      <c r="A29" s="308"/>
      <c r="B29" s="311"/>
      <c r="C29" s="311"/>
      <c r="D29" s="15" t="s">
        <v>60</v>
      </c>
      <c r="E29" s="81">
        <v>73.01</v>
      </c>
      <c r="F29" s="7">
        <v>80.46</v>
      </c>
    </row>
    <row r="30" spans="1:6" s="5" customFormat="1" ht="11.25">
      <c r="A30" s="308"/>
      <c r="B30" s="311"/>
      <c r="C30" s="311"/>
      <c r="D30" s="15" t="s">
        <v>61</v>
      </c>
      <c r="E30" s="81">
        <v>1392.2</v>
      </c>
      <c r="F30" s="7">
        <v>1555.15</v>
      </c>
    </row>
    <row r="31" spans="1:6" s="5" customFormat="1" ht="11.25">
      <c r="A31" s="308"/>
      <c r="B31" s="311"/>
      <c r="C31" s="311"/>
      <c r="D31" s="15" t="s">
        <v>62</v>
      </c>
      <c r="E31" s="81">
        <v>143.56</v>
      </c>
      <c r="F31" s="7">
        <v>270.78</v>
      </c>
    </row>
    <row r="32" spans="1:6" s="5" customFormat="1" ht="11.25">
      <c r="A32" s="308"/>
      <c r="B32" s="311" t="s">
        <v>63</v>
      </c>
      <c r="C32" s="311"/>
      <c r="D32" s="15" t="s">
        <v>64</v>
      </c>
      <c r="E32" s="81">
        <v>73.01</v>
      </c>
      <c r="F32" s="7">
        <v>80.46</v>
      </c>
    </row>
    <row r="33" spans="1:6" s="5" customFormat="1" ht="11.25">
      <c r="A33" s="308"/>
      <c r="B33" s="311"/>
      <c r="C33" s="311"/>
      <c r="D33" s="15" t="s">
        <v>65</v>
      </c>
      <c r="E33" s="81">
        <v>1392.2</v>
      </c>
      <c r="F33" s="7">
        <v>1555.15</v>
      </c>
    </row>
    <row r="34" spans="1:6" s="5" customFormat="1" ht="11.25">
      <c r="A34" s="308"/>
      <c r="B34" s="311"/>
      <c r="C34" s="311"/>
      <c r="D34" s="15" t="s">
        <v>66</v>
      </c>
      <c r="E34" s="81">
        <v>143.56</v>
      </c>
      <c r="F34" s="7">
        <v>270.78</v>
      </c>
    </row>
    <row r="35" spans="1:6" s="5" customFormat="1" ht="11.25">
      <c r="A35" s="308"/>
      <c r="B35" s="311"/>
      <c r="C35" s="311"/>
      <c r="D35" s="15" t="s">
        <v>67</v>
      </c>
      <c r="E35" s="81">
        <v>168.49</v>
      </c>
      <c r="F35" s="7">
        <v>119.3</v>
      </c>
    </row>
    <row r="36" spans="1:6" s="5" customFormat="1" ht="12" customHeight="1" thickBot="1">
      <c r="A36" s="309"/>
      <c r="B36" s="319" t="s">
        <v>68</v>
      </c>
      <c r="C36" s="329"/>
      <c r="D36" s="330"/>
      <c r="E36" s="82">
        <v>163.11</v>
      </c>
      <c r="F36" s="9">
        <v>113.83</v>
      </c>
    </row>
    <row r="37" spans="1:6" s="5" customFormat="1" ht="11.25">
      <c r="A37" s="4"/>
      <c r="B37" s="4"/>
      <c r="C37" s="4"/>
      <c r="D37" s="4"/>
      <c r="E37" s="4"/>
      <c r="F37" s="4"/>
    </row>
    <row r="38" s="5" customFormat="1" ht="11.25"/>
  </sheetData>
  <sheetProtection/>
  <mergeCells count="31">
    <mergeCell ref="A2:F2"/>
    <mergeCell ref="A5:A15"/>
    <mergeCell ref="B5:B10"/>
    <mergeCell ref="B11:B15"/>
    <mergeCell ref="A16:A22"/>
    <mergeCell ref="B16:B22"/>
    <mergeCell ref="C20:D20"/>
    <mergeCell ref="C19:D19"/>
    <mergeCell ref="C18:D18"/>
    <mergeCell ref="C22:D22"/>
    <mergeCell ref="C21:D21"/>
    <mergeCell ref="C5:D5"/>
    <mergeCell ref="A4:D4"/>
    <mergeCell ref="C7:D7"/>
    <mergeCell ref="C6:D6"/>
    <mergeCell ref="B36:D36"/>
    <mergeCell ref="C11:D11"/>
    <mergeCell ref="C10:D10"/>
    <mergeCell ref="C9:D9"/>
    <mergeCell ref="C8:D8"/>
    <mergeCell ref="A24:F24"/>
    <mergeCell ref="A26:D26"/>
    <mergeCell ref="A27:A36"/>
    <mergeCell ref="B27:C31"/>
    <mergeCell ref="B32:C35"/>
    <mergeCell ref="C17:D17"/>
    <mergeCell ref="C16:D16"/>
    <mergeCell ref="C15:D15"/>
    <mergeCell ref="C14:D14"/>
    <mergeCell ref="C13:D13"/>
    <mergeCell ref="C12:D1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0"/>
  <sheetViews>
    <sheetView showGridLines="0" zoomScalePageLayoutView="0" workbookViewId="0" topLeftCell="A4">
      <selection activeCell="L19" sqref="L19"/>
    </sheetView>
  </sheetViews>
  <sheetFormatPr defaultColWidth="9.140625" defaultRowHeight="12.75"/>
  <cols>
    <col min="1" max="1" width="10.00390625" style="0" customWidth="1"/>
    <col min="2" max="2" width="38.00390625" style="0" customWidth="1"/>
    <col min="3" max="5" width="7.00390625" style="0" bestFit="1" customWidth="1"/>
    <col min="6" max="6" width="9.00390625" style="29" bestFit="1" customWidth="1"/>
    <col min="7" max="7" width="8.421875" style="29" customWidth="1"/>
    <col min="8" max="8" width="7.00390625" style="29" bestFit="1" customWidth="1"/>
    <col min="9" max="9" width="7.421875" style="29" bestFit="1" customWidth="1"/>
  </cols>
  <sheetData>
    <row r="1" spans="1:9" ht="15">
      <c r="A1" s="298" t="s">
        <v>112</v>
      </c>
      <c r="B1" s="327"/>
      <c r="C1" s="327"/>
      <c r="D1" s="327"/>
      <c r="E1" s="327"/>
      <c r="F1" s="327"/>
      <c r="G1" s="327"/>
      <c r="H1" s="327"/>
      <c r="I1" s="327"/>
    </row>
    <row r="2" spans="1:5" ht="13.5" customHeight="1">
      <c r="A2" s="84"/>
      <c r="B2" s="84"/>
      <c r="C2" s="84"/>
      <c r="D2" s="84"/>
      <c r="E2" s="83"/>
    </row>
    <row r="3" spans="1:5" ht="12.75">
      <c r="A3" s="328" t="s">
        <v>0</v>
      </c>
      <c r="B3" s="328"/>
      <c r="C3" s="84"/>
      <c r="D3" s="84"/>
      <c r="E3" s="83"/>
    </row>
    <row r="4" spans="1:5" ht="9.75" customHeight="1" thickBot="1">
      <c r="A4" s="84"/>
      <c r="B4" s="84"/>
      <c r="C4" s="84"/>
      <c r="D4" s="84"/>
      <c r="E4" s="83"/>
    </row>
    <row r="5" spans="1:9" ht="34.5" thickBot="1">
      <c r="A5" s="341"/>
      <c r="B5" s="342"/>
      <c r="C5" s="151">
        <v>2010</v>
      </c>
      <c r="D5" s="152">
        <v>2011</v>
      </c>
      <c r="E5" s="153">
        <v>2012</v>
      </c>
      <c r="F5" s="30" t="s">
        <v>70</v>
      </c>
      <c r="G5" s="31" t="s">
        <v>79</v>
      </c>
      <c r="H5" s="139" t="s">
        <v>72</v>
      </c>
      <c r="I5" s="140" t="s">
        <v>73</v>
      </c>
    </row>
    <row r="6" spans="1:9" ht="12.75">
      <c r="A6" s="299" t="s">
        <v>2</v>
      </c>
      <c r="B6" s="134" t="s">
        <v>96</v>
      </c>
      <c r="C6" s="128"/>
      <c r="D6" s="122">
        <v>2569.63</v>
      </c>
      <c r="E6" s="123">
        <v>2259.63</v>
      </c>
      <c r="F6" s="36">
        <f>E6-D6</f>
        <v>-310</v>
      </c>
      <c r="G6" s="89">
        <f>E6/D6</f>
        <v>0.8793600635110892</v>
      </c>
      <c r="H6" s="141">
        <v>5300</v>
      </c>
      <c r="I6" s="41">
        <f>E6/H6</f>
        <v>0.4263452830188679</v>
      </c>
    </row>
    <row r="7" spans="1:9" ht="12.75">
      <c r="A7" s="300"/>
      <c r="B7" s="135" t="s">
        <v>3</v>
      </c>
      <c r="C7" s="129">
        <v>320587.01</v>
      </c>
      <c r="D7" s="116">
        <v>335380.04</v>
      </c>
      <c r="E7" s="117">
        <v>344090.67</v>
      </c>
      <c r="F7" s="42">
        <f>E7-D7</f>
        <v>8710.630000000005</v>
      </c>
      <c r="G7" s="92">
        <f>E7/D7</f>
        <v>1.02597241624755</v>
      </c>
      <c r="H7" s="99">
        <v>679502.3039</v>
      </c>
      <c r="I7" s="142">
        <f aca="true" t="shared" si="0" ref="I7:I21">E7/H7</f>
        <v>0.5063863183761016</v>
      </c>
    </row>
    <row r="8" spans="1:9" ht="12.75">
      <c r="A8" s="300"/>
      <c r="B8" s="135" t="s">
        <v>95</v>
      </c>
      <c r="C8" s="129">
        <v>305115.59</v>
      </c>
      <c r="D8" s="116">
        <v>317615.65</v>
      </c>
      <c r="E8" s="117">
        <v>318030.09</v>
      </c>
      <c r="F8" s="42">
        <f aca="true" t="shared" si="1" ref="F8:F21">E8-D8</f>
        <v>414.4400000000023</v>
      </c>
      <c r="G8" s="92">
        <f aca="true" t="shared" si="2" ref="G8:G21">E8/D8</f>
        <v>1.0013048475413602</v>
      </c>
      <c r="H8" s="99">
        <v>645902.3039</v>
      </c>
      <c r="I8" s="142">
        <f t="shared" si="0"/>
        <v>0.4923811048198988</v>
      </c>
    </row>
    <row r="9" spans="1:9" ht="12.75">
      <c r="A9" s="300"/>
      <c r="B9" s="135" t="s">
        <v>94</v>
      </c>
      <c r="C9" s="129"/>
      <c r="D9" s="116"/>
      <c r="E9" s="117"/>
      <c r="F9" s="42">
        <f t="shared" si="1"/>
        <v>0</v>
      </c>
      <c r="G9" s="92"/>
      <c r="H9" s="99"/>
      <c r="I9" s="142"/>
    </row>
    <row r="10" spans="1:9" ht="12.75">
      <c r="A10" s="300"/>
      <c r="B10" s="135" t="s">
        <v>4</v>
      </c>
      <c r="C10" s="129">
        <v>301.37</v>
      </c>
      <c r="D10" s="116">
        <v>299.14</v>
      </c>
      <c r="E10" s="117">
        <v>89.75</v>
      </c>
      <c r="F10" s="42">
        <f t="shared" si="1"/>
        <v>-209.39</v>
      </c>
      <c r="G10" s="92">
        <f t="shared" si="2"/>
        <v>0.30002674333088186</v>
      </c>
      <c r="H10" s="99">
        <v>300</v>
      </c>
      <c r="I10" s="142">
        <f t="shared" si="0"/>
        <v>0.2991666666666667</v>
      </c>
    </row>
    <row r="11" spans="1:9" ht="12.75">
      <c r="A11" s="300"/>
      <c r="B11" s="135" t="s">
        <v>93</v>
      </c>
      <c r="C11" s="129">
        <v>36010.25</v>
      </c>
      <c r="D11" s="116">
        <v>35784.98</v>
      </c>
      <c r="E11" s="117">
        <v>39971.21</v>
      </c>
      <c r="F11" s="42">
        <f t="shared" si="1"/>
        <v>4186.229999999996</v>
      </c>
      <c r="G11" s="92">
        <f t="shared" si="2"/>
        <v>1.116982879409182</v>
      </c>
      <c r="H11" s="99">
        <v>72000</v>
      </c>
      <c r="I11" s="142">
        <f t="shared" si="0"/>
        <v>0.5551556944444445</v>
      </c>
    </row>
    <row r="12" spans="1:9" ht="12.75">
      <c r="A12" s="300"/>
      <c r="B12" s="135" t="s">
        <v>92</v>
      </c>
      <c r="C12" s="129">
        <v>35679.94</v>
      </c>
      <c r="D12" s="116">
        <v>32320.48</v>
      </c>
      <c r="E12" s="117">
        <v>35780.89</v>
      </c>
      <c r="F12" s="42">
        <f t="shared" si="1"/>
        <v>3460.41</v>
      </c>
      <c r="G12" s="92">
        <f t="shared" si="2"/>
        <v>1.1070655510066683</v>
      </c>
      <c r="H12" s="99">
        <v>59000</v>
      </c>
      <c r="I12" s="142">
        <f t="shared" si="0"/>
        <v>0.6064557627118644</v>
      </c>
    </row>
    <row r="13" spans="1:9" ht="12.75">
      <c r="A13" s="300"/>
      <c r="B13" s="135" t="s">
        <v>91</v>
      </c>
      <c r="C13" s="129"/>
      <c r="D13" s="116">
        <v>4.16</v>
      </c>
      <c r="E13" s="117">
        <v>13</v>
      </c>
      <c r="F13" s="42">
        <f t="shared" si="1"/>
        <v>8.84</v>
      </c>
      <c r="G13" s="92">
        <f t="shared" si="2"/>
        <v>3.125</v>
      </c>
      <c r="H13" s="99">
        <v>10</v>
      </c>
      <c r="I13" s="142">
        <f t="shared" si="0"/>
        <v>1.3</v>
      </c>
    </row>
    <row r="14" spans="1:9" ht="12.75">
      <c r="A14" s="300"/>
      <c r="B14" s="135" t="s">
        <v>90</v>
      </c>
      <c r="C14" s="129">
        <f>C15</f>
        <v>4899.26</v>
      </c>
      <c r="D14" s="116">
        <f>D15</f>
        <v>5214.57</v>
      </c>
      <c r="E14" s="117"/>
      <c r="F14" s="42"/>
      <c r="G14" s="92"/>
      <c r="H14" s="99">
        <v>0</v>
      </c>
      <c r="I14" s="142"/>
    </row>
    <row r="15" spans="1:9" ht="12.75">
      <c r="A15" s="300"/>
      <c r="B15" s="135" t="s">
        <v>89</v>
      </c>
      <c r="C15" s="129">
        <v>4899.26</v>
      </c>
      <c r="D15" s="116">
        <v>5214.57</v>
      </c>
      <c r="E15" s="117"/>
      <c r="F15" s="42"/>
      <c r="G15" s="92"/>
      <c r="H15" s="99">
        <f>H14</f>
        <v>0</v>
      </c>
      <c r="I15" s="142"/>
    </row>
    <row r="16" spans="1:9" ht="12.75">
      <c r="A16" s="300"/>
      <c r="B16" s="135" t="s">
        <v>5</v>
      </c>
      <c r="C16" s="129">
        <v>5162.84</v>
      </c>
      <c r="D16" s="116">
        <v>4324.47</v>
      </c>
      <c r="E16" s="117">
        <v>9729.85</v>
      </c>
      <c r="F16" s="42">
        <f t="shared" si="1"/>
        <v>5405.38</v>
      </c>
      <c r="G16" s="92">
        <f t="shared" si="2"/>
        <v>2.249952017241419</v>
      </c>
      <c r="H16" s="99">
        <v>26217</v>
      </c>
      <c r="I16" s="142">
        <f t="shared" si="0"/>
        <v>0.3711275126826105</v>
      </c>
    </row>
    <row r="17" spans="1:9" ht="12.75">
      <c r="A17" s="300"/>
      <c r="B17" s="135" t="s">
        <v>6</v>
      </c>
      <c r="C17" s="129">
        <v>1600.62</v>
      </c>
      <c r="D17" s="116">
        <v>1151.56</v>
      </c>
      <c r="E17" s="117">
        <v>6945.38</v>
      </c>
      <c r="F17" s="42">
        <f t="shared" si="1"/>
        <v>5793.82</v>
      </c>
      <c r="G17" s="92">
        <f t="shared" si="2"/>
        <v>6.031279308069054</v>
      </c>
      <c r="H17" s="99">
        <v>16617</v>
      </c>
      <c r="I17" s="142">
        <f t="shared" si="0"/>
        <v>0.4179683456700969</v>
      </c>
    </row>
    <row r="18" spans="1:9" ht="12.75">
      <c r="A18" s="300"/>
      <c r="B18" s="135" t="s">
        <v>7</v>
      </c>
      <c r="C18" s="129">
        <v>330.39</v>
      </c>
      <c r="D18" s="116"/>
      <c r="E18" s="117">
        <v>423.08</v>
      </c>
      <c r="F18" s="42">
        <f t="shared" si="1"/>
        <v>423.08</v>
      </c>
      <c r="G18" s="92"/>
      <c r="H18" s="99">
        <v>700</v>
      </c>
      <c r="I18" s="142">
        <f t="shared" si="0"/>
        <v>0.6043999999999999</v>
      </c>
    </row>
    <row r="19" spans="1:9" ht="12.75">
      <c r="A19" s="300"/>
      <c r="B19" s="135" t="s">
        <v>8</v>
      </c>
      <c r="C19" s="129">
        <v>2969.4</v>
      </c>
      <c r="D19" s="116">
        <v>5336</v>
      </c>
      <c r="E19" s="117">
        <v>5424.08</v>
      </c>
      <c r="F19" s="42">
        <f t="shared" si="1"/>
        <v>88.07999999999993</v>
      </c>
      <c r="G19" s="92">
        <f t="shared" si="2"/>
        <v>1.0165067466266866</v>
      </c>
      <c r="H19" s="99">
        <v>11152.2</v>
      </c>
      <c r="I19" s="142">
        <f t="shared" si="0"/>
        <v>0.48636860888434563</v>
      </c>
    </row>
    <row r="20" spans="1:9" ht="12.75">
      <c r="A20" s="300"/>
      <c r="B20" s="135" t="s">
        <v>88</v>
      </c>
      <c r="C20" s="129"/>
      <c r="D20" s="116">
        <v>2.5</v>
      </c>
      <c r="E20" s="117">
        <v>2500</v>
      </c>
      <c r="F20" s="42">
        <f t="shared" si="1"/>
        <v>2497.5</v>
      </c>
      <c r="G20" s="92"/>
      <c r="H20" s="99"/>
      <c r="I20" s="143"/>
    </row>
    <row r="21" spans="1:9" ht="13.5" thickBot="1">
      <c r="A21" s="301"/>
      <c r="B21" s="136" t="s">
        <v>1</v>
      </c>
      <c r="C21" s="130">
        <v>370261.28</v>
      </c>
      <c r="D21" s="118">
        <v>389206.03</v>
      </c>
      <c r="E21" s="25">
        <v>402001.26</v>
      </c>
      <c r="F21" s="144">
        <f t="shared" si="1"/>
        <v>12795.229999999981</v>
      </c>
      <c r="G21" s="145">
        <f t="shared" si="2"/>
        <v>1.0328752100783227</v>
      </c>
      <c r="H21" s="146">
        <v>795181.5039</v>
      </c>
      <c r="I21" s="147">
        <f t="shared" si="0"/>
        <v>0.5055465425545846</v>
      </c>
    </row>
    <row r="22" spans="1:9" ht="12.75">
      <c r="A22" s="343" t="s">
        <v>9</v>
      </c>
      <c r="B22" s="137" t="s">
        <v>10</v>
      </c>
      <c r="C22" s="131">
        <v>95631.26</v>
      </c>
      <c r="D22" s="120">
        <v>99835.81</v>
      </c>
      <c r="E22" s="121">
        <v>101603.83</v>
      </c>
      <c r="F22" s="36">
        <f>E22-D22</f>
        <v>1768.020000000004</v>
      </c>
      <c r="G22" s="89">
        <f>E22/D22</f>
        <v>1.0177092768616793</v>
      </c>
      <c r="H22" s="141">
        <v>191000</v>
      </c>
      <c r="I22" s="148">
        <f>E22/H22</f>
        <v>0.53195722513089</v>
      </c>
    </row>
    <row r="23" spans="1:9" ht="12.75">
      <c r="A23" s="300"/>
      <c r="B23" s="135" t="s">
        <v>11</v>
      </c>
      <c r="C23" s="129">
        <v>26296.97</v>
      </c>
      <c r="D23" s="116">
        <v>26990.48</v>
      </c>
      <c r="E23" s="117">
        <v>27422.15</v>
      </c>
      <c r="F23" s="42">
        <f>E23-D23</f>
        <v>431.6700000000019</v>
      </c>
      <c r="G23" s="92">
        <f>E23/D23</f>
        <v>1.0159934169381204</v>
      </c>
      <c r="H23" s="99">
        <v>53000</v>
      </c>
      <c r="I23" s="93">
        <f>E23/H23</f>
        <v>0.5173990566037736</v>
      </c>
    </row>
    <row r="24" spans="1:9" ht="12.75">
      <c r="A24" s="300"/>
      <c r="B24" s="135" t="s">
        <v>87</v>
      </c>
      <c r="C24" s="129">
        <v>3505.35</v>
      </c>
      <c r="D24" s="116">
        <v>3447.41</v>
      </c>
      <c r="E24" s="117">
        <v>3843.92</v>
      </c>
      <c r="F24" s="42">
        <f aca="true" t="shared" si="3" ref="F24:F59">E24-D24</f>
        <v>396.5100000000002</v>
      </c>
      <c r="G24" s="92">
        <f aca="true" t="shared" si="4" ref="G24:G58">E24/D24</f>
        <v>1.1150167807136373</v>
      </c>
      <c r="H24" s="99"/>
      <c r="I24" s="93"/>
    </row>
    <row r="25" spans="1:9" ht="12.75">
      <c r="A25" s="300"/>
      <c r="B25" s="135" t="s">
        <v>12</v>
      </c>
      <c r="C25" s="129">
        <v>49662.77</v>
      </c>
      <c r="D25" s="116">
        <v>52278.47</v>
      </c>
      <c r="E25" s="117">
        <v>55464.33</v>
      </c>
      <c r="F25" s="42">
        <f t="shared" si="3"/>
        <v>3185.8600000000006</v>
      </c>
      <c r="G25" s="92">
        <f t="shared" si="4"/>
        <v>1.0609401920140356</v>
      </c>
      <c r="H25" s="99">
        <v>98000</v>
      </c>
      <c r="I25" s="93">
        <f aca="true" t="shared" si="5" ref="I25:I58">E25/H25</f>
        <v>0.5659625510204082</v>
      </c>
    </row>
    <row r="26" spans="1:9" ht="12.75">
      <c r="A26" s="300"/>
      <c r="B26" s="135" t="s">
        <v>13</v>
      </c>
      <c r="C26" s="129">
        <v>5442.15</v>
      </c>
      <c r="D26" s="116">
        <v>6768.52</v>
      </c>
      <c r="E26" s="117">
        <v>7017.53</v>
      </c>
      <c r="F26" s="42">
        <f t="shared" si="3"/>
        <v>249.0099999999993</v>
      </c>
      <c r="G26" s="92">
        <f t="shared" si="4"/>
        <v>1.0367894310720807</v>
      </c>
      <c r="H26" s="99">
        <v>13400</v>
      </c>
      <c r="I26" s="93">
        <f t="shared" si="5"/>
        <v>0.5236962686567164</v>
      </c>
    </row>
    <row r="27" spans="1:9" ht="12.75">
      <c r="A27" s="300"/>
      <c r="B27" s="135" t="s">
        <v>14</v>
      </c>
      <c r="C27" s="129">
        <v>325.09</v>
      </c>
      <c r="D27" s="116">
        <v>345.05</v>
      </c>
      <c r="E27" s="117">
        <v>382.64</v>
      </c>
      <c r="F27" s="42">
        <f t="shared" si="3"/>
        <v>37.589999999999975</v>
      </c>
      <c r="G27" s="92">
        <f t="shared" si="4"/>
        <v>1.1089407332270684</v>
      </c>
      <c r="H27" s="99">
        <v>800</v>
      </c>
      <c r="I27" s="93">
        <f t="shared" si="5"/>
        <v>0.4783</v>
      </c>
    </row>
    <row r="28" spans="1:9" ht="12.75">
      <c r="A28" s="300"/>
      <c r="B28" s="135" t="s">
        <v>15</v>
      </c>
      <c r="C28" s="129">
        <v>1832.52</v>
      </c>
      <c r="D28" s="116">
        <v>1788.52</v>
      </c>
      <c r="E28" s="117"/>
      <c r="F28" s="42"/>
      <c r="G28" s="92"/>
      <c r="H28" s="99"/>
      <c r="I28" s="93"/>
    </row>
    <row r="29" spans="1:9" ht="12.75">
      <c r="A29" s="300"/>
      <c r="B29" s="135" t="s">
        <v>16</v>
      </c>
      <c r="C29" s="129">
        <v>6843.06</v>
      </c>
      <c r="D29" s="116">
        <v>6687.94</v>
      </c>
      <c r="E29" s="117">
        <v>5417.24</v>
      </c>
      <c r="F29" s="42">
        <f t="shared" si="3"/>
        <v>-1270.6999999999998</v>
      </c>
      <c r="G29" s="92">
        <f t="shared" si="4"/>
        <v>0.8100012858967036</v>
      </c>
      <c r="H29" s="99">
        <v>13600</v>
      </c>
      <c r="I29" s="93">
        <f t="shared" si="5"/>
        <v>0.3983264705882353</v>
      </c>
    </row>
    <row r="30" spans="1:9" ht="12.75">
      <c r="A30" s="300"/>
      <c r="B30" s="135" t="s">
        <v>17</v>
      </c>
      <c r="C30" s="129">
        <v>1723.35</v>
      </c>
      <c r="D30" s="116">
        <v>1529.42</v>
      </c>
      <c r="E30" s="117">
        <v>2056.02</v>
      </c>
      <c r="F30" s="42">
        <f t="shared" si="3"/>
        <v>526.5999999999999</v>
      </c>
      <c r="G30" s="92">
        <f t="shared" si="4"/>
        <v>1.3443135306194505</v>
      </c>
      <c r="H30" s="99">
        <v>6900</v>
      </c>
      <c r="I30" s="93">
        <f t="shared" si="5"/>
        <v>0.29797391304347826</v>
      </c>
    </row>
    <row r="31" spans="1:9" ht="12.75">
      <c r="A31" s="300"/>
      <c r="B31" s="135" t="s">
        <v>18</v>
      </c>
      <c r="C31" s="129">
        <v>13056.68</v>
      </c>
      <c r="D31" s="116">
        <v>11817.58</v>
      </c>
      <c r="E31" s="117">
        <v>13657.99</v>
      </c>
      <c r="F31" s="42">
        <f t="shared" si="3"/>
        <v>1840.4099999999999</v>
      </c>
      <c r="G31" s="92">
        <f t="shared" si="4"/>
        <v>1.1557349305018456</v>
      </c>
      <c r="H31" s="99">
        <v>25570</v>
      </c>
      <c r="I31" s="93">
        <f t="shared" si="5"/>
        <v>0.5341411810715683</v>
      </c>
    </row>
    <row r="32" spans="1:9" ht="12.75">
      <c r="A32" s="300"/>
      <c r="B32" s="135" t="s">
        <v>19</v>
      </c>
      <c r="C32" s="129">
        <v>5355.58</v>
      </c>
      <c r="D32" s="116">
        <v>5229.31</v>
      </c>
      <c r="E32" s="117">
        <v>5773.87</v>
      </c>
      <c r="F32" s="42">
        <f t="shared" si="3"/>
        <v>544.5599999999995</v>
      </c>
      <c r="G32" s="92">
        <f t="shared" si="4"/>
        <v>1.1041361097353186</v>
      </c>
      <c r="H32" s="99">
        <v>11770</v>
      </c>
      <c r="I32" s="93">
        <f t="shared" si="5"/>
        <v>0.49055819881053525</v>
      </c>
    </row>
    <row r="33" spans="1:9" ht="12.75">
      <c r="A33" s="300"/>
      <c r="B33" s="135" t="s">
        <v>20</v>
      </c>
      <c r="C33" s="129">
        <v>5170.47</v>
      </c>
      <c r="D33" s="116">
        <v>4458.87</v>
      </c>
      <c r="E33" s="117">
        <v>5598.48</v>
      </c>
      <c r="F33" s="42">
        <f t="shared" si="3"/>
        <v>1139.6099999999997</v>
      </c>
      <c r="G33" s="92">
        <f t="shared" si="4"/>
        <v>1.2555826924758964</v>
      </c>
      <c r="H33" s="99">
        <v>9000</v>
      </c>
      <c r="I33" s="93">
        <f t="shared" si="5"/>
        <v>0.6220533333333332</v>
      </c>
    </row>
    <row r="34" spans="1:9" ht="12.75">
      <c r="A34" s="300"/>
      <c r="B34" s="135" t="s">
        <v>21</v>
      </c>
      <c r="C34" s="129">
        <v>2530.63</v>
      </c>
      <c r="D34" s="116">
        <v>2129.4</v>
      </c>
      <c r="E34" s="117">
        <v>2285.64</v>
      </c>
      <c r="F34" s="42">
        <f t="shared" si="3"/>
        <v>156.23999999999978</v>
      </c>
      <c r="G34" s="92">
        <f t="shared" si="4"/>
        <v>1.0733727810650886</v>
      </c>
      <c r="H34" s="99">
        <v>4800</v>
      </c>
      <c r="I34" s="93">
        <f t="shared" si="5"/>
        <v>0.47617499999999996</v>
      </c>
    </row>
    <row r="35" spans="1:9" ht="12.75">
      <c r="A35" s="300"/>
      <c r="B35" s="135" t="s">
        <v>86</v>
      </c>
      <c r="C35" s="129">
        <v>30550.07</v>
      </c>
      <c r="D35" s="116">
        <v>30965.38</v>
      </c>
      <c r="E35" s="117">
        <v>31725.03</v>
      </c>
      <c r="F35" s="42">
        <f t="shared" si="3"/>
        <v>759.6499999999978</v>
      </c>
      <c r="G35" s="92">
        <f t="shared" si="4"/>
        <v>1.0245322356773918</v>
      </c>
      <c r="H35" s="99">
        <v>60000</v>
      </c>
      <c r="I35" s="93">
        <f t="shared" si="5"/>
        <v>0.5287505</v>
      </c>
    </row>
    <row r="36" spans="1:9" ht="12.75">
      <c r="A36" s="300"/>
      <c r="B36" s="135" t="s">
        <v>85</v>
      </c>
      <c r="C36" s="129"/>
      <c r="D36" s="116"/>
      <c r="E36" s="117">
        <v>-5548.55</v>
      </c>
      <c r="F36" s="42">
        <f>-E36-D14</f>
        <v>333.9800000000005</v>
      </c>
      <c r="G36" s="92">
        <f>-(E36)/D14</f>
        <v>1.0640474670011142</v>
      </c>
      <c r="H36" s="99">
        <v>-10000</v>
      </c>
      <c r="I36" s="93">
        <f t="shared" si="5"/>
        <v>0.554855</v>
      </c>
    </row>
    <row r="37" spans="1:9" ht="12.75">
      <c r="A37" s="300"/>
      <c r="B37" s="135" t="s">
        <v>22</v>
      </c>
      <c r="C37" s="129">
        <v>6925.75</v>
      </c>
      <c r="D37" s="116">
        <v>6618.73</v>
      </c>
      <c r="E37" s="117">
        <v>5789.75</v>
      </c>
      <c r="F37" s="42">
        <f t="shared" si="3"/>
        <v>-828.9799999999996</v>
      </c>
      <c r="G37" s="92">
        <f t="shared" si="4"/>
        <v>0.8747524071838556</v>
      </c>
      <c r="H37" s="99">
        <v>14117</v>
      </c>
      <c r="I37" s="93">
        <f t="shared" si="5"/>
        <v>0.41012608911241766</v>
      </c>
    </row>
    <row r="38" spans="1:9" ht="12.75">
      <c r="A38" s="300"/>
      <c r="B38" s="135" t="s">
        <v>23</v>
      </c>
      <c r="C38" s="129">
        <v>328.07</v>
      </c>
      <c r="D38" s="116">
        <v>279.73</v>
      </c>
      <c r="E38" s="117">
        <v>293.18</v>
      </c>
      <c r="F38" s="42">
        <f t="shared" si="3"/>
        <v>13.449999999999989</v>
      </c>
      <c r="G38" s="92">
        <f t="shared" si="4"/>
        <v>1.0480820791477496</v>
      </c>
      <c r="H38" s="99"/>
      <c r="I38" s="93"/>
    </row>
    <row r="39" spans="1:9" ht="12.75">
      <c r="A39" s="300"/>
      <c r="B39" s="135" t="s">
        <v>84</v>
      </c>
      <c r="C39" s="129">
        <v>10.44</v>
      </c>
      <c r="D39" s="116">
        <v>26.32</v>
      </c>
      <c r="E39" s="117">
        <v>13.63</v>
      </c>
      <c r="F39" s="42">
        <f t="shared" si="3"/>
        <v>-12.69</v>
      </c>
      <c r="G39" s="92">
        <f t="shared" si="4"/>
        <v>0.5178571428571429</v>
      </c>
      <c r="H39" s="99"/>
      <c r="I39" s="93"/>
    </row>
    <row r="40" spans="1:9" ht="12.75">
      <c r="A40" s="300"/>
      <c r="B40" s="135" t="s">
        <v>24</v>
      </c>
      <c r="C40" s="129">
        <v>10582.49</v>
      </c>
      <c r="D40" s="116">
        <v>10534.81</v>
      </c>
      <c r="E40" s="117">
        <v>10414.19</v>
      </c>
      <c r="F40" s="42">
        <f t="shared" si="3"/>
        <v>-120.61999999999898</v>
      </c>
      <c r="G40" s="92">
        <f t="shared" si="4"/>
        <v>0.988550339303699</v>
      </c>
      <c r="H40" s="99">
        <v>23209.12</v>
      </c>
      <c r="I40" s="93">
        <f t="shared" si="5"/>
        <v>0.448711110115334</v>
      </c>
    </row>
    <row r="41" spans="1:9" ht="12.75">
      <c r="A41" s="300"/>
      <c r="B41" s="135" t="s">
        <v>25</v>
      </c>
      <c r="C41" s="129">
        <v>802.72</v>
      </c>
      <c r="D41" s="116">
        <v>780.33</v>
      </c>
      <c r="E41" s="117">
        <v>746.79</v>
      </c>
      <c r="F41" s="42">
        <f t="shared" si="3"/>
        <v>-33.54000000000008</v>
      </c>
      <c r="G41" s="92">
        <f t="shared" si="4"/>
        <v>0.9570181846142016</v>
      </c>
      <c r="H41" s="99"/>
      <c r="I41" s="93"/>
    </row>
    <row r="42" spans="1:9" ht="12.75">
      <c r="A42" s="300"/>
      <c r="B42" s="135" t="s">
        <v>83</v>
      </c>
      <c r="C42" s="129"/>
      <c r="D42" s="116"/>
      <c r="E42" s="117"/>
      <c r="F42" s="42">
        <f t="shared" si="3"/>
        <v>0</v>
      </c>
      <c r="G42" s="92"/>
      <c r="H42" s="99"/>
      <c r="I42" s="93"/>
    </row>
    <row r="43" spans="1:9" ht="12.75">
      <c r="A43" s="300"/>
      <c r="B43" s="135" t="s">
        <v>26</v>
      </c>
      <c r="C43" s="129">
        <v>4479.7</v>
      </c>
      <c r="D43" s="116">
        <v>5097.12</v>
      </c>
      <c r="E43" s="117">
        <v>5086.99</v>
      </c>
      <c r="F43" s="42">
        <f t="shared" si="3"/>
        <v>-10.13000000000011</v>
      </c>
      <c r="G43" s="92">
        <f t="shared" si="4"/>
        <v>0.99801260319553</v>
      </c>
      <c r="H43" s="99"/>
      <c r="I43" s="93"/>
    </row>
    <row r="44" spans="1:9" ht="12.75">
      <c r="A44" s="300"/>
      <c r="B44" s="135" t="s">
        <v>27</v>
      </c>
      <c r="C44" s="129">
        <v>5300.07</v>
      </c>
      <c r="D44" s="116">
        <v>4657.36</v>
      </c>
      <c r="E44" s="117">
        <v>4580.41</v>
      </c>
      <c r="F44" s="42">
        <f t="shared" si="3"/>
        <v>-76.94999999999982</v>
      </c>
      <c r="G44" s="92">
        <f t="shared" si="4"/>
        <v>0.9834777642269441</v>
      </c>
      <c r="H44" s="99"/>
      <c r="I44" s="93"/>
    </row>
    <row r="45" spans="1:9" ht="12.75">
      <c r="A45" s="300"/>
      <c r="B45" s="135" t="s">
        <v>28</v>
      </c>
      <c r="C45" s="129">
        <v>214180.01</v>
      </c>
      <c r="D45" s="116">
        <v>219177.92</v>
      </c>
      <c r="E45" s="117">
        <v>224770.71</v>
      </c>
      <c r="F45" s="42">
        <f t="shared" si="3"/>
        <v>5592.789999999979</v>
      </c>
      <c r="G45" s="92">
        <f t="shared" si="4"/>
        <v>1.0255171232576712</v>
      </c>
      <c r="H45" s="99">
        <v>455700</v>
      </c>
      <c r="I45" s="93">
        <f t="shared" si="5"/>
        <v>0.49324272547728765</v>
      </c>
    </row>
    <row r="46" spans="1:9" ht="12.75">
      <c r="A46" s="300"/>
      <c r="B46" s="135" t="s">
        <v>29</v>
      </c>
      <c r="C46" s="129">
        <v>157500.65</v>
      </c>
      <c r="D46" s="116">
        <v>162095.52</v>
      </c>
      <c r="E46" s="117">
        <v>166939.15</v>
      </c>
      <c r="F46" s="42">
        <f t="shared" si="3"/>
        <v>4843.630000000005</v>
      </c>
      <c r="G46" s="92">
        <f t="shared" si="4"/>
        <v>1.0298813316987416</v>
      </c>
      <c r="H46" s="99">
        <v>338200</v>
      </c>
      <c r="I46" s="93">
        <f t="shared" si="5"/>
        <v>0.4936107332939089</v>
      </c>
    </row>
    <row r="47" spans="1:9" ht="12.75">
      <c r="A47" s="300"/>
      <c r="B47" s="135" t="s">
        <v>30</v>
      </c>
      <c r="C47" s="129">
        <v>150276.82</v>
      </c>
      <c r="D47" s="116">
        <v>155461.69</v>
      </c>
      <c r="E47" s="117">
        <v>159489.03</v>
      </c>
      <c r="F47" s="42">
        <f t="shared" si="3"/>
        <v>4027.3399999999965</v>
      </c>
      <c r="G47" s="92">
        <f t="shared" si="4"/>
        <v>1.025905674896497</v>
      </c>
      <c r="H47" s="99">
        <v>324200</v>
      </c>
      <c r="I47" s="93">
        <f t="shared" si="5"/>
        <v>0.491946421961752</v>
      </c>
    </row>
    <row r="48" spans="1:9" ht="12.75">
      <c r="A48" s="300"/>
      <c r="B48" s="135" t="s">
        <v>75</v>
      </c>
      <c r="C48" s="129">
        <v>7223.83</v>
      </c>
      <c r="D48" s="116">
        <v>6633.83</v>
      </c>
      <c r="E48" s="117">
        <v>6842.87</v>
      </c>
      <c r="F48" s="42">
        <f t="shared" si="3"/>
        <v>209.03999999999996</v>
      </c>
      <c r="G48" s="92">
        <f t="shared" si="4"/>
        <v>1.0315112084572562</v>
      </c>
      <c r="H48" s="99">
        <v>13700</v>
      </c>
      <c r="I48" s="93">
        <f t="shared" si="5"/>
        <v>0.4994795620437956</v>
      </c>
    </row>
    <row r="49" spans="1:9" ht="12.75">
      <c r="A49" s="300"/>
      <c r="B49" s="135" t="s">
        <v>31</v>
      </c>
      <c r="C49" s="129">
        <v>56679.35</v>
      </c>
      <c r="D49" s="116">
        <v>57082.4</v>
      </c>
      <c r="E49" s="117">
        <v>57831.55</v>
      </c>
      <c r="F49" s="42">
        <f t="shared" si="3"/>
        <v>749.1500000000015</v>
      </c>
      <c r="G49" s="92">
        <f t="shared" si="4"/>
        <v>1.0131240102027945</v>
      </c>
      <c r="H49" s="99">
        <v>117500</v>
      </c>
      <c r="I49" s="93">
        <f t="shared" si="5"/>
        <v>0.4921834042553192</v>
      </c>
    </row>
    <row r="50" spans="1:9" ht="12.75">
      <c r="A50" s="300"/>
      <c r="B50" s="135" t="s">
        <v>32</v>
      </c>
      <c r="C50" s="129">
        <v>4.97</v>
      </c>
      <c r="D50" s="116">
        <v>3.69</v>
      </c>
      <c r="E50" s="117">
        <v>39.11</v>
      </c>
      <c r="F50" s="42">
        <f t="shared" si="3"/>
        <v>35.42</v>
      </c>
      <c r="G50" s="92">
        <f t="shared" si="4"/>
        <v>10.598915989159892</v>
      </c>
      <c r="H50" s="99">
        <v>0</v>
      </c>
      <c r="I50" s="93"/>
    </row>
    <row r="51" spans="1:9" ht="12.75">
      <c r="A51" s="300"/>
      <c r="B51" s="135" t="s">
        <v>33</v>
      </c>
      <c r="C51" s="129">
        <v>5019.13</v>
      </c>
      <c r="D51" s="116">
        <v>4285.63</v>
      </c>
      <c r="E51" s="117">
        <v>4228.94</v>
      </c>
      <c r="F51" s="42">
        <f t="shared" si="3"/>
        <v>-56.69000000000051</v>
      </c>
      <c r="G51" s="92">
        <f t="shared" si="4"/>
        <v>0.9867720731841059</v>
      </c>
      <c r="H51" s="99">
        <v>8600</v>
      </c>
      <c r="I51" s="93">
        <f t="shared" si="5"/>
        <v>0.49173720930232556</v>
      </c>
    </row>
    <row r="52" spans="1:9" ht="12.75">
      <c r="A52" s="300"/>
      <c r="B52" s="135" t="s">
        <v>82</v>
      </c>
      <c r="C52" s="129">
        <v>3.22</v>
      </c>
      <c r="D52" s="116">
        <v>68.65</v>
      </c>
      <c r="E52" s="117">
        <v>59.3</v>
      </c>
      <c r="F52" s="42">
        <f t="shared" si="3"/>
        <v>-9.350000000000009</v>
      </c>
      <c r="G52" s="92">
        <f t="shared" si="4"/>
        <v>0.8638018936635105</v>
      </c>
      <c r="H52" s="99"/>
      <c r="I52" s="93"/>
    </row>
    <row r="53" spans="1:9" ht="12.75">
      <c r="A53" s="300"/>
      <c r="B53" s="135" t="s">
        <v>34</v>
      </c>
      <c r="C53" s="129">
        <v>8010.79</v>
      </c>
      <c r="D53" s="116">
        <v>11063.15</v>
      </c>
      <c r="E53" s="117">
        <v>15445.96</v>
      </c>
      <c r="F53" s="42">
        <f t="shared" si="3"/>
        <v>4382.8099999999995</v>
      </c>
      <c r="G53" s="92">
        <f t="shared" si="4"/>
        <v>1.3961629373189373</v>
      </c>
      <c r="H53" s="99">
        <v>25500</v>
      </c>
      <c r="I53" s="93">
        <f t="shared" si="5"/>
        <v>0.6057239215686274</v>
      </c>
    </row>
    <row r="54" spans="1:9" ht="12.75">
      <c r="A54" s="300"/>
      <c r="B54" s="135" t="s">
        <v>35</v>
      </c>
      <c r="C54" s="129">
        <v>8010.79</v>
      </c>
      <c r="D54" s="116">
        <v>11012.5</v>
      </c>
      <c r="E54" s="117">
        <v>11816.65</v>
      </c>
      <c r="F54" s="42">
        <f t="shared" si="3"/>
        <v>804.1499999999996</v>
      </c>
      <c r="G54" s="92">
        <f t="shared" si="4"/>
        <v>1.0730215664018161</v>
      </c>
      <c r="H54" s="99">
        <v>22437</v>
      </c>
      <c r="I54" s="93">
        <f t="shared" si="5"/>
        <v>0.5266590898961536</v>
      </c>
    </row>
    <row r="55" spans="1:9" ht="12.75">
      <c r="A55" s="300"/>
      <c r="B55" s="135" t="s">
        <v>36</v>
      </c>
      <c r="C55" s="129"/>
      <c r="D55" s="116"/>
      <c r="E55" s="117">
        <v>3629.31</v>
      </c>
      <c r="F55" s="42">
        <f>E55-D28</f>
        <v>1840.79</v>
      </c>
      <c r="G55" s="92">
        <f>E55/D28</f>
        <v>2.029225281238119</v>
      </c>
      <c r="H55" s="99">
        <v>3000</v>
      </c>
      <c r="I55" s="93">
        <f t="shared" si="5"/>
        <v>1.20977</v>
      </c>
    </row>
    <row r="56" spans="1:9" ht="12.75">
      <c r="A56" s="300"/>
      <c r="B56" s="135" t="s">
        <v>81</v>
      </c>
      <c r="C56" s="129"/>
      <c r="D56" s="116"/>
      <c r="E56" s="117"/>
      <c r="F56" s="42">
        <f t="shared" si="3"/>
        <v>0</v>
      </c>
      <c r="G56" s="92"/>
      <c r="H56" s="99"/>
      <c r="I56" s="93"/>
    </row>
    <row r="57" spans="1:9" ht="12.75">
      <c r="A57" s="300"/>
      <c r="B57" s="135" t="s">
        <v>37</v>
      </c>
      <c r="C57" s="129">
        <v>0.02</v>
      </c>
      <c r="D57" s="116">
        <v>50.65</v>
      </c>
      <c r="E57" s="117">
        <v>0.57</v>
      </c>
      <c r="F57" s="42">
        <f t="shared" si="3"/>
        <v>-50.08</v>
      </c>
      <c r="G57" s="92"/>
      <c r="H57" s="149">
        <v>2</v>
      </c>
      <c r="I57" s="93">
        <f t="shared" si="5"/>
        <v>0.285</v>
      </c>
    </row>
    <row r="58" spans="1:9" ht="13.5" thickBot="1">
      <c r="A58" s="344"/>
      <c r="B58" s="138" t="s">
        <v>1</v>
      </c>
      <c r="C58" s="132">
        <v>384299.7</v>
      </c>
      <c r="D58" s="124">
        <v>394608.85</v>
      </c>
      <c r="E58" s="125">
        <v>402434.36</v>
      </c>
      <c r="F58" s="49">
        <f t="shared" si="3"/>
        <v>7825.510000000009</v>
      </c>
      <c r="G58" s="108">
        <f t="shared" si="4"/>
        <v>1.0198310554869714</v>
      </c>
      <c r="H58" s="101">
        <v>795181.12</v>
      </c>
      <c r="I58" s="109">
        <f t="shared" si="5"/>
        <v>0.506091442412516</v>
      </c>
    </row>
    <row r="59" spans="1:9" s="119" customFormat="1" ht="13.5" thickBot="1">
      <c r="A59" s="339" t="s">
        <v>38</v>
      </c>
      <c r="B59" s="340"/>
      <c r="C59" s="133">
        <v>-14038.4199999999</v>
      </c>
      <c r="D59" s="126">
        <v>-5402.82000000001</v>
      </c>
      <c r="E59" s="127">
        <v>-433.099999999977</v>
      </c>
      <c r="F59" s="53">
        <f t="shared" si="3"/>
        <v>4969.720000000033</v>
      </c>
      <c r="G59" s="54"/>
      <c r="H59" s="103">
        <f>H21-H58</f>
        <v>0.3839000000152737</v>
      </c>
      <c r="I59" s="150"/>
    </row>
    <row r="60" spans="6:9" ht="12.75">
      <c r="F60" s="55"/>
      <c r="G60" s="55"/>
      <c r="H60" s="55"/>
      <c r="I60" s="55"/>
    </row>
  </sheetData>
  <sheetProtection/>
  <mergeCells count="6">
    <mergeCell ref="A59:B59"/>
    <mergeCell ref="A1:I1"/>
    <mergeCell ref="A3:B3"/>
    <mergeCell ref="A5:B5"/>
    <mergeCell ref="A6:A21"/>
    <mergeCell ref="A22:A58"/>
  </mergeCells>
  <conditionalFormatting sqref="I6:I21">
    <cfRule type="cellIs" priority="3" dxfId="1" operator="lessThan" stopIfTrue="1">
      <formula>0.5</formula>
    </cfRule>
  </conditionalFormatting>
  <conditionalFormatting sqref="I22:I58">
    <cfRule type="cellIs" priority="2" dxfId="1" operator="greaterThan" stopIfTrue="1">
      <formula>0.5</formula>
    </cfRule>
  </conditionalFormatting>
  <conditionalFormatting sqref="I59">
    <cfRule type="cellIs" priority="1" dxfId="1" operator="greaterThan" stopIfTrue="1">
      <formula>0.25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5"/>
  <sheetViews>
    <sheetView showGridLines="0" zoomScalePageLayoutView="0" workbookViewId="0" topLeftCell="A1">
      <selection activeCell="L19" sqref="L19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5.421875" style="0" customWidth="1"/>
    <col min="4" max="4" width="41.7109375" style="0" customWidth="1"/>
    <col min="5" max="7" width="7.00390625" style="0" bestFit="1" customWidth="1"/>
    <col min="8" max="8" width="5.00390625" style="0" customWidth="1"/>
    <col min="9" max="9" width="12.140625" style="0" customWidth="1"/>
  </cols>
  <sheetData>
    <row r="1" spans="1:9" ht="0.75" customHeight="1">
      <c r="A1" s="83"/>
      <c r="B1" s="83"/>
      <c r="C1" s="83"/>
      <c r="D1" s="83"/>
      <c r="E1" s="83"/>
      <c r="F1" s="83"/>
      <c r="G1" s="83"/>
      <c r="H1" s="83"/>
      <c r="I1" s="83"/>
    </row>
    <row r="2" spans="1:9" ht="12.75">
      <c r="A2" s="328" t="s">
        <v>39</v>
      </c>
      <c r="B2" s="328"/>
      <c r="C2" s="328"/>
      <c r="D2" s="328"/>
      <c r="E2" s="84"/>
      <c r="F2" s="84"/>
      <c r="G2" s="84"/>
      <c r="H2" s="84"/>
      <c r="I2" s="83"/>
    </row>
    <row r="3" spans="1:9" ht="9.75" customHeight="1" thickBot="1">
      <c r="A3" s="84"/>
      <c r="B3" s="84"/>
      <c r="C3" s="84"/>
      <c r="D3" s="84"/>
      <c r="E3" s="84"/>
      <c r="F3" s="84"/>
      <c r="G3" s="84"/>
      <c r="H3" s="84"/>
      <c r="I3" s="83"/>
    </row>
    <row r="4" spans="1:9" s="5" customFormat="1" ht="12" thickBot="1">
      <c r="A4" s="303"/>
      <c r="B4" s="332"/>
      <c r="C4" s="332"/>
      <c r="D4" s="345"/>
      <c r="E4" s="115">
        <v>2010</v>
      </c>
      <c r="F4" s="12">
        <v>2011</v>
      </c>
      <c r="G4" s="13">
        <v>2012</v>
      </c>
      <c r="H4" s="3"/>
      <c r="I4" s="4"/>
    </row>
    <row r="5" spans="1:9" s="5" customFormat="1" ht="11.25">
      <c r="A5" s="316" t="s">
        <v>40</v>
      </c>
      <c r="B5" s="317" t="s">
        <v>1</v>
      </c>
      <c r="C5" s="317" t="s">
        <v>111</v>
      </c>
      <c r="D5" s="346"/>
      <c r="E5" s="186">
        <v>104374.73</v>
      </c>
      <c r="F5" s="67">
        <v>73776.75</v>
      </c>
      <c r="G5" s="58">
        <v>67889.37</v>
      </c>
      <c r="H5" s="3"/>
      <c r="I5" s="4"/>
    </row>
    <row r="6" spans="1:9" s="5" customFormat="1" ht="11.25">
      <c r="A6" s="308"/>
      <c r="B6" s="311"/>
      <c r="C6" s="311" t="s">
        <v>41</v>
      </c>
      <c r="D6" s="347"/>
      <c r="E6" s="156">
        <v>587.43</v>
      </c>
      <c r="F6" s="68">
        <v>939.06</v>
      </c>
      <c r="G6" s="23">
        <v>1041.68</v>
      </c>
      <c r="H6" s="3"/>
      <c r="I6" s="4"/>
    </row>
    <row r="7" spans="1:9" s="5" customFormat="1" ht="11.25">
      <c r="A7" s="308"/>
      <c r="B7" s="311"/>
      <c r="C7" s="311" t="s">
        <v>42</v>
      </c>
      <c r="D7" s="347"/>
      <c r="E7" s="156">
        <v>1267.81</v>
      </c>
      <c r="F7" s="68">
        <v>1871.1</v>
      </c>
      <c r="G7" s="23">
        <v>7302.52</v>
      </c>
      <c r="H7" s="3"/>
      <c r="I7" s="4"/>
    </row>
    <row r="8" spans="1:9" s="5" customFormat="1" ht="11.25">
      <c r="A8" s="308"/>
      <c r="B8" s="311"/>
      <c r="C8" s="311" t="s">
        <v>43</v>
      </c>
      <c r="D8" s="347"/>
      <c r="E8" s="156">
        <v>245.88</v>
      </c>
      <c r="F8" s="68">
        <v>226.4</v>
      </c>
      <c r="G8" s="23">
        <v>132.22</v>
      </c>
      <c r="H8" s="3"/>
      <c r="I8" s="4"/>
    </row>
    <row r="9" spans="1:9" s="5" customFormat="1" ht="11.25">
      <c r="A9" s="308"/>
      <c r="B9" s="311"/>
      <c r="C9" s="311" t="s">
        <v>110</v>
      </c>
      <c r="D9" s="347"/>
      <c r="E9" s="156">
        <v>11.97</v>
      </c>
      <c r="F9" s="68">
        <v>13.66</v>
      </c>
      <c r="G9" s="23"/>
      <c r="H9" s="3"/>
      <c r="I9" s="4"/>
    </row>
    <row r="10" spans="1:9" s="5" customFormat="1" ht="11.25">
      <c r="A10" s="308"/>
      <c r="B10" s="311"/>
      <c r="C10" s="311" t="s">
        <v>44</v>
      </c>
      <c r="D10" s="347"/>
      <c r="E10" s="156"/>
      <c r="F10" s="68">
        <v>11900.18</v>
      </c>
      <c r="G10" s="23">
        <v>6741.21</v>
      </c>
      <c r="H10" s="3"/>
      <c r="I10" s="4"/>
    </row>
    <row r="11" spans="1:9" s="5" customFormat="1" ht="11.25">
      <c r="A11" s="308"/>
      <c r="B11" s="311"/>
      <c r="C11" s="311" t="s">
        <v>45</v>
      </c>
      <c r="D11" s="347"/>
      <c r="E11" s="156">
        <v>2895.56</v>
      </c>
      <c r="F11" s="68">
        <v>1187.24</v>
      </c>
      <c r="G11" s="23">
        <v>736.1</v>
      </c>
      <c r="H11" s="3"/>
      <c r="I11" s="4"/>
    </row>
    <row r="12" spans="1:9" s="5" customFormat="1" ht="11.25">
      <c r="A12" s="308"/>
      <c r="B12" s="311"/>
      <c r="C12" s="311" t="s">
        <v>46</v>
      </c>
      <c r="D12" s="347"/>
      <c r="E12" s="156"/>
      <c r="F12" s="68">
        <v>49.62</v>
      </c>
      <c r="G12" s="23">
        <v>757.09</v>
      </c>
      <c r="H12" s="3"/>
      <c r="I12" s="4"/>
    </row>
    <row r="13" spans="1:9" s="5" customFormat="1" ht="11.25">
      <c r="A13" s="308"/>
      <c r="B13" s="311"/>
      <c r="C13" s="311" t="s">
        <v>1</v>
      </c>
      <c r="D13" s="347"/>
      <c r="E13" s="156">
        <v>109383.38</v>
      </c>
      <c r="F13" s="68">
        <v>89964.01</v>
      </c>
      <c r="G13" s="23">
        <v>84600.19</v>
      </c>
      <c r="H13" s="3"/>
      <c r="I13" s="4"/>
    </row>
    <row r="14" spans="1:9" s="5" customFormat="1" ht="11.25">
      <c r="A14" s="308"/>
      <c r="B14" s="311" t="s">
        <v>47</v>
      </c>
      <c r="C14" s="311" t="s">
        <v>78</v>
      </c>
      <c r="D14" s="347"/>
      <c r="E14" s="156">
        <v>709.51</v>
      </c>
      <c r="F14" s="68">
        <v>269.03</v>
      </c>
      <c r="G14" s="23">
        <v>1456.23</v>
      </c>
      <c r="H14" s="3"/>
      <c r="I14" s="4"/>
    </row>
    <row r="15" spans="1:9" s="5" customFormat="1" ht="11.25">
      <c r="A15" s="308"/>
      <c r="B15" s="311"/>
      <c r="C15" s="311" t="s">
        <v>77</v>
      </c>
      <c r="D15" s="347"/>
      <c r="E15" s="156">
        <v>634.27</v>
      </c>
      <c r="F15" s="68">
        <v>302.11</v>
      </c>
      <c r="G15" s="23">
        <v>193.63</v>
      </c>
      <c r="H15" s="3"/>
      <c r="I15" s="4"/>
    </row>
    <row r="16" spans="1:9" s="5" customFormat="1" ht="11.25">
      <c r="A16" s="308"/>
      <c r="B16" s="311"/>
      <c r="C16" s="311" t="s">
        <v>100</v>
      </c>
      <c r="D16" s="347"/>
      <c r="E16" s="156">
        <v>1075.24</v>
      </c>
      <c r="F16" s="68">
        <v>118.89</v>
      </c>
      <c r="G16" s="23">
        <v>2830.18</v>
      </c>
      <c r="H16" s="3"/>
      <c r="I16" s="4"/>
    </row>
    <row r="17" spans="1:9" s="5" customFormat="1" ht="11.25">
      <c r="A17" s="308"/>
      <c r="B17" s="311"/>
      <c r="C17" s="311" t="s">
        <v>76</v>
      </c>
      <c r="D17" s="347"/>
      <c r="E17" s="156">
        <v>86.8</v>
      </c>
      <c r="F17" s="68">
        <v>88.37</v>
      </c>
      <c r="G17" s="23">
        <v>480.13</v>
      </c>
      <c r="H17" s="3"/>
      <c r="I17" s="4"/>
    </row>
    <row r="18" spans="1:9" s="5" customFormat="1" ht="11.25">
      <c r="A18" s="308"/>
      <c r="B18" s="311"/>
      <c r="C18" s="311" t="s">
        <v>48</v>
      </c>
      <c r="D18" s="347"/>
      <c r="E18" s="156">
        <v>2733.43</v>
      </c>
      <c r="F18" s="68">
        <v>2859.43</v>
      </c>
      <c r="G18" s="23">
        <v>2492.32</v>
      </c>
      <c r="H18" s="3"/>
      <c r="I18" s="4"/>
    </row>
    <row r="19" spans="1:9" s="5" customFormat="1" ht="12" thickBot="1">
      <c r="A19" s="309"/>
      <c r="B19" s="312"/>
      <c r="C19" s="312" t="s">
        <v>1</v>
      </c>
      <c r="D19" s="348"/>
      <c r="E19" s="157">
        <v>5239.25</v>
      </c>
      <c r="F19" s="69">
        <v>3637.83</v>
      </c>
      <c r="G19" s="61">
        <v>7452.49</v>
      </c>
      <c r="H19" s="3"/>
      <c r="I19" s="4"/>
    </row>
    <row r="20" spans="1:9" s="5" customFormat="1" ht="11.25">
      <c r="A20" s="307" t="s">
        <v>49</v>
      </c>
      <c r="B20" s="310" t="s">
        <v>1</v>
      </c>
      <c r="C20" s="310" t="s">
        <v>50</v>
      </c>
      <c r="D20" s="349"/>
      <c r="E20" s="154">
        <v>134189.84</v>
      </c>
      <c r="F20" s="155">
        <v>100414.41</v>
      </c>
      <c r="G20" s="21">
        <v>99237.83</v>
      </c>
      <c r="H20" s="3"/>
      <c r="I20" s="4"/>
    </row>
    <row r="21" spans="1:9" s="5" customFormat="1" ht="11.25">
      <c r="A21" s="308"/>
      <c r="B21" s="311"/>
      <c r="C21" s="311" t="s">
        <v>109</v>
      </c>
      <c r="D21" s="347"/>
      <c r="E21" s="156">
        <v>15.5</v>
      </c>
      <c r="F21" s="68">
        <v>524.2</v>
      </c>
      <c r="G21" s="23">
        <v>33.74</v>
      </c>
      <c r="H21" s="3"/>
      <c r="I21" s="4"/>
    </row>
    <row r="22" spans="1:9" s="5" customFormat="1" ht="11.25">
      <c r="A22" s="308"/>
      <c r="B22" s="311"/>
      <c r="C22" s="311" t="s">
        <v>108</v>
      </c>
      <c r="D22" s="347"/>
      <c r="E22" s="156"/>
      <c r="F22" s="68"/>
      <c r="G22" s="23"/>
      <c r="H22" s="3"/>
      <c r="I22" s="4"/>
    </row>
    <row r="23" spans="1:9" s="5" customFormat="1" ht="11.25">
      <c r="A23" s="308"/>
      <c r="B23" s="311"/>
      <c r="C23" s="311" t="s">
        <v>51</v>
      </c>
      <c r="D23" s="347"/>
      <c r="E23" s="156">
        <v>19465.58</v>
      </c>
      <c r="F23" s="68">
        <v>20457.17</v>
      </c>
      <c r="G23" s="23">
        <v>21125.75</v>
      </c>
      <c r="H23" s="3"/>
      <c r="I23" s="4"/>
    </row>
    <row r="24" spans="1:9" s="5" customFormat="1" ht="11.25">
      <c r="A24" s="308"/>
      <c r="B24" s="311"/>
      <c r="C24" s="311" t="s">
        <v>107</v>
      </c>
      <c r="D24" s="347"/>
      <c r="E24" s="156"/>
      <c r="F24" s="68">
        <v>70.79</v>
      </c>
      <c r="G24" s="23"/>
      <c r="H24" s="3"/>
      <c r="I24" s="4"/>
    </row>
    <row r="25" spans="1:9" s="5" customFormat="1" ht="11.25">
      <c r="A25" s="308"/>
      <c r="B25" s="311"/>
      <c r="C25" s="311" t="s">
        <v>52</v>
      </c>
      <c r="D25" s="347"/>
      <c r="E25" s="156">
        <v>11590.92</v>
      </c>
      <c r="F25" s="68">
        <v>12220.42</v>
      </c>
      <c r="G25" s="23">
        <v>12392.33</v>
      </c>
      <c r="H25" s="3"/>
      <c r="I25" s="4"/>
    </row>
    <row r="26" spans="1:9" s="5" customFormat="1" ht="11.25">
      <c r="A26" s="308"/>
      <c r="B26" s="311"/>
      <c r="C26" s="311" t="s">
        <v>53</v>
      </c>
      <c r="D26" s="347"/>
      <c r="E26" s="156">
        <v>2685.41</v>
      </c>
      <c r="F26" s="68">
        <v>3036.33</v>
      </c>
      <c r="G26" s="23">
        <v>2962.42</v>
      </c>
      <c r="H26" s="3"/>
      <c r="I26" s="4"/>
    </row>
    <row r="27" spans="1:9" s="5" customFormat="1" ht="11.25">
      <c r="A27" s="308"/>
      <c r="B27" s="311"/>
      <c r="C27" s="311" t="s">
        <v>106</v>
      </c>
      <c r="D27" s="347"/>
      <c r="E27" s="156"/>
      <c r="F27" s="68">
        <v>163.05</v>
      </c>
      <c r="G27" s="23">
        <v>503.3</v>
      </c>
      <c r="H27" s="3"/>
      <c r="I27" s="4"/>
    </row>
    <row r="28" spans="1:9" s="5" customFormat="1" ht="11.25">
      <c r="A28" s="308"/>
      <c r="B28" s="311"/>
      <c r="C28" s="311" t="s">
        <v>105</v>
      </c>
      <c r="D28" s="347"/>
      <c r="E28" s="156"/>
      <c r="F28" s="68">
        <v>8.41</v>
      </c>
      <c r="G28" s="23">
        <v>7.87</v>
      </c>
      <c r="H28" s="3"/>
      <c r="I28" s="4"/>
    </row>
    <row r="29" spans="1:9" s="5" customFormat="1" ht="11.25">
      <c r="A29" s="308"/>
      <c r="B29" s="311"/>
      <c r="C29" s="311" t="s">
        <v>104</v>
      </c>
      <c r="D29" s="347"/>
      <c r="E29" s="156"/>
      <c r="F29" s="68">
        <v>75.5</v>
      </c>
      <c r="G29" s="23">
        <v>223.86</v>
      </c>
      <c r="H29" s="3"/>
      <c r="I29" s="4"/>
    </row>
    <row r="30" spans="1:9" s="5" customFormat="1" ht="11.25">
      <c r="A30" s="308"/>
      <c r="B30" s="311"/>
      <c r="C30" s="311" t="s">
        <v>54</v>
      </c>
      <c r="D30" s="347"/>
      <c r="E30" s="156">
        <v>3622.07</v>
      </c>
      <c r="F30" s="68">
        <v>1842.68</v>
      </c>
      <c r="G30" s="23">
        <v>1032.05</v>
      </c>
      <c r="H30" s="3"/>
      <c r="I30" s="4"/>
    </row>
    <row r="31" spans="1:9" s="5" customFormat="1" ht="11.25">
      <c r="A31" s="308"/>
      <c r="B31" s="311"/>
      <c r="C31" s="311" t="s">
        <v>103</v>
      </c>
      <c r="D31" s="347"/>
      <c r="E31" s="156"/>
      <c r="F31" s="68"/>
      <c r="G31" s="23">
        <v>8987</v>
      </c>
      <c r="H31" s="3"/>
      <c r="I31" s="4"/>
    </row>
    <row r="32" spans="1:9" s="5" customFormat="1" ht="11.25">
      <c r="A32" s="308"/>
      <c r="B32" s="311"/>
      <c r="C32" s="311" t="s">
        <v>55</v>
      </c>
      <c r="D32" s="347"/>
      <c r="E32" s="156"/>
      <c r="F32" s="68">
        <v>30372.95</v>
      </c>
      <c r="G32" s="23">
        <v>29686.78</v>
      </c>
      <c r="H32" s="3"/>
      <c r="I32" s="4"/>
    </row>
    <row r="33" spans="1:9" s="5" customFormat="1" ht="11.25">
      <c r="A33" s="308"/>
      <c r="B33" s="311"/>
      <c r="C33" s="311" t="s">
        <v>102</v>
      </c>
      <c r="D33" s="347"/>
      <c r="E33" s="156"/>
      <c r="F33" s="68"/>
      <c r="G33" s="23"/>
      <c r="H33" s="3"/>
      <c r="I33" s="4"/>
    </row>
    <row r="34" spans="1:9" s="5" customFormat="1" ht="11.25">
      <c r="A34" s="308"/>
      <c r="B34" s="311"/>
      <c r="C34" s="311" t="s">
        <v>1</v>
      </c>
      <c r="D34" s="347"/>
      <c r="E34" s="156">
        <v>171569.32</v>
      </c>
      <c r="F34" s="68">
        <v>169185.91</v>
      </c>
      <c r="G34" s="23">
        <v>176192.93</v>
      </c>
      <c r="H34" s="3"/>
      <c r="I34" s="4"/>
    </row>
    <row r="35" spans="1:9" s="5" customFormat="1" ht="11.25">
      <c r="A35" s="308"/>
      <c r="B35" s="311" t="s">
        <v>101</v>
      </c>
      <c r="C35" s="311" t="s">
        <v>78</v>
      </c>
      <c r="D35" s="347"/>
      <c r="E35" s="156">
        <v>23380.84</v>
      </c>
      <c r="F35" s="68">
        <v>11431.55</v>
      </c>
      <c r="G35" s="23">
        <v>14647.25</v>
      </c>
      <c r="H35" s="3"/>
      <c r="I35" s="4"/>
    </row>
    <row r="36" spans="1:9" s="5" customFormat="1" ht="11.25">
      <c r="A36" s="308"/>
      <c r="B36" s="311"/>
      <c r="C36" s="311" t="s">
        <v>77</v>
      </c>
      <c r="D36" s="347"/>
      <c r="E36" s="156">
        <v>28844.22</v>
      </c>
      <c r="F36" s="68">
        <v>18390.45</v>
      </c>
      <c r="G36" s="23">
        <v>18464.18</v>
      </c>
      <c r="H36" s="3"/>
      <c r="I36" s="4"/>
    </row>
    <row r="37" spans="1:9" s="5" customFormat="1" ht="11.25">
      <c r="A37" s="308"/>
      <c r="B37" s="311"/>
      <c r="C37" s="311" t="s">
        <v>100</v>
      </c>
      <c r="D37" s="347"/>
      <c r="E37" s="156">
        <v>23343</v>
      </c>
      <c r="F37" s="68">
        <v>12571.28</v>
      </c>
      <c r="G37" s="23">
        <v>9877.04</v>
      </c>
      <c r="H37" s="3"/>
      <c r="I37" s="4"/>
    </row>
    <row r="38" spans="1:9" s="5" customFormat="1" ht="11.25">
      <c r="A38" s="308"/>
      <c r="B38" s="311"/>
      <c r="C38" s="311" t="s">
        <v>76</v>
      </c>
      <c r="D38" s="347"/>
      <c r="E38" s="156">
        <v>6561.14</v>
      </c>
      <c r="F38" s="68">
        <v>0.2</v>
      </c>
      <c r="G38" s="23"/>
      <c r="H38" s="3"/>
      <c r="I38" s="4"/>
    </row>
    <row r="39" spans="1:9" s="5" customFormat="1" ht="11.25">
      <c r="A39" s="308"/>
      <c r="B39" s="311"/>
      <c r="C39" s="311" t="s">
        <v>48</v>
      </c>
      <c r="D39" s="347"/>
      <c r="E39" s="156">
        <v>3.51</v>
      </c>
      <c r="F39" s="68"/>
      <c r="G39" s="23"/>
      <c r="H39" s="3"/>
      <c r="I39" s="4"/>
    </row>
    <row r="40" spans="1:9" s="5" customFormat="1" ht="11.25">
      <c r="A40" s="308"/>
      <c r="B40" s="311"/>
      <c r="C40" s="311" t="s">
        <v>1</v>
      </c>
      <c r="D40" s="347"/>
      <c r="E40" s="156">
        <v>82132.71</v>
      </c>
      <c r="F40" s="68">
        <v>42393.48</v>
      </c>
      <c r="G40" s="23">
        <v>42988.47</v>
      </c>
      <c r="H40" s="3"/>
      <c r="I40" s="4"/>
    </row>
    <row r="41" spans="1:9" s="5" customFormat="1" ht="11.25">
      <c r="A41" s="308"/>
      <c r="B41" s="311" t="s">
        <v>99</v>
      </c>
      <c r="C41" s="311" t="s">
        <v>48</v>
      </c>
      <c r="D41" s="347"/>
      <c r="E41" s="156"/>
      <c r="F41" s="68"/>
      <c r="G41" s="23"/>
      <c r="H41" s="3"/>
      <c r="I41" s="4"/>
    </row>
    <row r="42" spans="1:9" s="5" customFormat="1" ht="12" thickBot="1">
      <c r="A42" s="309"/>
      <c r="B42" s="312"/>
      <c r="C42" s="312" t="s">
        <v>1</v>
      </c>
      <c r="D42" s="348"/>
      <c r="E42" s="157"/>
      <c r="F42" s="69"/>
      <c r="G42" s="61"/>
      <c r="H42" s="3"/>
      <c r="I42" s="4"/>
    </row>
    <row r="43" spans="1:9" ht="9.75" customHeight="1">
      <c r="A43" s="84"/>
      <c r="B43" s="84"/>
      <c r="C43" s="84"/>
      <c r="D43" s="84"/>
      <c r="E43" s="84"/>
      <c r="F43" s="84"/>
      <c r="G43" s="84"/>
      <c r="H43" s="84"/>
      <c r="I43" s="83"/>
    </row>
    <row r="44" spans="1:9" ht="12.75">
      <c r="A44" s="328" t="s">
        <v>56</v>
      </c>
      <c r="B44" s="328"/>
      <c r="C44" s="328"/>
      <c r="D44" s="328"/>
      <c r="E44" s="84"/>
      <c r="F44" s="84"/>
      <c r="G44" s="84"/>
      <c r="H44" s="84"/>
      <c r="I44" s="83"/>
    </row>
    <row r="45" spans="1:9" ht="13.5" thickBot="1">
      <c r="A45" s="84"/>
      <c r="B45" s="84"/>
      <c r="C45" s="84"/>
      <c r="D45" s="84"/>
      <c r="E45" s="84"/>
      <c r="F45" s="84"/>
      <c r="G45" s="84"/>
      <c r="H45" s="84"/>
      <c r="I45" s="83"/>
    </row>
    <row r="46" spans="1:8" ht="13.5" thickBot="1">
      <c r="A46" s="303"/>
      <c r="B46" s="332"/>
      <c r="C46" s="332"/>
      <c r="D46" s="345"/>
      <c r="E46" s="115">
        <v>2010</v>
      </c>
      <c r="F46" s="12">
        <v>2011</v>
      </c>
      <c r="G46" s="13">
        <v>2012</v>
      </c>
      <c r="H46" s="83"/>
    </row>
    <row r="47" spans="1:8" ht="12.75">
      <c r="A47" s="307" t="s">
        <v>57</v>
      </c>
      <c r="B47" s="310" t="s">
        <v>58</v>
      </c>
      <c r="C47" s="310"/>
      <c r="D47" s="159" t="s">
        <v>1</v>
      </c>
      <c r="E47" s="112">
        <v>23197.72</v>
      </c>
      <c r="F47" s="10">
        <v>90671.3</v>
      </c>
      <c r="G47" s="11">
        <v>107115.77</v>
      </c>
      <c r="H47" s="83"/>
    </row>
    <row r="48" spans="1:8" ht="12.75">
      <c r="A48" s="308"/>
      <c r="B48" s="311"/>
      <c r="C48" s="311"/>
      <c r="D48" s="160" t="s">
        <v>59</v>
      </c>
      <c r="E48" s="113">
        <v>4246.92</v>
      </c>
      <c r="F48" s="6">
        <v>78560.42</v>
      </c>
      <c r="G48" s="7">
        <v>97632.86</v>
      </c>
      <c r="H48" s="83"/>
    </row>
    <row r="49" spans="1:8" ht="12.75">
      <c r="A49" s="308"/>
      <c r="B49" s="311"/>
      <c r="C49" s="311"/>
      <c r="D49" s="160" t="s">
        <v>61</v>
      </c>
      <c r="E49" s="113">
        <v>6906.96</v>
      </c>
      <c r="F49" s="6">
        <v>7157.89</v>
      </c>
      <c r="G49" s="7">
        <v>8516.77</v>
      </c>
      <c r="H49" s="83"/>
    </row>
    <row r="50" spans="1:8" ht="12.75">
      <c r="A50" s="308"/>
      <c r="B50" s="311"/>
      <c r="C50" s="311"/>
      <c r="D50" s="160" t="s">
        <v>62</v>
      </c>
      <c r="E50" s="113">
        <v>12043.84</v>
      </c>
      <c r="F50" s="6">
        <v>4952.99</v>
      </c>
      <c r="G50" s="7">
        <v>966.14</v>
      </c>
      <c r="H50" s="83"/>
    </row>
    <row r="51" spans="1:8" ht="12.75">
      <c r="A51" s="308"/>
      <c r="B51" s="311" t="s">
        <v>63</v>
      </c>
      <c r="C51" s="311"/>
      <c r="D51" s="160" t="s">
        <v>65</v>
      </c>
      <c r="E51" s="113">
        <v>8509.75</v>
      </c>
      <c r="F51" s="6">
        <v>8994.35</v>
      </c>
      <c r="G51" s="7">
        <v>10268</v>
      </c>
      <c r="H51" s="83"/>
    </row>
    <row r="52" spans="1:8" ht="12.75">
      <c r="A52" s="308"/>
      <c r="B52" s="311"/>
      <c r="C52" s="311"/>
      <c r="D52" s="160" t="s">
        <v>66</v>
      </c>
      <c r="E52" s="113">
        <v>41530.89</v>
      </c>
      <c r="F52" s="6">
        <v>48090.77</v>
      </c>
      <c r="G52" s="7">
        <v>54231</v>
      </c>
      <c r="H52" s="83"/>
    </row>
    <row r="53" spans="1:8" ht="12.75">
      <c r="A53" s="308"/>
      <c r="B53" s="311"/>
      <c r="C53" s="311"/>
      <c r="D53" s="160" t="s">
        <v>67</v>
      </c>
      <c r="E53" s="113">
        <v>3426.31</v>
      </c>
      <c r="F53" s="6">
        <v>1847.56</v>
      </c>
      <c r="G53" s="7">
        <v>1191.99</v>
      </c>
      <c r="H53" s="83"/>
    </row>
    <row r="54" spans="1:8" ht="12.75">
      <c r="A54" s="308"/>
      <c r="B54" s="311" t="s">
        <v>68</v>
      </c>
      <c r="C54" s="311"/>
      <c r="D54" s="160" t="s">
        <v>1</v>
      </c>
      <c r="E54" s="113">
        <v>486.3</v>
      </c>
      <c r="F54" s="6">
        <v>468.21</v>
      </c>
      <c r="G54" s="7">
        <v>762.89</v>
      </c>
      <c r="H54" s="83"/>
    </row>
    <row r="55" spans="1:8" ht="34.5" thickBot="1">
      <c r="A55" s="158" t="s">
        <v>98</v>
      </c>
      <c r="B55" s="318" t="s">
        <v>97</v>
      </c>
      <c r="C55" s="318"/>
      <c r="D55" s="334"/>
      <c r="E55" s="114">
        <v>254.38</v>
      </c>
      <c r="F55" s="8">
        <v>187.46</v>
      </c>
      <c r="G55" s="9">
        <v>167.83</v>
      </c>
      <c r="H55" s="83"/>
    </row>
  </sheetData>
  <sheetProtection/>
  <mergeCells count="54">
    <mergeCell ref="A47:A54"/>
    <mergeCell ref="B47:C50"/>
    <mergeCell ref="B51:C53"/>
    <mergeCell ref="B54:C54"/>
    <mergeCell ref="B55:D55"/>
    <mergeCell ref="B41:B42"/>
    <mergeCell ref="C41:D41"/>
    <mergeCell ref="C42:D42"/>
    <mergeCell ref="A44:D44"/>
    <mergeCell ref="A46:D46"/>
    <mergeCell ref="B35:B40"/>
    <mergeCell ref="C35:D35"/>
    <mergeCell ref="C36:D36"/>
    <mergeCell ref="C37:D37"/>
    <mergeCell ref="C38:D38"/>
    <mergeCell ref="C39:D39"/>
    <mergeCell ref="C40:D40"/>
    <mergeCell ref="C30:D30"/>
    <mergeCell ref="C31:D31"/>
    <mergeCell ref="C32:D32"/>
    <mergeCell ref="C33:D33"/>
    <mergeCell ref="C34:D34"/>
    <mergeCell ref="C16:D16"/>
    <mergeCell ref="C17:D17"/>
    <mergeCell ref="C18:D18"/>
    <mergeCell ref="C19:D19"/>
    <mergeCell ref="A20:A42"/>
    <mergeCell ref="B20:B34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2:D2"/>
    <mergeCell ref="A4:D4"/>
    <mergeCell ref="A5:A19"/>
    <mergeCell ref="B5:B1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B14:B19"/>
    <mergeCell ref="C14:D14"/>
    <mergeCell ref="C15:D1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1"/>
  <sheetViews>
    <sheetView showGridLines="0" zoomScalePageLayoutView="0" workbookViewId="0" topLeftCell="A31">
      <selection activeCell="L19" sqref="L19"/>
    </sheetView>
  </sheetViews>
  <sheetFormatPr defaultColWidth="9.140625" defaultRowHeight="12.75"/>
  <cols>
    <col min="1" max="1" width="8.57421875" style="0" customWidth="1"/>
    <col min="2" max="2" width="36.00390625" style="0" customWidth="1"/>
    <col min="3" max="5" width="7.00390625" style="0" bestFit="1" customWidth="1"/>
    <col min="6" max="6" width="9.140625" style="161" customWidth="1"/>
    <col min="7" max="7" width="8.421875" style="162" customWidth="1"/>
    <col min="8" max="8" width="8.28125" style="161" bestFit="1" customWidth="1"/>
    <col min="9" max="9" width="7.421875" style="161" bestFit="1" customWidth="1"/>
  </cols>
  <sheetData>
    <row r="1" spans="1:9" ht="15">
      <c r="A1" s="298" t="s">
        <v>123</v>
      </c>
      <c r="B1" s="327"/>
      <c r="C1" s="327"/>
      <c r="D1" s="327"/>
      <c r="E1" s="327"/>
      <c r="F1" s="327"/>
      <c r="G1" s="327"/>
      <c r="H1" s="327"/>
      <c r="I1" s="327"/>
    </row>
    <row r="2" spans="1:5" ht="13.5" customHeight="1">
      <c r="A2" s="84"/>
      <c r="B2" s="84"/>
      <c r="C2" s="84"/>
      <c r="D2" s="84"/>
      <c r="E2" s="83"/>
    </row>
    <row r="3" spans="1:5" ht="12.75" customHeight="1">
      <c r="A3" s="352" t="s">
        <v>69</v>
      </c>
      <c r="B3" s="352"/>
      <c r="C3" s="352"/>
      <c r="D3" s="352"/>
      <c r="E3" s="352"/>
    </row>
    <row r="4" spans="1:5" ht="13.5" thickBot="1">
      <c r="A4" s="84"/>
      <c r="B4" s="84"/>
      <c r="C4" s="84"/>
      <c r="D4" s="84"/>
      <c r="E4" s="83"/>
    </row>
    <row r="5" spans="1:9" ht="34.5" thickBot="1">
      <c r="A5" s="350"/>
      <c r="B5" s="351"/>
      <c r="C5" s="175">
        <v>2010</v>
      </c>
      <c r="D5" s="176">
        <v>2011</v>
      </c>
      <c r="E5" s="177">
        <v>2012</v>
      </c>
      <c r="F5" s="86" t="s">
        <v>70</v>
      </c>
      <c r="G5" s="163" t="s">
        <v>71</v>
      </c>
      <c r="H5" s="164" t="s">
        <v>72</v>
      </c>
      <c r="I5" s="33" t="s">
        <v>73</v>
      </c>
    </row>
    <row r="6" spans="1:9" ht="12.75">
      <c r="A6" s="299" t="s">
        <v>2</v>
      </c>
      <c r="B6" s="134" t="s">
        <v>3</v>
      </c>
      <c r="C6" s="128">
        <v>467588</v>
      </c>
      <c r="D6" s="122">
        <v>503716</v>
      </c>
      <c r="E6" s="123">
        <v>516633.851</v>
      </c>
      <c r="F6" s="165">
        <f>E6-D6</f>
        <v>12917.851000000024</v>
      </c>
      <c r="G6" s="89">
        <f>E6/D6</f>
        <v>1.0256451075606097</v>
      </c>
      <c r="H6" s="166">
        <v>1013678.7693400001</v>
      </c>
      <c r="I6" s="37">
        <f>E6/H6</f>
        <v>0.5096622979845746</v>
      </c>
    </row>
    <row r="7" spans="1:9" ht="12.75">
      <c r="A7" s="300"/>
      <c r="B7" s="135" t="s">
        <v>95</v>
      </c>
      <c r="C7" s="129">
        <v>451928</v>
      </c>
      <c r="D7" s="116">
        <v>487970</v>
      </c>
      <c r="E7" s="117">
        <v>498239.377</v>
      </c>
      <c r="F7" s="167">
        <f>E7-D7</f>
        <v>10269.376999999979</v>
      </c>
      <c r="G7" s="92">
        <f>E7/D7</f>
        <v>1.0210450990839601</v>
      </c>
      <c r="H7" s="168">
        <v>982878.7693400001</v>
      </c>
      <c r="I7" s="142">
        <f>E7/H7</f>
        <v>0.5069184446160803</v>
      </c>
    </row>
    <row r="8" spans="1:9" ht="12.75">
      <c r="A8" s="300"/>
      <c r="B8" s="135" t="s">
        <v>94</v>
      </c>
      <c r="C8" s="129"/>
      <c r="D8" s="116"/>
      <c r="E8" s="117"/>
      <c r="F8" s="167">
        <f aca="true" t="shared" si="0" ref="F8:F19">E8-D8</f>
        <v>0</v>
      </c>
      <c r="G8" s="92"/>
      <c r="H8" s="168">
        <v>5800</v>
      </c>
      <c r="I8" s="142"/>
    </row>
    <row r="9" spans="1:9" ht="12.75">
      <c r="A9" s="300"/>
      <c r="B9" s="135" t="s">
        <v>4</v>
      </c>
      <c r="C9" s="129">
        <v>1631</v>
      </c>
      <c r="D9" s="116">
        <v>1749</v>
      </c>
      <c r="E9" s="117">
        <v>1412.701</v>
      </c>
      <c r="F9" s="167">
        <f t="shared" si="0"/>
        <v>-336.299</v>
      </c>
      <c r="G9" s="92">
        <f aca="true" t="shared" si="1" ref="G9:G20">E9/D9</f>
        <v>0.8077192681532305</v>
      </c>
      <c r="H9" s="168">
        <v>3073.660499999999</v>
      </c>
      <c r="I9" s="142">
        <f aca="true" t="shared" si="2" ref="I9:I20">E9/H9</f>
        <v>0.4596151722026556</v>
      </c>
    </row>
    <row r="10" spans="1:9" ht="12.75">
      <c r="A10" s="300"/>
      <c r="B10" s="135" t="s">
        <v>93</v>
      </c>
      <c r="C10" s="129">
        <v>48831</v>
      </c>
      <c r="D10" s="116">
        <v>36366</v>
      </c>
      <c r="E10" s="117">
        <v>41155.646</v>
      </c>
      <c r="F10" s="167">
        <f t="shared" si="0"/>
        <v>4789.646000000001</v>
      </c>
      <c r="G10" s="92">
        <f t="shared" si="1"/>
        <v>1.131706704064236</v>
      </c>
      <c r="H10" s="168">
        <v>69500</v>
      </c>
      <c r="I10" s="142">
        <f t="shared" si="2"/>
        <v>0.5921675683453238</v>
      </c>
    </row>
    <row r="11" spans="1:9" ht="12.75">
      <c r="A11" s="300"/>
      <c r="B11" s="135" t="s">
        <v>92</v>
      </c>
      <c r="C11" s="129">
        <v>48831</v>
      </c>
      <c r="D11" s="116">
        <f>D10</f>
        <v>36366</v>
      </c>
      <c r="E11" s="117">
        <v>41155.646</v>
      </c>
      <c r="F11" s="167">
        <f t="shared" si="0"/>
        <v>4789.646000000001</v>
      </c>
      <c r="G11" s="92">
        <f t="shared" si="1"/>
        <v>1.131706704064236</v>
      </c>
      <c r="H11" s="168">
        <v>69400</v>
      </c>
      <c r="I11" s="142">
        <f t="shared" si="2"/>
        <v>0.5930208357348703</v>
      </c>
    </row>
    <row r="12" spans="1:9" ht="12.75">
      <c r="A12" s="300"/>
      <c r="B12" s="135" t="s">
        <v>91</v>
      </c>
      <c r="C12" s="129">
        <v>55</v>
      </c>
      <c r="D12" s="116">
        <v>60</v>
      </c>
      <c r="E12" s="117">
        <v>89.664</v>
      </c>
      <c r="F12" s="167">
        <f t="shared" si="0"/>
        <v>29.664</v>
      </c>
      <c r="G12" s="92">
        <f t="shared" si="1"/>
        <v>1.4944</v>
      </c>
      <c r="H12" s="168">
        <v>120</v>
      </c>
      <c r="I12" s="142">
        <f t="shared" si="2"/>
        <v>0.7472</v>
      </c>
    </row>
    <row r="13" spans="1:9" ht="12.75">
      <c r="A13" s="300"/>
      <c r="B13" s="135" t="s">
        <v>90</v>
      </c>
      <c r="C13" s="129">
        <f>C14</f>
        <v>4121</v>
      </c>
      <c r="D13" s="116">
        <f>D14</f>
        <v>4031</v>
      </c>
      <c r="E13" s="117"/>
      <c r="F13" s="167"/>
      <c r="G13" s="92"/>
      <c r="H13" s="168">
        <v>0</v>
      </c>
      <c r="I13" s="142"/>
    </row>
    <row r="14" spans="1:9" ht="12.75">
      <c r="A14" s="300"/>
      <c r="B14" s="135" t="s">
        <v>89</v>
      </c>
      <c r="C14" s="129">
        <v>4121</v>
      </c>
      <c r="D14" s="116">
        <v>4031</v>
      </c>
      <c r="E14" s="117"/>
      <c r="F14" s="167"/>
      <c r="G14" s="92"/>
      <c r="H14" s="168">
        <f>H13</f>
        <v>0</v>
      </c>
      <c r="I14" s="142"/>
    </row>
    <row r="15" spans="1:9" ht="12.75">
      <c r="A15" s="300"/>
      <c r="B15" s="135" t="s">
        <v>5</v>
      </c>
      <c r="C15" s="129">
        <v>13769</v>
      </c>
      <c r="D15" s="116">
        <v>12742</v>
      </c>
      <c r="E15" s="117">
        <v>19880.813</v>
      </c>
      <c r="F15" s="167">
        <f t="shared" si="0"/>
        <v>7138.812999999998</v>
      </c>
      <c r="G15" s="92">
        <f t="shared" si="1"/>
        <v>1.5602584366661434</v>
      </c>
      <c r="H15" s="168">
        <v>51252</v>
      </c>
      <c r="I15" s="142">
        <f t="shared" si="2"/>
        <v>0.3879031647545461</v>
      </c>
    </row>
    <row r="16" spans="1:9" ht="12.75">
      <c r="A16" s="300"/>
      <c r="B16" s="135" t="s">
        <v>6</v>
      </c>
      <c r="C16" s="129">
        <v>2722</v>
      </c>
      <c r="D16" s="116">
        <v>2504</v>
      </c>
      <c r="E16" s="117">
        <v>1287.396</v>
      </c>
      <c r="F16" s="167">
        <f t="shared" si="0"/>
        <v>-1216.604</v>
      </c>
      <c r="G16" s="92">
        <f t="shared" si="1"/>
        <v>0.5141357827476039</v>
      </c>
      <c r="H16" s="168">
        <v>20397.7958</v>
      </c>
      <c r="I16" s="142">
        <f t="shared" si="2"/>
        <v>0.06311446651505355</v>
      </c>
    </row>
    <row r="17" spans="1:9" ht="12.75">
      <c r="A17" s="300"/>
      <c r="B17" s="135" t="s">
        <v>7</v>
      </c>
      <c r="C17" s="129">
        <v>60</v>
      </c>
      <c r="D17" s="116">
        <v>59</v>
      </c>
      <c r="E17" s="117">
        <v>346.155</v>
      </c>
      <c r="F17" s="167">
        <f t="shared" si="0"/>
        <v>287.155</v>
      </c>
      <c r="G17" s="92">
        <f t="shared" si="1"/>
        <v>5.867033898305085</v>
      </c>
      <c r="H17" s="168">
        <v>139</v>
      </c>
      <c r="I17" s="142">
        <f t="shared" si="2"/>
        <v>2.490323741007194</v>
      </c>
    </row>
    <row r="18" spans="1:9" ht="12.75">
      <c r="A18" s="300"/>
      <c r="B18" s="135" t="s">
        <v>8</v>
      </c>
      <c r="C18" s="129">
        <v>3505</v>
      </c>
      <c r="D18" s="116">
        <v>4655</v>
      </c>
      <c r="E18" s="117">
        <v>7298.533</v>
      </c>
      <c r="F18" s="167">
        <f t="shared" si="0"/>
        <v>2643.5330000000004</v>
      </c>
      <c r="G18" s="92">
        <f t="shared" si="1"/>
        <v>1.5678910848549947</v>
      </c>
      <c r="H18" s="168">
        <v>10781.72</v>
      </c>
      <c r="I18" s="142">
        <f t="shared" si="2"/>
        <v>0.6769358692305124</v>
      </c>
    </row>
    <row r="19" spans="1:9" ht="12.75">
      <c r="A19" s="300"/>
      <c r="B19" s="135" t="s">
        <v>88</v>
      </c>
      <c r="C19" s="129"/>
      <c r="D19" s="116"/>
      <c r="E19" s="117">
        <v>2225</v>
      </c>
      <c r="F19" s="167">
        <f t="shared" si="0"/>
        <v>2225</v>
      </c>
      <c r="G19" s="92"/>
      <c r="H19" s="168"/>
      <c r="I19" s="142"/>
    </row>
    <row r="20" spans="1:9" ht="13.5" thickBot="1">
      <c r="A20" s="301"/>
      <c r="B20" s="136" t="s">
        <v>1</v>
      </c>
      <c r="C20" s="130">
        <v>539560</v>
      </c>
      <c r="D20" s="118">
        <v>563378</v>
      </c>
      <c r="E20" s="25">
        <v>586817.362</v>
      </c>
      <c r="F20" s="169">
        <f>E20-D20</f>
        <v>23439.361999999965</v>
      </c>
      <c r="G20" s="145">
        <f t="shared" si="1"/>
        <v>1.041605036050396</v>
      </c>
      <c r="H20" s="170">
        <v>1148545.14984</v>
      </c>
      <c r="I20" s="147">
        <f t="shared" si="2"/>
        <v>0.5109223282008091</v>
      </c>
    </row>
    <row r="21" spans="1:9" ht="12.75">
      <c r="A21" s="343" t="s">
        <v>9</v>
      </c>
      <c r="B21" s="137" t="s">
        <v>10</v>
      </c>
      <c r="C21" s="131">
        <v>184811</v>
      </c>
      <c r="D21" s="120">
        <v>188142</v>
      </c>
      <c r="E21" s="121">
        <v>185632.988</v>
      </c>
      <c r="F21" s="165">
        <f>E21-D21</f>
        <v>-2509.011999999988</v>
      </c>
      <c r="G21" s="89">
        <f>E21/D21</f>
        <v>0.9866642642259571</v>
      </c>
      <c r="H21" s="171">
        <v>374730.9999999999</v>
      </c>
      <c r="I21" s="41">
        <f>E21/H21</f>
        <v>0.49537665151802246</v>
      </c>
    </row>
    <row r="22" spans="1:9" ht="12.75">
      <c r="A22" s="300"/>
      <c r="B22" s="135" t="s">
        <v>11</v>
      </c>
      <c r="C22" s="129">
        <v>105183</v>
      </c>
      <c r="D22" s="116">
        <v>108907</v>
      </c>
      <c r="E22" s="117">
        <v>131755.563</v>
      </c>
      <c r="F22" s="167">
        <f>E22-D22</f>
        <v>22848.562999999995</v>
      </c>
      <c r="G22" s="92">
        <f>E22/D22</f>
        <v>1.2097988467224328</v>
      </c>
      <c r="H22" s="168">
        <v>221324.19999999995</v>
      </c>
      <c r="I22" s="142">
        <f>E22/H22</f>
        <v>0.5953057234590705</v>
      </c>
    </row>
    <row r="23" spans="1:9" ht="12.75">
      <c r="A23" s="300"/>
      <c r="B23" s="135" t="s">
        <v>87</v>
      </c>
      <c r="C23" s="129">
        <v>3808</v>
      </c>
      <c r="D23" s="116">
        <v>4672</v>
      </c>
      <c r="E23" s="117">
        <v>4276.579</v>
      </c>
      <c r="F23" s="167">
        <f aca="true" t="shared" si="3" ref="F23:F61">E23-D23</f>
        <v>-395.4210000000003</v>
      </c>
      <c r="G23" s="92">
        <f aca="true" t="shared" si="4" ref="G23:G54">E23/D23</f>
        <v>0.9153636558219177</v>
      </c>
      <c r="H23" s="168"/>
      <c r="I23" s="142"/>
    </row>
    <row r="24" spans="1:9" ht="12.75">
      <c r="A24" s="300"/>
      <c r="B24" s="135" t="s">
        <v>12</v>
      </c>
      <c r="C24" s="129">
        <v>57458</v>
      </c>
      <c r="D24" s="116">
        <v>56029</v>
      </c>
      <c r="E24" s="117">
        <v>33929.493</v>
      </c>
      <c r="F24" s="167">
        <f t="shared" si="3"/>
        <v>-22099.506999999998</v>
      </c>
      <c r="G24" s="92">
        <f t="shared" si="4"/>
        <v>0.6055702047154152</v>
      </c>
      <c r="H24" s="168">
        <v>110357.109090909</v>
      </c>
      <c r="I24" s="142">
        <f aca="true" t="shared" si="5" ref="I24:I60">E24/H24</f>
        <v>0.30745181057660603</v>
      </c>
    </row>
    <row r="25" spans="1:9" ht="12.75">
      <c r="A25" s="300"/>
      <c r="B25" s="135" t="s">
        <v>13</v>
      </c>
      <c r="C25" s="129">
        <v>9409</v>
      </c>
      <c r="D25" s="116">
        <v>9069</v>
      </c>
      <c r="E25" s="117">
        <v>8623.769</v>
      </c>
      <c r="F25" s="167">
        <f t="shared" si="3"/>
        <v>-445.23099999999977</v>
      </c>
      <c r="G25" s="92">
        <f t="shared" si="4"/>
        <v>0.9509062741206308</v>
      </c>
      <c r="H25" s="168">
        <v>17909.399999999998</v>
      </c>
      <c r="I25" s="142">
        <f t="shared" si="5"/>
        <v>0.48152193820005146</v>
      </c>
    </row>
    <row r="26" spans="1:9" ht="12.75">
      <c r="A26" s="300"/>
      <c r="B26" s="135" t="s">
        <v>14</v>
      </c>
      <c r="C26" s="129">
        <v>169</v>
      </c>
      <c r="D26" s="116">
        <v>191</v>
      </c>
      <c r="E26" s="117">
        <v>218.864</v>
      </c>
      <c r="F26" s="167">
        <f t="shared" si="3"/>
        <v>27.864000000000004</v>
      </c>
      <c r="G26" s="92">
        <f t="shared" si="4"/>
        <v>1.1458848167539266</v>
      </c>
      <c r="H26" s="168">
        <v>402.1090909090908</v>
      </c>
      <c r="I26" s="142">
        <f t="shared" si="5"/>
        <v>0.5442901067100743</v>
      </c>
    </row>
    <row r="27" spans="1:9" ht="12.75">
      <c r="A27" s="300"/>
      <c r="B27" s="135" t="s">
        <v>15</v>
      </c>
      <c r="C27" s="129">
        <v>1813</v>
      </c>
      <c r="D27" s="116">
        <v>1769</v>
      </c>
      <c r="E27" s="117"/>
      <c r="F27" s="167"/>
      <c r="G27" s="92"/>
      <c r="H27" s="168"/>
      <c r="I27" s="142"/>
    </row>
    <row r="28" spans="1:9" ht="12.75">
      <c r="A28" s="300"/>
      <c r="B28" s="135" t="s">
        <v>16</v>
      </c>
      <c r="C28" s="129">
        <v>6183</v>
      </c>
      <c r="D28" s="116">
        <v>6414</v>
      </c>
      <c r="E28" s="117">
        <v>5953.039</v>
      </c>
      <c r="F28" s="167">
        <f t="shared" si="3"/>
        <v>-460.96100000000024</v>
      </c>
      <c r="G28" s="92">
        <f t="shared" si="4"/>
        <v>0.9281320548799501</v>
      </c>
      <c r="H28" s="168">
        <v>11994.872727272725</v>
      </c>
      <c r="I28" s="142">
        <f t="shared" si="5"/>
        <v>0.49629863820602144</v>
      </c>
    </row>
    <row r="29" spans="1:9" ht="12.75">
      <c r="A29" s="300"/>
      <c r="B29" s="135" t="s">
        <v>17</v>
      </c>
      <c r="C29" s="129">
        <v>788</v>
      </c>
      <c r="D29" s="116">
        <v>1091</v>
      </c>
      <c r="E29" s="117">
        <v>875.681</v>
      </c>
      <c r="F29" s="167">
        <f t="shared" si="3"/>
        <v>-215.31899999999996</v>
      </c>
      <c r="G29" s="92">
        <f t="shared" si="4"/>
        <v>0.802640696608616</v>
      </c>
      <c r="H29" s="168"/>
      <c r="I29" s="142"/>
    </row>
    <row r="30" spans="1:9" ht="12.75">
      <c r="A30" s="300"/>
      <c r="B30" s="135" t="s">
        <v>18</v>
      </c>
      <c r="C30" s="129">
        <v>21190</v>
      </c>
      <c r="D30" s="116">
        <v>18493</v>
      </c>
      <c r="E30" s="117">
        <v>20584.101</v>
      </c>
      <c r="F30" s="167">
        <f t="shared" si="3"/>
        <v>2091.1009999999987</v>
      </c>
      <c r="G30" s="92">
        <f t="shared" si="4"/>
        <v>1.113075271724436</v>
      </c>
      <c r="H30" s="168">
        <v>32379</v>
      </c>
      <c r="I30" s="142">
        <f t="shared" si="5"/>
        <v>0.6357238024645603</v>
      </c>
    </row>
    <row r="31" spans="1:9" ht="12.75">
      <c r="A31" s="300"/>
      <c r="B31" s="135" t="s">
        <v>19</v>
      </c>
      <c r="C31" s="129">
        <v>7959</v>
      </c>
      <c r="D31" s="116">
        <v>7796</v>
      </c>
      <c r="E31" s="117">
        <v>8860.578</v>
      </c>
      <c r="F31" s="167">
        <f t="shared" si="3"/>
        <v>1064.5779999999995</v>
      </c>
      <c r="G31" s="92">
        <f t="shared" si="4"/>
        <v>1.136554386865059</v>
      </c>
      <c r="H31" s="168">
        <v>13959</v>
      </c>
      <c r="I31" s="142">
        <f t="shared" si="5"/>
        <v>0.6347573608424671</v>
      </c>
    </row>
    <row r="32" spans="1:9" ht="12.75">
      <c r="A32" s="300"/>
      <c r="B32" s="135" t="s">
        <v>20</v>
      </c>
      <c r="C32" s="129">
        <v>10221</v>
      </c>
      <c r="D32" s="116">
        <v>7911</v>
      </c>
      <c r="E32" s="117">
        <v>9096.034</v>
      </c>
      <c r="F32" s="167">
        <f t="shared" si="3"/>
        <v>1185.0339999999997</v>
      </c>
      <c r="G32" s="92">
        <f t="shared" si="4"/>
        <v>1.1497957274680823</v>
      </c>
      <c r="H32" s="168">
        <v>12983</v>
      </c>
      <c r="I32" s="142">
        <f t="shared" si="5"/>
        <v>0.7006111068320111</v>
      </c>
    </row>
    <row r="33" spans="1:9" ht="12.75">
      <c r="A33" s="300"/>
      <c r="B33" s="135" t="s">
        <v>115</v>
      </c>
      <c r="C33" s="129">
        <v>5</v>
      </c>
      <c r="D33" s="116"/>
      <c r="E33" s="117"/>
      <c r="F33" s="167">
        <f t="shared" si="3"/>
        <v>0</v>
      </c>
      <c r="G33" s="92"/>
      <c r="H33" s="168"/>
      <c r="I33" s="142"/>
    </row>
    <row r="34" spans="1:9" ht="12.75">
      <c r="A34" s="300"/>
      <c r="B34" s="135" t="s">
        <v>21</v>
      </c>
      <c r="C34" s="129">
        <v>3005</v>
      </c>
      <c r="D34" s="116">
        <v>2786</v>
      </c>
      <c r="E34" s="117">
        <v>2627.489</v>
      </c>
      <c r="F34" s="167">
        <f t="shared" si="3"/>
        <v>-158.51099999999997</v>
      </c>
      <c r="G34" s="92">
        <f t="shared" si="4"/>
        <v>0.9431044508255564</v>
      </c>
      <c r="H34" s="168">
        <v>5433</v>
      </c>
      <c r="I34" s="142">
        <f t="shared" si="5"/>
        <v>0.48361660224553654</v>
      </c>
    </row>
    <row r="35" spans="1:9" ht="12.75">
      <c r="A35" s="300"/>
      <c r="B35" s="135" t="s">
        <v>86</v>
      </c>
      <c r="C35" s="129">
        <v>42340</v>
      </c>
      <c r="D35" s="116">
        <v>31023</v>
      </c>
      <c r="E35" s="117">
        <v>33240.218</v>
      </c>
      <c r="F35" s="167">
        <f t="shared" si="3"/>
        <v>2217.2180000000008</v>
      </c>
      <c r="G35" s="92">
        <f t="shared" si="4"/>
        <v>1.0714701350610838</v>
      </c>
      <c r="H35" s="168">
        <v>59401.709401709406</v>
      </c>
      <c r="I35" s="142">
        <f t="shared" si="5"/>
        <v>0.5595835260431654</v>
      </c>
    </row>
    <row r="36" spans="1:9" ht="12.75">
      <c r="A36" s="300"/>
      <c r="B36" s="135" t="s">
        <v>85</v>
      </c>
      <c r="C36" s="129"/>
      <c r="D36" s="116"/>
      <c r="E36" s="117">
        <v>-4269.6</v>
      </c>
      <c r="F36" s="167">
        <f>-E36-D13</f>
        <v>238.60000000000036</v>
      </c>
      <c r="G36" s="92">
        <f>-(E36)/D13</f>
        <v>1.0591912676755149</v>
      </c>
      <c r="H36" s="168">
        <v>-7500</v>
      </c>
      <c r="I36" s="142">
        <f t="shared" si="5"/>
        <v>0.56928</v>
      </c>
    </row>
    <row r="37" spans="1:9" ht="12.75">
      <c r="A37" s="300"/>
      <c r="B37" s="135" t="s">
        <v>22</v>
      </c>
      <c r="C37" s="129">
        <v>9205</v>
      </c>
      <c r="D37" s="116">
        <v>9437</v>
      </c>
      <c r="E37" s="117">
        <v>11194.211</v>
      </c>
      <c r="F37" s="167">
        <f t="shared" si="3"/>
        <v>1757.2109999999993</v>
      </c>
      <c r="G37" s="92">
        <f t="shared" si="4"/>
        <v>1.1862044081805658</v>
      </c>
      <c r="H37" s="168">
        <v>17453</v>
      </c>
      <c r="I37" s="142">
        <f t="shared" si="5"/>
        <v>0.6413917951068584</v>
      </c>
    </row>
    <row r="38" spans="1:9" ht="12.75">
      <c r="A38" s="300"/>
      <c r="B38" s="135" t="s">
        <v>23</v>
      </c>
      <c r="C38" s="129">
        <v>387</v>
      </c>
      <c r="D38" s="116">
        <v>560</v>
      </c>
      <c r="E38" s="117">
        <v>582.026</v>
      </c>
      <c r="F38" s="167">
        <f t="shared" si="3"/>
        <v>22.025999999999954</v>
      </c>
      <c r="G38" s="92">
        <f t="shared" si="4"/>
        <v>1.0393321428571427</v>
      </c>
      <c r="H38" s="168"/>
      <c r="I38" s="142"/>
    </row>
    <row r="39" spans="1:9" ht="12.75">
      <c r="A39" s="300"/>
      <c r="B39" s="135" t="s">
        <v>84</v>
      </c>
      <c r="C39" s="129">
        <v>12</v>
      </c>
      <c r="D39" s="116">
        <v>38</v>
      </c>
      <c r="E39" s="117">
        <v>52.428</v>
      </c>
      <c r="F39" s="167">
        <f t="shared" si="3"/>
        <v>14.427999999999997</v>
      </c>
      <c r="G39" s="92">
        <f t="shared" si="4"/>
        <v>1.3796842105263156</v>
      </c>
      <c r="H39" s="168"/>
      <c r="I39" s="142"/>
    </row>
    <row r="40" spans="1:9" ht="12.75">
      <c r="A40" s="300"/>
      <c r="B40" s="135" t="s">
        <v>24</v>
      </c>
      <c r="C40" s="129">
        <v>36721</v>
      </c>
      <c r="D40" s="116">
        <v>40919</v>
      </c>
      <c r="E40" s="117">
        <v>35010.192</v>
      </c>
      <c r="F40" s="167">
        <f t="shared" si="3"/>
        <v>-5908.807999999997</v>
      </c>
      <c r="G40" s="92">
        <f t="shared" si="4"/>
        <v>0.8555974486180015</v>
      </c>
      <c r="H40" s="168">
        <v>71340.24</v>
      </c>
      <c r="I40" s="142">
        <f t="shared" si="5"/>
        <v>0.4907495685464473</v>
      </c>
    </row>
    <row r="41" spans="1:9" ht="12.75">
      <c r="A41" s="300"/>
      <c r="B41" s="135" t="s">
        <v>25</v>
      </c>
      <c r="C41" s="129">
        <v>706</v>
      </c>
      <c r="D41" s="116">
        <v>697</v>
      </c>
      <c r="E41" s="117">
        <v>659.057</v>
      </c>
      <c r="F41" s="167">
        <f t="shared" si="3"/>
        <v>-37.942999999999984</v>
      </c>
      <c r="G41" s="92">
        <f t="shared" si="4"/>
        <v>0.9455624103299857</v>
      </c>
      <c r="H41" s="168"/>
      <c r="I41" s="142"/>
    </row>
    <row r="42" spans="1:9" ht="12.75">
      <c r="A42" s="300"/>
      <c r="B42" s="135" t="s">
        <v>83</v>
      </c>
      <c r="C42" s="129"/>
      <c r="D42" s="116"/>
      <c r="E42" s="117"/>
      <c r="F42" s="167">
        <f t="shared" si="3"/>
        <v>0</v>
      </c>
      <c r="G42" s="92"/>
      <c r="H42" s="168"/>
      <c r="I42" s="142"/>
    </row>
    <row r="43" spans="1:9" ht="12.75">
      <c r="A43" s="300"/>
      <c r="B43" s="135" t="s">
        <v>26</v>
      </c>
      <c r="C43" s="129">
        <v>16549</v>
      </c>
      <c r="D43" s="116">
        <v>16477</v>
      </c>
      <c r="E43" s="117">
        <v>16463.995</v>
      </c>
      <c r="F43" s="167">
        <f t="shared" si="3"/>
        <v>-13.005000000001019</v>
      </c>
      <c r="G43" s="92">
        <f t="shared" si="4"/>
        <v>0.9992107179705043</v>
      </c>
      <c r="H43" s="168"/>
      <c r="I43" s="142"/>
    </row>
    <row r="44" spans="1:9" ht="12.75">
      <c r="A44" s="300"/>
      <c r="B44" s="135" t="s">
        <v>27</v>
      </c>
      <c r="C44" s="129">
        <v>19466</v>
      </c>
      <c r="D44" s="116">
        <v>23744</v>
      </c>
      <c r="E44" s="117">
        <v>17887.14</v>
      </c>
      <c r="F44" s="167">
        <f t="shared" si="3"/>
        <v>-5856.860000000001</v>
      </c>
      <c r="G44" s="92">
        <f t="shared" si="4"/>
        <v>0.7533330525606469</v>
      </c>
      <c r="H44" s="168"/>
      <c r="I44" s="142"/>
    </row>
    <row r="45" spans="1:9" ht="12.75">
      <c r="A45" s="300"/>
      <c r="B45" s="135" t="s">
        <v>28</v>
      </c>
      <c r="C45" s="129">
        <v>246226</v>
      </c>
      <c r="D45" s="116">
        <v>254120</v>
      </c>
      <c r="E45" s="117">
        <v>269391.752</v>
      </c>
      <c r="F45" s="167">
        <f t="shared" si="3"/>
        <v>15271.751999999979</v>
      </c>
      <c r="G45" s="92">
        <f t="shared" si="4"/>
        <v>1.0600966157720761</v>
      </c>
      <c r="H45" s="168">
        <v>551266.764</v>
      </c>
      <c r="I45" s="142">
        <f t="shared" si="5"/>
        <v>0.48867765951513087</v>
      </c>
    </row>
    <row r="46" spans="1:9" ht="12.75">
      <c r="A46" s="300"/>
      <c r="B46" s="135" t="s">
        <v>29</v>
      </c>
      <c r="C46" s="129">
        <v>181360</v>
      </c>
      <c r="D46" s="116">
        <v>188188</v>
      </c>
      <c r="E46" s="117">
        <v>199559.414</v>
      </c>
      <c r="F46" s="167">
        <f t="shared" si="3"/>
        <v>11371.41399999999</v>
      </c>
      <c r="G46" s="92">
        <f t="shared" si="4"/>
        <v>1.060425818861989</v>
      </c>
      <c r="H46" s="168">
        <v>411803.764</v>
      </c>
      <c r="I46" s="142">
        <f t="shared" si="5"/>
        <v>0.48459832436111483</v>
      </c>
    </row>
    <row r="47" spans="1:9" ht="12.75">
      <c r="A47" s="300"/>
      <c r="B47" s="135" t="s">
        <v>30</v>
      </c>
      <c r="C47" s="129">
        <v>174290</v>
      </c>
      <c r="D47" s="116">
        <v>182791</v>
      </c>
      <c r="E47" s="117">
        <v>190037.019</v>
      </c>
      <c r="F47" s="167">
        <f t="shared" si="3"/>
        <v>7246.019</v>
      </c>
      <c r="G47" s="92">
        <f t="shared" si="4"/>
        <v>1.0396410053011362</v>
      </c>
      <c r="H47" s="168">
        <v>394307.764</v>
      </c>
      <c r="I47" s="142">
        <f t="shared" si="5"/>
        <v>0.48195099450286244</v>
      </c>
    </row>
    <row r="48" spans="1:9" ht="12.75">
      <c r="A48" s="300"/>
      <c r="B48" s="135" t="s">
        <v>75</v>
      </c>
      <c r="C48" s="129">
        <v>7070</v>
      </c>
      <c r="D48" s="116">
        <v>8597</v>
      </c>
      <c r="E48" s="117">
        <v>9394.15</v>
      </c>
      <c r="F48" s="167">
        <f t="shared" si="3"/>
        <v>797.1499999999996</v>
      </c>
      <c r="G48" s="92">
        <f t="shared" si="4"/>
        <v>1.0927242061184133</v>
      </c>
      <c r="H48" s="168">
        <v>17496</v>
      </c>
      <c r="I48" s="142">
        <f t="shared" si="5"/>
        <v>0.5369312985825331</v>
      </c>
    </row>
    <row r="49" spans="1:9" ht="12.75">
      <c r="A49" s="300"/>
      <c r="B49" s="135" t="s">
        <v>31</v>
      </c>
      <c r="C49" s="129">
        <v>64866</v>
      </c>
      <c r="D49" s="116">
        <v>65932</v>
      </c>
      <c r="E49" s="117">
        <v>69832.339</v>
      </c>
      <c r="F49" s="167">
        <f t="shared" si="3"/>
        <v>3900.339000000007</v>
      </c>
      <c r="G49" s="92">
        <f t="shared" si="4"/>
        <v>1.0591569950858462</v>
      </c>
      <c r="H49" s="168">
        <v>139463</v>
      </c>
      <c r="I49" s="142">
        <f t="shared" si="5"/>
        <v>0.5007230519922847</v>
      </c>
    </row>
    <row r="50" spans="1:9" ht="12.75">
      <c r="A50" s="300"/>
      <c r="B50" s="135" t="s">
        <v>32</v>
      </c>
      <c r="C50" s="129">
        <v>11</v>
      </c>
      <c r="D50" s="116">
        <v>7</v>
      </c>
      <c r="E50" s="117">
        <v>1.5</v>
      </c>
      <c r="F50" s="167">
        <f t="shared" si="3"/>
        <v>-5.5</v>
      </c>
      <c r="G50" s="92">
        <f t="shared" si="4"/>
        <v>0.21428571428571427</v>
      </c>
      <c r="H50" s="168">
        <v>27</v>
      </c>
      <c r="I50" s="142">
        <f t="shared" si="5"/>
        <v>0.05555555555555555</v>
      </c>
    </row>
    <row r="51" spans="1:9" ht="12.75">
      <c r="A51" s="300"/>
      <c r="B51" s="135" t="s">
        <v>33</v>
      </c>
      <c r="C51" s="129">
        <v>4252</v>
      </c>
      <c r="D51" s="116">
        <v>4494</v>
      </c>
      <c r="E51" s="117">
        <v>5985.18</v>
      </c>
      <c r="F51" s="167">
        <f t="shared" si="3"/>
        <v>1491.1800000000003</v>
      </c>
      <c r="G51" s="92">
        <f t="shared" si="4"/>
        <v>1.331815754339119</v>
      </c>
      <c r="H51" s="168">
        <v>9400</v>
      </c>
      <c r="I51" s="142">
        <f t="shared" si="5"/>
        <v>0.6367212765957447</v>
      </c>
    </row>
    <row r="52" spans="1:9" ht="12.75">
      <c r="A52" s="300"/>
      <c r="B52" s="135" t="s">
        <v>82</v>
      </c>
      <c r="C52" s="129">
        <v>20</v>
      </c>
      <c r="D52" s="116">
        <v>30</v>
      </c>
      <c r="E52" s="117">
        <v>0.4</v>
      </c>
      <c r="F52" s="167">
        <f t="shared" si="3"/>
        <v>-29.6</v>
      </c>
      <c r="G52" s="92">
        <f t="shared" si="4"/>
        <v>0.013333333333333334</v>
      </c>
      <c r="H52" s="168"/>
      <c r="I52" s="142"/>
    </row>
    <row r="53" spans="1:9" ht="12.75">
      <c r="A53" s="300"/>
      <c r="B53" s="135" t="s">
        <v>34</v>
      </c>
      <c r="C53" s="129">
        <v>14649</v>
      </c>
      <c r="D53" s="116">
        <v>16916</v>
      </c>
      <c r="E53" s="117">
        <v>20287.297</v>
      </c>
      <c r="F53" s="167">
        <f t="shared" si="3"/>
        <v>3371.2969999999987</v>
      </c>
      <c r="G53" s="92">
        <f t="shared" si="4"/>
        <v>1.1992963466540552</v>
      </c>
      <c r="H53" s="168">
        <v>39997.25399999999</v>
      </c>
      <c r="I53" s="142"/>
    </row>
    <row r="54" spans="1:9" ht="12.75">
      <c r="A54" s="300"/>
      <c r="B54" s="135" t="s">
        <v>35</v>
      </c>
      <c r="C54" s="129">
        <v>14607</v>
      </c>
      <c r="D54" s="116">
        <v>16912</v>
      </c>
      <c r="E54" s="117">
        <v>18578.478</v>
      </c>
      <c r="F54" s="167">
        <f t="shared" si="3"/>
        <v>1666.4779999999992</v>
      </c>
      <c r="G54" s="92">
        <f t="shared" si="4"/>
        <v>1.0985381977294228</v>
      </c>
      <c r="H54" s="168">
        <v>35997.25399999999</v>
      </c>
      <c r="I54" s="142">
        <f t="shared" si="5"/>
        <v>0.5161082009199924</v>
      </c>
    </row>
    <row r="55" spans="1:9" ht="12.75">
      <c r="A55" s="300"/>
      <c r="B55" s="135" t="s">
        <v>36</v>
      </c>
      <c r="C55" s="129"/>
      <c r="D55" s="116"/>
      <c r="E55" s="117">
        <v>1708.819</v>
      </c>
      <c r="F55" s="167">
        <f>E55-D27</f>
        <v>-60.18100000000004</v>
      </c>
      <c r="G55" s="92">
        <f>E55/D27</f>
        <v>0.9659802148106275</v>
      </c>
      <c r="H55" s="168">
        <v>4000</v>
      </c>
      <c r="I55" s="142">
        <f t="shared" si="5"/>
        <v>0.42720474999999997</v>
      </c>
    </row>
    <row r="56" spans="1:9" ht="12.75">
      <c r="A56" s="300"/>
      <c r="B56" s="135" t="s">
        <v>81</v>
      </c>
      <c r="C56" s="129"/>
      <c r="D56" s="116"/>
      <c r="E56" s="117"/>
      <c r="F56" s="167">
        <f t="shared" si="3"/>
        <v>0</v>
      </c>
      <c r="G56" s="92"/>
      <c r="H56" s="168"/>
      <c r="I56" s="142"/>
    </row>
    <row r="57" spans="1:9" ht="12.75">
      <c r="A57" s="300"/>
      <c r="B57" s="135" t="s">
        <v>37</v>
      </c>
      <c r="C57" s="129"/>
      <c r="D57" s="116">
        <v>12</v>
      </c>
      <c r="E57" s="117">
        <v>23.045</v>
      </c>
      <c r="F57" s="167">
        <f t="shared" si="3"/>
        <v>11.045000000000002</v>
      </c>
      <c r="G57" s="92">
        <f>E57/D57</f>
        <v>1.9204166666666669</v>
      </c>
      <c r="H57" s="168">
        <v>49</v>
      </c>
      <c r="I57" s="142">
        <f t="shared" si="5"/>
        <v>0.4703061224489796</v>
      </c>
    </row>
    <row r="58" spans="1:9" ht="12.75">
      <c r="A58" s="300"/>
      <c r="B58" s="135" t="s">
        <v>114</v>
      </c>
      <c r="C58" s="129">
        <v>229</v>
      </c>
      <c r="D58" s="116"/>
      <c r="E58" s="117"/>
      <c r="F58" s="167">
        <f t="shared" si="3"/>
        <v>0</v>
      </c>
      <c r="G58" s="100"/>
      <c r="H58" s="178"/>
      <c r="I58" s="142"/>
    </row>
    <row r="59" spans="1:9" ht="12.75">
      <c r="A59" s="300"/>
      <c r="B59" s="135" t="s">
        <v>113</v>
      </c>
      <c r="C59" s="129"/>
      <c r="D59" s="116"/>
      <c r="E59" s="117"/>
      <c r="F59" s="167">
        <f t="shared" si="3"/>
        <v>0</v>
      </c>
      <c r="G59" s="100"/>
      <c r="H59" s="178"/>
      <c r="I59" s="142"/>
    </row>
    <row r="60" spans="1:9" ht="13.5" thickBot="1">
      <c r="A60" s="301"/>
      <c r="B60" s="138" t="s">
        <v>1</v>
      </c>
      <c r="C60" s="132">
        <v>560032</v>
      </c>
      <c r="D60" s="124">
        <v>564161</v>
      </c>
      <c r="E60" s="125">
        <v>577715.335</v>
      </c>
      <c r="F60" s="180">
        <f t="shared" si="3"/>
        <v>13554.334999999963</v>
      </c>
      <c r="G60" s="108">
        <f>E60/D60</f>
        <v>1.0240256504792071</v>
      </c>
      <c r="H60" s="182">
        <v>1148544.9674017092</v>
      </c>
      <c r="I60" s="184">
        <f t="shared" si="5"/>
        <v>0.5029975764091622</v>
      </c>
    </row>
    <row r="61" spans="1:9" ht="13.5" thickBot="1">
      <c r="A61" s="339" t="s">
        <v>38</v>
      </c>
      <c r="B61" s="340"/>
      <c r="C61" s="133">
        <v>-20472</v>
      </c>
      <c r="D61" s="126">
        <v>-783</v>
      </c>
      <c r="E61" s="127">
        <v>9102.027</v>
      </c>
      <c r="F61" s="181">
        <f t="shared" si="3"/>
        <v>9885.027</v>
      </c>
      <c r="G61" s="179"/>
      <c r="H61" s="181">
        <f>H20-H60</f>
        <v>0.18243829091079533</v>
      </c>
      <c r="I61" s="183"/>
    </row>
  </sheetData>
  <sheetProtection/>
  <mergeCells count="6">
    <mergeCell ref="A61:B61"/>
    <mergeCell ref="A1:I1"/>
    <mergeCell ref="A5:B5"/>
    <mergeCell ref="A3:E3"/>
    <mergeCell ref="A6:A20"/>
    <mergeCell ref="A21:A60"/>
  </mergeCells>
  <conditionalFormatting sqref="I6:I20">
    <cfRule type="cellIs" priority="2" dxfId="1" operator="lessThan" stopIfTrue="1">
      <formula>0.5</formula>
    </cfRule>
  </conditionalFormatting>
  <conditionalFormatting sqref="I21:I60">
    <cfRule type="cellIs" priority="1" dxfId="1" operator="greaterThan" stopIfTrue="1">
      <formula>0.5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5"/>
  <sheetViews>
    <sheetView showGridLines="0" zoomScalePageLayoutView="0" workbookViewId="0" topLeftCell="A40">
      <selection activeCell="L19" sqref="L19"/>
    </sheetView>
  </sheetViews>
  <sheetFormatPr defaultColWidth="9.140625" defaultRowHeight="12.75"/>
  <cols>
    <col min="1" max="1" width="13.7109375" style="0" customWidth="1"/>
    <col min="2" max="2" width="11.7109375" style="0" customWidth="1"/>
    <col min="3" max="3" width="5.421875" style="0" customWidth="1"/>
    <col min="4" max="4" width="41.8515625" style="0" customWidth="1"/>
    <col min="5" max="7" width="7.00390625" style="0" bestFit="1" customWidth="1"/>
    <col min="8" max="8" width="18.00390625" style="0" customWidth="1"/>
    <col min="9" max="9" width="14.57421875" style="0" customWidth="1"/>
  </cols>
  <sheetData>
    <row r="1" spans="1:9" ht="0.75" customHeight="1">
      <c r="A1" s="83"/>
      <c r="B1" s="83"/>
      <c r="C1" s="83"/>
      <c r="D1" s="83"/>
      <c r="E1" s="83"/>
      <c r="F1" s="83"/>
      <c r="G1" s="83"/>
      <c r="H1" s="83"/>
      <c r="I1" s="83"/>
    </row>
    <row r="2" spans="1:9" ht="12.75">
      <c r="A2" s="328" t="s">
        <v>39</v>
      </c>
      <c r="B2" s="328"/>
      <c r="C2" s="328"/>
      <c r="D2" s="328"/>
      <c r="E2" s="84"/>
      <c r="F2" s="84"/>
      <c r="G2" s="84"/>
      <c r="H2" s="84"/>
      <c r="I2" s="83"/>
    </row>
    <row r="3" spans="1:9" ht="9.75" customHeight="1" thickBot="1">
      <c r="A3" s="84"/>
      <c r="B3" s="84"/>
      <c r="C3" s="84"/>
      <c r="D3" s="84"/>
      <c r="E3" s="84"/>
      <c r="F3" s="84"/>
      <c r="G3" s="84"/>
      <c r="H3" s="84"/>
      <c r="I3" s="83"/>
    </row>
    <row r="4" spans="1:9" s="5" customFormat="1" ht="12" thickBot="1">
      <c r="A4" s="303"/>
      <c r="B4" s="332"/>
      <c r="C4" s="332"/>
      <c r="D4" s="345"/>
      <c r="E4" s="115">
        <v>2010</v>
      </c>
      <c r="F4" s="12">
        <v>2011</v>
      </c>
      <c r="G4" s="13">
        <v>2012</v>
      </c>
      <c r="H4" s="3"/>
      <c r="I4" s="4"/>
    </row>
    <row r="5" spans="1:9" s="5" customFormat="1" ht="11.25">
      <c r="A5" s="316" t="s">
        <v>40</v>
      </c>
      <c r="B5" s="317" t="s">
        <v>1</v>
      </c>
      <c r="C5" s="317" t="s">
        <v>111</v>
      </c>
      <c r="D5" s="346"/>
      <c r="E5" s="186">
        <v>152147</v>
      </c>
      <c r="F5" s="67">
        <v>158098</v>
      </c>
      <c r="G5" s="58">
        <v>98765.16</v>
      </c>
      <c r="H5" s="3"/>
      <c r="I5" s="4"/>
    </row>
    <row r="6" spans="1:9" s="5" customFormat="1" ht="11.25">
      <c r="A6" s="308"/>
      <c r="B6" s="311"/>
      <c r="C6" s="311" t="s">
        <v>41</v>
      </c>
      <c r="D6" s="347"/>
      <c r="E6" s="156">
        <v>326</v>
      </c>
      <c r="F6" s="68">
        <v>94</v>
      </c>
      <c r="G6" s="23">
        <v>973.61</v>
      </c>
      <c r="H6" s="3"/>
      <c r="I6" s="4"/>
    </row>
    <row r="7" spans="1:9" s="5" customFormat="1" ht="11.25">
      <c r="A7" s="308"/>
      <c r="B7" s="311"/>
      <c r="C7" s="311" t="s">
        <v>42</v>
      </c>
      <c r="D7" s="347"/>
      <c r="E7" s="156">
        <v>1737</v>
      </c>
      <c r="F7" s="68">
        <v>1595</v>
      </c>
      <c r="G7" s="23">
        <v>2319.1</v>
      </c>
      <c r="H7" s="3"/>
      <c r="I7" s="4"/>
    </row>
    <row r="8" spans="1:9" s="5" customFormat="1" ht="11.25">
      <c r="A8" s="308"/>
      <c r="B8" s="311"/>
      <c r="C8" s="311" t="s">
        <v>43</v>
      </c>
      <c r="D8" s="347"/>
      <c r="E8" s="156">
        <v>142</v>
      </c>
      <c r="F8" s="68">
        <v>73</v>
      </c>
      <c r="G8" s="23">
        <v>450.3</v>
      </c>
      <c r="H8" s="3"/>
      <c r="I8" s="4"/>
    </row>
    <row r="9" spans="1:9" s="5" customFormat="1" ht="11.25">
      <c r="A9" s="308"/>
      <c r="B9" s="311"/>
      <c r="C9" s="311" t="s">
        <v>122</v>
      </c>
      <c r="D9" s="347"/>
      <c r="E9" s="156"/>
      <c r="F9" s="68"/>
      <c r="G9" s="23">
        <v>14902.82</v>
      </c>
      <c r="H9" s="3"/>
      <c r="I9" s="4"/>
    </row>
    <row r="10" spans="1:9" s="5" customFormat="1" ht="11.25">
      <c r="A10" s="308"/>
      <c r="B10" s="311"/>
      <c r="C10" s="311" t="s">
        <v>121</v>
      </c>
      <c r="D10" s="347"/>
      <c r="E10" s="156"/>
      <c r="F10" s="68"/>
      <c r="G10" s="23"/>
      <c r="H10" s="3"/>
      <c r="I10" s="4"/>
    </row>
    <row r="11" spans="1:9" s="5" customFormat="1" ht="11.25">
      <c r="A11" s="308"/>
      <c r="B11" s="311"/>
      <c r="C11" s="311" t="s">
        <v>53</v>
      </c>
      <c r="D11" s="347"/>
      <c r="E11" s="156"/>
      <c r="F11" s="68"/>
      <c r="G11" s="23">
        <v>3676.41</v>
      </c>
      <c r="H11" s="3"/>
      <c r="I11" s="4"/>
    </row>
    <row r="12" spans="1:9" s="5" customFormat="1" ht="11.25">
      <c r="A12" s="308"/>
      <c r="B12" s="311"/>
      <c r="C12" s="311" t="s">
        <v>106</v>
      </c>
      <c r="D12" s="347"/>
      <c r="E12" s="156"/>
      <c r="F12" s="68"/>
      <c r="G12" s="23">
        <v>1190.05</v>
      </c>
      <c r="H12" s="3"/>
      <c r="I12" s="4"/>
    </row>
    <row r="13" spans="1:9" s="5" customFormat="1" ht="11.25">
      <c r="A13" s="308"/>
      <c r="B13" s="311"/>
      <c r="C13" s="311" t="s">
        <v>110</v>
      </c>
      <c r="D13" s="347"/>
      <c r="E13" s="156">
        <v>5</v>
      </c>
      <c r="F13" s="68">
        <v>6</v>
      </c>
      <c r="G13" s="23"/>
      <c r="H13" s="3"/>
      <c r="I13" s="4"/>
    </row>
    <row r="14" spans="1:9" s="5" customFormat="1" ht="11.25">
      <c r="A14" s="308"/>
      <c r="B14" s="311"/>
      <c r="C14" s="311" t="s">
        <v>44</v>
      </c>
      <c r="D14" s="347"/>
      <c r="E14" s="156"/>
      <c r="F14" s="68">
        <v>13237</v>
      </c>
      <c r="G14" s="23">
        <v>10793.56</v>
      </c>
      <c r="H14" s="3"/>
      <c r="I14" s="4"/>
    </row>
    <row r="15" spans="1:9" s="5" customFormat="1" ht="11.25">
      <c r="A15" s="308"/>
      <c r="B15" s="311"/>
      <c r="C15" s="311" t="s">
        <v>45</v>
      </c>
      <c r="D15" s="347"/>
      <c r="E15" s="156">
        <v>766</v>
      </c>
      <c r="F15" s="68">
        <v>343</v>
      </c>
      <c r="G15" s="23">
        <v>261.31</v>
      </c>
      <c r="H15" s="3"/>
      <c r="I15" s="4"/>
    </row>
    <row r="16" spans="1:9" s="5" customFormat="1" ht="11.25">
      <c r="A16" s="308"/>
      <c r="B16" s="311"/>
      <c r="C16" s="311" t="s">
        <v>46</v>
      </c>
      <c r="D16" s="347"/>
      <c r="E16" s="156"/>
      <c r="F16" s="68">
        <v>1175</v>
      </c>
      <c r="G16" s="23">
        <v>2255.18</v>
      </c>
      <c r="H16" s="3"/>
      <c r="I16" s="4"/>
    </row>
    <row r="17" spans="1:9" s="5" customFormat="1" ht="11.25">
      <c r="A17" s="308"/>
      <c r="B17" s="311"/>
      <c r="C17" s="311" t="s">
        <v>1</v>
      </c>
      <c r="D17" s="347"/>
      <c r="E17" s="156">
        <v>155123</v>
      </c>
      <c r="F17" s="68">
        <v>174621</v>
      </c>
      <c r="G17" s="23">
        <v>135587.5</v>
      </c>
      <c r="H17" s="3"/>
      <c r="I17" s="4"/>
    </row>
    <row r="18" spans="1:9" s="5" customFormat="1" ht="11.25">
      <c r="A18" s="308"/>
      <c r="B18" s="311" t="s">
        <v>47</v>
      </c>
      <c r="C18" s="311" t="s">
        <v>78</v>
      </c>
      <c r="D18" s="347"/>
      <c r="E18" s="156">
        <v>1970</v>
      </c>
      <c r="F18" s="68">
        <v>1494</v>
      </c>
      <c r="G18" s="23">
        <v>1384.52</v>
      </c>
      <c r="H18" s="3"/>
      <c r="I18" s="4"/>
    </row>
    <row r="19" spans="1:9" s="5" customFormat="1" ht="11.25">
      <c r="A19" s="308"/>
      <c r="B19" s="311"/>
      <c r="C19" s="311" t="s">
        <v>77</v>
      </c>
      <c r="D19" s="347"/>
      <c r="E19" s="156">
        <v>308</v>
      </c>
      <c r="F19" s="68">
        <v>570</v>
      </c>
      <c r="G19" s="23">
        <v>1673.16</v>
      </c>
      <c r="H19" s="3"/>
      <c r="I19" s="4"/>
    </row>
    <row r="20" spans="1:9" s="5" customFormat="1" ht="11.25">
      <c r="A20" s="308"/>
      <c r="B20" s="311"/>
      <c r="C20" s="311" t="s">
        <v>100</v>
      </c>
      <c r="D20" s="347"/>
      <c r="E20" s="156">
        <v>619</v>
      </c>
      <c r="F20" s="68">
        <v>799</v>
      </c>
      <c r="G20" s="23">
        <v>211.59</v>
      </c>
      <c r="H20" s="3"/>
      <c r="I20" s="4"/>
    </row>
    <row r="21" spans="1:9" s="5" customFormat="1" ht="11.25">
      <c r="A21" s="308"/>
      <c r="B21" s="311"/>
      <c r="C21" s="311" t="s">
        <v>76</v>
      </c>
      <c r="D21" s="347"/>
      <c r="E21" s="156">
        <v>487</v>
      </c>
      <c r="F21" s="68">
        <v>562</v>
      </c>
      <c r="G21" s="23">
        <v>327.07</v>
      </c>
      <c r="H21" s="3"/>
      <c r="I21" s="4"/>
    </row>
    <row r="22" spans="1:9" s="5" customFormat="1" ht="11.25">
      <c r="A22" s="308"/>
      <c r="B22" s="311"/>
      <c r="C22" s="311" t="s">
        <v>48</v>
      </c>
      <c r="D22" s="347"/>
      <c r="E22" s="156">
        <v>633</v>
      </c>
      <c r="F22" s="68">
        <v>979</v>
      </c>
      <c r="G22" s="23">
        <v>1415.22</v>
      </c>
      <c r="H22" s="3"/>
      <c r="I22" s="4"/>
    </row>
    <row r="23" spans="1:9" s="5" customFormat="1" ht="12" thickBot="1">
      <c r="A23" s="309"/>
      <c r="B23" s="312"/>
      <c r="C23" s="312" t="s">
        <v>1</v>
      </c>
      <c r="D23" s="348"/>
      <c r="E23" s="157">
        <v>4017</v>
      </c>
      <c r="F23" s="69">
        <v>4404</v>
      </c>
      <c r="G23" s="61">
        <v>5011.56</v>
      </c>
      <c r="H23" s="3"/>
      <c r="I23" s="4"/>
    </row>
    <row r="24" spans="1:9" s="5" customFormat="1" ht="11.25">
      <c r="A24" s="307" t="s">
        <v>49</v>
      </c>
      <c r="B24" s="310" t="s">
        <v>1</v>
      </c>
      <c r="C24" s="310" t="s">
        <v>50</v>
      </c>
      <c r="D24" s="349"/>
      <c r="E24" s="154">
        <v>276126</v>
      </c>
      <c r="F24" s="155">
        <v>221039</v>
      </c>
      <c r="G24" s="21">
        <v>217942.87</v>
      </c>
      <c r="H24" s="3"/>
      <c r="I24" s="4"/>
    </row>
    <row r="25" spans="1:9" s="5" customFormat="1" ht="11.25">
      <c r="A25" s="308"/>
      <c r="B25" s="311"/>
      <c r="C25" s="311" t="s">
        <v>109</v>
      </c>
      <c r="D25" s="347"/>
      <c r="E25" s="156">
        <v>288</v>
      </c>
      <c r="F25" s="68">
        <v>447</v>
      </c>
      <c r="G25" s="23">
        <v>374.92</v>
      </c>
      <c r="H25" s="3"/>
      <c r="I25" s="4"/>
    </row>
    <row r="26" spans="1:9" s="5" customFormat="1" ht="11.25">
      <c r="A26" s="308"/>
      <c r="B26" s="311"/>
      <c r="C26" s="311" t="s">
        <v>108</v>
      </c>
      <c r="D26" s="347"/>
      <c r="E26" s="156"/>
      <c r="F26" s="68"/>
      <c r="G26" s="23"/>
      <c r="H26" s="3"/>
      <c r="I26" s="4"/>
    </row>
    <row r="27" spans="1:9" s="5" customFormat="1" ht="11.25">
      <c r="A27" s="308"/>
      <c r="B27" s="311"/>
      <c r="C27" s="311" t="s">
        <v>51</v>
      </c>
      <c r="D27" s="347"/>
      <c r="E27" s="156">
        <v>23226</v>
      </c>
      <c r="F27" s="68">
        <v>24481</v>
      </c>
      <c r="G27" s="23">
        <v>25348.53</v>
      </c>
      <c r="H27" s="3"/>
      <c r="I27" s="4"/>
    </row>
    <row r="28" spans="1:9" s="5" customFormat="1" ht="11.25">
      <c r="A28" s="308"/>
      <c r="B28" s="311"/>
      <c r="C28" s="311" t="s">
        <v>52</v>
      </c>
      <c r="D28" s="347"/>
      <c r="E28" s="156">
        <v>13476</v>
      </c>
      <c r="F28" s="68">
        <v>14318</v>
      </c>
      <c r="G28" s="23"/>
      <c r="H28" s="3"/>
      <c r="I28" s="4"/>
    </row>
    <row r="29" spans="1:9" s="5" customFormat="1" ht="11.25">
      <c r="A29" s="308"/>
      <c r="B29" s="311"/>
      <c r="C29" s="311" t="s">
        <v>53</v>
      </c>
      <c r="D29" s="347"/>
      <c r="E29" s="156">
        <v>3198</v>
      </c>
      <c r="F29" s="68">
        <v>3732</v>
      </c>
      <c r="G29" s="23"/>
      <c r="H29" s="3"/>
      <c r="I29" s="4"/>
    </row>
    <row r="30" spans="1:9" s="5" customFormat="1" ht="11.25">
      <c r="A30" s="308"/>
      <c r="B30" s="311"/>
      <c r="C30" s="311" t="s">
        <v>106</v>
      </c>
      <c r="D30" s="347"/>
      <c r="E30" s="156"/>
      <c r="F30" s="68">
        <v>302</v>
      </c>
      <c r="G30" s="23"/>
      <c r="H30" s="3"/>
      <c r="I30" s="4"/>
    </row>
    <row r="31" spans="1:9" s="5" customFormat="1" ht="11.25">
      <c r="A31" s="308"/>
      <c r="B31" s="311"/>
      <c r="C31" s="311" t="s">
        <v>110</v>
      </c>
      <c r="D31" s="347"/>
      <c r="E31" s="156"/>
      <c r="F31" s="68"/>
      <c r="G31" s="23">
        <v>-7.37</v>
      </c>
      <c r="H31" s="3"/>
      <c r="I31" s="4"/>
    </row>
    <row r="32" spans="1:9" s="5" customFormat="1" ht="11.25">
      <c r="A32" s="308"/>
      <c r="B32" s="311"/>
      <c r="C32" s="311" t="s">
        <v>105</v>
      </c>
      <c r="D32" s="347"/>
      <c r="E32" s="156"/>
      <c r="F32" s="68">
        <v>7</v>
      </c>
      <c r="G32" s="23"/>
      <c r="H32" s="3"/>
      <c r="I32" s="4"/>
    </row>
    <row r="33" spans="1:9" s="5" customFormat="1" ht="11.25">
      <c r="A33" s="308"/>
      <c r="B33" s="311"/>
      <c r="C33" s="311" t="s">
        <v>104</v>
      </c>
      <c r="D33" s="347"/>
      <c r="E33" s="156"/>
      <c r="F33" s="68">
        <v>1231</v>
      </c>
      <c r="G33" s="23">
        <v>2780.57</v>
      </c>
      <c r="H33" s="3"/>
      <c r="I33" s="4"/>
    </row>
    <row r="34" spans="1:9" s="5" customFormat="1" ht="11.25">
      <c r="A34" s="308"/>
      <c r="B34" s="311"/>
      <c r="C34" s="311" t="s">
        <v>54</v>
      </c>
      <c r="D34" s="347"/>
      <c r="E34" s="156">
        <v>5659</v>
      </c>
      <c r="F34" s="68">
        <v>758</v>
      </c>
      <c r="G34" s="23">
        <v>724.21</v>
      </c>
      <c r="H34" s="3"/>
      <c r="I34" s="4"/>
    </row>
    <row r="35" spans="1:9" s="5" customFormat="1" ht="11.25">
      <c r="A35" s="308"/>
      <c r="B35" s="311"/>
      <c r="C35" s="311" t="s">
        <v>103</v>
      </c>
      <c r="D35" s="347"/>
      <c r="E35" s="156"/>
      <c r="F35" s="68">
        <v>14164</v>
      </c>
      <c r="G35" s="23">
        <v>117422.59</v>
      </c>
      <c r="H35" s="3"/>
      <c r="I35" s="4"/>
    </row>
    <row r="36" spans="1:9" s="5" customFormat="1" ht="11.25">
      <c r="A36" s="308"/>
      <c r="B36" s="311"/>
      <c r="C36" s="311" t="s">
        <v>55</v>
      </c>
      <c r="D36" s="347"/>
      <c r="E36" s="156"/>
      <c r="F36" s="68">
        <v>62520</v>
      </c>
      <c r="G36" s="23">
        <v>17081.04</v>
      </c>
      <c r="H36" s="3"/>
      <c r="I36" s="4"/>
    </row>
    <row r="37" spans="1:9" s="5" customFormat="1" ht="11.25">
      <c r="A37" s="308"/>
      <c r="B37" s="311"/>
      <c r="C37" s="311" t="s">
        <v>102</v>
      </c>
      <c r="D37" s="347"/>
      <c r="E37" s="156"/>
      <c r="F37" s="68"/>
      <c r="G37" s="23"/>
      <c r="H37" s="3"/>
      <c r="I37" s="4"/>
    </row>
    <row r="38" spans="1:9" s="5" customFormat="1" ht="11.25">
      <c r="A38" s="308"/>
      <c r="B38" s="311"/>
      <c r="C38" s="311" t="s">
        <v>1</v>
      </c>
      <c r="D38" s="347"/>
      <c r="E38" s="156">
        <v>321973</v>
      </c>
      <c r="F38" s="68">
        <v>342999</v>
      </c>
      <c r="G38" s="23">
        <v>381667.36</v>
      </c>
      <c r="H38" s="3"/>
      <c r="I38" s="4"/>
    </row>
    <row r="39" spans="1:9" s="5" customFormat="1" ht="11.25">
      <c r="A39" s="308"/>
      <c r="B39" s="311" t="s">
        <v>101</v>
      </c>
      <c r="C39" s="311" t="s">
        <v>78</v>
      </c>
      <c r="D39" s="347"/>
      <c r="E39" s="156">
        <v>41658</v>
      </c>
      <c r="F39" s="68">
        <v>43341</v>
      </c>
      <c r="G39" s="23">
        <v>39916.23</v>
      </c>
      <c r="H39" s="3"/>
      <c r="I39" s="4"/>
    </row>
    <row r="40" spans="1:9" s="5" customFormat="1" ht="11.25">
      <c r="A40" s="308"/>
      <c r="B40" s="311"/>
      <c r="C40" s="311" t="s">
        <v>77</v>
      </c>
      <c r="D40" s="347"/>
      <c r="E40" s="156">
        <v>42098</v>
      </c>
      <c r="F40" s="68">
        <v>32169</v>
      </c>
      <c r="G40" s="23">
        <v>35089.12</v>
      </c>
      <c r="H40" s="3"/>
      <c r="I40" s="4"/>
    </row>
    <row r="41" spans="1:9" s="5" customFormat="1" ht="11.25">
      <c r="A41" s="308"/>
      <c r="B41" s="311"/>
      <c r="C41" s="311" t="s">
        <v>100</v>
      </c>
      <c r="D41" s="347"/>
      <c r="E41" s="156">
        <v>49388</v>
      </c>
      <c r="F41" s="68">
        <v>37109</v>
      </c>
      <c r="G41" s="23">
        <v>39654.54</v>
      </c>
      <c r="H41" s="3"/>
      <c r="I41" s="4"/>
    </row>
    <row r="42" spans="1:9" s="5" customFormat="1" ht="11.25">
      <c r="A42" s="308"/>
      <c r="B42" s="311"/>
      <c r="C42" s="311" t="s">
        <v>76</v>
      </c>
      <c r="D42" s="347"/>
      <c r="E42" s="156">
        <v>63139</v>
      </c>
      <c r="F42" s="68">
        <v>5394</v>
      </c>
      <c r="G42" s="23">
        <v>135.36</v>
      </c>
      <c r="H42" s="3"/>
      <c r="I42" s="4"/>
    </row>
    <row r="43" spans="1:9" s="5" customFormat="1" ht="11.25">
      <c r="A43" s="308"/>
      <c r="B43" s="311"/>
      <c r="C43" s="311" t="s">
        <v>48</v>
      </c>
      <c r="D43" s="347"/>
      <c r="E43" s="156"/>
      <c r="F43" s="68">
        <v>-9</v>
      </c>
      <c r="G43" s="23">
        <v>-9.45</v>
      </c>
      <c r="H43" s="3"/>
      <c r="I43" s="4"/>
    </row>
    <row r="44" spans="1:9" s="5" customFormat="1" ht="12" thickBot="1">
      <c r="A44" s="309"/>
      <c r="B44" s="312"/>
      <c r="C44" s="312" t="s">
        <v>1</v>
      </c>
      <c r="D44" s="348"/>
      <c r="E44" s="157">
        <v>196283</v>
      </c>
      <c r="F44" s="69">
        <v>118004</v>
      </c>
      <c r="G44" s="61">
        <v>114785.8</v>
      </c>
      <c r="H44" s="3"/>
      <c r="I44" s="4"/>
    </row>
    <row r="45" spans="1:9" s="5" customFormat="1" ht="9.75" customHeight="1">
      <c r="A45" s="3"/>
      <c r="B45" s="3"/>
      <c r="C45" s="3"/>
      <c r="D45" s="3"/>
      <c r="E45" s="3"/>
      <c r="F45" s="3"/>
      <c r="G45" s="3"/>
      <c r="H45" s="3"/>
      <c r="I45" s="4"/>
    </row>
    <row r="46" spans="1:9" ht="12.75">
      <c r="A46" s="328" t="s">
        <v>56</v>
      </c>
      <c r="B46" s="328"/>
      <c r="C46" s="328"/>
      <c r="D46" s="328"/>
      <c r="E46" s="84"/>
      <c r="F46" s="84"/>
      <c r="G46" s="84"/>
      <c r="H46" s="84"/>
      <c r="I46" s="83"/>
    </row>
    <row r="47" spans="1:9" s="5" customFormat="1" ht="12" thickBot="1">
      <c r="A47" s="3"/>
      <c r="B47" s="3"/>
      <c r="C47" s="3"/>
      <c r="D47" s="3"/>
      <c r="E47" s="3"/>
      <c r="F47" s="3"/>
      <c r="G47" s="3"/>
      <c r="H47" s="3"/>
      <c r="I47" s="4"/>
    </row>
    <row r="48" spans="1:8" s="5" customFormat="1" ht="12" thickBot="1">
      <c r="A48" s="303"/>
      <c r="B48" s="332"/>
      <c r="C48" s="332"/>
      <c r="D48" s="345"/>
      <c r="E48" s="115">
        <v>2010</v>
      </c>
      <c r="F48" s="12">
        <v>2011</v>
      </c>
      <c r="G48" s="13">
        <v>2012</v>
      </c>
      <c r="H48" s="4"/>
    </row>
    <row r="49" spans="1:8" s="5" customFormat="1" ht="11.25">
      <c r="A49" s="307" t="s">
        <v>57</v>
      </c>
      <c r="B49" s="310" t="s">
        <v>58</v>
      </c>
      <c r="C49" s="310"/>
      <c r="D49" s="159" t="s">
        <v>1</v>
      </c>
      <c r="E49" s="154">
        <v>17521</v>
      </c>
      <c r="F49" s="155">
        <v>51572</v>
      </c>
      <c r="G49" s="21">
        <v>114724.94</v>
      </c>
      <c r="H49" s="4"/>
    </row>
    <row r="50" spans="1:8" s="5" customFormat="1" ht="11.25">
      <c r="A50" s="308"/>
      <c r="B50" s="311"/>
      <c r="C50" s="311"/>
      <c r="D50" s="160" t="s">
        <v>59</v>
      </c>
      <c r="E50" s="156">
        <v>5078</v>
      </c>
      <c r="F50" s="68">
        <v>18263</v>
      </c>
      <c r="G50" s="23">
        <v>82112.66</v>
      </c>
      <c r="H50" s="4"/>
    </row>
    <row r="51" spans="1:8" s="5" customFormat="1" ht="11.25">
      <c r="A51" s="308"/>
      <c r="B51" s="311"/>
      <c r="C51" s="311"/>
      <c r="D51" s="160" t="s">
        <v>60</v>
      </c>
      <c r="E51" s="156"/>
      <c r="F51" s="68"/>
      <c r="G51" s="23"/>
      <c r="H51" s="4"/>
    </row>
    <row r="52" spans="1:8" s="5" customFormat="1" ht="11.25">
      <c r="A52" s="308"/>
      <c r="B52" s="311"/>
      <c r="C52" s="311"/>
      <c r="D52" s="160" t="s">
        <v>61</v>
      </c>
      <c r="E52" s="156">
        <v>4747</v>
      </c>
      <c r="F52" s="68">
        <v>3582</v>
      </c>
      <c r="G52" s="23">
        <v>1795.01</v>
      </c>
      <c r="H52" s="4"/>
    </row>
    <row r="53" spans="1:8" s="5" customFormat="1" ht="11.25">
      <c r="A53" s="308"/>
      <c r="B53" s="311"/>
      <c r="C53" s="311"/>
      <c r="D53" s="160" t="s">
        <v>62</v>
      </c>
      <c r="E53" s="156">
        <v>7696</v>
      </c>
      <c r="F53" s="68">
        <v>29727</v>
      </c>
      <c r="G53" s="23">
        <v>30817.27</v>
      </c>
      <c r="H53" s="4"/>
    </row>
    <row r="54" spans="1:8" s="5" customFormat="1" ht="11.25">
      <c r="A54" s="308"/>
      <c r="B54" s="311" t="s">
        <v>63</v>
      </c>
      <c r="C54" s="311"/>
      <c r="D54" s="160" t="s">
        <v>64</v>
      </c>
      <c r="E54" s="156">
        <v>129</v>
      </c>
      <c r="F54" s="68">
        <v>129</v>
      </c>
      <c r="G54" s="23">
        <v>129.09</v>
      </c>
      <c r="H54" s="4"/>
    </row>
    <row r="55" spans="1:8" s="5" customFormat="1" ht="11.25">
      <c r="A55" s="308"/>
      <c r="B55" s="311"/>
      <c r="C55" s="311"/>
      <c r="D55" s="160" t="s">
        <v>65</v>
      </c>
      <c r="E55" s="156">
        <v>4786</v>
      </c>
      <c r="F55" s="68">
        <v>3613</v>
      </c>
      <c r="G55" s="23">
        <v>1820.51</v>
      </c>
      <c r="H55" s="4"/>
    </row>
    <row r="56" spans="1:8" s="5" customFormat="1" ht="11.25">
      <c r="A56" s="308"/>
      <c r="B56" s="311"/>
      <c r="C56" s="311"/>
      <c r="D56" s="160" t="s">
        <v>66</v>
      </c>
      <c r="E56" s="156">
        <v>37392</v>
      </c>
      <c r="F56" s="68">
        <v>46735</v>
      </c>
      <c r="G56" s="23">
        <v>48885.08</v>
      </c>
      <c r="H56" s="4"/>
    </row>
    <row r="57" spans="1:8" s="5" customFormat="1" ht="11.25">
      <c r="A57" s="308"/>
      <c r="B57" s="311"/>
      <c r="C57" s="311"/>
      <c r="D57" s="160" t="s">
        <v>67</v>
      </c>
      <c r="E57" s="156">
        <v>1516</v>
      </c>
      <c r="F57" s="68">
        <v>35</v>
      </c>
      <c r="G57" s="23">
        <v>1228.22</v>
      </c>
      <c r="H57" s="4"/>
    </row>
    <row r="58" spans="1:8" s="5" customFormat="1" ht="11.25">
      <c r="A58" s="308"/>
      <c r="B58" s="311" t="s">
        <v>68</v>
      </c>
      <c r="C58" s="311"/>
      <c r="D58" s="160" t="s">
        <v>1</v>
      </c>
      <c r="E58" s="156">
        <v>1273</v>
      </c>
      <c r="F58" s="68">
        <v>457</v>
      </c>
      <c r="G58" s="23">
        <v>1101.42</v>
      </c>
      <c r="H58" s="4"/>
    </row>
    <row r="59" spans="1:8" s="5" customFormat="1" ht="11.25">
      <c r="A59" s="308" t="s">
        <v>98</v>
      </c>
      <c r="B59" s="311" t="s">
        <v>97</v>
      </c>
      <c r="C59" s="311"/>
      <c r="D59" s="160" t="s">
        <v>1</v>
      </c>
      <c r="E59" s="156">
        <v>5190</v>
      </c>
      <c r="F59" s="68">
        <v>226</v>
      </c>
      <c r="G59" s="23">
        <v>325.76</v>
      </c>
      <c r="H59" s="4"/>
    </row>
    <row r="60" spans="1:8" s="5" customFormat="1" ht="11.25">
      <c r="A60" s="308"/>
      <c r="B60" s="311"/>
      <c r="C60" s="311"/>
      <c r="D60" s="160" t="s">
        <v>120</v>
      </c>
      <c r="E60" s="156"/>
      <c r="F60" s="68"/>
      <c r="G60" s="23"/>
      <c r="H60" s="4"/>
    </row>
    <row r="61" spans="1:8" s="5" customFormat="1" ht="11.25">
      <c r="A61" s="308"/>
      <c r="B61" s="311"/>
      <c r="C61" s="311"/>
      <c r="D61" s="160" t="s">
        <v>119</v>
      </c>
      <c r="E61" s="156"/>
      <c r="F61" s="68"/>
      <c r="G61" s="23"/>
      <c r="H61" s="4"/>
    </row>
    <row r="62" spans="1:8" s="5" customFormat="1" ht="11.25">
      <c r="A62" s="308"/>
      <c r="B62" s="311"/>
      <c r="C62" s="311"/>
      <c r="D62" s="160" t="s">
        <v>118</v>
      </c>
      <c r="E62" s="156"/>
      <c r="F62" s="68"/>
      <c r="G62" s="23"/>
      <c r="H62" s="4"/>
    </row>
    <row r="63" spans="1:8" s="5" customFormat="1" ht="11.25">
      <c r="A63" s="308"/>
      <c r="B63" s="311"/>
      <c r="C63" s="311"/>
      <c r="D63" s="160" t="s">
        <v>117</v>
      </c>
      <c r="E63" s="156"/>
      <c r="F63" s="68"/>
      <c r="G63" s="23"/>
      <c r="H63" s="4"/>
    </row>
    <row r="64" spans="1:8" s="5" customFormat="1" ht="12" thickBot="1">
      <c r="A64" s="309"/>
      <c r="B64" s="312" t="s">
        <v>63</v>
      </c>
      <c r="C64" s="312"/>
      <c r="D64" s="188" t="s">
        <v>116</v>
      </c>
      <c r="E64" s="157"/>
      <c r="F64" s="69"/>
      <c r="G64" s="61"/>
      <c r="H64" s="4"/>
    </row>
    <row r="65" spans="1:9" s="5" customFormat="1" ht="11.25">
      <c r="A65" s="4"/>
      <c r="B65" s="4"/>
      <c r="C65" s="4"/>
      <c r="D65" s="4"/>
      <c r="E65" s="4"/>
      <c r="F65" s="4"/>
      <c r="G65" s="4"/>
      <c r="H65" s="4"/>
      <c r="I65" s="4"/>
    </row>
    <row r="66" s="5" customFormat="1" ht="11.25"/>
    <row r="67" s="5" customFormat="1" ht="11.25"/>
    <row r="68" s="5" customFormat="1" ht="11.25"/>
    <row r="69" s="5" customFormat="1" ht="11.25"/>
    <row r="70" s="5" customFormat="1" ht="11.25"/>
  </sheetData>
  <sheetProtection/>
  <mergeCells count="57">
    <mergeCell ref="A59:A64"/>
    <mergeCell ref="B59:C63"/>
    <mergeCell ref="B64:C64"/>
    <mergeCell ref="A46:D46"/>
    <mergeCell ref="A48:D48"/>
    <mergeCell ref="A49:A58"/>
    <mergeCell ref="B49:C53"/>
    <mergeCell ref="B54:C57"/>
    <mergeCell ref="B58:C58"/>
    <mergeCell ref="C38:D38"/>
    <mergeCell ref="B39:B44"/>
    <mergeCell ref="C39:D39"/>
    <mergeCell ref="C40:D40"/>
    <mergeCell ref="C41:D41"/>
    <mergeCell ref="C42:D42"/>
    <mergeCell ref="C43:D43"/>
    <mergeCell ref="C44:D44"/>
    <mergeCell ref="A24:A44"/>
    <mergeCell ref="B24:B38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17:D17"/>
    <mergeCell ref="B18:B23"/>
    <mergeCell ref="C18:D18"/>
    <mergeCell ref="C19:D19"/>
    <mergeCell ref="C20:D20"/>
    <mergeCell ref="C21:D21"/>
    <mergeCell ref="C22:D22"/>
    <mergeCell ref="C23:D23"/>
    <mergeCell ref="A2:D2"/>
    <mergeCell ref="A4:D4"/>
    <mergeCell ref="A5:A23"/>
    <mergeCell ref="B5:B17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Tomášová Eva Ing.</dc:creator>
  <cp:keywords/>
  <dc:description/>
  <cp:lastModifiedBy>Pospíchalová Petra</cp:lastModifiedBy>
  <cp:lastPrinted>2012-09-06T06:10:35Z</cp:lastPrinted>
  <dcterms:created xsi:type="dcterms:W3CDTF">2012-07-27T07:04:45Z</dcterms:created>
  <dcterms:modified xsi:type="dcterms:W3CDTF">2012-09-20T11:09:22Z</dcterms:modified>
  <cp:category/>
  <cp:version/>
  <cp:contentType/>
  <cp:contentStatus/>
</cp:coreProperties>
</file>