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<sst xmlns="http://schemas.openxmlformats.org/spreadsheetml/2006/main" count="449" uniqueCount="205">
  <si>
    <t>rozpočet</t>
  </si>
  <si>
    <t>Obec - ORP</t>
  </si>
  <si>
    <t xml:space="preserve">Počet </t>
  </si>
  <si>
    <t>obyvatel</t>
  </si>
  <si>
    <t>Poř.</t>
  </si>
  <si>
    <t>čís.</t>
  </si>
  <si>
    <t>Doručeno</t>
  </si>
  <si>
    <t>Požadovaná dotace</t>
  </si>
  <si>
    <t>Celkový</t>
  </si>
  <si>
    <t>Body</t>
  </si>
  <si>
    <t>celkem</t>
  </si>
  <si>
    <t>dne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</si>
  <si>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</si>
  <si>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</si>
  <si>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</si>
  <si>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</si>
  <si>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</si>
  <si>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</si>
  <si>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</si>
  <si>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</si>
  <si>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</si>
  <si>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</si>
  <si>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</si>
  <si>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</si>
  <si>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</si>
  <si>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</si>
  <si>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</si>
  <si>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</si>
  <si>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</si>
  <si>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</si>
  <si>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</si>
  <si>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</si>
  <si>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</si>
  <si>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</si>
  <si>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</si>
  <si>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</si>
  <si>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</si>
  <si>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</si>
  <si>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</si>
  <si>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</si>
  <si>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</si>
  <si>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</si>
  <si>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</si>
  <si>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</si>
  <si>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</si>
  <si>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</si>
  <si>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</si>
  <si>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</si>
  <si>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</si>
  <si>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</si>
  <si>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</si>
  <si>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</si>
  <si>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</si>
  <si>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</si>
  <si>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</si>
  <si>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</si>
  <si>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</si>
  <si>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</si>
  <si>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</si>
  <si>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</si>
  <si>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</si>
  <si>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</si>
  <si>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</si>
  <si>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</si>
  <si>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</si>
  <si>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</si>
  <si>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</si>
  <si>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</si>
  <si>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</si>
  <si>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</si>
  <si>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</si>
  <si>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</si>
  <si>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</si>
  <si>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</si>
  <si>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</si>
  <si>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</si>
  <si>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</si>
  <si>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</si>
  <si>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</si>
  <si>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výše</t>
  </si>
  <si>
    <t>body</t>
  </si>
  <si>
    <t>30. 3.</t>
  </si>
  <si>
    <t>bezpečnostní dveře</t>
  </si>
  <si>
    <t>EZS</t>
  </si>
  <si>
    <t>17. 4.</t>
  </si>
  <si>
    <t xml:space="preserve">24. 4. </t>
  </si>
  <si>
    <t>27. 4.</t>
  </si>
  <si>
    <t>bezpečnostní mříže</t>
  </si>
  <si>
    <t>30. 4.</t>
  </si>
  <si>
    <t xml:space="preserve">30. 4. </t>
  </si>
  <si>
    <t>Křižánky</t>
  </si>
  <si>
    <t>%</t>
  </si>
  <si>
    <t xml:space="preserve">Evidence žádostí o dotaci na ochranu obecního nemovitého majetku v roce 2012                                                                                    </t>
  </si>
  <si>
    <t>index</t>
  </si>
  <si>
    <t>SVL</t>
  </si>
  <si>
    <t>ano/ne</t>
  </si>
  <si>
    <t>v Kč</t>
  </si>
  <si>
    <t xml:space="preserve">výše v </t>
  </si>
  <si>
    <t xml:space="preserve"> objekt</t>
  </si>
  <si>
    <t>a,b,c</t>
  </si>
  <si>
    <t>ano</t>
  </si>
  <si>
    <t>a</t>
  </si>
  <si>
    <t>4. 4.</t>
  </si>
  <si>
    <t>c</t>
  </si>
  <si>
    <t>5. 4.</t>
  </si>
  <si>
    <t>ne</t>
  </si>
  <si>
    <t>11. 4.</t>
  </si>
  <si>
    <t>b</t>
  </si>
  <si>
    <t>13. 4.</t>
  </si>
  <si>
    <t xml:space="preserve">13. 4. </t>
  </si>
  <si>
    <t xml:space="preserve">17. 4. </t>
  </si>
  <si>
    <t>18. 4.</t>
  </si>
  <si>
    <t>19. 4.</t>
  </si>
  <si>
    <t xml:space="preserve">ne </t>
  </si>
  <si>
    <t>KDS- bude napojen na OP</t>
  </si>
  <si>
    <t>20. 4.</t>
  </si>
  <si>
    <t xml:space="preserve">Druh </t>
  </si>
  <si>
    <t>zabezpečení</t>
  </si>
  <si>
    <t>24. 4.</t>
  </si>
  <si>
    <t>25. 4.</t>
  </si>
  <si>
    <t>bezpečnostní zámky</t>
  </si>
  <si>
    <t xml:space="preserve">25. 4. </t>
  </si>
  <si>
    <t>26. 4.</t>
  </si>
  <si>
    <t xml:space="preserve">26. 4. </t>
  </si>
  <si>
    <t xml:space="preserve">27. 4. </t>
  </si>
  <si>
    <t>Havlíčkova Borová</t>
  </si>
  <si>
    <t xml:space="preserve">ano </t>
  </si>
  <si>
    <t>počet</t>
  </si>
  <si>
    <t>přestupky</t>
  </si>
  <si>
    <t>trestné činny</t>
  </si>
  <si>
    <t xml:space="preserve">počet </t>
  </si>
  <si>
    <t>Podíl</t>
  </si>
  <si>
    <t>obce</t>
  </si>
  <si>
    <t>Celkem</t>
  </si>
  <si>
    <t>osvětlení společens. domu</t>
  </si>
  <si>
    <t>Poznámka</t>
  </si>
  <si>
    <t xml:space="preserve">KDS </t>
  </si>
  <si>
    <t>chybí výpis LV</t>
  </si>
  <si>
    <t>KDS</t>
  </si>
  <si>
    <t>KDS - bude napojen na OP</t>
  </si>
  <si>
    <t>KDS - není obec.policie</t>
  </si>
  <si>
    <t>Olešná (Pelhřimov)</t>
  </si>
  <si>
    <t>OBEC LIPNÍK</t>
  </si>
  <si>
    <t>OBEC VEPŘÍKOV</t>
  </si>
  <si>
    <t>MĚSTO JAROMĚŘICE NAD ROKYTNOU</t>
  </si>
  <si>
    <t>OBEC HARTVÍKOVICE</t>
  </si>
  <si>
    <t>OBEC CIDLINA</t>
  </si>
  <si>
    <t>OBEC ŘÍMOV</t>
  </si>
  <si>
    <t>OBEC ŠVÁBOV</t>
  </si>
  <si>
    <t>OBEC KÁMEN</t>
  </si>
  <si>
    <t>MĚSTO TŘEBÍČ</t>
  </si>
  <si>
    <t>OBEC OSOVÁ BÍTÝŠKA</t>
  </si>
  <si>
    <t>MĚSTO CHOTĚBOŘ</t>
  </si>
  <si>
    <t>Město Humpolec</t>
  </si>
  <si>
    <t>OBEC LÍPA</t>
  </si>
  <si>
    <t>OBEC HORNÍ ÚJEZD</t>
  </si>
  <si>
    <t>Obec Vojslavice</t>
  </si>
  <si>
    <t>Město Pelhřimov</t>
  </si>
  <si>
    <t>OBEC ZAŠOVICE</t>
  </si>
  <si>
    <t>MĚSTO TŘEŠŤ</t>
  </si>
  <si>
    <t xml:space="preserve">Městys Vilémov </t>
  </si>
  <si>
    <t xml:space="preserve">Obec Bojiště </t>
  </si>
  <si>
    <t>OBEC DOBROUTOV</t>
  </si>
  <si>
    <t>Městys Luka nad Jihlavou</t>
  </si>
  <si>
    <t>Městys Opatov</t>
  </si>
  <si>
    <t>OBEC MALEČ</t>
  </si>
  <si>
    <t>OBEC ŠTĚPÁNOV NAD SVRATKOU</t>
  </si>
  <si>
    <t>MĚSTO SVRATKA</t>
  </si>
  <si>
    <t>OBEC NOVÉ SYROVICE</t>
  </si>
  <si>
    <t>OBEC KVĚTINOV</t>
  </si>
  <si>
    <t>OBEC ČÁSLAVICE</t>
  </si>
  <si>
    <t>OBEC KOŽICHOVICE</t>
  </si>
  <si>
    <t>OBEC KRÁSNÁ HORA</t>
  </si>
  <si>
    <t>OBEC ŠEBKOVICE</t>
  </si>
  <si>
    <t>MĚSTO HROTOVICE</t>
  </si>
  <si>
    <t>OBEC VYSKYTNÁ N. JIHLAVOU</t>
  </si>
  <si>
    <t>OBEC BRANCOUZE</t>
  </si>
  <si>
    <t>MĚSTO MORAVSKÉ BUDĚJOVICE</t>
  </si>
  <si>
    <t>OBEC KRHOV</t>
  </si>
  <si>
    <t>Obec Horní Rápotice</t>
  </si>
  <si>
    <t>OBEC BOHUSLAVICE</t>
  </si>
  <si>
    <t>OBEC ROUCHOVANY</t>
  </si>
  <si>
    <t>OBEC POHLED</t>
  </si>
  <si>
    <t>MĚSTYS OKŘÍŠKY</t>
  </si>
  <si>
    <t>Obec Chlístov</t>
  </si>
  <si>
    <t>OBEC VYSOKÉ STUDNICE</t>
  </si>
  <si>
    <t>OBEC LESONICE</t>
  </si>
  <si>
    <t>statutární město Jihlava</t>
  </si>
  <si>
    <t>OBEC OUDOLEŇ</t>
  </si>
  <si>
    <t>Městys Havlíčkova Borová</t>
  </si>
  <si>
    <t>OBEC ČECHTÍN</t>
  </si>
  <si>
    <t>OBEC KOŽLÍ</t>
  </si>
  <si>
    <t>OBEC ČACHOTÍN</t>
  </si>
  <si>
    <t>OBEC LEŠTINA U SVĚTLÉ NAD SÁZAVOU</t>
  </si>
  <si>
    <t>Městys Kamenice</t>
  </si>
  <si>
    <t>Městys Dalešice</t>
  </si>
  <si>
    <t>OBEC RAČICE</t>
  </si>
  <si>
    <t>OBEC SEDLEC</t>
  </si>
  <si>
    <t>OBEC VĚŽNICE</t>
  </si>
  <si>
    <t>Kritéria/body</t>
  </si>
  <si>
    <t>není obec. pol.</t>
  </si>
  <si>
    <t>bezpečnostní skla</t>
  </si>
  <si>
    <t>EZS a mech. zabezpečení</t>
  </si>
  <si>
    <t>RK-22-2012-41, př. 1</t>
  </si>
  <si>
    <t>počet stran: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</si>
</sst>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3" fontId="0" fillId="0" borderId="22" xfId="0" applyNumberFormat="1" applyBorder="1" applyAlignment="1">
      <alignment horizontal="center"/>
    </xf>
    <xf numFmtId="0" fontId="0" fillId="0" borderId="16" xfId="0" applyBorder="1" applyAlignment="1">
      <alignment/>
    </xf>
    <xf numFmtId="14" fontId="0" fillId="0" borderId="12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3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16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30" xfId="0" applyFill="1" applyBorder="1" applyAlignment="1">
      <alignment/>
    </xf>
    <xf numFmtId="0" fontId="0" fillId="0" borderId="20" xfId="0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3" fontId="0" fillId="0" borderId="36" xfId="0" applyNumberFormat="1" applyFont="1" applyBorder="1" applyAlignment="1">
      <alignment horizontal="center"/>
    </xf>
    <xf numFmtId="165" fontId="0" fillId="0" borderId="37" xfId="0" applyNumberForma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14" fontId="0" fillId="0" borderId="42" xfId="0" applyNumberFormat="1" applyFont="1" applyBorder="1" applyAlignment="1">
      <alignment horizontal="center"/>
    </xf>
    <xf numFmtId="14" fontId="0" fillId="0" borderId="34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16" fontId="0" fillId="0" borderId="34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16" fontId="0" fillId="0" borderId="34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38" xfId="0" applyFont="1" applyBorder="1" applyAlignment="1">
      <alignment/>
    </xf>
    <xf numFmtId="3" fontId="0" fillId="0" borderId="13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46" xfId="0" applyBorder="1" applyAlignment="1">
      <alignment/>
    </xf>
    <xf numFmtId="0" fontId="1" fillId="0" borderId="47" xfId="0" applyFont="1" applyBorder="1" applyAlignment="1">
      <alignment/>
    </xf>
    <xf numFmtId="0" fontId="0" fillId="0" borderId="48" xfId="0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0" fontId="0" fillId="0" borderId="20" xfId="0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47" xfId="0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49" xfId="0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39" xfId="0" applyBorder="1" applyAlignment="1">
      <alignment/>
    </xf>
    <xf numFmtId="0" fontId="0" fillId="0" borderId="51" xfId="0" applyBorder="1" applyAlignment="1">
      <alignment/>
    </xf>
    <xf numFmtId="0" fontId="0" fillId="0" borderId="34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5"/>
  <sheetViews>
    <sheetView tabSelected="1" view="pageLayout" workbookViewId="0" topLeftCell="E55">
      <selection activeCell="I80" sqref="I80"/>
    </sheetView>
  </sheetViews>
  <sheetFormatPr defaultColWidth="9.00390625" defaultRowHeight="12.75"/>
  <cols>
    <col min="1" max="1" width="4.00390625" style="0" customWidth="1"/>
    <col min="2" max="2" width="36.125" style="0" customWidth="1"/>
    <col min="3" max="3" width="7.00390625" style="0" customWidth="1"/>
    <col min="4" max="4" width="8.125" style="0" customWidth="1"/>
    <col min="5" max="5" width="9.125" style="0" customWidth="1"/>
    <col min="6" max="6" width="8.00390625" style="0" customWidth="1"/>
    <col min="7" max="7" width="8.875" style="0" customWidth="1"/>
    <col min="8" max="8" width="9.25390625" style="0" customWidth="1"/>
    <col min="9" max="9" width="5.625" style="0" customWidth="1"/>
    <col min="10" max="10" width="5.125" style="0" customWidth="1"/>
    <col min="11" max="11" width="4.625" style="0" customWidth="1"/>
    <col min="12" max="12" width="5.75390625" style="0" customWidth="1"/>
    <col min="13" max="13" width="4.875" style="0" customWidth="1"/>
    <col min="14" max="14" width="4.75390625" style="0" customWidth="1"/>
    <col min="15" max="15" width="6.00390625" style="0" customWidth="1"/>
    <col min="16" max="16" width="4.75390625" style="0" customWidth="1"/>
    <col min="17" max="17" width="4.875" style="0" customWidth="1"/>
    <col min="18" max="18" width="5.25390625" style="0" customWidth="1"/>
    <col min="19" max="19" width="6.375" style="0" customWidth="1"/>
    <col min="20" max="20" width="21.625" style="0" customWidth="1"/>
    <col min="21" max="21" width="13.25390625" style="0" customWidth="1"/>
    <col min="22" max="22" width="4.125" style="0" customWidth="1"/>
    <col min="23" max="23" width="19.875" style="0" customWidth="1"/>
    <col min="24" max="24" width="8.75390625" style="0" customWidth="1"/>
    <col min="25" max="25" width="7.125" style="0" customWidth="1"/>
    <col min="27" max="27" width="10.125" style="0" bestFit="1" customWidth="1"/>
    <col min="29" max="29" width="6.625" style="0" customWidth="1"/>
    <col min="30" max="30" width="16.00390625" style="0" customWidth="1"/>
    <col min="31" max="31" width="13.75390625" style="0" customWidth="1"/>
    <col min="32" max="32" width="13.625" style="0" customWidth="1"/>
    <col min="33" max="33" width="5.25390625" style="0" customWidth="1"/>
    <col min="37" max="37" width="5.25390625" style="0" customWidth="1"/>
    <col min="38" max="38" width="27.25390625" style="0" customWidth="1"/>
    <col min="40" max="40" width="14.75390625" style="0" customWidth="1"/>
    <col min="45" max="45" width="20.75390625" style="0" customWidth="1"/>
  </cols>
  <sheetData>
    <row r="1" spans="19:38" ht="15">
      <c r="S1" s="50"/>
      <c r="T1" s="140" t="s">
        <v>203</v>
      </c>
      <c r="U1" s="140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52"/>
      <c r="AH1" s="52"/>
      <c r="AI1" s="52"/>
      <c r="AJ1" s="52"/>
      <c r="AK1" s="52"/>
      <c r="AL1" s="52"/>
    </row>
    <row r="2" spans="19:38" ht="15">
      <c r="S2" s="50"/>
      <c r="T2" s="140" t="s">
        <v>204</v>
      </c>
      <c r="U2" s="140"/>
      <c r="V2" s="51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52"/>
      <c r="AH2" s="52"/>
      <c r="AI2" s="52"/>
      <c r="AJ2" s="52"/>
      <c r="AK2" s="52"/>
      <c r="AL2" s="52"/>
    </row>
    <row r="3" spans="1:45" ht="15.75" thickBot="1">
      <c r="A3" s="142" t="s">
        <v>92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46"/>
      <c r="V3" s="141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54"/>
      <c r="AH3" s="49"/>
      <c r="AI3" s="49"/>
      <c r="AJ3" s="49"/>
      <c r="AK3" s="141"/>
      <c r="AL3" s="141"/>
      <c r="AM3" s="141"/>
      <c r="AN3" s="141"/>
      <c r="AO3" s="141"/>
      <c r="AP3" s="141"/>
      <c r="AQ3" s="141"/>
      <c r="AR3" s="141"/>
      <c r="AS3" s="141"/>
    </row>
    <row r="4" spans="1:45" ht="12.75">
      <c r="A4" s="23" t="s">
        <v>4</v>
      </c>
      <c r="B4" s="77" t="s">
        <v>1</v>
      </c>
      <c r="C4" s="102" t="s">
        <v>6</v>
      </c>
      <c r="D4" s="13" t="s">
        <v>2</v>
      </c>
      <c r="E4" s="143" t="s">
        <v>7</v>
      </c>
      <c r="F4" s="143"/>
      <c r="G4" s="2" t="s">
        <v>131</v>
      </c>
      <c r="H4" s="2" t="s">
        <v>8</v>
      </c>
      <c r="I4" s="147" t="s">
        <v>199</v>
      </c>
      <c r="J4" s="148"/>
      <c r="K4" s="148"/>
      <c r="L4" s="148"/>
      <c r="M4" s="148"/>
      <c r="N4" s="148"/>
      <c r="O4" s="148"/>
      <c r="P4" s="148"/>
      <c r="Q4" s="148"/>
      <c r="R4" s="149"/>
      <c r="S4" s="24" t="s">
        <v>9</v>
      </c>
      <c r="T4" s="55" t="s">
        <v>116</v>
      </c>
      <c r="U4" s="77" t="s">
        <v>135</v>
      </c>
      <c r="V4" s="152"/>
      <c r="W4" s="152"/>
      <c r="X4" s="152"/>
      <c r="Y4" s="141"/>
      <c r="Z4" s="33"/>
      <c r="AA4" s="154"/>
      <c r="AB4" s="154"/>
      <c r="AC4" s="154"/>
      <c r="AD4" s="154"/>
      <c r="AE4" s="154"/>
      <c r="AF4" s="33"/>
      <c r="AG4" s="53"/>
      <c r="AH4" s="53"/>
      <c r="AI4" s="53"/>
      <c r="AJ4" s="53"/>
      <c r="AK4" s="33"/>
      <c r="AL4" s="54"/>
      <c r="AM4" s="35"/>
      <c r="AN4" s="32"/>
      <c r="AO4" s="32"/>
      <c r="AP4" s="32"/>
      <c r="AQ4" s="153"/>
      <c r="AR4" s="153"/>
      <c r="AS4" s="35"/>
    </row>
    <row r="5" spans="1:45" ht="12.75">
      <c r="A5" s="25" t="s">
        <v>5</v>
      </c>
      <c r="B5" s="78"/>
      <c r="C5" s="103" t="s">
        <v>11</v>
      </c>
      <c r="D5" s="20" t="s">
        <v>3</v>
      </c>
      <c r="E5" s="10" t="s">
        <v>79</v>
      </c>
      <c r="F5" s="10" t="s">
        <v>97</v>
      </c>
      <c r="G5" s="19" t="s">
        <v>132</v>
      </c>
      <c r="H5" s="19" t="s">
        <v>0</v>
      </c>
      <c r="I5" s="146" t="s">
        <v>129</v>
      </c>
      <c r="J5" s="150"/>
      <c r="K5" s="151"/>
      <c r="L5" s="144" t="s">
        <v>128</v>
      </c>
      <c r="M5" s="150"/>
      <c r="N5" s="151"/>
      <c r="O5" s="144" t="s">
        <v>94</v>
      </c>
      <c r="P5" s="145"/>
      <c r="Q5" s="146" t="s">
        <v>98</v>
      </c>
      <c r="R5" s="145"/>
      <c r="S5" s="21" t="s">
        <v>10</v>
      </c>
      <c r="T5" s="56" t="s">
        <v>117</v>
      </c>
      <c r="U5" s="78"/>
      <c r="V5" s="153"/>
      <c r="W5" s="152"/>
      <c r="X5" s="33"/>
      <c r="Y5" s="54"/>
      <c r="Z5" s="34"/>
      <c r="AA5" s="154"/>
      <c r="AB5" s="60"/>
      <c r="AC5" s="34"/>
      <c r="AD5" s="34"/>
      <c r="AE5" s="154"/>
      <c r="AF5" s="33"/>
      <c r="AG5" s="32"/>
      <c r="AH5" s="32"/>
      <c r="AI5" s="32"/>
      <c r="AJ5" s="32"/>
      <c r="AK5" s="32"/>
      <c r="AL5" s="35"/>
      <c r="AM5" s="32"/>
      <c r="AN5" s="47"/>
      <c r="AO5" s="47"/>
      <c r="AP5" s="47"/>
      <c r="AQ5" s="47"/>
      <c r="AR5" s="47"/>
      <c r="AS5" s="47"/>
    </row>
    <row r="6" spans="1:45" ht="13.5" thickBot="1">
      <c r="A6" s="26"/>
      <c r="B6" s="89"/>
      <c r="C6" s="104"/>
      <c r="D6" s="45">
        <v>40909</v>
      </c>
      <c r="E6" s="14" t="s">
        <v>96</v>
      </c>
      <c r="F6" s="14" t="s">
        <v>91</v>
      </c>
      <c r="G6" s="3"/>
      <c r="H6" s="3"/>
      <c r="I6" s="87" t="s">
        <v>127</v>
      </c>
      <c r="J6" s="27" t="s">
        <v>93</v>
      </c>
      <c r="K6" s="28" t="s">
        <v>80</v>
      </c>
      <c r="L6" s="28" t="s">
        <v>130</v>
      </c>
      <c r="M6" s="28" t="s">
        <v>93</v>
      </c>
      <c r="N6" s="28" t="s">
        <v>80</v>
      </c>
      <c r="O6" s="28" t="s">
        <v>95</v>
      </c>
      <c r="P6" s="28" t="s">
        <v>80</v>
      </c>
      <c r="Q6" s="29" t="s">
        <v>99</v>
      </c>
      <c r="R6" s="29" t="s">
        <v>80</v>
      </c>
      <c r="S6" s="29"/>
      <c r="T6" s="57"/>
      <c r="U6" s="89"/>
      <c r="V6" s="35"/>
      <c r="W6" s="31"/>
      <c r="X6" s="61"/>
      <c r="Y6" s="37"/>
      <c r="Z6" s="62"/>
      <c r="AA6" s="37"/>
      <c r="AB6" s="37"/>
      <c r="AC6" s="62"/>
      <c r="AD6" s="32"/>
      <c r="AE6" s="37"/>
      <c r="AF6" s="37"/>
      <c r="AG6" s="33"/>
      <c r="AH6" s="33"/>
      <c r="AI6" s="32"/>
      <c r="AJ6" s="32"/>
      <c r="AK6" s="32"/>
      <c r="AL6" s="35"/>
      <c r="AM6" s="35"/>
      <c r="AN6" s="35"/>
      <c r="AO6" s="76"/>
      <c r="AP6" s="76"/>
      <c r="AQ6" s="76"/>
      <c r="AR6" s="76"/>
      <c r="AS6" s="35"/>
    </row>
    <row r="7" spans="1:45" ht="12.75" customHeight="1">
      <c r="A7" s="79" t="s">
        <v>12</v>
      </c>
      <c r="B7" s="114" t="s">
        <v>142</v>
      </c>
      <c r="C7" s="105" t="s">
        <v>81</v>
      </c>
      <c r="D7" s="8">
        <v>384</v>
      </c>
      <c r="E7" s="121">
        <v>50000</v>
      </c>
      <c r="F7" s="118">
        <v>47</v>
      </c>
      <c r="G7" s="17">
        <v>56417</v>
      </c>
      <c r="H7" s="17">
        <f aca="true" t="shared" si="0" ref="H7:H73">G7+E7</f>
        <v>106417</v>
      </c>
      <c r="I7" s="30">
        <v>1</v>
      </c>
      <c r="J7" s="71">
        <f>I7*1000/D7</f>
        <v>2.6041666666666665</v>
      </c>
      <c r="K7" s="9">
        <v>1</v>
      </c>
      <c r="L7" s="9">
        <v>1</v>
      </c>
      <c r="M7" s="9">
        <f>L7*1000/D7</f>
        <v>2.6041666666666665</v>
      </c>
      <c r="N7" s="9">
        <v>1</v>
      </c>
      <c r="O7" s="9" t="s">
        <v>100</v>
      </c>
      <c r="P7" s="9">
        <v>1</v>
      </c>
      <c r="Q7" s="9" t="s">
        <v>101</v>
      </c>
      <c r="R7" s="9">
        <v>3</v>
      </c>
      <c r="S7" s="125">
        <f>R7+P7+N7+K7</f>
        <v>6</v>
      </c>
      <c r="T7" s="58" t="s">
        <v>201</v>
      </c>
      <c r="U7" s="88"/>
      <c r="V7" s="39"/>
      <c r="W7" s="31"/>
      <c r="X7" s="33"/>
      <c r="Y7" s="37"/>
      <c r="Z7" s="62"/>
      <c r="AA7" s="38"/>
      <c r="AB7" s="38"/>
      <c r="AC7" s="62"/>
      <c r="AD7" s="32"/>
      <c r="AE7" s="38"/>
      <c r="AF7" s="37"/>
      <c r="AG7" s="33"/>
      <c r="AH7" s="33"/>
      <c r="AI7" s="32"/>
      <c r="AJ7" s="32"/>
      <c r="AK7" s="32"/>
      <c r="AL7" s="35"/>
      <c r="AM7" s="35"/>
      <c r="AN7" s="35"/>
      <c r="AO7" s="76"/>
      <c r="AP7" s="76"/>
      <c r="AQ7" s="76"/>
      <c r="AR7" s="76"/>
      <c r="AS7" s="35"/>
    </row>
    <row r="8" spans="1:38" ht="12.75" customHeight="1">
      <c r="A8" s="81" t="s">
        <v>13</v>
      </c>
      <c r="B8" s="115" t="s">
        <v>143</v>
      </c>
      <c r="C8" s="106" t="s">
        <v>102</v>
      </c>
      <c r="D8" s="5">
        <v>348</v>
      </c>
      <c r="E8" s="121">
        <v>28333</v>
      </c>
      <c r="F8" s="119">
        <f>E8*100/H8</f>
        <v>60.000847080747974</v>
      </c>
      <c r="G8" s="5">
        <v>18888</v>
      </c>
      <c r="H8" s="17">
        <f t="shared" si="0"/>
        <v>47221</v>
      </c>
      <c r="I8" s="30">
        <v>1</v>
      </c>
      <c r="J8" s="71">
        <f aca="true" t="shared" si="1" ref="J8:J71">I8*1000/D8</f>
        <v>2.8735632183908044</v>
      </c>
      <c r="K8" s="4">
        <v>1</v>
      </c>
      <c r="L8" s="4">
        <v>0</v>
      </c>
      <c r="M8" s="9">
        <f aca="true" t="shared" si="2" ref="M8:M72">L8*1000/D8</f>
        <v>0</v>
      </c>
      <c r="N8" s="4">
        <v>0</v>
      </c>
      <c r="O8" s="4" t="s">
        <v>100</v>
      </c>
      <c r="P8" s="4">
        <v>1</v>
      </c>
      <c r="Q8" s="9" t="s">
        <v>103</v>
      </c>
      <c r="R8" s="9">
        <v>1</v>
      </c>
      <c r="S8" s="125">
        <f aca="true" t="shared" si="3" ref="S8:S40">R8+P8+N8+K8</f>
        <v>3</v>
      </c>
      <c r="T8" s="44" t="s">
        <v>83</v>
      </c>
      <c r="U8" s="82" t="s">
        <v>137</v>
      </c>
      <c r="V8" s="39"/>
      <c r="W8" s="31"/>
      <c r="X8" s="33"/>
      <c r="Y8" s="32"/>
      <c r="Z8" s="62"/>
      <c r="AA8" s="37"/>
      <c r="AB8" s="37"/>
      <c r="AC8" s="62"/>
      <c r="AD8" s="32"/>
      <c r="AE8" s="37"/>
      <c r="AF8" s="37"/>
      <c r="AG8" s="33"/>
      <c r="AH8" s="33"/>
      <c r="AI8" s="32"/>
      <c r="AJ8" s="32"/>
      <c r="AK8" s="32"/>
      <c r="AL8" s="35"/>
    </row>
    <row r="9" spans="1:38" ht="12.75" customHeight="1">
      <c r="A9" s="81" t="s">
        <v>14</v>
      </c>
      <c r="B9" s="115" t="s">
        <v>141</v>
      </c>
      <c r="C9" s="106" t="s">
        <v>104</v>
      </c>
      <c r="D9" s="5">
        <v>584</v>
      </c>
      <c r="E9" s="121">
        <v>30900</v>
      </c>
      <c r="F9" s="119">
        <f>E9*100/H9</f>
        <v>49.927290353853614</v>
      </c>
      <c r="G9" s="5">
        <v>30990</v>
      </c>
      <c r="H9" s="17">
        <f t="shared" si="0"/>
        <v>61890</v>
      </c>
      <c r="I9" s="30">
        <v>2</v>
      </c>
      <c r="J9" s="71">
        <f t="shared" si="1"/>
        <v>3.4246575342465753</v>
      </c>
      <c r="K9" s="4">
        <v>1</v>
      </c>
      <c r="L9" s="4">
        <v>0</v>
      </c>
      <c r="M9" s="9">
        <f t="shared" si="2"/>
        <v>0</v>
      </c>
      <c r="N9" s="4">
        <v>0</v>
      </c>
      <c r="O9" s="4" t="s">
        <v>105</v>
      </c>
      <c r="P9" s="4">
        <v>0</v>
      </c>
      <c r="Q9" s="9" t="s">
        <v>101</v>
      </c>
      <c r="R9" s="9">
        <v>3</v>
      </c>
      <c r="S9" s="125">
        <f t="shared" si="3"/>
        <v>4</v>
      </c>
      <c r="T9" s="44" t="s">
        <v>83</v>
      </c>
      <c r="U9" s="82"/>
      <c r="V9" s="35"/>
      <c r="W9" s="31"/>
      <c r="X9" s="33"/>
      <c r="Y9" s="32"/>
      <c r="Z9" s="62"/>
      <c r="AA9" s="37"/>
      <c r="AB9" s="37"/>
      <c r="AC9" s="62"/>
      <c r="AD9" s="32"/>
      <c r="AE9" s="37"/>
      <c r="AF9" s="37"/>
      <c r="AG9" s="33"/>
      <c r="AH9" s="33"/>
      <c r="AI9" s="32"/>
      <c r="AJ9" s="32"/>
      <c r="AK9" s="32"/>
      <c r="AL9" s="35"/>
    </row>
    <row r="10" spans="1:38" ht="12.75" customHeight="1">
      <c r="A10" s="81" t="s">
        <v>15</v>
      </c>
      <c r="B10" s="115" t="s">
        <v>90</v>
      </c>
      <c r="C10" s="106" t="s">
        <v>106</v>
      </c>
      <c r="D10" s="5">
        <v>385</v>
      </c>
      <c r="E10" s="121">
        <v>30532</v>
      </c>
      <c r="F10" s="119">
        <v>50</v>
      </c>
      <c r="G10" s="5">
        <v>30531</v>
      </c>
      <c r="H10" s="17">
        <f t="shared" si="0"/>
        <v>61063</v>
      </c>
      <c r="I10" s="30">
        <v>2</v>
      </c>
      <c r="J10" s="71">
        <f t="shared" si="1"/>
        <v>5.194805194805195</v>
      </c>
      <c r="K10" s="4">
        <v>1</v>
      </c>
      <c r="L10" s="4">
        <v>1</v>
      </c>
      <c r="M10" s="9">
        <f t="shared" si="2"/>
        <v>2.5974025974025974</v>
      </c>
      <c r="N10" s="4">
        <v>1</v>
      </c>
      <c r="O10" s="4" t="s">
        <v>105</v>
      </c>
      <c r="P10" s="4">
        <v>0</v>
      </c>
      <c r="Q10" s="9" t="s">
        <v>107</v>
      </c>
      <c r="R10" s="9">
        <v>2</v>
      </c>
      <c r="S10" s="125">
        <f t="shared" si="3"/>
        <v>4</v>
      </c>
      <c r="T10" s="44" t="s">
        <v>83</v>
      </c>
      <c r="U10" s="82"/>
      <c r="V10" s="35"/>
      <c r="W10" s="31"/>
      <c r="X10" s="33"/>
      <c r="Y10" s="32"/>
      <c r="Z10" s="62"/>
      <c r="AA10" s="37"/>
      <c r="AB10" s="37"/>
      <c r="AC10" s="62"/>
      <c r="AD10" s="32"/>
      <c r="AE10" s="37"/>
      <c r="AF10" s="37"/>
      <c r="AG10" s="33"/>
      <c r="AH10" s="33"/>
      <c r="AI10" s="32"/>
      <c r="AJ10" s="32"/>
      <c r="AK10" s="32"/>
      <c r="AL10" s="35"/>
    </row>
    <row r="11" spans="1:38" ht="12.75" customHeight="1">
      <c r="A11" s="81" t="s">
        <v>16</v>
      </c>
      <c r="B11" s="115" t="s">
        <v>144</v>
      </c>
      <c r="C11" s="107" t="s">
        <v>106</v>
      </c>
      <c r="D11" s="5">
        <v>4106</v>
      </c>
      <c r="E11" s="121">
        <v>50000</v>
      </c>
      <c r="F11" s="119">
        <f>E11*100/H11</f>
        <v>39.411041397357884</v>
      </c>
      <c r="G11" s="5">
        <v>76868</v>
      </c>
      <c r="H11" s="17">
        <f t="shared" si="0"/>
        <v>126868</v>
      </c>
      <c r="I11" s="30">
        <v>53</v>
      </c>
      <c r="J11" s="71">
        <f t="shared" si="1"/>
        <v>12.90793960058451</v>
      </c>
      <c r="K11" s="4">
        <v>2</v>
      </c>
      <c r="L11" s="4">
        <v>26</v>
      </c>
      <c r="M11" s="70">
        <f t="shared" si="2"/>
        <v>6.3321967851924015</v>
      </c>
      <c r="N11" s="4">
        <v>1</v>
      </c>
      <c r="O11" s="4" t="s">
        <v>100</v>
      </c>
      <c r="P11" s="4">
        <v>2</v>
      </c>
      <c r="Q11" s="9" t="s">
        <v>101</v>
      </c>
      <c r="R11" s="9">
        <v>3</v>
      </c>
      <c r="S11" s="125">
        <f t="shared" si="3"/>
        <v>8</v>
      </c>
      <c r="T11" s="44" t="s">
        <v>83</v>
      </c>
      <c r="U11" s="82"/>
      <c r="V11" s="35"/>
      <c r="W11" s="31"/>
      <c r="X11" s="33"/>
      <c r="Y11" s="37"/>
      <c r="Z11" s="62"/>
      <c r="AA11" s="37"/>
      <c r="AB11" s="37"/>
      <c r="AC11" s="62"/>
      <c r="AD11" s="32"/>
      <c r="AE11" s="37"/>
      <c r="AF11" s="37"/>
      <c r="AG11" s="33"/>
      <c r="AH11" s="33"/>
      <c r="AI11" s="32"/>
      <c r="AJ11" s="32"/>
      <c r="AK11" s="32"/>
      <c r="AL11" s="35"/>
    </row>
    <row r="12" spans="1:38" ht="12.75" customHeight="1">
      <c r="A12" s="81" t="s">
        <v>17</v>
      </c>
      <c r="B12" s="115" t="s">
        <v>145</v>
      </c>
      <c r="C12" s="107" t="s">
        <v>108</v>
      </c>
      <c r="D12" s="5">
        <v>554</v>
      </c>
      <c r="E12" s="121">
        <v>23124</v>
      </c>
      <c r="F12" s="119">
        <f aca="true" t="shared" si="4" ref="F12:F28">E12*100/H12</f>
        <v>50</v>
      </c>
      <c r="G12" s="15">
        <v>23124</v>
      </c>
      <c r="H12" s="17">
        <f t="shared" si="0"/>
        <v>46248</v>
      </c>
      <c r="I12" s="30">
        <v>2</v>
      </c>
      <c r="J12" s="71">
        <f t="shared" si="1"/>
        <v>3.6101083032490973</v>
      </c>
      <c r="K12" s="6">
        <v>1</v>
      </c>
      <c r="L12" s="6">
        <v>1</v>
      </c>
      <c r="M12" s="9">
        <f t="shared" si="2"/>
        <v>1.8050541516245486</v>
      </c>
      <c r="N12" s="6">
        <v>1</v>
      </c>
      <c r="O12" s="4" t="s">
        <v>100</v>
      </c>
      <c r="P12" s="4">
        <v>1</v>
      </c>
      <c r="Q12" s="9" t="s">
        <v>107</v>
      </c>
      <c r="R12" s="9">
        <v>2</v>
      </c>
      <c r="S12" s="125">
        <f t="shared" si="3"/>
        <v>5</v>
      </c>
      <c r="T12" s="44" t="s">
        <v>83</v>
      </c>
      <c r="U12" s="82"/>
      <c r="V12" s="35"/>
      <c r="W12" s="31"/>
      <c r="X12" s="33"/>
      <c r="Y12" s="37"/>
      <c r="Z12" s="62"/>
      <c r="AA12" s="37"/>
      <c r="AB12" s="37"/>
      <c r="AC12" s="62"/>
      <c r="AD12" s="33"/>
      <c r="AE12" s="37"/>
      <c r="AF12" s="37"/>
      <c r="AG12" s="33"/>
      <c r="AH12" s="33"/>
      <c r="AI12" s="32"/>
      <c r="AJ12" s="32"/>
      <c r="AK12" s="32"/>
      <c r="AL12" s="35"/>
    </row>
    <row r="13" spans="1:38" ht="12.75" customHeight="1">
      <c r="A13" s="83" t="s">
        <v>18</v>
      </c>
      <c r="B13" s="115" t="s">
        <v>146</v>
      </c>
      <c r="C13" s="107" t="s">
        <v>109</v>
      </c>
      <c r="D13" s="5">
        <v>92</v>
      </c>
      <c r="E13" s="121">
        <v>8000</v>
      </c>
      <c r="F13" s="119">
        <f t="shared" si="4"/>
        <v>57.02066999287241</v>
      </c>
      <c r="G13" s="5">
        <v>6030</v>
      </c>
      <c r="H13" s="17">
        <f t="shared" si="0"/>
        <v>14030</v>
      </c>
      <c r="I13" s="30">
        <v>1</v>
      </c>
      <c r="J13" s="71">
        <f t="shared" si="1"/>
        <v>10.869565217391305</v>
      </c>
      <c r="K13" s="4">
        <v>2</v>
      </c>
      <c r="L13" s="4">
        <v>0</v>
      </c>
      <c r="M13" s="9">
        <f t="shared" si="2"/>
        <v>0</v>
      </c>
      <c r="N13" s="6">
        <v>0</v>
      </c>
      <c r="O13" s="4" t="s">
        <v>100</v>
      </c>
      <c r="P13" s="4">
        <v>1</v>
      </c>
      <c r="Q13" s="9" t="s">
        <v>103</v>
      </c>
      <c r="R13" s="9">
        <v>1</v>
      </c>
      <c r="S13" s="125">
        <f t="shared" si="3"/>
        <v>4</v>
      </c>
      <c r="T13" s="44" t="s">
        <v>134</v>
      </c>
      <c r="U13" s="82"/>
      <c r="V13" s="35"/>
      <c r="W13" s="31"/>
      <c r="X13" s="33"/>
      <c r="Y13" s="32"/>
      <c r="Z13" s="62"/>
      <c r="AA13" s="38"/>
      <c r="AB13" s="38"/>
      <c r="AC13" s="62"/>
      <c r="AD13" s="33"/>
      <c r="AE13" s="38"/>
      <c r="AF13" s="37"/>
      <c r="AG13" s="33"/>
      <c r="AH13" s="33"/>
      <c r="AI13" s="32"/>
      <c r="AJ13" s="32"/>
      <c r="AK13" s="32"/>
      <c r="AL13" s="35"/>
    </row>
    <row r="14" spans="1:38" ht="12.75" customHeight="1">
      <c r="A14" s="83" t="s">
        <v>19</v>
      </c>
      <c r="B14" s="115" t="s">
        <v>146</v>
      </c>
      <c r="C14" s="108" t="s">
        <v>108</v>
      </c>
      <c r="D14" s="5">
        <v>92</v>
      </c>
      <c r="E14" s="121">
        <v>8850</v>
      </c>
      <c r="F14" s="119">
        <f t="shared" si="4"/>
        <v>59.9756031444836</v>
      </c>
      <c r="G14" s="5">
        <v>5906</v>
      </c>
      <c r="H14" s="17">
        <f t="shared" si="0"/>
        <v>14756</v>
      </c>
      <c r="I14" s="30">
        <v>1</v>
      </c>
      <c r="J14" s="71">
        <f t="shared" si="1"/>
        <v>10.869565217391305</v>
      </c>
      <c r="K14" s="6">
        <v>2</v>
      </c>
      <c r="L14" s="6">
        <v>0</v>
      </c>
      <c r="M14" s="9">
        <f t="shared" si="2"/>
        <v>0</v>
      </c>
      <c r="N14" s="6">
        <v>0</v>
      </c>
      <c r="O14" s="4" t="s">
        <v>100</v>
      </c>
      <c r="P14" s="4">
        <v>1</v>
      </c>
      <c r="Q14" s="9" t="s">
        <v>101</v>
      </c>
      <c r="R14" s="9">
        <v>3</v>
      </c>
      <c r="S14" s="125">
        <f t="shared" si="3"/>
        <v>6</v>
      </c>
      <c r="T14" s="59" t="s">
        <v>83</v>
      </c>
      <c r="U14" s="80"/>
      <c r="V14" s="35"/>
      <c r="W14" s="31"/>
      <c r="X14" s="33"/>
      <c r="Y14" s="32"/>
      <c r="Z14" s="62"/>
      <c r="AA14" s="37"/>
      <c r="AB14" s="37"/>
      <c r="AC14" s="62"/>
      <c r="AD14" s="33"/>
      <c r="AE14" s="37"/>
      <c r="AF14" s="37"/>
      <c r="AG14" s="33"/>
      <c r="AH14" s="33"/>
      <c r="AI14" s="32"/>
      <c r="AJ14" s="32"/>
      <c r="AK14" s="32"/>
      <c r="AL14" s="35"/>
    </row>
    <row r="15" spans="1:38" ht="12.75" customHeight="1">
      <c r="A15" s="81" t="s">
        <v>20</v>
      </c>
      <c r="B15" s="115" t="s">
        <v>147</v>
      </c>
      <c r="C15" s="107" t="s">
        <v>110</v>
      </c>
      <c r="D15" s="4">
        <v>422</v>
      </c>
      <c r="E15" s="121">
        <v>34900</v>
      </c>
      <c r="F15" s="119">
        <f t="shared" si="4"/>
        <v>50</v>
      </c>
      <c r="G15" s="5">
        <v>34900</v>
      </c>
      <c r="H15" s="17">
        <f t="shared" si="0"/>
        <v>69800</v>
      </c>
      <c r="I15" s="30">
        <v>1</v>
      </c>
      <c r="J15" s="71">
        <f t="shared" si="1"/>
        <v>2.3696682464454977</v>
      </c>
      <c r="K15" s="4">
        <v>1</v>
      </c>
      <c r="L15" s="4">
        <v>1</v>
      </c>
      <c r="M15" s="70">
        <f t="shared" si="2"/>
        <v>2.3696682464454977</v>
      </c>
      <c r="N15" s="6">
        <v>1</v>
      </c>
      <c r="O15" s="4" t="s">
        <v>105</v>
      </c>
      <c r="P15" s="4">
        <v>0</v>
      </c>
      <c r="Q15" s="9" t="s">
        <v>101</v>
      </c>
      <c r="R15" s="9">
        <v>3</v>
      </c>
      <c r="S15" s="125">
        <f t="shared" si="3"/>
        <v>5</v>
      </c>
      <c r="T15" s="44" t="s">
        <v>83</v>
      </c>
      <c r="U15" s="82"/>
      <c r="V15" s="35"/>
      <c r="W15" s="31"/>
      <c r="X15" s="33"/>
      <c r="Y15" s="32"/>
      <c r="Z15" s="62"/>
      <c r="AA15" s="37"/>
      <c r="AB15" s="37"/>
      <c r="AC15" s="62"/>
      <c r="AD15" s="33"/>
      <c r="AE15" s="37"/>
      <c r="AF15" s="37"/>
      <c r="AG15" s="33"/>
      <c r="AH15" s="33"/>
      <c r="AI15" s="32"/>
      <c r="AJ15" s="32"/>
      <c r="AK15" s="32"/>
      <c r="AL15" s="35"/>
    </row>
    <row r="16" spans="1:38" ht="12.75" customHeight="1">
      <c r="A16" s="81" t="s">
        <v>21</v>
      </c>
      <c r="B16" s="115" t="s">
        <v>148</v>
      </c>
      <c r="C16" s="107" t="s">
        <v>84</v>
      </c>
      <c r="D16" s="4">
        <v>72</v>
      </c>
      <c r="E16" s="121">
        <v>29427</v>
      </c>
      <c r="F16" s="119">
        <f t="shared" si="4"/>
        <v>60</v>
      </c>
      <c r="G16" s="5">
        <v>19618</v>
      </c>
      <c r="H16" s="17">
        <f t="shared" si="0"/>
        <v>49045</v>
      </c>
      <c r="I16" s="30">
        <v>2</v>
      </c>
      <c r="J16" s="71">
        <f t="shared" si="1"/>
        <v>27.77777777777778</v>
      </c>
      <c r="K16" s="6">
        <v>5</v>
      </c>
      <c r="L16" s="6">
        <v>0</v>
      </c>
      <c r="M16" s="70">
        <f t="shared" si="2"/>
        <v>0</v>
      </c>
      <c r="N16" s="6">
        <v>0</v>
      </c>
      <c r="O16" s="4" t="s">
        <v>100</v>
      </c>
      <c r="P16" s="4">
        <v>1</v>
      </c>
      <c r="Q16" s="9" t="s">
        <v>101</v>
      </c>
      <c r="R16" s="9">
        <v>3</v>
      </c>
      <c r="S16" s="125">
        <f t="shared" si="3"/>
        <v>9</v>
      </c>
      <c r="T16" s="59" t="s">
        <v>83</v>
      </c>
      <c r="U16" s="80"/>
      <c r="V16" s="35"/>
      <c r="W16" s="31"/>
      <c r="X16" s="33"/>
      <c r="Y16" s="32"/>
      <c r="Z16" s="62"/>
      <c r="AA16" s="37"/>
      <c r="AB16" s="37"/>
      <c r="AC16" s="62"/>
      <c r="AD16" s="33"/>
      <c r="AE16" s="37"/>
      <c r="AF16" s="37"/>
      <c r="AG16" s="33"/>
      <c r="AH16" s="33"/>
      <c r="AI16" s="32"/>
      <c r="AJ16" s="32"/>
      <c r="AK16" s="32"/>
      <c r="AL16" s="40"/>
    </row>
    <row r="17" spans="1:38" ht="12.75" customHeight="1">
      <c r="A17" s="81" t="s">
        <v>22</v>
      </c>
      <c r="B17" s="115" t="s">
        <v>149</v>
      </c>
      <c r="C17" s="107" t="s">
        <v>111</v>
      </c>
      <c r="D17" s="5">
        <v>261</v>
      </c>
      <c r="E17" s="121">
        <v>13789</v>
      </c>
      <c r="F17" s="119">
        <f t="shared" si="4"/>
        <v>59.999129753720304</v>
      </c>
      <c r="G17" s="5">
        <v>9193</v>
      </c>
      <c r="H17" s="17">
        <f t="shared" si="0"/>
        <v>22982</v>
      </c>
      <c r="I17" s="30">
        <v>8</v>
      </c>
      <c r="J17" s="71">
        <f t="shared" si="1"/>
        <v>30.65134099616858</v>
      </c>
      <c r="K17" s="6">
        <v>5</v>
      </c>
      <c r="L17" s="6">
        <v>0</v>
      </c>
      <c r="M17" s="70">
        <f t="shared" si="2"/>
        <v>0</v>
      </c>
      <c r="N17" s="6">
        <v>0</v>
      </c>
      <c r="O17" s="4" t="s">
        <v>100</v>
      </c>
      <c r="P17" s="4">
        <v>1</v>
      </c>
      <c r="Q17" s="9" t="s">
        <v>103</v>
      </c>
      <c r="R17" s="9">
        <v>1</v>
      </c>
      <c r="S17" s="125">
        <f t="shared" si="3"/>
        <v>7</v>
      </c>
      <c r="T17" s="59" t="s">
        <v>136</v>
      </c>
      <c r="U17" s="80" t="s">
        <v>200</v>
      </c>
      <c r="V17" s="40"/>
      <c r="W17" s="31"/>
      <c r="X17" s="33"/>
      <c r="Y17" s="32"/>
      <c r="Z17" s="62"/>
      <c r="AA17" s="37"/>
      <c r="AB17" s="37"/>
      <c r="AC17" s="62"/>
      <c r="AD17" s="33"/>
      <c r="AE17" s="37"/>
      <c r="AF17" s="37"/>
      <c r="AG17" s="33"/>
      <c r="AH17" s="33"/>
      <c r="AI17" s="32"/>
      <c r="AJ17" s="32"/>
      <c r="AK17" s="32"/>
      <c r="AL17" s="40"/>
    </row>
    <row r="18" spans="1:38" ht="12.75" customHeight="1">
      <c r="A18" s="81" t="s">
        <v>23</v>
      </c>
      <c r="B18" s="115" t="s">
        <v>150</v>
      </c>
      <c r="C18" s="107" t="s">
        <v>111</v>
      </c>
      <c r="D18" s="5">
        <v>37142</v>
      </c>
      <c r="E18" s="121">
        <v>49979</v>
      </c>
      <c r="F18" s="119">
        <f t="shared" si="4"/>
        <v>24.999874948103464</v>
      </c>
      <c r="G18" s="15">
        <v>149938</v>
      </c>
      <c r="H18" s="17">
        <f t="shared" si="0"/>
        <v>199917</v>
      </c>
      <c r="I18" s="30">
        <v>679</v>
      </c>
      <c r="J18" s="71">
        <f t="shared" si="1"/>
        <v>18.2811911044101</v>
      </c>
      <c r="K18" s="6">
        <v>3</v>
      </c>
      <c r="L18" s="6">
        <v>1830</v>
      </c>
      <c r="M18" s="70">
        <f t="shared" si="2"/>
        <v>49.27036777771795</v>
      </c>
      <c r="N18" s="6">
        <v>2</v>
      </c>
      <c r="O18" s="4" t="s">
        <v>100</v>
      </c>
      <c r="P18" s="4">
        <v>2</v>
      </c>
      <c r="Q18" s="9" t="s">
        <v>107</v>
      </c>
      <c r="R18" s="9">
        <v>2</v>
      </c>
      <c r="S18" s="125">
        <f t="shared" si="3"/>
        <v>9</v>
      </c>
      <c r="T18" s="44" t="s">
        <v>83</v>
      </c>
      <c r="U18" s="82"/>
      <c r="V18" s="40"/>
      <c r="W18" s="31"/>
      <c r="X18" s="33"/>
      <c r="Y18" s="47"/>
      <c r="Z18" s="62"/>
      <c r="AA18" s="36"/>
      <c r="AB18" s="36"/>
      <c r="AC18" s="62"/>
      <c r="AD18" s="33"/>
      <c r="AE18" s="36"/>
      <c r="AF18" s="37"/>
      <c r="AG18" s="33"/>
      <c r="AH18" s="33"/>
      <c r="AI18" s="32"/>
      <c r="AJ18" s="32"/>
      <c r="AK18" s="32"/>
      <c r="AL18" s="40"/>
    </row>
    <row r="19" spans="1:38" ht="12.75" customHeight="1">
      <c r="A19" s="81" t="s">
        <v>24</v>
      </c>
      <c r="B19" s="115" t="s">
        <v>194</v>
      </c>
      <c r="C19" s="107" t="s">
        <v>111</v>
      </c>
      <c r="D19" s="4">
        <v>1894</v>
      </c>
      <c r="E19" s="121">
        <v>44794</v>
      </c>
      <c r="F19" s="119">
        <f t="shared" si="4"/>
        <v>40</v>
      </c>
      <c r="G19" s="15">
        <v>67191</v>
      </c>
      <c r="H19" s="17">
        <f t="shared" si="0"/>
        <v>111985</v>
      </c>
      <c r="I19" s="30">
        <v>13</v>
      </c>
      <c r="J19" s="71">
        <f t="shared" si="1"/>
        <v>6.863780359028511</v>
      </c>
      <c r="K19" s="6">
        <v>1</v>
      </c>
      <c r="L19" s="6">
        <v>2</v>
      </c>
      <c r="M19" s="70">
        <f t="shared" si="2"/>
        <v>1.0559662090813093</v>
      </c>
      <c r="N19" s="6">
        <v>1</v>
      </c>
      <c r="O19" s="4" t="s">
        <v>100</v>
      </c>
      <c r="P19" s="4">
        <v>1</v>
      </c>
      <c r="Q19" s="9" t="s">
        <v>107</v>
      </c>
      <c r="R19" s="9">
        <v>2</v>
      </c>
      <c r="S19" s="125">
        <f t="shared" si="3"/>
        <v>5</v>
      </c>
      <c r="T19" s="44" t="s">
        <v>83</v>
      </c>
      <c r="U19" s="82"/>
      <c r="V19" s="35"/>
      <c r="W19" s="31"/>
      <c r="X19" s="33"/>
      <c r="Y19" s="36"/>
      <c r="Z19" s="62"/>
      <c r="AA19" s="36"/>
      <c r="AB19" s="36"/>
      <c r="AC19" s="62"/>
      <c r="AD19" s="33"/>
      <c r="AE19" s="36"/>
      <c r="AF19" s="37"/>
      <c r="AG19" s="33"/>
      <c r="AH19" s="33"/>
      <c r="AI19" s="32"/>
      <c r="AJ19" s="32"/>
      <c r="AK19" s="32"/>
      <c r="AL19" s="40"/>
    </row>
    <row r="20" spans="1:38" ht="12.75" customHeight="1">
      <c r="A20" s="81" t="s">
        <v>25</v>
      </c>
      <c r="B20" s="115" t="s">
        <v>151</v>
      </c>
      <c r="C20" s="107" t="s">
        <v>112</v>
      </c>
      <c r="D20" s="4">
        <v>856</v>
      </c>
      <c r="E20" s="121">
        <v>49100</v>
      </c>
      <c r="F20" s="119">
        <f t="shared" si="4"/>
        <v>50</v>
      </c>
      <c r="G20" s="5">
        <v>49100</v>
      </c>
      <c r="H20" s="17">
        <f t="shared" si="0"/>
        <v>98200</v>
      </c>
      <c r="I20" s="30">
        <v>11</v>
      </c>
      <c r="J20" s="71">
        <f t="shared" si="1"/>
        <v>12.850467289719626</v>
      </c>
      <c r="K20" s="6">
        <v>2</v>
      </c>
      <c r="L20" s="6">
        <v>2</v>
      </c>
      <c r="M20" s="70">
        <f t="shared" si="2"/>
        <v>2.336448598130841</v>
      </c>
      <c r="N20" s="6">
        <v>1</v>
      </c>
      <c r="O20" s="4" t="s">
        <v>113</v>
      </c>
      <c r="P20" s="4">
        <v>0</v>
      </c>
      <c r="Q20" s="9" t="s">
        <v>101</v>
      </c>
      <c r="R20" s="9">
        <v>3</v>
      </c>
      <c r="S20" s="125">
        <f t="shared" si="3"/>
        <v>6</v>
      </c>
      <c r="T20" s="44" t="s">
        <v>83</v>
      </c>
      <c r="U20" s="82"/>
      <c r="V20" s="35"/>
      <c r="W20" s="31"/>
      <c r="X20" s="33"/>
      <c r="Y20" s="36"/>
      <c r="Z20" s="47"/>
      <c r="AA20" s="36"/>
      <c r="AB20" s="36"/>
      <c r="AC20" s="47"/>
      <c r="AD20" s="33"/>
      <c r="AE20" s="36"/>
      <c r="AF20" s="37"/>
      <c r="AG20" s="33"/>
      <c r="AH20" s="33"/>
      <c r="AI20" s="32"/>
      <c r="AJ20" s="32"/>
      <c r="AK20" s="32"/>
      <c r="AL20" s="40"/>
    </row>
    <row r="21" spans="1:38" ht="12.75" customHeight="1">
      <c r="A21" s="81" t="s">
        <v>26</v>
      </c>
      <c r="B21" s="115" t="s">
        <v>152</v>
      </c>
      <c r="C21" s="107" t="s">
        <v>112</v>
      </c>
      <c r="D21" s="4">
        <v>9492</v>
      </c>
      <c r="E21" s="121">
        <v>11000</v>
      </c>
      <c r="F21" s="119">
        <f t="shared" si="4"/>
        <v>37.62870728286526</v>
      </c>
      <c r="G21" s="5">
        <v>18233</v>
      </c>
      <c r="H21" s="17">
        <f t="shared" si="0"/>
        <v>29233</v>
      </c>
      <c r="I21" s="30">
        <v>164</v>
      </c>
      <c r="J21" s="71">
        <f t="shared" si="1"/>
        <v>17.277707543194268</v>
      </c>
      <c r="K21" s="6">
        <v>3</v>
      </c>
      <c r="L21" s="6">
        <v>617</v>
      </c>
      <c r="M21" s="9">
        <f t="shared" si="2"/>
        <v>65.00210703750527</v>
      </c>
      <c r="N21" s="6">
        <v>2</v>
      </c>
      <c r="O21" s="4" t="s">
        <v>100</v>
      </c>
      <c r="P21" s="4">
        <v>2</v>
      </c>
      <c r="Q21" s="9" t="s">
        <v>101</v>
      </c>
      <c r="R21" s="9">
        <v>3</v>
      </c>
      <c r="S21" s="125">
        <f t="shared" si="3"/>
        <v>10</v>
      </c>
      <c r="T21" s="44" t="s">
        <v>114</v>
      </c>
      <c r="U21" s="82"/>
      <c r="V21" s="35"/>
      <c r="W21" s="31"/>
      <c r="X21" s="33"/>
      <c r="Y21" s="47"/>
      <c r="Z21" s="63"/>
      <c r="AA21" s="64"/>
      <c r="AB21" s="64"/>
      <c r="AC21" s="63"/>
      <c r="AD21" s="33"/>
      <c r="AE21" s="36"/>
      <c r="AF21" s="37"/>
      <c r="AG21" s="33"/>
      <c r="AH21" s="33"/>
      <c r="AI21" s="32"/>
      <c r="AJ21" s="32"/>
      <c r="AK21" s="32"/>
      <c r="AL21" s="40"/>
    </row>
    <row r="22" spans="1:38" ht="12.75" customHeight="1">
      <c r="A22" s="81" t="s">
        <v>27</v>
      </c>
      <c r="B22" s="115" t="s">
        <v>152</v>
      </c>
      <c r="C22" s="107" t="s">
        <v>112</v>
      </c>
      <c r="D22" s="4">
        <v>9492</v>
      </c>
      <c r="E22" s="121">
        <v>11000</v>
      </c>
      <c r="F22" s="119">
        <f t="shared" si="4"/>
        <v>38.35425383542538</v>
      </c>
      <c r="G22" s="5">
        <v>17680</v>
      </c>
      <c r="H22" s="17">
        <f t="shared" si="0"/>
        <v>28680</v>
      </c>
      <c r="I22" s="30">
        <v>164</v>
      </c>
      <c r="J22" s="71">
        <f t="shared" si="1"/>
        <v>17.277707543194268</v>
      </c>
      <c r="K22" s="6">
        <v>3</v>
      </c>
      <c r="L22" s="6">
        <v>617</v>
      </c>
      <c r="M22" s="9">
        <f t="shared" si="2"/>
        <v>65.00210703750527</v>
      </c>
      <c r="N22" s="6">
        <v>2</v>
      </c>
      <c r="O22" s="4" t="s">
        <v>100</v>
      </c>
      <c r="P22" s="4">
        <v>2</v>
      </c>
      <c r="Q22" s="9" t="s">
        <v>101</v>
      </c>
      <c r="R22" s="9">
        <v>3</v>
      </c>
      <c r="S22" s="125">
        <f t="shared" si="3"/>
        <v>10</v>
      </c>
      <c r="T22" s="44" t="s">
        <v>83</v>
      </c>
      <c r="U22" s="82"/>
      <c r="V22" s="35"/>
      <c r="W22" s="31"/>
      <c r="X22" s="33"/>
      <c r="Y22" s="36"/>
      <c r="Z22" s="47"/>
      <c r="AA22" s="36"/>
      <c r="AB22" s="36"/>
      <c r="AC22" s="47"/>
      <c r="AD22" s="33"/>
      <c r="AE22" s="36"/>
      <c r="AF22" s="37"/>
      <c r="AG22" s="33"/>
      <c r="AH22" s="33"/>
      <c r="AI22" s="32"/>
      <c r="AJ22" s="32"/>
      <c r="AK22" s="32"/>
      <c r="AL22" s="40"/>
    </row>
    <row r="23" spans="1:38" ht="12.75" customHeight="1">
      <c r="A23" s="81" t="s">
        <v>28</v>
      </c>
      <c r="B23" s="115" t="s">
        <v>153</v>
      </c>
      <c r="C23" s="107" t="s">
        <v>112</v>
      </c>
      <c r="D23" s="5">
        <v>10739</v>
      </c>
      <c r="E23" s="121">
        <v>8472</v>
      </c>
      <c r="F23" s="119">
        <f t="shared" si="4"/>
        <v>34.99958687928613</v>
      </c>
      <c r="G23" s="5">
        <v>15734</v>
      </c>
      <c r="H23" s="17">
        <f t="shared" si="0"/>
        <v>24206</v>
      </c>
      <c r="I23" s="30">
        <v>286</v>
      </c>
      <c r="J23" s="71">
        <f t="shared" si="1"/>
        <v>26.631902411770184</v>
      </c>
      <c r="K23" s="6">
        <v>5</v>
      </c>
      <c r="L23" s="6">
        <v>431</v>
      </c>
      <c r="M23" s="9">
        <f t="shared" si="2"/>
        <v>40.134090697457864</v>
      </c>
      <c r="N23" s="6">
        <v>2</v>
      </c>
      <c r="O23" s="4" t="s">
        <v>105</v>
      </c>
      <c r="P23" s="4">
        <v>0</v>
      </c>
      <c r="Q23" s="9" t="s">
        <v>103</v>
      </c>
      <c r="R23" s="9">
        <v>1</v>
      </c>
      <c r="S23" s="125">
        <f t="shared" si="3"/>
        <v>8</v>
      </c>
      <c r="T23" s="44" t="s">
        <v>83</v>
      </c>
      <c r="U23" s="82"/>
      <c r="V23" s="35"/>
      <c r="W23" s="31"/>
      <c r="X23" s="33"/>
      <c r="Y23" s="36"/>
      <c r="Z23" s="65"/>
      <c r="AA23" s="64"/>
      <c r="AB23" s="64"/>
      <c r="AC23" s="65"/>
      <c r="AD23" s="33"/>
      <c r="AE23" s="36"/>
      <c r="AF23" s="37"/>
      <c r="AG23" s="33"/>
      <c r="AH23" s="33"/>
      <c r="AI23" s="33"/>
      <c r="AJ23" s="33"/>
      <c r="AK23" s="32"/>
      <c r="AL23" s="40"/>
    </row>
    <row r="24" spans="1:38" ht="12.75" customHeight="1">
      <c r="A24" s="81" t="s">
        <v>29</v>
      </c>
      <c r="B24" s="115" t="s">
        <v>154</v>
      </c>
      <c r="C24" s="107" t="s">
        <v>115</v>
      </c>
      <c r="D24" s="5">
        <v>1077</v>
      </c>
      <c r="E24" s="121">
        <v>10768</v>
      </c>
      <c r="F24" s="119">
        <f t="shared" si="4"/>
        <v>39.997028452566674</v>
      </c>
      <c r="G24" s="5">
        <v>16154</v>
      </c>
      <c r="H24" s="17">
        <f t="shared" si="0"/>
        <v>26922</v>
      </c>
      <c r="I24" s="30">
        <v>12</v>
      </c>
      <c r="J24" s="71">
        <f t="shared" si="1"/>
        <v>11.142061281337048</v>
      </c>
      <c r="K24" s="6">
        <v>2</v>
      </c>
      <c r="L24" s="6">
        <v>0</v>
      </c>
      <c r="M24" s="9">
        <f t="shared" si="2"/>
        <v>0</v>
      </c>
      <c r="N24" s="6">
        <v>0</v>
      </c>
      <c r="O24" s="4" t="s">
        <v>100</v>
      </c>
      <c r="P24" s="4">
        <v>1</v>
      </c>
      <c r="Q24" s="9" t="s">
        <v>101</v>
      </c>
      <c r="R24" s="9">
        <v>3</v>
      </c>
      <c r="S24" s="125">
        <f t="shared" si="3"/>
        <v>6</v>
      </c>
      <c r="T24" s="44" t="s">
        <v>83</v>
      </c>
      <c r="U24" s="82"/>
      <c r="V24" s="35"/>
      <c r="W24" s="31"/>
      <c r="X24" s="32"/>
      <c r="Y24" s="32"/>
      <c r="Z24" s="62"/>
      <c r="AA24" s="37"/>
      <c r="AB24" s="37"/>
      <c r="AC24" s="62"/>
      <c r="AD24" s="33"/>
      <c r="AE24" s="38"/>
      <c r="AF24" s="37"/>
      <c r="AG24" s="33"/>
      <c r="AH24" s="33"/>
      <c r="AI24" s="33"/>
      <c r="AJ24" s="33"/>
      <c r="AK24" s="32"/>
      <c r="AL24" s="40"/>
    </row>
    <row r="25" spans="1:38" ht="12.75" customHeight="1">
      <c r="A25" s="81" t="s">
        <v>30</v>
      </c>
      <c r="B25" s="115" t="s">
        <v>155</v>
      </c>
      <c r="C25" s="107" t="s">
        <v>85</v>
      </c>
      <c r="D25" s="5">
        <v>267</v>
      </c>
      <c r="E25" s="121">
        <v>30000</v>
      </c>
      <c r="F25" s="119">
        <f t="shared" si="4"/>
        <v>60</v>
      </c>
      <c r="G25" s="5">
        <v>20000</v>
      </c>
      <c r="H25" s="17">
        <f t="shared" si="0"/>
        <v>50000</v>
      </c>
      <c r="I25" s="30">
        <v>3</v>
      </c>
      <c r="J25" s="71">
        <f t="shared" si="1"/>
        <v>11.235955056179776</v>
      </c>
      <c r="K25" s="6">
        <v>2</v>
      </c>
      <c r="L25" s="6">
        <v>0</v>
      </c>
      <c r="M25" s="9">
        <f t="shared" si="2"/>
        <v>0</v>
      </c>
      <c r="N25" s="6">
        <v>0</v>
      </c>
      <c r="O25" s="4" t="s">
        <v>100</v>
      </c>
      <c r="P25" s="4">
        <v>1</v>
      </c>
      <c r="Q25" s="9" t="s">
        <v>101</v>
      </c>
      <c r="R25" s="9">
        <v>3</v>
      </c>
      <c r="S25" s="125">
        <f t="shared" si="3"/>
        <v>6</v>
      </c>
      <c r="T25" s="44" t="s">
        <v>83</v>
      </c>
      <c r="U25" s="82"/>
      <c r="V25" s="35"/>
      <c r="W25" s="31"/>
      <c r="X25" s="32"/>
      <c r="Y25" s="32"/>
      <c r="Z25" s="62"/>
      <c r="AA25" s="37"/>
      <c r="AB25" s="37"/>
      <c r="AC25" s="62"/>
      <c r="AD25" s="33"/>
      <c r="AE25" s="38"/>
      <c r="AF25" s="37"/>
      <c r="AG25" s="32"/>
      <c r="AH25" s="32"/>
      <c r="AI25" s="32"/>
      <c r="AJ25" s="32"/>
      <c r="AK25" s="32"/>
      <c r="AL25" s="40"/>
    </row>
    <row r="26" spans="1:38" ht="12.75" customHeight="1">
      <c r="A26" s="81" t="s">
        <v>31</v>
      </c>
      <c r="B26" s="115" t="s">
        <v>156</v>
      </c>
      <c r="C26" s="107" t="s">
        <v>118</v>
      </c>
      <c r="D26" s="5">
        <v>86</v>
      </c>
      <c r="E26" s="121">
        <v>18680</v>
      </c>
      <c r="F26" s="119">
        <f t="shared" si="4"/>
        <v>60.00064240516494</v>
      </c>
      <c r="G26" s="5">
        <v>12453</v>
      </c>
      <c r="H26" s="17">
        <f t="shared" si="0"/>
        <v>31133</v>
      </c>
      <c r="I26" s="30">
        <v>1</v>
      </c>
      <c r="J26" s="71">
        <f t="shared" si="1"/>
        <v>11.627906976744185</v>
      </c>
      <c r="K26" s="6">
        <v>2</v>
      </c>
      <c r="L26" s="6">
        <v>0</v>
      </c>
      <c r="M26" s="9">
        <f t="shared" si="2"/>
        <v>0</v>
      </c>
      <c r="N26" s="6">
        <v>0</v>
      </c>
      <c r="O26" s="4" t="s">
        <v>105</v>
      </c>
      <c r="P26" s="4">
        <v>0</v>
      </c>
      <c r="Q26" s="9" t="s">
        <v>101</v>
      </c>
      <c r="R26" s="9">
        <v>3</v>
      </c>
      <c r="S26" s="125">
        <f t="shared" si="3"/>
        <v>5</v>
      </c>
      <c r="T26" s="44" t="s">
        <v>83</v>
      </c>
      <c r="U26" s="82"/>
      <c r="V26" s="35"/>
      <c r="W26" s="31"/>
      <c r="X26" s="32"/>
      <c r="Y26" s="32"/>
      <c r="Z26" s="32"/>
      <c r="AA26" s="37"/>
      <c r="AB26" s="37"/>
      <c r="AC26" s="32"/>
      <c r="AD26" s="32"/>
      <c r="AE26" s="37"/>
      <c r="AF26" s="37"/>
      <c r="AG26" s="32"/>
      <c r="AH26" s="32"/>
      <c r="AI26" s="32"/>
      <c r="AJ26" s="32"/>
      <c r="AK26" s="32"/>
      <c r="AL26" s="40"/>
    </row>
    <row r="27" spans="1:38" ht="12.75" customHeight="1">
      <c r="A27" s="81" t="s">
        <v>32</v>
      </c>
      <c r="B27" s="115" t="s">
        <v>157</v>
      </c>
      <c r="C27" s="107" t="s">
        <v>118</v>
      </c>
      <c r="D27" s="5">
        <v>15942</v>
      </c>
      <c r="E27" s="121">
        <v>3613</v>
      </c>
      <c r="F27" s="119">
        <f t="shared" si="4"/>
        <v>34.99273607748184</v>
      </c>
      <c r="G27" s="5">
        <v>6712</v>
      </c>
      <c r="H27" s="5">
        <f t="shared" si="0"/>
        <v>10325</v>
      </c>
      <c r="I27" s="22">
        <v>372</v>
      </c>
      <c r="J27" s="71">
        <f t="shared" si="1"/>
        <v>23.334587881068874</v>
      </c>
      <c r="K27" s="6">
        <v>4</v>
      </c>
      <c r="L27" s="6">
        <v>876</v>
      </c>
      <c r="M27" s="9">
        <f t="shared" si="2"/>
        <v>54.949190816710576</v>
      </c>
      <c r="N27" s="6">
        <v>2</v>
      </c>
      <c r="O27" s="4" t="s">
        <v>113</v>
      </c>
      <c r="P27" s="4">
        <v>0</v>
      </c>
      <c r="Q27" s="9" t="s">
        <v>101</v>
      </c>
      <c r="R27" s="9">
        <v>3</v>
      </c>
      <c r="S27" s="125">
        <f t="shared" si="3"/>
        <v>9</v>
      </c>
      <c r="T27" s="44" t="s">
        <v>83</v>
      </c>
      <c r="U27" s="82"/>
      <c r="V27" s="35"/>
      <c r="W27" s="31"/>
      <c r="X27" s="32"/>
      <c r="Y27" s="32"/>
      <c r="Z27" s="32"/>
      <c r="AA27" s="37"/>
      <c r="AB27" s="37"/>
      <c r="AC27" s="32"/>
      <c r="AD27" s="32"/>
      <c r="AE27" s="37"/>
      <c r="AF27" s="37"/>
      <c r="AG27" s="32"/>
      <c r="AH27" s="32"/>
      <c r="AI27" s="32"/>
      <c r="AJ27" s="32"/>
      <c r="AK27" s="32"/>
      <c r="AL27" s="40"/>
    </row>
    <row r="28" spans="1:38" ht="12.75" customHeight="1">
      <c r="A28" s="81" t="s">
        <v>33</v>
      </c>
      <c r="B28" s="115" t="s">
        <v>157</v>
      </c>
      <c r="C28" s="107" t="s">
        <v>118</v>
      </c>
      <c r="D28" s="4">
        <v>15942</v>
      </c>
      <c r="E28" s="121">
        <v>45376</v>
      </c>
      <c r="F28" s="119">
        <f t="shared" si="4"/>
        <v>34.999922866883665</v>
      </c>
      <c r="G28" s="15">
        <v>84270</v>
      </c>
      <c r="H28" s="5">
        <f t="shared" si="0"/>
        <v>129646</v>
      </c>
      <c r="I28" s="22">
        <v>372</v>
      </c>
      <c r="J28" s="71">
        <f t="shared" si="1"/>
        <v>23.334587881068874</v>
      </c>
      <c r="K28" s="6">
        <v>4</v>
      </c>
      <c r="L28" s="6">
        <v>876</v>
      </c>
      <c r="M28" s="9">
        <f t="shared" si="2"/>
        <v>54.949190816710576</v>
      </c>
      <c r="N28" s="6">
        <v>2</v>
      </c>
      <c r="O28" s="4" t="s">
        <v>105</v>
      </c>
      <c r="P28" s="4">
        <v>0</v>
      </c>
      <c r="Q28" s="9" t="s">
        <v>101</v>
      </c>
      <c r="R28" s="9">
        <v>3</v>
      </c>
      <c r="S28" s="125">
        <f t="shared" si="3"/>
        <v>9</v>
      </c>
      <c r="T28" s="44" t="s">
        <v>83</v>
      </c>
      <c r="U28" s="82"/>
      <c r="V28" s="35"/>
      <c r="W28" s="31"/>
      <c r="X28" s="32"/>
      <c r="Y28" s="32"/>
      <c r="Z28" s="32"/>
      <c r="AA28" s="37"/>
      <c r="AB28" s="37"/>
      <c r="AC28" s="32"/>
      <c r="AD28" s="32"/>
      <c r="AE28" s="37"/>
      <c r="AF28" s="37"/>
      <c r="AG28" s="32"/>
      <c r="AH28" s="32"/>
      <c r="AI28" s="32"/>
      <c r="AJ28" s="32"/>
      <c r="AK28" s="32"/>
      <c r="AL28" s="40"/>
    </row>
    <row r="29" spans="1:38" ht="12.75" customHeight="1">
      <c r="A29" s="81" t="s">
        <v>34</v>
      </c>
      <c r="B29" s="115" t="s">
        <v>158</v>
      </c>
      <c r="C29" s="109" t="s">
        <v>119</v>
      </c>
      <c r="D29" s="5">
        <v>121</v>
      </c>
      <c r="E29" s="121">
        <v>4730</v>
      </c>
      <c r="F29" s="119">
        <f aca="true" t="shared" si="5" ref="F29:F44">E29*100/H29</f>
        <v>59.9949264332826</v>
      </c>
      <c r="G29" s="5">
        <v>3154</v>
      </c>
      <c r="H29" s="5">
        <f t="shared" si="0"/>
        <v>7884</v>
      </c>
      <c r="I29" s="22">
        <v>6</v>
      </c>
      <c r="J29" s="71">
        <f t="shared" si="1"/>
        <v>49.586776859504134</v>
      </c>
      <c r="K29" s="6">
        <v>5</v>
      </c>
      <c r="L29" s="6">
        <v>2</v>
      </c>
      <c r="M29" s="9">
        <f t="shared" si="2"/>
        <v>16.52892561983471</v>
      </c>
      <c r="N29" s="6">
        <v>1</v>
      </c>
      <c r="O29" s="4" t="s">
        <v>100</v>
      </c>
      <c r="P29" s="4">
        <v>1</v>
      </c>
      <c r="Q29" s="9" t="s">
        <v>101</v>
      </c>
      <c r="R29" s="9">
        <v>3</v>
      </c>
      <c r="S29" s="125">
        <f t="shared" si="3"/>
        <v>10</v>
      </c>
      <c r="T29" s="59" t="s">
        <v>87</v>
      </c>
      <c r="U29" s="80" t="s">
        <v>137</v>
      </c>
      <c r="V29" s="35"/>
      <c r="W29" s="31"/>
      <c r="X29" s="32"/>
      <c r="Y29" s="32"/>
      <c r="Z29" s="32"/>
      <c r="AA29" s="37"/>
      <c r="AB29" s="37"/>
      <c r="AC29" s="32"/>
      <c r="AD29" s="32"/>
      <c r="AE29" s="37"/>
      <c r="AF29" s="37"/>
      <c r="AG29" s="32"/>
      <c r="AH29" s="32"/>
      <c r="AI29" s="32"/>
      <c r="AJ29" s="32"/>
      <c r="AK29" s="32"/>
      <c r="AL29" s="40"/>
    </row>
    <row r="30" spans="1:38" ht="12.75" customHeight="1">
      <c r="A30" s="81" t="s">
        <v>35</v>
      </c>
      <c r="B30" s="115" t="s">
        <v>159</v>
      </c>
      <c r="C30" s="107" t="s">
        <v>119</v>
      </c>
      <c r="D30" s="5">
        <v>5792</v>
      </c>
      <c r="E30" s="121">
        <v>50000</v>
      </c>
      <c r="F30" s="119">
        <f t="shared" si="5"/>
        <v>33.56425541055797</v>
      </c>
      <c r="G30" s="15">
        <v>98968</v>
      </c>
      <c r="H30" s="5">
        <f t="shared" si="0"/>
        <v>148968</v>
      </c>
      <c r="I30" s="22">
        <v>98</v>
      </c>
      <c r="J30" s="71">
        <f t="shared" si="1"/>
        <v>16.91988950276243</v>
      </c>
      <c r="K30" s="6">
        <v>3</v>
      </c>
      <c r="L30" s="6">
        <v>164</v>
      </c>
      <c r="M30" s="9">
        <f t="shared" si="2"/>
        <v>28.314917127071823</v>
      </c>
      <c r="N30" s="6">
        <v>1</v>
      </c>
      <c r="O30" s="4" t="s">
        <v>100</v>
      </c>
      <c r="P30" s="4">
        <v>1</v>
      </c>
      <c r="Q30" s="9" t="s">
        <v>103</v>
      </c>
      <c r="R30" s="9">
        <v>1</v>
      </c>
      <c r="S30" s="125">
        <f t="shared" si="3"/>
        <v>6</v>
      </c>
      <c r="T30" s="44" t="s">
        <v>83</v>
      </c>
      <c r="U30" s="82"/>
      <c r="V30" s="35"/>
      <c r="W30" s="31"/>
      <c r="X30" s="32"/>
      <c r="Y30" s="32"/>
      <c r="Z30" s="32"/>
      <c r="AA30" s="37"/>
      <c r="AB30" s="37"/>
      <c r="AC30" s="32"/>
      <c r="AD30" s="32"/>
      <c r="AE30" s="37"/>
      <c r="AF30" s="37"/>
      <c r="AG30" s="33"/>
      <c r="AH30" s="33"/>
      <c r="AI30" s="32"/>
      <c r="AJ30" s="32"/>
      <c r="AK30" s="32"/>
      <c r="AL30" s="40"/>
    </row>
    <row r="31" spans="1:38" ht="12.75" customHeight="1">
      <c r="A31" s="81" t="s">
        <v>36</v>
      </c>
      <c r="B31" s="115" t="s">
        <v>195</v>
      </c>
      <c r="C31" s="107" t="s">
        <v>119</v>
      </c>
      <c r="D31" s="4">
        <v>600</v>
      </c>
      <c r="E31" s="121">
        <v>50000</v>
      </c>
      <c r="F31" s="119">
        <f t="shared" si="5"/>
        <v>49.01960784313726</v>
      </c>
      <c r="G31" s="5">
        <v>52000</v>
      </c>
      <c r="H31" s="5">
        <f t="shared" si="0"/>
        <v>102000</v>
      </c>
      <c r="I31" s="22">
        <v>9</v>
      </c>
      <c r="J31" s="71">
        <f t="shared" si="1"/>
        <v>15</v>
      </c>
      <c r="K31" s="6">
        <v>3</v>
      </c>
      <c r="L31" s="6">
        <v>4</v>
      </c>
      <c r="M31" s="70">
        <f t="shared" si="2"/>
        <v>6.666666666666667</v>
      </c>
      <c r="N31" s="6">
        <v>1</v>
      </c>
      <c r="O31" s="4" t="s">
        <v>100</v>
      </c>
      <c r="P31" s="4">
        <v>1</v>
      </c>
      <c r="Q31" s="9" t="s">
        <v>101</v>
      </c>
      <c r="R31" s="9">
        <v>3</v>
      </c>
      <c r="S31" s="125">
        <f t="shared" si="3"/>
        <v>8</v>
      </c>
      <c r="T31" s="44" t="s">
        <v>87</v>
      </c>
      <c r="U31" s="82" t="s">
        <v>137</v>
      </c>
      <c r="V31" s="35"/>
      <c r="W31" s="31"/>
      <c r="X31" s="33"/>
      <c r="Y31" s="37"/>
      <c r="Z31" s="62"/>
      <c r="AA31" s="37"/>
      <c r="AB31" s="37"/>
      <c r="AC31" s="62"/>
      <c r="AD31" s="33"/>
      <c r="AE31" s="37"/>
      <c r="AF31" s="37"/>
      <c r="AG31" s="33"/>
      <c r="AH31" s="33"/>
      <c r="AI31" s="32"/>
      <c r="AJ31" s="32"/>
      <c r="AK31" s="32"/>
      <c r="AL31" s="40"/>
    </row>
    <row r="32" spans="1:38" ht="12.75" customHeight="1">
      <c r="A32" s="81" t="s">
        <v>37</v>
      </c>
      <c r="B32" s="115" t="s">
        <v>160</v>
      </c>
      <c r="C32" s="109" t="s">
        <v>119</v>
      </c>
      <c r="D32" s="4">
        <v>988</v>
      </c>
      <c r="E32" s="121">
        <v>40000</v>
      </c>
      <c r="F32" s="119">
        <f t="shared" si="5"/>
        <v>43.31254331254331</v>
      </c>
      <c r="G32" s="5">
        <v>52352</v>
      </c>
      <c r="H32" s="5">
        <f t="shared" si="0"/>
        <v>92352</v>
      </c>
      <c r="I32" s="22">
        <v>21</v>
      </c>
      <c r="J32" s="71">
        <f t="shared" si="1"/>
        <v>21.25506072874494</v>
      </c>
      <c r="K32" s="6">
        <v>4</v>
      </c>
      <c r="L32" s="6">
        <v>11</v>
      </c>
      <c r="M32" s="9">
        <f t="shared" si="2"/>
        <v>11.133603238866396</v>
      </c>
      <c r="N32" s="6">
        <v>1</v>
      </c>
      <c r="O32" s="4" t="s">
        <v>100</v>
      </c>
      <c r="P32" s="4">
        <v>1</v>
      </c>
      <c r="Q32" s="9" t="s">
        <v>101</v>
      </c>
      <c r="R32" s="9">
        <v>3</v>
      </c>
      <c r="S32" s="125">
        <f t="shared" si="3"/>
        <v>9</v>
      </c>
      <c r="T32" s="44" t="s">
        <v>120</v>
      </c>
      <c r="U32" s="82" t="s">
        <v>137</v>
      </c>
      <c r="V32" s="35"/>
      <c r="W32" s="31"/>
      <c r="X32" s="66"/>
      <c r="Y32" s="32"/>
      <c r="Z32" s="62"/>
      <c r="AA32" s="37"/>
      <c r="AB32" s="37"/>
      <c r="AC32" s="62"/>
      <c r="AD32" s="33"/>
      <c r="AE32" s="37"/>
      <c r="AF32" s="37"/>
      <c r="AG32" s="33"/>
      <c r="AH32" s="33"/>
      <c r="AI32" s="32"/>
      <c r="AJ32" s="32"/>
      <c r="AK32" s="32"/>
      <c r="AL32" s="40"/>
    </row>
    <row r="33" spans="1:38" ht="12.75" customHeight="1">
      <c r="A33" s="81" t="s">
        <v>38</v>
      </c>
      <c r="B33" s="115" t="s">
        <v>161</v>
      </c>
      <c r="C33" s="107" t="s">
        <v>121</v>
      </c>
      <c r="D33" s="4">
        <v>275</v>
      </c>
      <c r="E33" s="121">
        <v>46896</v>
      </c>
      <c r="F33" s="119">
        <f t="shared" si="5"/>
        <v>60</v>
      </c>
      <c r="G33" s="5">
        <v>31264</v>
      </c>
      <c r="H33" s="5">
        <f t="shared" si="0"/>
        <v>78160</v>
      </c>
      <c r="I33" s="22">
        <v>3</v>
      </c>
      <c r="J33" s="71">
        <f t="shared" si="1"/>
        <v>10.909090909090908</v>
      </c>
      <c r="K33" s="6">
        <v>2</v>
      </c>
      <c r="L33" s="6">
        <v>6</v>
      </c>
      <c r="M33" s="9">
        <f t="shared" si="2"/>
        <v>21.818181818181817</v>
      </c>
      <c r="N33" s="6">
        <v>1</v>
      </c>
      <c r="O33" s="4" t="s">
        <v>100</v>
      </c>
      <c r="P33" s="4">
        <v>1</v>
      </c>
      <c r="Q33" s="9" t="s">
        <v>101</v>
      </c>
      <c r="R33" s="9">
        <v>3</v>
      </c>
      <c r="S33" s="125">
        <f t="shared" si="3"/>
        <v>7</v>
      </c>
      <c r="T33" s="44" t="s">
        <v>83</v>
      </c>
      <c r="U33" s="82"/>
      <c r="V33" s="35"/>
      <c r="W33" s="31"/>
      <c r="X33" s="33"/>
      <c r="Y33" s="32"/>
      <c r="Z33" s="62"/>
      <c r="AA33" s="38"/>
      <c r="AB33" s="38"/>
      <c r="AC33" s="62"/>
      <c r="AD33" s="33"/>
      <c r="AE33" s="37"/>
      <c r="AF33" s="37"/>
      <c r="AG33" s="33"/>
      <c r="AH33" s="33"/>
      <c r="AI33" s="32"/>
      <c r="AJ33" s="32"/>
      <c r="AK33" s="32"/>
      <c r="AL33" s="40"/>
    </row>
    <row r="34" spans="1:38" ht="12.75" customHeight="1">
      <c r="A34" s="81" t="s">
        <v>39</v>
      </c>
      <c r="B34" s="115" t="s">
        <v>162</v>
      </c>
      <c r="C34" s="107" t="s">
        <v>119</v>
      </c>
      <c r="D34" s="4">
        <v>274</v>
      </c>
      <c r="E34" s="121">
        <v>25010</v>
      </c>
      <c r="F34" s="119">
        <f t="shared" si="5"/>
        <v>60.00047981191373</v>
      </c>
      <c r="G34" s="5">
        <v>16673</v>
      </c>
      <c r="H34" s="5">
        <f t="shared" si="0"/>
        <v>41683</v>
      </c>
      <c r="I34" s="22">
        <v>0</v>
      </c>
      <c r="J34" s="71">
        <f t="shared" si="1"/>
        <v>0</v>
      </c>
      <c r="K34" s="6">
        <v>0</v>
      </c>
      <c r="L34" s="6">
        <v>4</v>
      </c>
      <c r="M34" s="9">
        <f t="shared" si="2"/>
        <v>14.598540145985401</v>
      </c>
      <c r="N34" s="6">
        <v>1</v>
      </c>
      <c r="O34" s="4" t="s">
        <v>100</v>
      </c>
      <c r="P34" s="4">
        <v>1</v>
      </c>
      <c r="Q34" s="9" t="s">
        <v>103</v>
      </c>
      <c r="R34" s="9">
        <v>1</v>
      </c>
      <c r="S34" s="125">
        <f t="shared" si="3"/>
        <v>3</v>
      </c>
      <c r="T34" s="44" t="s">
        <v>83</v>
      </c>
      <c r="U34" s="82"/>
      <c r="V34" s="35"/>
      <c r="W34" s="31"/>
      <c r="X34" s="33"/>
      <c r="Y34" s="37"/>
      <c r="Z34" s="62"/>
      <c r="AA34" s="37"/>
      <c r="AB34" s="37"/>
      <c r="AC34" s="62"/>
      <c r="AD34" s="33"/>
      <c r="AE34" s="37"/>
      <c r="AF34" s="37"/>
      <c r="AG34" s="33"/>
      <c r="AH34" s="33"/>
      <c r="AI34" s="32"/>
      <c r="AJ34" s="32"/>
      <c r="AK34" s="32"/>
      <c r="AL34" s="40"/>
    </row>
    <row r="35" spans="1:38" ht="12.75" customHeight="1">
      <c r="A35" s="81" t="s">
        <v>40</v>
      </c>
      <c r="B35" s="115" t="s">
        <v>163</v>
      </c>
      <c r="C35" s="107" t="s">
        <v>119</v>
      </c>
      <c r="D35" s="5">
        <v>2692</v>
      </c>
      <c r="E35" s="121">
        <v>50000</v>
      </c>
      <c r="F35" s="119">
        <f t="shared" si="5"/>
        <v>36.12507947517484</v>
      </c>
      <c r="G35" s="5">
        <v>88408</v>
      </c>
      <c r="H35" s="5">
        <f t="shared" si="0"/>
        <v>138408</v>
      </c>
      <c r="I35" s="22">
        <v>34</v>
      </c>
      <c r="J35" s="71">
        <f t="shared" si="1"/>
        <v>12.63001485884101</v>
      </c>
      <c r="K35" s="6">
        <v>2</v>
      </c>
      <c r="L35" s="6">
        <v>23</v>
      </c>
      <c r="M35" s="70">
        <f t="shared" si="2"/>
        <v>8.543833580980683</v>
      </c>
      <c r="N35" s="6">
        <v>1</v>
      </c>
      <c r="O35" s="4" t="s">
        <v>100</v>
      </c>
      <c r="P35" s="4">
        <v>1</v>
      </c>
      <c r="Q35" s="9" t="s">
        <v>101</v>
      </c>
      <c r="R35" s="9">
        <v>3</v>
      </c>
      <c r="S35" s="125">
        <f t="shared" si="3"/>
        <v>7</v>
      </c>
      <c r="T35" s="44" t="s">
        <v>83</v>
      </c>
      <c r="U35" s="82"/>
      <c r="V35" s="41"/>
      <c r="W35" s="31"/>
      <c r="X35" s="33"/>
      <c r="Y35" s="32"/>
      <c r="Z35" s="62"/>
      <c r="AA35" s="37"/>
      <c r="AB35" s="37"/>
      <c r="AC35" s="62"/>
      <c r="AD35" s="33"/>
      <c r="AE35" s="37"/>
      <c r="AF35" s="37"/>
      <c r="AG35" s="33"/>
      <c r="AH35" s="33"/>
      <c r="AI35" s="32"/>
      <c r="AJ35" s="32"/>
      <c r="AK35" s="32"/>
      <c r="AL35" s="40"/>
    </row>
    <row r="36" spans="1:38" ht="12.75" customHeight="1">
      <c r="A36" s="81" t="s">
        <v>41</v>
      </c>
      <c r="B36" s="115" t="s">
        <v>164</v>
      </c>
      <c r="C36" s="107" t="s">
        <v>119</v>
      </c>
      <c r="D36" s="5">
        <v>756</v>
      </c>
      <c r="E36" s="121">
        <v>23000</v>
      </c>
      <c r="F36" s="119">
        <f t="shared" si="5"/>
        <v>49.96741255702803</v>
      </c>
      <c r="G36" s="15">
        <v>23030</v>
      </c>
      <c r="H36" s="5">
        <f t="shared" si="0"/>
        <v>46030</v>
      </c>
      <c r="I36" s="22">
        <v>13</v>
      </c>
      <c r="J36" s="71">
        <f t="shared" si="1"/>
        <v>17.195767195767196</v>
      </c>
      <c r="K36" s="7">
        <v>3</v>
      </c>
      <c r="L36" s="7">
        <v>7</v>
      </c>
      <c r="M36" s="70">
        <f t="shared" si="2"/>
        <v>9.25925925925926</v>
      </c>
      <c r="N36" s="6">
        <v>1</v>
      </c>
      <c r="O36" s="4" t="s">
        <v>100</v>
      </c>
      <c r="P36" s="4">
        <v>1</v>
      </c>
      <c r="Q36" s="9" t="s">
        <v>103</v>
      </c>
      <c r="R36" s="9">
        <v>1</v>
      </c>
      <c r="S36" s="125">
        <f t="shared" si="3"/>
        <v>6</v>
      </c>
      <c r="T36" s="44" t="s">
        <v>83</v>
      </c>
      <c r="U36" s="82"/>
      <c r="V36" s="35"/>
      <c r="W36" s="31"/>
      <c r="X36" s="33"/>
      <c r="Y36" s="37"/>
      <c r="Z36" s="62"/>
      <c r="AA36" s="37"/>
      <c r="AB36" s="37"/>
      <c r="AC36" s="62"/>
      <c r="AD36" s="33"/>
      <c r="AE36" s="37"/>
      <c r="AF36" s="37"/>
      <c r="AG36" s="33"/>
      <c r="AH36" s="33"/>
      <c r="AI36" s="32"/>
      <c r="AJ36" s="32"/>
      <c r="AK36" s="32"/>
      <c r="AL36" s="40"/>
    </row>
    <row r="37" spans="1:38" ht="12.75" customHeight="1">
      <c r="A37" s="81" t="s">
        <v>42</v>
      </c>
      <c r="B37" s="115" t="s">
        <v>165</v>
      </c>
      <c r="C37" s="107" t="s">
        <v>122</v>
      </c>
      <c r="D37" s="4">
        <v>696</v>
      </c>
      <c r="E37" s="121">
        <v>44000</v>
      </c>
      <c r="F37" s="119">
        <f t="shared" si="5"/>
        <v>49.01305529563784</v>
      </c>
      <c r="G37" s="5">
        <v>45772</v>
      </c>
      <c r="H37" s="5">
        <f t="shared" si="0"/>
        <v>89772</v>
      </c>
      <c r="I37" s="22">
        <v>15</v>
      </c>
      <c r="J37" s="71">
        <f t="shared" si="1"/>
        <v>21.551724137931036</v>
      </c>
      <c r="K37" s="6">
        <v>4</v>
      </c>
      <c r="L37" s="6">
        <v>4</v>
      </c>
      <c r="M37" s="70">
        <f t="shared" si="2"/>
        <v>5.747126436781609</v>
      </c>
      <c r="N37" s="6">
        <v>1</v>
      </c>
      <c r="O37" s="4" t="s">
        <v>100</v>
      </c>
      <c r="P37" s="4">
        <v>1</v>
      </c>
      <c r="Q37" s="9" t="s">
        <v>101</v>
      </c>
      <c r="R37" s="9">
        <v>3</v>
      </c>
      <c r="S37" s="125">
        <f t="shared" si="3"/>
        <v>9</v>
      </c>
      <c r="T37" s="44" t="s">
        <v>138</v>
      </c>
      <c r="U37" s="82" t="s">
        <v>200</v>
      </c>
      <c r="V37" s="35"/>
      <c r="W37" s="31"/>
      <c r="X37" s="33"/>
      <c r="Y37" s="47"/>
      <c r="Z37" s="63"/>
      <c r="AA37" s="36"/>
      <c r="AB37" s="36"/>
      <c r="AC37" s="63"/>
      <c r="AD37" s="33"/>
      <c r="AE37" s="36"/>
      <c r="AF37" s="37"/>
      <c r="AG37" s="33"/>
      <c r="AH37" s="33"/>
      <c r="AI37" s="32"/>
      <c r="AJ37" s="32"/>
      <c r="AK37" s="32"/>
      <c r="AL37" s="40"/>
    </row>
    <row r="38" spans="1:38" ht="12.75" customHeight="1">
      <c r="A38" s="84" t="s">
        <v>43</v>
      </c>
      <c r="B38" s="116" t="s">
        <v>196</v>
      </c>
      <c r="C38" s="110" t="s">
        <v>122</v>
      </c>
      <c r="D38" s="10">
        <v>76</v>
      </c>
      <c r="E38" s="121">
        <v>23937</v>
      </c>
      <c r="F38" s="119">
        <f t="shared" si="5"/>
        <v>39.999665792156144</v>
      </c>
      <c r="G38" s="16">
        <v>35906</v>
      </c>
      <c r="H38" s="5">
        <f t="shared" si="0"/>
        <v>59843</v>
      </c>
      <c r="I38" s="43">
        <v>0</v>
      </c>
      <c r="J38" s="71">
        <f t="shared" si="1"/>
        <v>0</v>
      </c>
      <c r="K38" s="6">
        <v>0</v>
      </c>
      <c r="L38" s="6">
        <v>0</v>
      </c>
      <c r="M38" s="9">
        <f t="shared" si="2"/>
        <v>0</v>
      </c>
      <c r="N38" s="6">
        <v>0</v>
      </c>
      <c r="O38" s="4" t="s">
        <v>100</v>
      </c>
      <c r="P38" s="4">
        <v>1</v>
      </c>
      <c r="Q38" s="9" t="s">
        <v>103</v>
      </c>
      <c r="R38" s="9">
        <v>1</v>
      </c>
      <c r="S38" s="125">
        <f t="shared" si="3"/>
        <v>2</v>
      </c>
      <c r="T38" s="59" t="s">
        <v>83</v>
      </c>
      <c r="U38" s="80"/>
      <c r="V38" s="35"/>
      <c r="W38" s="31"/>
      <c r="X38" s="33"/>
      <c r="Y38" s="36"/>
      <c r="Z38" s="63"/>
      <c r="AA38" s="36"/>
      <c r="AB38" s="36"/>
      <c r="AC38" s="63"/>
      <c r="AD38" s="33"/>
      <c r="AE38" s="36"/>
      <c r="AF38" s="37"/>
      <c r="AG38" s="33"/>
      <c r="AH38" s="33"/>
      <c r="AI38" s="32"/>
      <c r="AJ38" s="32"/>
      <c r="AK38" s="32"/>
      <c r="AL38" s="40"/>
    </row>
    <row r="39" spans="1:38" ht="12.75" customHeight="1">
      <c r="A39" s="81" t="s">
        <v>44</v>
      </c>
      <c r="B39" s="115" t="s">
        <v>166</v>
      </c>
      <c r="C39" s="107" t="s">
        <v>122</v>
      </c>
      <c r="D39" s="5">
        <v>686</v>
      </c>
      <c r="E39" s="121">
        <v>27366</v>
      </c>
      <c r="F39" s="119">
        <f t="shared" si="5"/>
        <v>50</v>
      </c>
      <c r="G39" s="5">
        <v>27366</v>
      </c>
      <c r="H39" s="5">
        <f t="shared" si="0"/>
        <v>54732</v>
      </c>
      <c r="I39" s="5">
        <v>6</v>
      </c>
      <c r="J39" s="71">
        <f t="shared" si="1"/>
        <v>8.746355685131196</v>
      </c>
      <c r="K39" s="6">
        <v>1</v>
      </c>
      <c r="L39" s="6">
        <v>4</v>
      </c>
      <c r="M39" s="70">
        <f t="shared" si="2"/>
        <v>5.830903790087463</v>
      </c>
      <c r="N39" s="6">
        <v>1</v>
      </c>
      <c r="O39" s="4" t="s">
        <v>105</v>
      </c>
      <c r="P39" s="4">
        <v>0</v>
      </c>
      <c r="Q39" s="9" t="s">
        <v>101</v>
      </c>
      <c r="R39" s="9">
        <v>3</v>
      </c>
      <c r="S39" s="125">
        <f t="shared" si="3"/>
        <v>5</v>
      </c>
      <c r="T39" s="44" t="s">
        <v>83</v>
      </c>
      <c r="U39" s="82"/>
      <c r="V39" s="35"/>
      <c r="W39" s="31"/>
      <c r="X39" s="33"/>
      <c r="Y39" s="36"/>
      <c r="Z39" s="63"/>
      <c r="AA39" s="36"/>
      <c r="AB39" s="36"/>
      <c r="AC39" s="63"/>
      <c r="AD39" s="33"/>
      <c r="AE39" s="36"/>
      <c r="AF39" s="37"/>
      <c r="AG39" s="33"/>
      <c r="AH39" s="33"/>
      <c r="AI39" s="32"/>
      <c r="AJ39" s="32"/>
      <c r="AK39" s="32"/>
      <c r="AL39" s="40"/>
    </row>
    <row r="40" spans="1:38" ht="12.75" customHeight="1">
      <c r="A40" s="81" t="s">
        <v>45</v>
      </c>
      <c r="B40" s="115" t="s">
        <v>167</v>
      </c>
      <c r="C40" s="107" t="s">
        <v>122</v>
      </c>
      <c r="D40" s="4">
        <v>1415</v>
      </c>
      <c r="E40" s="121">
        <v>13280</v>
      </c>
      <c r="F40" s="119">
        <f t="shared" si="5"/>
        <v>40</v>
      </c>
      <c r="G40" s="5">
        <v>19920</v>
      </c>
      <c r="H40" s="5">
        <f t="shared" si="0"/>
        <v>33200</v>
      </c>
      <c r="I40" s="5">
        <v>22</v>
      </c>
      <c r="J40" s="71">
        <f t="shared" si="1"/>
        <v>15.547703180212014</v>
      </c>
      <c r="K40" s="6">
        <v>3</v>
      </c>
      <c r="L40" s="6">
        <v>7</v>
      </c>
      <c r="M40" s="70">
        <f t="shared" si="2"/>
        <v>4.946996466431095</v>
      </c>
      <c r="N40" s="6">
        <v>1</v>
      </c>
      <c r="O40" s="4" t="s">
        <v>100</v>
      </c>
      <c r="P40" s="4">
        <v>1</v>
      </c>
      <c r="Q40" s="9" t="s">
        <v>103</v>
      </c>
      <c r="R40" s="9">
        <v>1</v>
      </c>
      <c r="S40" s="125">
        <f t="shared" si="3"/>
        <v>6</v>
      </c>
      <c r="T40" s="44" t="s">
        <v>87</v>
      </c>
      <c r="U40" s="82"/>
      <c r="V40" s="35"/>
      <c r="W40" s="31"/>
      <c r="X40" s="33"/>
      <c r="Y40" s="37"/>
      <c r="Z40" s="62"/>
      <c r="AA40" s="37"/>
      <c r="AB40" s="37"/>
      <c r="AC40" s="62"/>
      <c r="AD40" s="33"/>
      <c r="AE40" s="37"/>
      <c r="AF40" s="37"/>
      <c r="AG40" s="33"/>
      <c r="AH40" s="33"/>
      <c r="AI40" s="32"/>
      <c r="AJ40" s="32"/>
      <c r="AK40" s="32"/>
      <c r="AL40" s="40"/>
    </row>
    <row r="41" spans="1:38" ht="12.75" customHeight="1">
      <c r="A41" s="81" t="s">
        <v>46</v>
      </c>
      <c r="B41" s="115" t="s">
        <v>168</v>
      </c>
      <c r="C41" s="107" t="s">
        <v>122</v>
      </c>
      <c r="D41" s="4">
        <v>980</v>
      </c>
      <c r="E41" s="121">
        <v>47972</v>
      </c>
      <c r="F41" s="119">
        <f t="shared" si="5"/>
        <v>50</v>
      </c>
      <c r="G41" s="5">
        <v>47972</v>
      </c>
      <c r="H41" s="5">
        <f t="shared" si="0"/>
        <v>95944</v>
      </c>
      <c r="I41" s="5">
        <v>8</v>
      </c>
      <c r="J41" s="71">
        <f t="shared" si="1"/>
        <v>8.16326530612245</v>
      </c>
      <c r="K41" s="6">
        <v>1</v>
      </c>
      <c r="L41" s="6">
        <v>2</v>
      </c>
      <c r="M41" s="70">
        <f t="shared" si="2"/>
        <v>2.0408163265306123</v>
      </c>
      <c r="N41" s="6">
        <v>1</v>
      </c>
      <c r="O41" s="4" t="s">
        <v>100</v>
      </c>
      <c r="P41" s="4">
        <v>1</v>
      </c>
      <c r="Q41" s="9" t="s">
        <v>107</v>
      </c>
      <c r="R41" s="9">
        <v>2</v>
      </c>
      <c r="S41" s="125">
        <f aca="true" t="shared" si="6" ref="S41:S73">R41+P41+N41+K41</f>
        <v>5</v>
      </c>
      <c r="T41" s="44" t="s">
        <v>83</v>
      </c>
      <c r="U41" s="82"/>
      <c r="V41" s="35"/>
      <c r="W41" s="31"/>
      <c r="X41" s="67"/>
      <c r="Y41" s="37"/>
      <c r="Z41" s="62"/>
      <c r="AA41" s="37"/>
      <c r="AB41" s="37"/>
      <c r="AC41" s="62"/>
      <c r="AD41" s="33"/>
      <c r="AE41" s="37"/>
      <c r="AF41" s="37"/>
      <c r="AG41" s="33"/>
      <c r="AH41" s="33"/>
      <c r="AI41" s="32"/>
      <c r="AJ41" s="32"/>
      <c r="AK41" s="32"/>
      <c r="AL41" s="40"/>
    </row>
    <row r="42" spans="1:38" ht="12.75" customHeight="1">
      <c r="A42" s="84" t="s">
        <v>47</v>
      </c>
      <c r="B42" s="116" t="s">
        <v>169</v>
      </c>
      <c r="C42" s="110" t="s">
        <v>123</v>
      </c>
      <c r="D42" s="10">
        <v>220</v>
      </c>
      <c r="E42" s="121">
        <v>15000</v>
      </c>
      <c r="F42" s="119">
        <f t="shared" si="5"/>
        <v>56.42491724345471</v>
      </c>
      <c r="G42" s="16">
        <v>11584</v>
      </c>
      <c r="H42" s="5">
        <f t="shared" si="0"/>
        <v>26584</v>
      </c>
      <c r="I42" s="16">
        <v>2</v>
      </c>
      <c r="J42" s="71">
        <f t="shared" si="1"/>
        <v>9.090909090909092</v>
      </c>
      <c r="K42" s="6">
        <v>1</v>
      </c>
      <c r="L42" s="6">
        <v>0</v>
      </c>
      <c r="M42" s="9">
        <f t="shared" si="2"/>
        <v>0</v>
      </c>
      <c r="N42" s="6">
        <v>0</v>
      </c>
      <c r="O42" s="4" t="s">
        <v>100</v>
      </c>
      <c r="P42" s="4">
        <v>1</v>
      </c>
      <c r="Q42" s="9" t="s">
        <v>101</v>
      </c>
      <c r="R42" s="9">
        <v>3</v>
      </c>
      <c r="S42" s="125">
        <f t="shared" si="6"/>
        <v>5</v>
      </c>
      <c r="T42" s="44" t="s">
        <v>83</v>
      </c>
      <c r="U42" s="82"/>
      <c r="V42" s="35"/>
      <c r="W42" s="31"/>
      <c r="X42" s="33"/>
      <c r="Y42" s="32"/>
      <c r="Z42" s="62"/>
      <c r="AA42" s="37"/>
      <c r="AB42" s="37"/>
      <c r="AC42" s="62"/>
      <c r="AD42" s="33"/>
      <c r="AE42" s="37"/>
      <c r="AF42" s="37"/>
      <c r="AG42" s="33"/>
      <c r="AH42" s="33"/>
      <c r="AI42" s="32"/>
      <c r="AJ42" s="32"/>
      <c r="AK42" s="32"/>
      <c r="AL42" s="40"/>
    </row>
    <row r="43" spans="1:38" ht="12.75" customHeight="1">
      <c r="A43" s="81" t="s">
        <v>48</v>
      </c>
      <c r="B43" s="115" t="s">
        <v>170</v>
      </c>
      <c r="C43" s="107" t="s">
        <v>124</v>
      </c>
      <c r="D43" s="5">
        <v>530</v>
      </c>
      <c r="E43" s="121">
        <v>29430</v>
      </c>
      <c r="F43" s="119">
        <f t="shared" si="5"/>
        <v>50</v>
      </c>
      <c r="G43" s="5">
        <v>29430</v>
      </c>
      <c r="H43" s="5">
        <f t="shared" si="0"/>
        <v>58860</v>
      </c>
      <c r="I43" s="5">
        <v>4</v>
      </c>
      <c r="J43" s="71">
        <f t="shared" si="1"/>
        <v>7.547169811320755</v>
      </c>
      <c r="K43" s="6">
        <v>1</v>
      </c>
      <c r="L43" s="6">
        <v>0</v>
      </c>
      <c r="M43" s="9">
        <f t="shared" si="2"/>
        <v>0</v>
      </c>
      <c r="N43" s="15">
        <v>0</v>
      </c>
      <c r="O43" s="4" t="s">
        <v>100</v>
      </c>
      <c r="P43" s="4">
        <v>1</v>
      </c>
      <c r="Q43" s="9" t="s">
        <v>101</v>
      </c>
      <c r="R43" s="9">
        <v>3</v>
      </c>
      <c r="S43" s="125">
        <f t="shared" si="6"/>
        <v>5</v>
      </c>
      <c r="T43" s="44" t="s">
        <v>83</v>
      </c>
      <c r="U43" s="82"/>
      <c r="V43" s="40"/>
      <c r="W43" s="31"/>
      <c r="X43" s="33"/>
      <c r="Y43" s="37"/>
      <c r="Z43" s="62"/>
      <c r="AA43" s="37"/>
      <c r="AB43" s="37"/>
      <c r="AC43" s="62"/>
      <c r="AD43" s="33"/>
      <c r="AE43" s="37"/>
      <c r="AF43" s="37"/>
      <c r="AG43" s="33"/>
      <c r="AH43" s="33"/>
      <c r="AI43" s="32"/>
      <c r="AJ43" s="32"/>
      <c r="AK43" s="32"/>
      <c r="AL43" s="40"/>
    </row>
    <row r="44" spans="1:38" ht="12.75" customHeight="1">
      <c r="A44" s="85" t="s">
        <v>49</v>
      </c>
      <c r="B44" s="114" t="s">
        <v>171</v>
      </c>
      <c r="C44" s="111" t="s">
        <v>124</v>
      </c>
      <c r="D44" s="17">
        <v>379</v>
      </c>
      <c r="E44" s="121">
        <v>29922</v>
      </c>
      <c r="F44" s="119">
        <f t="shared" si="5"/>
        <v>60</v>
      </c>
      <c r="G44" s="17">
        <v>19948</v>
      </c>
      <c r="H44" s="5">
        <f t="shared" si="0"/>
        <v>49870</v>
      </c>
      <c r="I44" s="30">
        <v>9</v>
      </c>
      <c r="J44" s="71">
        <f t="shared" si="1"/>
        <v>23.7467018469657</v>
      </c>
      <c r="K44" s="6">
        <v>4</v>
      </c>
      <c r="L44" s="6">
        <v>5</v>
      </c>
      <c r="M44" s="9">
        <f t="shared" si="2"/>
        <v>13.192612137203167</v>
      </c>
      <c r="N44" s="6">
        <v>1</v>
      </c>
      <c r="O44" s="4" t="s">
        <v>100</v>
      </c>
      <c r="P44" s="4">
        <v>1</v>
      </c>
      <c r="Q44" s="9" t="s">
        <v>103</v>
      </c>
      <c r="R44" s="9">
        <v>1</v>
      </c>
      <c r="S44" s="125">
        <f t="shared" si="6"/>
        <v>7</v>
      </c>
      <c r="T44" s="44" t="s">
        <v>83</v>
      </c>
      <c r="U44" s="82"/>
      <c r="V44" s="40"/>
      <c r="W44" s="31"/>
      <c r="X44" s="33"/>
      <c r="Y44" s="32"/>
      <c r="Z44" s="62"/>
      <c r="AA44" s="37"/>
      <c r="AB44" s="37"/>
      <c r="AC44" s="62"/>
      <c r="AD44" s="33"/>
      <c r="AE44" s="37"/>
      <c r="AF44" s="37"/>
      <c r="AG44" s="33"/>
      <c r="AH44" s="33"/>
      <c r="AI44" s="32"/>
      <c r="AJ44" s="32"/>
      <c r="AK44" s="32"/>
      <c r="AL44" s="40"/>
    </row>
    <row r="45" spans="1:38" ht="12.75" customHeight="1">
      <c r="A45" s="81" t="s">
        <v>50</v>
      </c>
      <c r="B45" s="115" t="s">
        <v>172</v>
      </c>
      <c r="C45" s="107" t="s">
        <v>86</v>
      </c>
      <c r="D45" s="5">
        <v>523</v>
      </c>
      <c r="E45" s="122">
        <v>40000</v>
      </c>
      <c r="F45" s="119">
        <f aca="true" t="shared" si="7" ref="F45:F58">E45*100/H45</f>
        <v>49.16118724267191</v>
      </c>
      <c r="G45" s="5">
        <v>41365</v>
      </c>
      <c r="H45" s="5">
        <f t="shared" si="0"/>
        <v>81365</v>
      </c>
      <c r="I45" s="22">
        <v>5</v>
      </c>
      <c r="J45" s="74">
        <f t="shared" si="1"/>
        <v>9.560229445506693</v>
      </c>
      <c r="K45" s="6">
        <v>1</v>
      </c>
      <c r="L45" s="6">
        <v>3</v>
      </c>
      <c r="M45" s="73">
        <f t="shared" si="2"/>
        <v>5.736137667304015</v>
      </c>
      <c r="N45" s="6">
        <v>1</v>
      </c>
      <c r="O45" s="4" t="s">
        <v>100</v>
      </c>
      <c r="P45" s="4">
        <v>1</v>
      </c>
      <c r="Q45" s="4" t="s">
        <v>107</v>
      </c>
      <c r="R45" s="4">
        <v>2</v>
      </c>
      <c r="S45" s="126">
        <f t="shared" si="6"/>
        <v>5</v>
      </c>
      <c r="T45" s="44" t="s">
        <v>83</v>
      </c>
      <c r="U45" s="82"/>
      <c r="V45" s="40"/>
      <c r="W45" s="31"/>
      <c r="X45" s="33"/>
      <c r="Y45" s="32"/>
      <c r="Z45" s="62"/>
      <c r="AA45" s="37"/>
      <c r="AB45" s="37"/>
      <c r="AC45" s="62"/>
      <c r="AD45" s="33"/>
      <c r="AE45" s="37"/>
      <c r="AF45" s="37"/>
      <c r="AG45" s="33"/>
      <c r="AH45" s="33"/>
      <c r="AI45" s="32"/>
      <c r="AJ45" s="32"/>
      <c r="AK45" s="32"/>
      <c r="AL45" s="40"/>
    </row>
    <row r="46" spans="1:38" ht="12.75" customHeight="1">
      <c r="A46" s="81" t="s">
        <v>51</v>
      </c>
      <c r="B46" s="115" t="s">
        <v>173</v>
      </c>
      <c r="C46" s="107" t="s">
        <v>124</v>
      </c>
      <c r="D46" s="5">
        <v>474</v>
      </c>
      <c r="E46" s="121">
        <v>26809</v>
      </c>
      <c r="F46" s="119">
        <f t="shared" si="7"/>
        <v>59.99955239246229</v>
      </c>
      <c r="G46" s="5">
        <v>17873</v>
      </c>
      <c r="H46" s="5">
        <f t="shared" si="0"/>
        <v>44682</v>
      </c>
      <c r="I46" s="22">
        <v>6</v>
      </c>
      <c r="J46" s="71">
        <f t="shared" si="1"/>
        <v>12.658227848101266</v>
      </c>
      <c r="K46" s="6">
        <v>2</v>
      </c>
      <c r="L46" s="6">
        <v>1</v>
      </c>
      <c r="M46" s="70">
        <f t="shared" si="2"/>
        <v>2.109704641350211</v>
      </c>
      <c r="N46" s="6">
        <v>1</v>
      </c>
      <c r="O46" s="4" t="s">
        <v>100</v>
      </c>
      <c r="P46" s="4">
        <v>1</v>
      </c>
      <c r="Q46" s="9" t="s">
        <v>101</v>
      </c>
      <c r="R46" s="9">
        <v>3</v>
      </c>
      <c r="S46" s="125">
        <f t="shared" si="6"/>
        <v>7</v>
      </c>
      <c r="T46" s="44" t="s">
        <v>83</v>
      </c>
      <c r="U46" s="82"/>
      <c r="V46" s="35"/>
      <c r="W46" s="31"/>
      <c r="X46" s="33"/>
      <c r="Y46" s="37"/>
      <c r="Z46" s="62"/>
      <c r="AA46" s="37"/>
      <c r="AB46" s="37"/>
      <c r="AC46" s="62"/>
      <c r="AD46" s="33"/>
      <c r="AE46" s="37"/>
      <c r="AF46" s="37"/>
      <c r="AG46" s="33"/>
      <c r="AH46" s="33"/>
      <c r="AI46" s="32"/>
      <c r="AJ46" s="32"/>
      <c r="AK46" s="32"/>
      <c r="AL46" s="40"/>
    </row>
    <row r="47" spans="1:38" ht="12.75" customHeight="1">
      <c r="A47" s="81" t="s">
        <v>52</v>
      </c>
      <c r="B47" s="115" t="s">
        <v>173</v>
      </c>
      <c r="C47" s="107" t="s">
        <v>124</v>
      </c>
      <c r="D47" s="4">
        <v>474</v>
      </c>
      <c r="E47" s="122">
        <v>24759</v>
      </c>
      <c r="F47" s="119">
        <f t="shared" si="7"/>
        <v>60</v>
      </c>
      <c r="G47" s="5">
        <v>16506</v>
      </c>
      <c r="H47" s="5">
        <f t="shared" si="0"/>
        <v>41265</v>
      </c>
      <c r="I47" s="22">
        <v>6</v>
      </c>
      <c r="J47" s="74">
        <f>I47*1000/D47</f>
        <v>12.658227848101266</v>
      </c>
      <c r="K47" s="6">
        <v>2</v>
      </c>
      <c r="L47" s="6">
        <v>1</v>
      </c>
      <c r="M47" s="73">
        <f t="shared" si="2"/>
        <v>2.109704641350211</v>
      </c>
      <c r="N47" s="6">
        <v>1</v>
      </c>
      <c r="O47" s="4" t="s">
        <v>100</v>
      </c>
      <c r="P47" s="4">
        <v>1</v>
      </c>
      <c r="Q47" s="4" t="s">
        <v>107</v>
      </c>
      <c r="R47" s="4">
        <v>2</v>
      </c>
      <c r="S47" s="126">
        <f t="shared" si="6"/>
        <v>6</v>
      </c>
      <c r="T47" s="44" t="s">
        <v>83</v>
      </c>
      <c r="U47" s="82"/>
      <c r="V47" s="35"/>
      <c r="W47" s="31"/>
      <c r="X47" s="33"/>
      <c r="Y47" s="37"/>
      <c r="Z47" s="62"/>
      <c r="AA47" s="37"/>
      <c r="AB47" s="37"/>
      <c r="AC47" s="62"/>
      <c r="AD47" s="33"/>
      <c r="AE47" s="37"/>
      <c r="AF47" s="37"/>
      <c r="AG47" s="33"/>
      <c r="AH47" s="33"/>
      <c r="AI47" s="32"/>
      <c r="AJ47" s="32"/>
      <c r="AK47" s="32"/>
      <c r="AL47" s="40"/>
    </row>
    <row r="48" spans="1:38" ht="12.75" customHeight="1">
      <c r="A48" s="81" t="s">
        <v>53</v>
      </c>
      <c r="B48" s="115" t="s">
        <v>174</v>
      </c>
      <c r="C48" s="107" t="s">
        <v>86</v>
      </c>
      <c r="D48" s="5">
        <v>1748</v>
      </c>
      <c r="E48" s="121">
        <v>26460</v>
      </c>
      <c r="F48" s="119">
        <f t="shared" si="7"/>
        <v>39.83679860285151</v>
      </c>
      <c r="G48" s="5">
        <v>39961</v>
      </c>
      <c r="H48" s="5">
        <f t="shared" si="0"/>
        <v>66421</v>
      </c>
      <c r="I48" s="22">
        <v>23</v>
      </c>
      <c r="J48" s="71">
        <f t="shared" si="1"/>
        <v>13.157894736842104</v>
      </c>
      <c r="K48" s="6">
        <v>2</v>
      </c>
      <c r="L48" s="6">
        <v>19</v>
      </c>
      <c r="M48" s="9">
        <f t="shared" si="2"/>
        <v>10.869565217391305</v>
      </c>
      <c r="N48" s="6">
        <v>1</v>
      </c>
      <c r="O48" s="4" t="s">
        <v>100</v>
      </c>
      <c r="P48" s="4">
        <v>1</v>
      </c>
      <c r="Q48" s="9" t="s">
        <v>107</v>
      </c>
      <c r="R48" s="9">
        <v>2</v>
      </c>
      <c r="S48" s="125">
        <f t="shared" si="6"/>
        <v>6</v>
      </c>
      <c r="T48" s="44" t="s">
        <v>83</v>
      </c>
      <c r="U48" s="82"/>
      <c r="V48" s="35"/>
      <c r="W48" s="31"/>
      <c r="X48" s="33"/>
      <c r="Y48" s="36"/>
      <c r="Z48" s="63"/>
      <c r="AA48" s="36"/>
      <c r="AB48" s="36"/>
      <c r="AC48" s="63"/>
      <c r="AD48" s="33"/>
      <c r="AE48" s="36"/>
      <c r="AF48" s="37"/>
      <c r="AG48" s="33"/>
      <c r="AH48" s="33"/>
      <c r="AI48" s="33"/>
      <c r="AJ48" s="33"/>
      <c r="AK48" s="32"/>
      <c r="AL48" s="40"/>
    </row>
    <row r="49" spans="1:38" ht="12.75" customHeight="1">
      <c r="A49" s="81" t="s">
        <v>54</v>
      </c>
      <c r="B49" s="115" t="s">
        <v>175</v>
      </c>
      <c r="C49" s="107" t="s">
        <v>86</v>
      </c>
      <c r="D49" s="5">
        <v>821</v>
      </c>
      <c r="E49" s="121">
        <v>22200</v>
      </c>
      <c r="F49" s="119">
        <f t="shared" si="7"/>
        <v>50</v>
      </c>
      <c r="G49" s="5">
        <v>22200</v>
      </c>
      <c r="H49" s="5">
        <f>G49+E49</f>
        <v>44400</v>
      </c>
      <c r="I49" s="22">
        <v>19</v>
      </c>
      <c r="J49" s="71">
        <f t="shared" si="1"/>
        <v>23.142509135200974</v>
      </c>
      <c r="K49" s="6">
        <v>4</v>
      </c>
      <c r="L49" s="6">
        <v>1</v>
      </c>
      <c r="M49" s="70">
        <f t="shared" si="2"/>
        <v>1.218026796589525</v>
      </c>
      <c r="N49" s="6">
        <v>1</v>
      </c>
      <c r="O49" s="4" t="s">
        <v>100</v>
      </c>
      <c r="P49" s="4">
        <v>1</v>
      </c>
      <c r="Q49" s="9" t="s">
        <v>101</v>
      </c>
      <c r="R49" s="9">
        <v>3</v>
      </c>
      <c r="S49" s="125">
        <f t="shared" si="6"/>
        <v>9</v>
      </c>
      <c r="T49" s="69" t="s">
        <v>87</v>
      </c>
      <c r="U49" s="82"/>
      <c r="V49" s="35"/>
      <c r="W49" s="31"/>
      <c r="X49" s="33"/>
      <c r="Y49" s="36"/>
      <c r="Z49" s="63"/>
      <c r="AA49" s="36"/>
      <c r="AB49" s="36"/>
      <c r="AC49" s="63"/>
      <c r="AD49" s="33"/>
      <c r="AE49" s="36"/>
      <c r="AF49" s="37"/>
      <c r="AG49" s="33"/>
      <c r="AH49" s="33"/>
      <c r="AI49" s="33"/>
      <c r="AJ49" s="33"/>
      <c r="AK49" s="32"/>
      <c r="AL49" s="40"/>
    </row>
    <row r="50" spans="1:38" ht="12.75" customHeight="1">
      <c r="A50" s="81" t="s">
        <v>55</v>
      </c>
      <c r="B50" s="115" t="s">
        <v>176</v>
      </c>
      <c r="C50" s="107" t="s">
        <v>88</v>
      </c>
      <c r="D50" s="5">
        <v>245</v>
      </c>
      <c r="E50" s="121">
        <v>13391</v>
      </c>
      <c r="F50" s="119">
        <f t="shared" si="7"/>
        <v>59.99820780500919</v>
      </c>
      <c r="G50" s="5">
        <v>8928</v>
      </c>
      <c r="H50" s="5">
        <f t="shared" si="0"/>
        <v>22319</v>
      </c>
      <c r="I50" s="22">
        <v>3</v>
      </c>
      <c r="J50" s="71">
        <f t="shared" si="1"/>
        <v>12.244897959183673</v>
      </c>
      <c r="K50" s="6">
        <v>2</v>
      </c>
      <c r="L50" s="6">
        <v>1</v>
      </c>
      <c r="M50" s="70">
        <f t="shared" si="2"/>
        <v>4.081632653061225</v>
      </c>
      <c r="N50" s="6">
        <v>1</v>
      </c>
      <c r="O50" s="4" t="s">
        <v>100</v>
      </c>
      <c r="P50" s="4">
        <v>1</v>
      </c>
      <c r="Q50" s="9" t="s">
        <v>103</v>
      </c>
      <c r="R50" s="9">
        <v>1</v>
      </c>
      <c r="S50" s="125">
        <f t="shared" si="6"/>
        <v>5</v>
      </c>
      <c r="T50" s="44" t="s">
        <v>140</v>
      </c>
      <c r="U50" s="82" t="s">
        <v>137</v>
      </c>
      <c r="V50" s="35"/>
      <c r="W50" s="31"/>
      <c r="X50" s="68"/>
      <c r="Y50" s="32"/>
      <c r="Z50" s="62"/>
      <c r="AA50" s="37"/>
      <c r="AB50" s="37"/>
      <c r="AC50" s="62"/>
      <c r="AD50" s="33"/>
      <c r="AE50" s="38"/>
      <c r="AF50" s="37"/>
      <c r="AG50" s="32"/>
      <c r="AH50" s="32"/>
      <c r="AI50" s="32"/>
      <c r="AJ50" s="32"/>
      <c r="AK50" s="32"/>
      <c r="AL50" s="40"/>
    </row>
    <row r="51" spans="1:38" ht="12.75" customHeight="1">
      <c r="A51" s="81" t="s">
        <v>56</v>
      </c>
      <c r="B51" s="115" t="s">
        <v>177</v>
      </c>
      <c r="C51" s="107" t="s">
        <v>88</v>
      </c>
      <c r="D51" s="5">
        <v>7544</v>
      </c>
      <c r="E51" s="121">
        <v>50000</v>
      </c>
      <c r="F51" s="119">
        <f t="shared" si="7"/>
        <v>34.8339812453845</v>
      </c>
      <c r="G51" s="5">
        <v>93538</v>
      </c>
      <c r="H51" s="5">
        <f t="shared" si="0"/>
        <v>143538</v>
      </c>
      <c r="I51" s="22">
        <v>107</v>
      </c>
      <c r="J51" s="71">
        <f t="shared" si="1"/>
        <v>14.183457051961824</v>
      </c>
      <c r="K51" s="6">
        <v>2</v>
      </c>
      <c r="L51" s="6">
        <v>3450</v>
      </c>
      <c r="M51" s="9">
        <f t="shared" si="2"/>
        <v>457.3170731707317</v>
      </c>
      <c r="N51" s="6">
        <v>2</v>
      </c>
      <c r="O51" s="4" t="s">
        <v>100</v>
      </c>
      <c r="P51" s="4">
        <v>1</v>
      </c>
      <c r="Q51" s="9" t="s">
        <v>107</v>
      </c>
      <c r="R51" s="9">
        <v>2</v>
      </c>
      <c r="S51" s="125">
        <f t="shared" si="6"/>
        <v>7</v>
      </c>
      <c r="T51" s="44" t="s">
        <v>139</v>
      </c>
      <c r="U51" s="82"/>
      <c r="V51" s="35"/>
      <c r="W51" s="31"/>
      <c r="X51" s="32"/>
      <c r="Y51" s="32"/>
      <c r="Z51" s="32"/>
      <c r="AA51" s="37"/>
      <c r="AB51" s="37"/>
      <c r="AC51" s="32"/>
      <c r="AD51" s="32"/>
      <c r="AE51" s="37"/>
      <c r="AF51" s="37"/>
      <c r="AG51" s="32"/>
      <c r="AH51" s="32"/>
      <c r="AI51" s="32"/>
      <c r="AJ51" s="32"/>
      <c r="AK51" s="32"/>
      <c r="AL51" s="40"/>
    </row>
    <row r="52" spans="1:32" ht="12.75" customHeight="1">
      <c r="A52" s="86" t="s">
        <v>57</v>
      </c>
      <c r="B52" s="115" t="s">
        <v>178</v>
      </c>
      <c r="C52" s="108" t="s">
        <v>88</v>
      </c>
      <c r="D52" s="11">
        <v>198</v>
      </c>
      <c r="E52" s="121">
        <v>32076</v>
      </c>
      <c r="F52" s="120">
        <f t="shared" si="7"/>
        <v>60</v>
      </c>
      <c r="G52" s="18">
        <v>21384</v>
      </c>
      <c r="H52" s="5">
        <f t="shared" si="0"/>
        <v>53460</v>
      </c>
      <c r="I52" s="22">
        <v>2</v>
      </c>
      <c r="J52" s="71">
        <f t="shared" si="1"/>
        <v>10.1010101010101</v>
      </c>
      <c r="K52" s="12">
        <v>2</v>
      </c>
      <c r="L52" s="12">
        <v>0</v>
      </c>
      <c r="M52" s="9">
        <f t="shared" si="2"/>
        <v>0</v>
      </c>
      <c r="N52" s="6">
        <v>0</v>
      </c>
      <c r="O52" s="4" t="s">
        <v>100</v>
      </c>
      <c r="P52" s="4">
        <v>1</v>
      </c>
      <c r="Q52" s="9" t="s">
        <v>101</v>
      </c>
      <c r="R52" s="9">
        <v>3</v>
      </c>
      <c r="S52" s="125">
        <f t="shared" si="6"/>
        <v>6</v>
      </c>
      <c r="T52" s="1" t="s">
        <v>83</v>
      </c>
      <c r="U52" s="82"/>
      <c r="V52" s="35"/>
      <c r="W52" s="31"/>
      <c r="X52" s="37"/>
      <c r="Y52" s="32"/>
      <c r="Z52" s="35"/>
      <c r="AA52" s="35"/>
      <c r="AB52" s="35"/>
      <c r="AC52" s="35"/>
      <c r="AD52" s="35"/>
      <c r="AE52" s="35"/>
      <c r="AF52" s="35"/>
    </row>
    <row r="53" spans="1:32" ht="12.75" customHeight="1">
      <c r="A53" s="86" t="s">
        <v>58</v>
      </c>
      <c r="B53" s="115" t="s">
        <v>179</v>
      </c>
      <c r="C53" s="107" t="s">
        <v>88</v>
      </c>
      <c r="D53" s="11">
        <v>158</v>
      </c>
      <c r="E53" s="121">
        <v>21678</v>
      </c>
      <c r="F53" s="120">
        <f t="shared" si="7"/>
        <v>60</v>
      </c>
      <c r="G53" s="18">
        <v>14452</v>
      </c>
      <c r="H53" s="5">
        <f t="shared" si="0"/>
        <v>36130</v>
      </c>
      <c r="I53" s="22">
        <v>1</v>
      </c>
      <c r="J53" s="71">
        <f t="shared" si="1"/>
        <v>6.329113924050633</v>
      </c>
      <c r="K53" s="12">
        <v>1</v>
      </c>
      <c r="L53" s="12">
        <v>1</v>
      </c>
      <c r="M53" s="70">
        <f t="shared" si="2"/>
        <v>6.329113924050633</v>
      </c>
      <c r="N53" s="6">
        <v>1</v>
      </c>
      <c r="O53" s="4" t="s">
        <v>105</v>
      </c>
      <c r="P53" s="4">
        <v>0</v>
      </c>
      <c r="Q53" s="9" t="s">
        <v>101</v>
      </c>
      <c r="R53" s="9">
        <v>3</v>
      </c>
      <c r="S53" s="125">
        <f t="shared" si="6"/>
        <v>5</v>
      </c>
      <c r="T53" s="1" t="s">
        <v>82</v>
      </c>
      <c r="U53" s="82"/>
      <c r="V53" s="35"/>
      <c r="W53" s="31"/>
      <c r="X53" s="38"/>
      <c r="Y53" s="33"/>
      <c r="Z53" s="35"/>
      <c r="AA53" s="35"/>
      <c r="AB53" s="35"/>
      <c r="AC53" s="35"/>
      <c r="AD53" s="35"/>
      <c r="AE53" s="35"/>
      <c r="AF53" s="35"/>
    </row>
    <row r="54" spans="1:32" ht="12.75" customHeight="1">
      <c r="A54" s="86" t="s">
        <v>59</v>
      </c>
      <c r="B54" s="115" t="s">
        <v>180</v>
      </c>
      <c r="C54" s="107" t="s">
        <v>88</v>
      </c>
      <c r="D54" s="18">
        <v>136</v>
      </c>
      <c r="E54" s="121">
        <v>35791</v>
      </c>
      <c r="F54" s="120">
        <f t="shared" si="7"/>
        <v>59.99966472205458</v>
      </c>
      <c r="G54" s="18">
        <v>23861</v>
      </c>
      <c r="H54" s="5">
        <f t="shared" si="0"/>
        <v>59652</v>
      </c>
      <c r="I54" s="22">
        <v>1</v>
      </c>
      <c r="J54" s="71">
        <f t="shared" si="1"/>
        <v>7.352941176470588</v>
      </c>
      <c r="K54" s="12">
        <v>1</v>
      </c>
      <c r="L54" s="12">
        <v>1</v>
      </c>
      <c r="M54" s="70">
        <f t="shared" si="2"/>
        <v>7.352941176470588</v>
      </c>
      <c r="N54" s="6">
        <v>1</v>
      </c>
      <c r="O54" s="4" t="s">
        <v>100</v>
      </c>
      <c r="P54" s="4">
        <v>1</v>
      </c>
      <c r="Q54" s="9" t="s">
        <v>101</v>
      </c>
      <c r="R54" s="9">
        <v>3</v>
      </c>
      <c r="S54" s="125">
        <f t="shared" si="6"/>
        <v>6</v>
      </c>
      <c r="T54" s="1" t="s">
        <v>83</v>
      </c>
      <c r="U54" s="82"/>
      <c r="V54" s="51"/>
      <c r="W54" s="48"/>
      <c r="X54" s="48"/>
      <c r="Y54" s="48"/>
      <c r="Z54" s="48"/>
      <c r="AA54" s="48"/>
      <c r="AB54" s="48"/>
      <c r="AC54" s="48"/>
      <c r="AD54" s="48"/>
      <c r="AE54" s="48"/>
      <c r="AF54" s="48"/>
    </row>
    <row r="55" spans="1:32" ht="12.75" customHeight="1">
      <c r="A55" s="86" t="s">
        <v>60</v>
      </c>
      <c r="B55" s="115" t="s">
        <v>181</v>
      </c>
      <c r="C55" s="107" t="s">
        <v>89</v>
      </c>
      <c r="D55" s="18">
        <v>1170</v>
      </c>
      <c r="E55" s="123">
        <v>20256</v>
      </c>
      <c r="F55" s="120">
        <f t="shared" si="7"/>
        <v>40</v>
      </c>
      <c r="G55" s="18">
        <v>30384</v>
      </c>
      <c r="H55" s="5">
        <f t="shared" si="0"/>
        <v>50640</v>
      </c>
      <c r="I55" s="22">
        <v>9</v>
      </c>
      <c r="J55" s="71">
        <f t="shared" si="1"/>
        <v>7.6923076923076925</v>
      </c>
      <c r="K55" s="12">
        <v>1</v>
      </c>
      <c r="L55" s="12">
        <v>4</v>
      </c>
      <c r="M55" s="70">
        <f t="shared" si="2"/>
        <v>3.4188034188034186</v>
      </c>
      <c r="N55" s="6">
        <v>1</v>
      </c>
      <c r="O55" s="4" t="s">
        <v>100</v>
      </c>
      <c r="P55" s="4">
        <v>1</v>
      </c>
      <c r="Q55" s="9" t="s">
        <v>101</v>
      </c>
      <c r="R55" s="9">
        <v>3</v>
      </c>
      <c r="S55" s="125">
        <f t="shared" si="6"/>
        <v>6</v>
      </c>
      <c r="T55" s="1" t="s">
        <v>83</v>
      </c>
      <c r="U55" s="82"/>
      <c r="V55" s="152"/>
      <c r="W55" s="153"/>
      <c r="X55" s="153"/>
      <c r="Y55" s="153"/>
      <c r="Z55" s="153"/>
      <c r="AA55" s="153"/>
      <c r="AB55" s="153"/>
      <c r="AC55" s="153"/>
      <c r="AD55" s="153"/>
      <c r="AE55" s="33"/>
      <c r="AF55" s="33"/>
    </row>
    <row r="56" spans="1:32" ht="12.75" customHeight="1">
      <c r="A56" s="86" t="s">
        <v>61</v>
      </c>
      <c r="B56" s="115" t="s">
        <v>182</v>
      </c>
      <c r="C56" s="107" t="s">
        <v>89</v>
      </c>
      <c r="D56" s="11">
        <v>785</v>
      </c>
      <c r="E56" s="123">
        <v>1690</v>
      </c>
      <c r="F56" s="120">
        <f t="shared" si="7"/>
        <v>50</v>
      </c>
      <c r="G56" s="18">
        <v>1690</v>
      </c>
      <c r="H56" s="5">
        <f t="shared" si="0"/>
        <v>3380</v>
      </c>
      <c r="I56" s="22">
        <v>30</v>
      </c>
      <c r="J56" s="71">
        <f t="shared" si="1"/>
        <v>38.21656050955414</v>
      </c>
      <c r="K56" s="12">
        <v>5</v>
      </c>
      <c r="L56" s="12">
        <v>0</v>
      </c>
      <c r="M56" s="9">
        <f t="shared" si="2"/>
        <v>0</v>
      </c>
      <c r="N56" s="6">
        <v>0</v>
      </c>
      <c r="O56" s="4" t="s">
        <v>100</v>
      </c>
      <c r="P56" s="4">
        <v>1</v>
      </c>
      <c r="Q56" s="9" t="s">
        <v>101</v>
      </c>
      <c r="R56" s="9">
        <v>3</v>
      </c>
      <c r="S56" s="125">
        <f t="shared" si="6"/>
        <v>9</v>
      </c>
      <c r="T56" s="1" t="s">
        <v>83</v>
      </c>
      <c r="U56" s="82"/>
      <c r="V56" s="48"/>
      <c r="W56" s="49"/>
      <c r="X56" s="33"/>
      <c r="Y56" s="54"/>
      <c r="Z56" s="34"/>
      <c r="AA56" s="33"/>
      <c r="AB56" s="60"/>
      <c r="AC56" s="34"/>
      <c r="AD56" s="34"/>
      <c r="AE56" s="33"/>
      <c r="AF56" s="33"/>
    </row>
    <row r="57" spans="1:32" ht="12.75" customHeight="1">
      <c r="A57" s="86" t="s">
        <v>62</v>
      </c>
      <c r="B57" s="115" t="s">
        <v>182</v>
      </c>
      <c r="C57" s="107" t="s">
        <v>89</v>
      </c>
      <c r="D57" s="18">
        <v>785</v>
      </c>
      <c r="E57" s="123">
        <v>23926</v>
      </c>
      <c r="F57" s="120">
        <f t="shared" si="7"/>
        <v>50</v>
      </c>
      <c r="G57" s="18">
        <v>23926</v>
      </c>
      <c r="H57" s="5">
        <f t="shared" si="0"/>
        <v>47852</v>
      </c>
      <c r="I57" s="22">
        <v>30</v>
      </c>
      <c r="J57" s="71">
        <f t="shared" si="1"/>
        <v>38.21656050955414</v>
      </c>
      <c r="K57" s="6">
        <v>5</v>
      </c>
      <c r="L57" s="6">
        <v>0</v>
      </c>
      <c r="M57" s="9">
        <f t="shared" si="2"/>
        <v>0</v>
      </c>
      <c r="N57" s="6">
        <v>0</v>
      </c>
      <c r="O57" s="4" t="s">
        <v>100</v>
      </c>
      <c r="P57" s="4">
        <v>1</v>
      </c>
      <c r="Q57" s="9" t="s">
        <v>101</v>
      </c>
      <c r="R57" s="9">
        <v>3</v>
      </c>
      <c r="S57" s="125">
        <f t="shared" si="6"/>
        <v>9</v>
      </c>
      <c r="T57" s="1" t="s">
        <v>202</v>
      </c>
      <c r="U57" s="82"/>
      <c r="V57" s="35"/>
      <c r="W57" s="31"/>
      <c r="X57" s="61"/>
      <c r="Y57" s="37"/>
      <c r="Z57" s="62"/>
      <c r="AA57" s="37"/>
      <c r="AB57" s="37"/>
      <c r="AC57" s="62"/>
      <c r="AD57" s="32"/>
      <c r="AE57" s="37"/>
      <c r="AF57" s="37"/>
    </row>
    <row r="58" spans="1:32" ht="12.75" customHeight="1">
      <c r="A58" s="86" t="s">
        <v>63</v>
      </c>
      <c r="B58" s="115" t="s">
        <v>183</v>
      </c>
      <c r="C58" s="107" t="s">
        <v>88</v>
      </c>
      <c r="D58" s="11">
        <v>2057</v>
      </c>
      <c r="E58" s="123">
        <v>50000</v>
      </c>
      <c r="F58" s="120">
        <f t="shared" si="7"/>
        <v>27.303008791568832</v>
      </c>
      <c r="G58" s="18">
        <v>133130</v>
      </c>
      <c r="H58" s="5">
        <f t="shared" si="0"/>
        <v>183130</v>
      </c>
      <c r="I58" s="22">
        <v>32</v>
      </c>
      <c r="J58" s="71">
        <f t="shared" si="1"/>
        <v>15.556635877491493</v>
      </c>
      <c r="K58" s="12">
        <v>3</v>
      </c>
      <c r="L58" s="12">
        <v>12</v>
      </c>
      <c r="M58" s="70">
        <f t="shared" si="2"/>
        <v>5.83373845405931</v>
      </c>
      <c r="N58" s="6">
        <v>1</v>
      </c>
      <c r="O58" s="4" t="s">
        <v>100</v>
      </c>
      <c r="P58" s="4">
        <v>1</v>
      </c>
      <c r="Q58" s="9" t="s">
        <v>107</v>
      </c>
      <c r="R58" s="9">
        <v>2</v>
      </c>
      <c r="S58" s="125">
        <f t="shared" si="6"/>
        <v>7</v>
      </c>
      <c r="T58" s="1" t="s">
        <v>83</v>
      </c>
      <c r="U58" s="82"/>
      <c r="V58" s="39"/>
      <c r="W58" s="31"/>
      <c r="X58" s="33"/>
      <c r="Y58" s="37"/>
      <c r="Z58" s="62"/>
      <c r="AA58" s="38"/>
      <c r="AB58" s="38"/>
      <c r="AC58" s="62"/>
      <c r="AD58" s="32"/>
      <c r="AE58" s="38"/>
      <c r="AF58" s="37"/>
    </row>
    <row r="59" spans="1:32" ht="12.75" customHeight="1">
      <c r="A59" s="86" t="s">
        <v>64</v>
      </c>
      <c r="B59" s="115" t="s">
        <v>184</v>
      </c>
      <c r="C59" s="107" t="s">
        <v>89</v>
      </c>
      <c r="D59" s="18">
        <v>256</v>
      </c>
      <c r="E59" s="123">
        <v>7419</v>
      </c>
      <c r="F59" s="120">
        <f aca="true" t="shared" si="8" ref="F59:F73">E59*100/H59</f>
        <v>59.99514798641436</v>
      </c>
      <c r="G59" s="18">
        <v>4947</v>
      </c>
      <c r="H59" s="5">
        <f t="shared" si="0"/>
        <v>12366</v>
      </c>
      <c r="I59" s="22">
        <v>1</v>
      </c>
      <c r="J59" s="71">
        <f t="shared" si="1"/>
        <v>3.90625</v>
      </c>
      <c r="K59" s="12">
        <v>1</v>
      </c>
      <c r="L59" s="12">
        <v>0</v>
      </c>
      <c r="M59" s="9">
        <f t="shared" si="2"/>
        <v>0</v>
      </c>
      <c r="N59" s="6">
        <v>0</v>
      </c>
      <c r="O59" s="4" t="s">
        <v>100</v>
      </c>
      <c r="P59" s="4">
        <v>1</v>
      </c>
      <c r="Q59" s="9" t="s">
        <v>101</v>
      </c>
      <c r="R59" s="9">
        <v>3</v>
      </c>
      <c r="S59" s="125">
        <f t="shared" si="6"/>
        <v>5</v>
      </c>
      <c r="T59" s="1" t="s">
        <v>83</v>
      </c>
      <c r="U59" s="82"/>
      <c r="V59" s="39"/>
      <c r="W59" s="31"/>
      <c r="X59" s="33"/>
      <c r="Y59" s="32"/>
      <c r="Z59" s="62"/>
      <c r="AA59" s="37"/>
      <c r="AB59" s="37"/>
      <c r="AC59" s="62"/>
      <c r="AD59" s="32"/>
      <c r="AE59" s="37"/>
      <c r="AF59" s="37"/>
    </row>
    <row r="60" spans="1:32" ht="12.75" customHeight="1">
      <c r="A60" s="86" t="s">
        <v>65</v>
      </c>
      <c r="B60" s="115" t="s">
        <v>169</v>
      </c>
      <c r="C60" s="108" t="s">
        <v>88</v>
      </c>
      <c r="D60" s="18">
        <v>220</v>
      </c>
      <c r="E60" s="123">
        <v>4000</v>
      </c>
      <c r="F60" s="120">
        <f t="shared" si="8"/>
        <v>57.620282339383465</v>
      </c>
      <c r="G60" s="18">
        <v>2942</v>
      </c>
      <c r="H60" s="5">
        <f t="shared" si="0"/>
        <v>6942</v>
      </c>
      <c r="I60" s="72">
        <v>2</v>
      </c>
      <c r="J60" s="71">
        <f t="shared" si="1"/>
        <v>9.090909090909092</v>
      </c>
      <c r="K60" s="12">
        <v>1</v>
      </c>
      <c r="L60" s="12">
        <v>0</v>
      </c>
      <c r="M60" s="9">
        <f t="shared" si="2"/>
        <v>0</v>
      </c>
      <c r="N60" s="6">
        <v>0</v>
      </c>
      <c r="O60" s="4" t="s">
        <v>100</v>
      </c>
      <c r="P60" s="4">
        <v>1</v>
      </c>
      <c r="Q60" s="9" t="s">
        <v>103</v>
      </c>
      <c r="R60" s="9">
        <v>1</v>
      </c>
      <c r="S60" s="125">
        <f t="shared" si="6"/>
        <v>3</v>
      </c>
      <c r="T60" s="1" t="s">
        <v>83</v>
      </c>
      <c r="U60" s="82"/>
      <c r="V60" s="35"/>
      <c r="W60" s="31"/>
      <c r="X60" s="33"/>
      <c r="Y60" s="32"/>
      <c r="Z60" s="62"/>
      <c r="AA60" s="37"/>
      <c r="AB60" s="37"/>
      <c r="AC60" s="62"/>
      <c r="AD60" s="32"/>
      <c r="AE60" s="37"/>
      <c r="AF60" s="37"/>
    </row>
    <row r="61" spans="1:32" ht="12.75" customHeight="1">
      <c r="A61" s="86" t="s">
        <v>66</v>
      </c>
      <c r="B61" s="115" t="s">
        <v>169</v>
      </c>
      <c r="C61" s="107" t="s">
        <v>89</v>
      </c>
      <c r="D61" s="11">
        <v>220</v>
      </c>
      <c r="E61" s="123">
        <v>5000</v>
      </c>
      <c r="F61" s="120">
        <f t="shared" si="8"/>
        <v>55.890900961323496</v>
      </c>
      <c r="G61" s="18">
        <v>3946</v>
      </c>
      <c r="H61" s="5">
        <f t="shared" si="0"/>
        <v>8946</v>
      </c>
      <c r="I61" s="72">
        <v>2</v>
      </c>
      <c r="J61" s="71">
        <f t="shared" si="1"/>
        <v>9.090909090909092</v>
      </c>
      <c r="K61" s="12">
        <v>1</v>
      </c>
      <c r="L61" s="12">
        <v>0</v>
      </c>
      <c r="M61" s="9">
        <f t="shared" si="2"/>
        <v>0</v>
      </c>
      <c r="N61" s="6">
        <v>0</v>
      </c>
      <c r="O61" s="4" t="s">
        <v>100</v>
      </c>
      <c r="P61" s="4">
        <v>1</v>
      </c>
      <c r="Q61" s="9" t="s">
        <v>103</v>
      </c>
      <c r="R61" s="9">
        <v>1</v>
      </c>
      <c r="S61" s="125">
        <f t="shared" si="6"/>
        <v>3</v>
      </c>
      <c r="T61" s="1" t="s">
        <v>83</v>
      </c>
      <c r="U61" s="82"/>
      <c r="V61" s="35"/>
      <c r="W61" s="31"/>
      <c r="X61" s="33"/>
      <c r="Y61" s="32"/>
      <c r="Z61" s="62"/>
      <c r="AA61" s="37"/>
      <c r="AB61" s="37"/>
      <c r="AC61" s="62"/>
      <c r="AD61" s="32"/>
      <c r="AE61" s="37"/>
      <c r="AF61" s="37"/>
    </row>
    <row r="62" spans="1:32" ht="12.75" customHeight="1">
      <c r="A62" s="86" t="s">
        <v>67</v>
      </c>
      <c r="B62" s="115" t="s">
        <v>185</v>
      </c>
      <c r="C62" s="107" t="s">
        <v>89</v>
      </c>
      <c r="D62" s="11">
        <v>386</v>
      </c>
      <c r="E62" s="123">
        <v>21095</v>
      </c>
      <c r="F62" s="120">
        <f t="shared" si="8"/>
        <v>59.998862311214765</v>
      </c>
      <c r="G62" s="18">
        <v>14064</v>
      </c>
      <c r="H62" s="5">
        <f t="shared" si="0"/>
        <v>35159</v>
      </c>
      <c r="I62" s="22">
        <v>6</v>
      </c>
      <c r="J62" s="71">
        <f t="shared" si="1"/>
        <v>15.544041450777202</v>
      </c>
      <c r="K62" s="12">
        <v>3</v>
      </c>
      <c r="L62" s="12">
        <v>0</v>
      </c>
      <c r="M62" s="9">
        <f t="shared" si="2"/>
        <v>0</v>
      </c>
      <c r="N62" s="6">
        <v>0</v>
      </c>
      <c r="O62" s="4" t="s">
        <v>100</v>
      </c>
      <c r="P62" s="4">
        <v>1</v>
      </c>
      <c r="Q62" s="9" t="s">
        <v>107</v>
      </c>
      <c r="R62" s="9">
        <v>2</v>
      </c>
      <c r="S62" s="125">
        <f t="shared" si="6"/>
        <v>6</v>
      </c>
      <c r="T62" s="1" t="s">
        <v>83</v>
      </c>
      <c r="U62" s="82"/>
      <c r="V62" s="35"/>
      <c r="W62" s="31"/>
      <c r="X62" s="33"/>
      <c r="Y62" s="37"/>
      <c r="Z62" s="62"/>
      <c r="AA62" s="37"/>
      <c r="AB62" s="37"/>
      <c r="AC62" s="62"/>
      <c r="AD62" s="32"/>
      <c r="AE62" s="37"/>
      <c r="AF62" s="37"/>
    </row>
    <row r="63" spans="1:32" ht="12.75" customHeight="1">
      <c r="A63" s="86" t="s">
        <v>68</v>
      </c>
      <c r="B63" s="115" t="s">
        <v>186</v>
      </c>
      <c r="C63" s="107" t="s">
        <v>89</v>
      </c>
      <c r="D63" s="18">
        <v>473</v>
      </c>
      <c r="E63" s="123">
        <v>17115</v>
      </c>
      <c r="F63" s="120">
        <f t="shared" si="8"/>
        <v>59.99789665568254</v>
      </c>
      <c r="G63" s="18">
        <v>11411</v>
      </c>
      <c r="H63" s="5">
        <f t="shared" si="0"/>
        <v>28526</v>
      </c>
      <c r="I63" s="22">
        <v>9</v>
      </c>
      <c r="J63" s="71">
        <f t="shared" si="1"/>
        <v>19.027484143763214</v>
      </c>
      <c r="K63" s="12">
        <v>3</v>
      </c>
      <c r="L63" s="12">
        <v>1</v>
      </c>
      <c r="M63" s="70">
        <f t="shared" si="2"/>
        <v>2.1141649048625792</v>
      </c>
      <c r="N63" s="6">
        <v>1</v>
      </c>
      <c r="O63" s="4" t="s">
        <v>100</v>
      </c>
      <c r="P63" s="4">
        <v>1</v>
      </c>
      <c r="Q63" s="9" t="s">
        <v>103</v>
      </c>
      <c r="R63" s="9">
        <v>1</v>
      </c>
      <c r="S63" s="125">
        <f t="shared" si="6"/>
        <v>6</v>
      </c>
      <c r="T63" s="1" t="s">
        <v>83</v>
      </c>
      <c r="U63" s="82"/>
      <c r="V63" s="35"/>
      <c r="W63" s="31"/>
      <c r="X63" s="33"/>
      <c r="Y63" s="37"/>
      <c r="Z63" s="62"/>
      <c r="AA63" s="37"/>
      <c r="AB63" s="37"/>
      <c r="AC63" s="62"/>
      <c r="AD63" s="33"/>
      <c r="AE63" s="37"/>
      <c r="AF63" s="37"/>
    </row>
    <row r="64" spans="1:32" ht="12.75" customHeight="1">
      <c r="A64" s="83" t="s">
        <v>69</v>
      </c>
      <c r="B64" s="115" t="s">
        <v>187</v>
      </c>
      <c r="C64" s="107" t="s">
        <v>88</v>
      </c>
      <c r="D64" s="18">
        <v>49532</v>
      </c>
      <c r="E64" s="123">
        <v>22000</v>
      </c>
      <c r="F64" s="120">
        <f t="shared" si="8"/>
        <v>33.84615384615385</v>
      </c>
      <c r="G64" s="18">
        <v>43000</v>
      </c>
      <c r="H64" s="5">
        <f t="shared" si="0"/>
        <v>65000</v>
      </c>
      <c r="I64" s="22">
        <v>1232</v>
      </c>
      <c r="J64" s="71">
        <f t="shared" si="1"/>
        <v>24.8728094968909</v>
      </c>
      <c r="K64" s="12">
        <v>4</v>
      </c>
      <c r="L64" s="12">
        <v>3154</v>
      </c>
      <c r="M64" s="9">
        <f t="shared" si="2"/>
        <v>63.6760074295405</v>
      </c>
      <c r="N64" s="6">
        <v>2</v>
      </c>
      <c r="O64" s="4" t="s">
        <v>100</v>
      </c>
      <c r="P64" s="4">
        <v>2</v>
      </c>
      <c r="Q64" s="9" t="s">
        <v>101</v>
      </c>
      <c r="R64" s="9">
        <v>3</v>
      </c>
      <c r="S64" s="125">
        <f t="shared" si="6"/>
        <v>11</v>
      </c>
      <c r="T64" s="1" t="s">
        <v>114</v>
      </c>
      <c r="U64" s="82"/>
      <c r="V64" s="35"/>
      <c r="W64" s="31"/>
      <c r="X64" s="33"/>
      <c r="Y64" s="32"/>
      <c r="Z64" s="62"/>
      <c r="AA64" s="38"/>
      <c r="AB64" s="38"/>
      <c r="AC64" s="62"/>
      <c r="AD64" s="33"/>
      <c r="AE64" s="38"/>
      <c r="AF64" s="37"/>
    </row>
    <row r="65" spans="1:32" ht="12.75" customHeight="1">
      <c r="A65" s="81" t="s">
        <v>70</v>
      </c>
      <c r="B65" s="115" t="s">
        <v>188</v>
      </c>
      <c r="C65" s="107" t="s">
        <v>88</v>
      </c>
      <c r="D65" s="18">
        <v>344</v>
      </c>
      <c r="E65" s="123">
        <v>26000</v>
      </c>
      <c r="F65" s="120">
        <f t="shared" si="8"/>
        <v>58.062931284754015</v>
      </c>
      <c r="G65" s="18">
        <v>18779</v>
      </c>
      <c r="H65" s="5">
        <f t="shared" si="0"/>
        <v>44779</v>
      </c>
      <c r="I65" s="22">
        <v>5</v>
      </c>
      <c r="J65" s="71">
        <f t="shared" si="1"/>
        <v>14.534883720930232</v>
      </c>
      <c r="K65" s="12">
        <v>2</v>
      </c>
      <c r="L65" s="12">
        <v>0</v>
      </c>
      <c r="M65" s="9">
        <f t="shared" si="2"/>
        <v>0</v>
      </c>
      <c r="N65" s="6">
        <v>0</v>
      </c>
      <c r="O65" s="4" t="s">
        <v>100</v>
      </c>
      <c r="P65" s="4">
        <v>1</v>
      </c>
      <c r="Q65" s="9" t="s">
        <v>101</v>
      </c>
      <c r="R65" s="9">
        <v>3</v>
      </c>
      <c r="S65" s="125">
        <f t="shared" si="6"/>
        <v>6</v>
      </c>
      <c r="T65" s="1" t="s">
        <v>83</v>
      </c>
      <c r="U65" s="82"/>
      <c r="V65" s="35"/>
      <c r="W65" s="31"/>
      <c r="X65" s="33"/>
      <c r="Y65" s="32"/>
      <c r="Z65" s="62"/>
      <c r="AA65" s="37"/>
      <c r="AB65" s="37"/>
      <c r="AC65" s="62"/>
      <c r="AD65" s="33"/>
      <c r="AE65" s="37"/>
      <c r="AF65" s="37"/>
    </row>
    <row r="66" spans="1:32" ht="12.75" customHeight="1">
      <c r="A66" s="81" t="s">
        <v>71</v>
      </c>
      <c r="B66" s="115" t="s">
        <v>197</v>
      </c>
      <c r="C66" s="107" t="s">
        <v>88</v>
      </c>
      <c r="D66" s="18">
        <v>232</v>
      </c>
      <c r="E66" s="123">
        <v>27170</v>
      </c>
      <c r="F66" s="120">
        <f t="shared" si="8"/>
        <v>59.99911668580514</v>
      </c>
      <c r="G66" s="18">
        <v>18114</v>
      </c>
      <c r="H66" s="5">
        <f t="shared" si="0"/>
        <v>45284</v>
      </c>
      <c r="I66" s="22">
        <v>5</v>
      </c>
      <c r="J66" s="71">
        <f t="shared" si="1"/>
        <v>21.551724137931036</v>
      </c>
      <c r="K66" s="12">
        <v>4</v>
      </c>
      <c r="L66" s="12">
        <v>0</v>
      </c>
      <c r="M66" s="9">
        <f t="shared" si="2"/>
        <v>0</v>
      </c>
      <c r="N66" s="6">
        <v>0</v>
      </c>
      <c r="O66" s="4" t="s">
        <v>100</v>
      </c>
      <c r="P66" s="4">
        <v>1</v>
      </c>
      <c r="Q66" s="9" t="s">
        <v>101</v>
      </c>
      <c r="R66" s="9">
        <v>3</v>
      </c>
      <c r="S66" s="125">
        <f t="shared" si="6"/>
        <v>8</v>
      </c>
      <c r="T66" s="1" t="s">
        <v>83</v>
      </c>
      <c r="U66" s="82"/>
      <c r="V66" s="35"/>
      <c r="W66" s="31"/>
      <c r="X66" s="33"/>
      <c r="Y66" s="32"/>
      <c r="Z66" s="62"/>
      <c r="AA66" s="37"/>
      <c r="AB66" s="37"/>
      <c r="AC66" s="62"/>
      <c r="AD66" s="33"/>
      <c r="AE66" s="37"/>
      <c r="AF66" s="37"/>
    </row>
    <row r="67" spans="1:32" ht="12.75" customHeight="1">
      <c r="A67" s="81" t="s">
        <v>72</v>
      </c>
      <c r="B67" s="115" t="s">
        <v>189</v>
      </c>
      <c r="C67" s="107" t="s">
        <v>89</v>
      </c>
      <c r="D67" s="18">
        <v>962</v>
      </c>
      <c r="E67" s="123">
        <v>16450</v>
      </c>
      <c r="F67" s="120">
        <f t="shared" si="8"/>
        <v>50</v>
      </c>
      <c r="G67" s="18">
        <v>16450</v>
      </c>
      <c r="H67" s="5">
        <f t="shared" si="0"/>
        <v>32900</v>
      </c>
      <c r="I67" s="22">
        <v>4</v>
      </c>
      <c r="J67" s="71">
        <f t="shared" si="1"/>
        <v>4.158004158004158</v>
      </c>
      <c r="K67" s="12">
        <v>1</v>
      </c>
      <c r="L67" s="12">
        <v>1</v>
      </c>
      <c r="M67" s="9">
        <f t="shared" si="2"/>
        <v>1.0395010395010396</v>
      </c>
      <c r="N67" s="6">
        <v>1</v>
      </c>
      <c r="O67" s="4" t="s">
        <v>100</v>
      </c>
      <c r="P67" s="4">
        <v>1</v>
      </c>
      <c r="Q67" s="9" t="s">
        <v>101</v>
      </c>
      <c r="R67" s="9">
        <v>3</v>
      </c>
      <c r="S67" s="125">
        <f t="shared" si="6"/>
        <v>6</v>
      </c>
      <c r="T67" s="1" t="s">
        <v>83</v>
      </c>
      <c r="U67" s="82"/>
      <c r="V67" s="35"/>
      <c r="W67" s="31"/>
      <c r="X67" s="33"/>
      <c r="Y67" s="32"/>
      <c r="Z67" s="62"/>
      <c r="AA67" s="37"/>
      <c r="AB67" s="37"/>
      <c r="AC67" s="62"/>
      <c r="AD67" s="33"/>
      <c r="AE67" s="37"/>
      <c r="AF67" s="37"/>
    </row>
    <row r="68" spans="1:32" ht="12.75" customHeight="1">
      <c r="A68" s="81" t="s">
        <v>73</v>
      </c>
      <c r="B68" s="115" t="s">
        <v>125</v>
      </c>
      <c r="C68" s="107" t="s">
        <v>89</v>
      </c>
      <c r="D68" s="18">
        <v>962</v>
      </c>
      <c r="E68" s="123">
        <v>33550</v>
      </c>
      <c r="F68" s="120">
        <f t="shared" si="8"/>
        <v>43.98846204274289</v>
      </c>
      <c r="G68" s="18">
        <v>42720</v>
      </c>
      <c r="H68" s="5">
        <f t="shared" si="0"/>
        <v>76270</v>
      </c>
      <c r="I68" s="22">
        <v>4</v>
      </c>
      <c r="J68" s="71">
        <f t="shared" si="1"/>
        <v>4.158004158004158</v>
      </c>
      <c r="K68" s="12">
        <v>1</v>
      </c>
      <c r="L68" s="12">
        <v>1</v>
      </c>
      <c r="M68" s="9">
        <f t="shared" si="2"/>
        <v>1.0395010395010396</v>
      </c>
      <c r="N68" s="6">
        <v>1</v>
      </c>
      <c r="O68" s="4" t="s">
        <v>100</v>
      </c>
      <c r="P68" s="4">
        <v>1</v>
      </c>
      <c r="Q68" s="9" t="s">
        <v>107</v>
      </c>
      <c r="R68" s="9">
        <v>2</v>
      </c>
      <c r="S68" s="125">
        <f t="shared" si="6"/>
        <v>5</v>
      </c>
      <c r="T68" s="42" t="s">
        <v>83</v>
      </c>
      <c r="U68" s="80"/>
      <c r="V68" s="40"/>
      <c r="W68" s="31"/>
      <c r="X68" s="33"/>
      <c r="Y68" s="32"/>
      <c r="Z68" s="62"/>
      <c r="AA68" s="37"/>
      <c r="AB68" s="37"/>
      <c r="AC68" s="62"/>
      <c r="AD68" s="33"/>
      <c r="AE68" s="37"/>
      <c r="AF68" s="37"/>
    </row>
    <row r="69" spans="1:32" ht="12.75">
      <c r="A69" s="81" t="s">
        <v>74</v>
      </c>
      <c r="B69" s="115" t="s">
        <v>190</v>
      </c>
      <c r="C69" s="90" t="s">
        <v>88</v>
      </c>
      <c r="D69" s="5">
        <v>300</v>
      </c>
      <c r="E69" s="122">
        <v>25415</v>
      </c>
      <c r="F69" s="120">
        <f t="shared" si="8"/>
        <v>60.00047216582464</v>
      </c>
      <c r="G69" s="5">
        <v>16943</v>
      </c>
      <c r="H69" s="5">
        <f t="shared" si="0"/>
        <v>42358</v>
      </c>
      <c r="I69" s="5">
        <v>3</v>
      </c>
      <c r="J69" s="71">
        <f t="shared" si="1"/>
        <v>10</v>
      </c>
      <c r="K69" s="4">
        <v>2</v>
      </c>
      <c r="L69" s="4">
        <v>0</v>
      </c>
      <c r="M69" s="9">
        <f t="shared" si="2"/>
        <v>0</v>
      </c>
      <c r="N69" s="5">
        <v>0</v>
      </c>
      <c r="O69" s="4" t="s">
        <v>100</v>
      </c>
      <c r="P69" s="4">
        <v>1</v>
      </c>
      <c r="Q69" s="9" t="s">
        <v>101</v>
      </c>
      <c r="R69" s="9">
        <v>3</v>
      </c>
      <c r="S69" s="125">
        <f t="shared" si="6"/>
        <v>6</v>
      </c>
      <c r="T69" s="1" t="s">
        <v>83</v>
      </c>
      <c r="U69" s="82"/>
      <c r="V69" s="40"/>
      <c r="W69" s="31"/>
      <c r="X69" s="33"/>
      <c r="Y69" s="47"/>
      <c r="Z69" s="62"/>
      <c r="AA69" s="36"/>
      <c r="AB69" s="36"/>
      <c r="AC69" s="62"/>
      <c r="AD69" s="33"/>
      <c r="AE69" s="36"/>
      <c r="AF69" s="37"/>
    </row>
    <row r="70" spans="1:32" ht="12.75">
      <c r="A70" s="81" t="s">
        <v>75</v>
      </c>
      <c r="B70" s="115" t="s">
        <v>191</v>
      </c>
      <c r="C70" s="90" t="s">
        <v>88</v>
      </c>
      <c r="D70" s="4">
        <v>767</v>
      </c>
      <c r="E70" s="122">
        <v>50000</v>
      </c>
      <c r="F70" s="120">
        <f t="shared" si="8"/>
        <v>43.01038270638532</v>
      </c>
      <c r="G70" s="15">
        <v>66251</v>
      </c>
      <c r="H70" s="5">
        <f t="shared" si="0"/>
        <v>116251</v>
      </c>
      <c r="I70" s="5">
        <v>17</v>
      </c>
      <c r="J70" s="71">
        <f t="shared" si="1"/>
        <v>22.164276401564535</v>
      </c>
      <c r="K70" s="15">
        <v>4</v>
      </c>
      <c r="L70" s="15">
        <v>5</v>
      </c>
      <c r="M70" s="70">
        <f t="shared" si="2"/>
        <v>6.51890482398957</v>
      </c>
      <c r="N70" s="6">
        <v>1</v>
      </c>
      <c r="O70" s="6" t="s">
        <v>100</v>
      </c>
      <c r="P70" s="6">
        <v>1</v>
      </c>
      <c r="Q70" s="8" t="s">
        <v>103</v>
      </c>
      <c r="R70" s="8">
        <v>1</v>
      </c>
      <c r="S70" s="125">
        <f t="shared" si="6"/>
        <v>7</v>
      </c>
      <c r="T70" s="1" t="s">
        <v>83</v>
      </c>
      <c r="U70" s="82"/>
      <c r="V70" s="35"/>
      <c r="W70" s="31"/>
      <c r="X70" s="33"/>
      <c r="Y70" s="36"/>
      <c r="Z70" s="62"/>
      <c r="AA70" s="36"/>
      <c r="AB70" s="36"/>
      <c r="AC70" s="62"/>
      <c r="AD70" s="33"/>
      <c r="AE70" s="36"/>
      <c r="AF70" s="37"/>
    </row>
    <row r="71" spans="1:32" ht="12.75">
      <c r="A71" s="81" t="s">
        <v>76</v>
      </c>
      <c r="B71" s="115" t="s">
        <v>192</v>
      </c>
      <c r="C71" s="112" t="s">
        <v>88</v>
      </c>
      <c r="D71" s="4">
        <v>186</v>
      </c>
      <c r="E71" s="122">
        <v>11606</v>
      </c>
      <c r="F71" s="120">
        <f t="shared" si="8"/>
        <v>60.00103396577573</v>
      </c>
      <c r="G71" s="15">
        <v>7737</v>
      </c>
      <c r="H71" s="5">
        <f t="shared" si="0"/>
        <v>19343</v>
      </c>
      <c r="I71" s="5">
        <v>1</v>
      </c>
      <c r="J71" s="71">
        <f t="shared" si="1"/>
        <v>5.376344086021505</v>
      </c>
      <c r="K71" s="15">
        <v>1</v>
      </c>
      <c r="L71" s="15">
        <v>0</v>
      </c>
      <c r="M71" s="9">
        <f t="shared" si="2"/>
        <v>0</v>
      </c>
      <c r="N71" s="6">
        <v>0</v>
      </c>
      <c r="O71" s="6" t="s">
        <v>100</v>
      </c>
      <c r="P71" s="6">
        <v>1</v>
      </c>
      <c r="Q71" s="8" t="s">
        <v>101</v>
      </c>
      <c r="R71" s="8">
        <v>3</v>
      </c>
      <c r="S71" s="125">
        <f t="shared" si="6"/>
        <v>5</v>
      </c>
      <c r="T71" s="1" t="s">
        <v>87</v>
      </c>
      <c r="U71" s="82"/>
      <c r="V71" s="35"/>
      <c r="W71" s="31"/>
      <c r="X71" s="33"/>
      <c r="Y71" s="36"/>
      <c r="Z71" s="47"/>
      <c r="AA71" s="36"/>
      <c r="AB71" s="36"/>
      <c r="AC71" s="47"/>
      <c r="AD71" s="33"/>
      <c r="AE71" s="36"/>
      <c r="AF71" s="37"/>
    </row>
    <row r="72" spans="1:32" ht="12.75">
      <c r="A72" s="81" t="s">
        <v>77</v>
      </c>
      <c r="B72" s="115" t="s">
        <v>198</v>
      </c>
      <c r="C72" s="90" t="s">
        <v>88</v>
      </c>
      <c r="D72" s="4">
        <v>422</v>
      </c>
      <c r="E72" s="122">
        <v>16279</v>
      </c>
      <c r="F72" s="120">
        <f t="shared" si="8"/>
        <v>59.99926286303995</v>
      </c>
      <c r="G72" s="15">
        <v>10853</v>
      </c>
      <c r="H72" s="5">
        <f t="shared" si="0"/>
        <v>27132</v>
      </c>
      <c r="I72" s="5">
        <v>3</v>
      </c>
      <c r="J72" s="71">
        <f>I72*1000/D72</f>
        <v>7.109004739336493</v>
      </c>
      <c r="K72" s="6">
        <v>1</v>
      </c>
      <c r="L72" s="6">
        <v>0</v>
      </c>
      <c r="M72" s="9">
        <f t="shared" si="2"/>
        <v>0</v>
      </c>
      <c r="N72" s="6">
        <v>0</v>
      </c>
      <c r="O72" s="6" t="s">
        <v>126</v>
      </c>
      <c r="P72" s="6">
        <v>1</v>
      </c>
      <c r="Q72" s="8" t="s">
        <v>101</v>
      </c>
      <c r="R72" s="8">
        <v>3</v>
      </c>
      <c r="S72" s="125">
        <f t="shared" si="6"/>
        <v>5</v>
      </c>
      <c r="T72" s="1" t="s">
        <v>83</v>
      </c>
      <c r="U72" s="82"/>
      <c r="V72" s="35"/>
      <c r="W72" s="31"/>
      <c r="X72" s="33"/>
      <c r="Y72" s="47"/>
      <c r="Z72" s="63"/>
      <c r="AA72" s="64"/>
      <c r="AB72" s="64"/>
      <c r="AC72" s="63"/>
      <c r="AD72" s="33"/>
      <c r="AE72" s="36"/>
      <c r="AF72" s="37"/>
    </row>
    <row r="73" spans="1:32" ht="13.5" thickBot="1">
      <c r="A73" s="127" t="s">
        <v>78</v>
      </c>
      <c r="B73" s="128" t="s">
        <v>193</v>
      </c>
      <c r="C73" s="129" t="s">
        <v>88</v>
      </c>
      <c r="D73" s="27">
        <v>609</v>
      </c>
      <c r="E73" s="130">
        <v>21680</v>
      </c>
      <c r="F73" s="131">
        <f t="shared" si="8"/>
        <v>50</v>
      </c>
      <c r="G73" s="132">
        <v>21680</v>
      </c>
      <c r="H73" s="133">
        <f t="shared" si="0"/>
        <v>43360</v>
      </c>
      <c r="I73" s="133">
        <v>5</v>
      </c>
      <c r="J73" s="134">
        <f>I73*1000/D73</f>
        <v>8.210180623973727</v>
      </c>
      <c r="K73" s="135">
        <v>1</v>
      </c>
      <c r="L73" s="135">
        <v>6</v>
      </c>
      <c r="M73" s="136">
        <f>L73*1000/D73</f>
        <v>9.852216748768473</v>
      </c>
      <c r="N73" s="135">
        <v>1</v>
      </c>
      <c r="O73" s="135" t="s">
        <v>100</v>
      </c>
      <c r="P73" s="135">
        <v>1</v>
      </c>
      <c r="Q73" s="137" t="s">
        <v>107</v>
      </c>
      <c r="R73" s="137">
        <v>2</v>
      </c>
      <c r="S73" s="138">
        <f t="shared" si="6"/>
        <v>5</v>
      </c>
      <c r="T73" s="87" t="s">
        <v>83</v>
      </c>
      <c r="U73" s="139"/>
      <c r="V73" s="35"/>
      <c r="W73" s="31"/>
      <c r="X73" s="33"/>
      <c r="Y73" s="36"/>
      <c r="Z73" s="47"/>
      <c r="AA73" s="36"/>
      <c r="AB73" s="36"/>
      <c r="AC73" s="47"/>
      <c r="AD73" s="33"/>
      <c r="AE73" s="36"/>
      <c r="AF73" s="37"/>
    </row>
    <row r="74" spans="1:32" ht="13.5" thickBot="1">
      <c r="A74" s="93"/>
      <c r="B74" s="117" t="s">
        <v>133</v>
      </c>
      <c r="C74" s="113"/>
      <c r="D74" s="95"/>
      <c r="E74" s="124">
        <f>SUM(E7:E73)</f>
        <v>1804995</v>
      </c>
      <c r="F74" s="96"/>
      <c r="G74" s="97">
        <f>SUM(G7:G73)</f>
        <v>2162712</v>
      </c>
      <c r="H74" s="95">
        <f>SUM(H7:H73)</f>
        <v>3967707</v>
      </c>
      <c r="I74" s="95"/>
      <c r="J74" s="98"/>
      <c r="K74" s="99"/>
      <c r="L74" s="99"/>
      <c r="M74" s="94"/>
      <c r="N74" s="99"/>
      <c r="O74" s="99"/>
      <c r="P74" s="99"/>
      <c r="Q74" s="99"/>
      <c r="R74" s="99"/>
      <c r="S74" s="94"/>
      <c r="T74" s="100"/>
      <c r="U74" s="101"/>
      <c r="V74" s="35"/>
      <c r="W74" s="31"/>
      <c r="X74" s="33"/>
      <c r="Y74" s="36"/>
      <c r="Z74" s="65"/>
      <c r="AA74" s="64"/>
      <c r="AB74" s="64"/>
      <c r="AC74" s="65"/>
      <c r="AD74" s="33"/>
      <c r="AE74" s="36"/>
      <c r="AF74" s="37"/>
    </row>
    <row r="75" spans="1:32" ht="12.75">
      <c r="A75" s="35"/>
      <c r="B75" s="31"/>
      <c r="C75" s="32"/>
      <c r="D75" s="37"/>
      <c r="E75" s="91"/>
      <c r="F75" s="75"/>
      <c r="G75" s="38"/>
      <c r="H75" s="37"/>
      <c r="I75" s="37"/>
      <c r="J75" s="92"/>
      <c r="K75" s="33"/>
      <c r="L75" s="33"/>
      <c r="M75" s="32"/>
      <c r="N75" s="33"/>
      <c r="O75" s="33"/>
      <c r="P75" s="33"/>
      <c r="Q75" s="33"/>
      <c r="R75" s="33"/>
      <c r="S75" s="32"/>
      <c r="T75" s="35"/>
      <c r="U75" s="35"/>
      <c r="V75" s="35"/>
      <c r="W75" s="31"/>
      <c r="X75" s="32"/>
      <c r="Y75" s="32"/>
      <c r="Z75" s="62"/>
      <c r="AA75" s="37"/>
      <c r="AB75" s="37"/>
      <c r="AC75" s="62"/>
      <c r="AD75" s="33"/>
      <c r="AE75" s="38"/>
      <c r="AF75" s="37"/>
    </row>
  </sheetData>
  <sheetProtection/>
  <mergeCells count="20">
    <mergeCell ref="V55:AD55"/>
    <mergeCell ref="AK3:AS3"/>
    <mergeCell ref="AQ4:AR4"/>
    <mergeCell ref="V3:AF3"/>
    <mergeCell ref="V4:V5"/>
    <mergeCell ref="W4:W5"/>
    <mergeCell ref="X4:Y4"/>
    <mergeCell ref="AA4:AA5"/>
    <mergeCell ref="AB4:AD4"/>
    <mergeCell ref="AE4:AE5"/>
    <mergeCell ref="T2:U2"/>
    <mergeCell ref="V1:AF1"/>
    <mergeCell ref="T1:U1"/>
    <mergeCell ref="A3:T3"/>
    <mergeCell ref="E4:F4"/>
    <mergeCell ref="O5:P5"/>
    <mergeCell ref="Q5:R5"/>
    <mergeCell ref="I4:R4"/>
    <mergeCell ref="I5:K5"/>
    <mergeCell ref="L5:N5"/>
  </mergeCells>
  <printOptions/>
  <pageMargins left="0.7874015748031497" right="0.7874015748031497" top="0.984251968503937" bottom="0.984251968503937" header="0.5118110236220472" footer="0.5118110236220472"/>
  <pageSetup fitToWidth="0" fitToHeight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Pospíchalová Petra</cp:lastModifiedBy>
  <cp:lastPrinted>2012-06-01T07:26:44Z</cp:lastPrinted>
  <dcterms:created xsi:type="dcterms:W3CDTF">2006-06-14T09:46:54Z</dcterms:created>
  <dcterms:modified xsi:type="dcterms:W3CDTF">2012-06-01T07:26:48Z</dcterms:modified>
  <cp:category/>
  <cp:version/>
  <cp:contentType/>
  <cp:contentStatus/>
</cp:coreProperties>
</file>