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5360" windowHeight="9072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 localSheetId="4">'Daně'!#REF!</definedName>
    <definedName name="_1000">#REF!</definedName>
    <definedName name="_1001" localSheetId="4">'Daně'!#REF!</definedName>
    <definedName name="_1001">#REF!</definedName>
    <definedName name="_1002" localSheetId="4">'Daně'!#REF!</definedName>
    <definedName name="_1002">#REF!</definedName>
    <definedName name="_1003" localSheetId="4">'Daně'!#REF!</definedName>
    <definedName name="_1003">'[1]daně'!#REF!</definedName>
    <definedName name="_1004" localSheetId="4">'Daně'!#REF!</definedName>
    <definedName name="_1004">'[1]daně'!#REF!</definedName>
    <definedName name="_1005" localSheetId="4">'Daně'!#REF!</definedName>
    <definedName name="_1005">'[1]daně'!#REF!</definedName>
    <definedName name="_1006" localSheetId="4">'Daně'!#REF!</definedName>
    <definedName name="_1006">'[1]daně'!#REF!</definedName>
    <definedName name="_1007" localSheetId="4">'Daně'!#REF!</definedName>
    <definedName name="_1007">'[1]daně'!#REF!</definedName>
    <definedName name="_1008" localSheetId="4">'Daně'!#REF!</definedName>
    <definedName name="_1008">'[1]daně'!#REF!</definedName>
    <definedName name="_1009" localSheetId="4">'Daně'!#REF!</definedName>
    <definedName name="_1009">'[1]daně'!#REF!</definedName>
    <definedName name="_1010" localSheetId="4">'Daně'!#REF!</definedName>
    <definedName name="_1010">'[1]daně'!#REF!</definedName>
    <definedName name="_1011" localSheetId="4">'Daně'!#REF!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 localSheetId="4">'Daně'!#REF!</definedName>
    <definedName name="_1017">#REF!</definedName>
    <definedName name="_1018" localSheetId="4">'Daně'!#REF!</definedName>
    <definedName name="_1018">#REF!</definedName>
    <definedName name="_1019" localSheetId="4">'Daně'!#REF!</definedName>
    <definedName name="_1019">#REF!</definedName>
    <definedName name="_1020" localSheetId="4">'Daně'!#REF!</definedName>
    <definedName name="_1020">#REF!</definedName>
    <definedName name="_1021" localSheetId="4">'Daně'!#REF!</definedName>
    <definedName name="_1021">#REF!</definedName>
    <definedName name="_1022" localSheetId="4">'Daně'!#REF!</definedName>
    <definedName name="_1022">'[1]daně'!#REF!</definedName>
    <definedName name="_1023" localSheetId="4">'Daně'!#REF!</definedName>
    <definedName name="_1023">'[1]daně'!#REF!</definedName>
    <definedName name="_1024" localSheetId="4">'Daně'!#REF!</definedName>
    <definedName name="_1024">'[1]daně'!#REF!</definedName>
    <definedName name="_1025" localSheetId="4">'Daně'!#REF!</definedName>
    <definedName name="_1025">'[1]daně'!#REF!</definedName>
    <definedName name="_1026" localSheetId="4">'Daně'!#REF!</definedName>
    <definedName name="_1026">'[1]daně'!#REF!</definedName>
    <definedName name="_1027" localSheetId="4">'Daně'!#REF!</definedName>
    <definedName name="_1027">'[1]daně'!#REF!</definedName>
    <definedName name="_1028" localSheetId="4">'Daně'!#REF!</definedName>
    <definedName name="_1028">'[1]daně'!#REF!</definedName>
    <definedName name="_1029" localSheetId="4">'Daně'!#REF!</definedName>
    <definedName name="_1029">'[1]daně'!#REF!</definedName>
    <definedName name="_1030" localSheetId="4">'Daně'!#REF!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 localSheetId="4">'Daně'!#REF!</definedName>
    <definedName name="_1071">#REF!</definedName>
    <definedName name="_1072" localSheetId="4">'Daně'!#REF!</definedName>
    <definedName name="_1072">#REF!</definedName>
    <definedName name="_1073" localSheetId="4">'Daně'!#REF!</definedName>
    <definedName name="_1073">#REF!</definedName>
    <definedName name="_1074" localSheetId="4">'Daně'!#REF!</definedName>
    <definedName name="_1074">#REF!</definedName>
    <definedName name="_1075" localSheetId="4">'Daně'!#REF!</definedName>
    <definedName name="_1075">#REF!</definedName>
    <definedName name="_1076" localSheetId="4">'Daně'!#REF!</definedName>
    <definedName name="_1076">#REF!</definedName>
    <definedName name="_1077" localSheetId="4">'Daně'!#REF!</definedName>
    <definedName name="_1077">#REF!</definedName>
    <definedName name="_1078" localSheetId="4">'Daně'!#REF!</definedName>
    <definedName name="_1078">#REF!</definedName>
    <definedName name="_1079" localSheetId="4">'Daně'!#REF!</definedName>
    <definedName name="_1079">#REF!</definedName>
    <definedName name="_1080" localSheetId="4">'Daně'!#REF!</definedName>
    <definedName name="_1080">#REF!</definedName>
    <definedName name="_1081" localSheetId="4">'Daně'!#REF!</definedName>
    <definedName name="_1081">#REF!</definedName>
    <definedName name="_1082" localSheetId="4">'Daně'!#REF!</definedName>
    <definedName name="_1082">#REF!</definedName>
    <definedName name="_1083" localSheetId="4">'Daně'!#REF!</definedName>
    <definedName name="_1083">#REF!</definedName>
    <definedName name="_1084" localSheetId="4">'Daně'!#REF!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 localSheetId="4">'Daně'!#REF!</definedName>
    <definedName name="_1090">#REF!</definedName>
    <definedName name="_1091" localSheetId="4">'Daně'!#REF!</definedName>
    <definedName name="_1091">#REF!</definedName>
    <definedName name="_1092" localSheetId="4">'Daně'!#REF!</definedName>
    <definedName name="_1092">#REF!</definedName>
    <definedName name="_1093" localSheetId="4">'Daně'!#REF!</definedName>
    <definedName name="_1093">#REF!</definedName>
    <definedName name="_1094" localSheetId="4">'Daně'!#REF!</definedName>
    <definedName name="_1094">#REF!</definedName>
    <definedName name="_1095" localSheetId="4">'Daně'!#REF!</definedName>
    <definedName name="_1095">'[1]daně'!#REF!</definedName>
    <definedName name="_1096" localSheetId="4">'Daně'!#REF!</definedName>
    <definedName name="_1096">'[1]daně'!#REF!</definedName>
    <definedName name="_1097" localSheetId="4">'Daně'!#REF!</definedName>
    <definedName name="_1097">'[1]daně'!#REF!</definedName>
    <definedName name="_1098" localSheetId="4">'Daně'!#REF!</definedName>
    <definedName name="_1098">'[1]daně'!#REF!</definedName>
    <definedName name="_1099" localSheetId="4">'Daně'!#REF!</definedName>
    <definedName name="_1099">'[1]daně'!#REF!</definedName>
    <definedName name="_1100" localSheetId="4">'Daně'!#REF!</definedName>
    <definedName name="_1100">'[1]daně'!#REF!</definedName>
    <definedName name="_1101" localSheetId="4">'Daně'!#REF!</definedName>
    <definedName name="_1101">'[1]daně'!#REF!</definedName>
    <definedName name="_1102" localSheetId="4">'Daně'!#REF!</definedName>
    <definedName name="_1102">'[1]daně'!#REF!</definedName>
    <definedName name="_1103" localSheetId="4">'Daně'!#REF!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 localSheetId="4">'Daně'!#REF!</definedName>
    <definedName name="_1109">#REF!</definedName>
    <definedName name="_1110" localSheetId="4">'Daně'!#REF!</definedName>
    <definedName name="_1110">#REF!</definedName>
    <definedName name="_1111" localSheetId="4">'Daně'!#REF!</definedName>
    <definedName name="_1111">#REF!</definedName>
    <definedName name="_1112" localSheetId="4">'Daně'!#REF!</definedName>
    <definedName name="_1112">#REF!</definedName>
    <definedName name="_1113" localSheetId="4">'Daně'!#REF!</definedName>
    <definedName name="_1113">#REF!</definedName>
    <definedName name="_1114" localSheetId="4">'Daně'!#REF!</definedName>
    <definedName name="_1114">'[1]daně'!#REF!</definedName>
    <definedName name="_1115" localSheetId="4">'Daně'!#REF!</definedName>
    <definedName name="_1115">'[1]daně'!#REF!</definedName>
    <definedName name="_1116" localSheetId="4">'Daně'!#REF!</definedName>
    <definedName name="_1116">'[1]daně'!#REF!</definedName>
    <definedName name="_1117" localSheetId="4">'Daně'!#REF!</definedName>
    <definedName name="_1117">'[1]daně'!#REF!</definedName>
    <definedName name="_1118" localSheetId="4">'Daně'!#REF!</definedName>
    <definedName name="_1118">'[1]daně'!#REF!</definedName>
    <definedName name="_1119" localSheetId="4">'Daně'!#REF!</definedName>
    <definedName name="_1119">'[1]daně'!#REF!</definedName>
    <definedName name="_1120" localSheetId="4">'Daně'!#REF!</definedName>
    <definedName name="_1120">'[1]daně'!#REF!</definedName>
    <definedName name="_1121" localSheetId="4">'Daně'!#REF!</definedName>
    <definedName name="_1121">'[1]daně'!#REF!</definedName>
    <definedName name="_1122" localSheetId="4">'Daně'!#REF!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 localSheetId="4">'Daně'!#REF!</definedName>
    <definedName name="_1128">#REF!</definedName>
    <definedName name="_1129" localSheetId="4">'Daně'!#REF!</definedName>
    <definedName name="_1129">#REF!</definedName>
    <definedName name="_1130" localSheetId="4">'Daně'!#REF!</definedName>
    <definedName name="_1130">#REF!</definedName>
    <definedName name="_1131" localSheetId="4">'Daně'!#REF!</definedName>
    <definedName name="_1131">#REF!</definedName>
    <definedName name="_1132" localSheetId="4">'Daně'!#REF!</definedName>
    <definedName name="_1132">#REF!</definedName>
    <definedName name="_1133" localSheetId="4">'Daně'!#REF!</definedName>
    <definedName name="_1133">'[1]daně'!#REF!</definedName>
    <definedName name="_1134" localSheetId="4">'Daně'!#REF!</definedName>
    <definedName name="_1134">'[1]daně'!#REF!</definedName>
    <definedName name="_1135" localSheetId="4">'Daně'!#REF!</definedName>
    <definedName name="_1135">'[1]daně'!#REF!</definedName>
    <definedName name="_1136" localSheetId="4">'Daně'!#REF!</definedName>
    <definedName name="_1136">'[1]daně'!#REF!</definedName>
    <definedName name="_1137" localSheetId="4">'Daně'!#REF!</definedName>
    <definedName name="_1137">'[1]daně'!#REF!</definedName>
    <definedName name="_1138" localSheetId="4">'Daně'!#REF!</definedName>
    <definedName name="_1138">'[1]daně'!#REF!</definedName>
    <definedName name="_1139" localSheetId="4">'Daně'!#REF!</definedName>
    <definedName name="_1139">'[1]daně'!#REF!</definedName>
    <definedName name="_1140" localSheetId="4">'Daně'!#REF!</definedName>
    <definedName name="_1140">'[1]daně'!#REF!</definedName>
    <definedName name="_1141" localSheetId="4">'Daně'!#REF!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 localSheetId="4">'Daně'!#REF!</definedName>
    <definedName name="_1147">#REF!</definedName>
    <definedName name="_1148" localSheetId="4">'Daně'!#REF!</definedName>
    <definedName name="_1148">#REF!</definedName>
    <definedName name="_1149" localSheetId="4">'Daně'!#REF!</definedName>
    <definedName name="_1149">#REF!</definedName>
    <definedName name="_1150" localSheetId="4">'Daně'!#REF!</definedName>
    <definedName name="_1150">#REF!</definedName>
    <definedName name="_1151" localSheetId="4">'Daně'!#REF!</definedName>
    <definedName name="_1151">#REF!</definedName>
    <definedName name="_1152" localSheetId="4">'Daně'!#REF!</definedName>
    <definedName name="_1152">'[1]daně'!#REF!</definedName>
    <definedName name="_1153" localSheetId="4">'Daně'!#REF!</definedName>
    <definedName name="_1153">'[1]daně'!#REF!</definedName>
    <definedName name="_1154" localSheetId="4">'Daně'!#REF!</definedName>
    <definedName name="_1154">'[1]daně'!#REF!</definedName>
    <definedName name="_1155" localSheetId="4">'Daně'!#REF!</definedName>
    <definedName name="_1155">'[1]daně'!#REF!</definedName>
    <definedName name="_1156" localSheetId="4">'Daně'!#REF!</definedName>
    <definedName name="_1156">'[1]daně'!#REF!</definedName>
    <definedName name="_1157" localSheetId="4">'Daně'!#REF!</definedName>
    <definedName name="_1157">'[1]daně'!#REF!</definedName>
    <definedName name="_1158" localSheetId="4">'Daně'!#REF!</definedName>
    <definedName name="_1158">'[1]daně'!#REF!</definedName>
    <definedName name="_1159" localSheetId="4">'Daně'!#REF!</definedName>
    <definedName name="_1159">'[1]daně'!#REF!</definedName>
    <definedName name="_1160" localSheetId="4">'Daně'!#REF!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 localSheetId="4">'Daně'!#REF!</definedName>
    <definedName name="_1166">#REF!</definedName>
    <definedName name="_1167" localSheetId="4">'Daně'!#REF!</definedName>
    <definedName name="_1167">#REF!</definedName>
    <definedName name="_1168" localSheetId="4">'Daně'!#REF!</definedName>
    <definedName name="_1168">#REF!</definedName>
    <definedName name="_1169" localSheetId="4">'Daně'!#REF!</definedName>
    <definedName name="_1169">#REF!</definedName>
    <definedName name="_1170" localSheetId="4">'Daně'!#REF!</definedName>
    <definedName name="_1170">#REF!</definedName>
    <definedName name="_1171" localSheetId="4">'Daně'!#REF!</definedName>
    <definedName name="_1171">'[1]daně'!#REF!</definedName>
    <definedName name="_1172" localSheetId="4">'Daně'!#REF!</definedName>
    <definedName name="_1172">'[1]daně'!#REF!</definedName>
    <definedName name="_1173" localSheetId="4">'Daně'!#REF!</definedName>
    <definedName name="_1173">'[1]daně'!#REF!</definedName>
    <definedName name="_1174" localSheetId="4">'Daně'!#REF!</definedName>
    <definedName name="_1174">'[1]daně'!#REF!</definedName>
    <definedName name="_1175" localSheetId="4">'Daně'!#REF!</definedName>
    <definedName name="_1175">'[1]daně'!#REF!</definedName>
    <definedName name="_1176" localSheetId="4">'Daně'!#REF!</definedName>
    <definedName name="_1176">'[1]daně'!#REF!</definedName>
    <definedName name="_1177" localSheetId="4">'Daně'!#REF!</definedName>
    <definedName name="_1177">'[1]daně'!#REF!</definedName>
    <definedName name="_1178" localSheetId="4">'Daně'!#REF!</definedName>
    <definedName name="_1178">'[1]daně'!#REF!</definedName>
    <definedName name="_1179" localSheetId="4">'Daně'!#REF!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 localSheetId="4">'Daně'!#REF!</definedName>
    <definedName name="_1220">#REF!</definedName>
    <definedName name="_1221" localSheetId="4">'Daně'!#REF!</definedName>
    <definedName name="_1221">#REF!</definedName>
    <definedName name="_1222" localSheetId="4">'Daně'!#REF!</definedName>
    <definedName name="_1222">#REF!</definedName>
    <definedName name="_1223" localSheetId="4">'Daně'!#REF!</definedName>
    <definedName name="_1223">#REF!</definedName>
    <definedName name="_1224" localSheetId="4">'Daně'!#REF!</definedName>
    <definedName name="_1224">#REF!</definedName>
    <definedName name="_1225" localSheetId="4">'Daně'!#REF!</definedName>
    <definedName name="_1225">#REF!</definedName>
    <definedName name="_1226" localSheetId="4">'Daně'!#REF!</definedName>
    <definedName name="_1226">#REF!</definedName>
    <definedName name="_1227" localSheetId="4">'Daně'!#REF!</definedName>
    <definedName name="_1227">#REF!</definedName>
    <definedName name="_1228" localSheetId="4">'Daně'!#REF!</definedName>
    <definedName name="_1228">#REF!</definedName>
    <definedName name="_1229" localSheetId="4">'Daně'!#REF!</definedName>
    <definedName name="_1229">#REF!</definedName>
    <definedName name="_1230" localSheetId="4">'Daně'!#REF!</definedName>
    <definedName name="_1230">#REF!</definedName>
    <definedName name="_1231" localSheetId="4">'Daně'!#REF!</definedName>
    <definedName name="_1231">#REF!</definedName>
    <definedName name="_1232" localSheetId="4">'Daně'!#REF!</definedName>
    <definedName name="_1232">#REF!</definedName>
    <definedName name="_1233" localSheetId="4">'Daně'!#REF!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 localSheetId="4">'Daně'!#REF!</definedName>
    <definedName name="_1239">#REF!</definedName>
    <definedName name="_1240" localSheetId="4">'Daně'!#REF!</definedName>
    <definedName name="_1240">#REF!</definedName>
    <definedName name="_1241" localSheetId="4">'Daně'!#REF!</definedName>
    <definedName name="_1241">#REF!</definedName>
    <definedName name="_1242" localSheetId="4">'Daně'!#REF!</definedName>
    <definedName name="_1242">#REF!</definedName>
    <definedName name="_1243" localSheetId="4">'Daně'!#REF!</definedName>
    <definedName name="_1243">#REF!</definedName>
    <definedName name="_1244" localSheetId="4">'Daně'!#REF!</definedName>
    <definedName name="_1244">'[1]daně'!#REF!</definedName>
    <definedName name="_1245" localSheetId="4">'Daně'!#REF!</definedName>
    <definedName name="_1245">'[1]daně'!#REF!</definedName>
    <definedName name="_1246" localSheetId="4">'Daně'!#REF!</definedName>
    <definedName name="_1246">'[1]daně'!#REF!</definedName>
    <definedName name="_1247" localSheetId="4">'Daně'!#REF!</definedName>
    <definedName name="_1247">'[1]daně'!#REF!</definedName>
    <definedName name="_1248" localSheetId="4">'Daně'!#REF!</definedName>
    <definedName name="_1248">'[1]daně'!#REF!</definedName>
    <definedName name="_1249" localSheetId="4">'Daně'!#REF!</definedName>
    <definedName name="_1249">'[1]daně'!#REF!</definedName>
    <definedName name="_1250" localSheetId="4">'Daně'!#REF!</definedName>
    <definedName name="_1250">'[1]daně'!#REF!</definedName>
    <definedName name="_1251" localSheetId="4">'Daně'!#REF!</definedName>
    <definedName name="_1251">'[1]daně'!#REF!</definedName>
    <definedName name="_1252" localSheetId="4">'Daně'!#REF!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 localSheetId="4">'Daně'!#REF!</definedName>
    <definedName name="_1258">#REF!</definedName>
    <definedName name="_1259" localSheetId="4">'Daně'!#REF!</definedName>
    <definedName name="_1259">#REF!</definedName>
    <definedName name="_1260" localSheetId="4">'Daně'!#REF!</definedName>
    <definedName name="_1260">#REF!</definedName>
    <definedName name="_1261" localSheetId="4">'Daně'!#REF!</definedName>
    <definedName name="_1261">#REF!</definedName>
    <definedName name="_1262" localSheetId="4">'Daně'!#REF!</definedName>
    <definedName name="_1262">#REF!</definedName>
    <definedName name="_1263" localSheetId="4">'Daně'!#REF!</definedName>
    <definedName name="_1263">'[1]daně'!#REF!</definedName>
    <definedName name="_1264" localSheetId="4">'Daně'!#REF!</definedName>
    <definedName name="_1264">'[1]daně'!#REF!</definedName>
    <definedName name="_1265" localSheetId="4">'Daně'!#REF!</definedName>
    <definedName name="_1265">'[1]daně'!#REF!</definedName>
    <definedName name="_1266" localSheetId="4">'Daně'!#REF!</definedName>
    <definedName name="_1266">'[1]daně'!#REF!</definedName>
    <definedName name="_1267" localSheetId="4">'Daně'!#REF!</definedName>
    <definedName name="_1267">'[1]daně'!#REF!</definedName>
    <definedName name="_1268" localSheetId="4">'Daně'!#REF!</definedName>
    <definedName name="_1268">'[1]daně'!#REF!</definedName>
    <definedName name="_1269" localSheetId="4">'Daně'!#REF!</definedName>
    <definedName name="_1269">'[1]daně'!#REF!</definedName>
    <definedName name="_1270" localSheetId="4">'Daně'!#REF!</definedName>
    <definedName name="_1270">'[1]daně'!#REF!</definedName>
    <definedName name="_1271" localSheetId="4">'Daně'!#REF!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 localSheetId="4">'Daně'!#REF!</definedName>
    <definedName name="_1277">#REF!</definedName>
    <definedName name="_1278" localSheetId="4">'Daně'!#REF!</definedName>
    <definedName name="_1278">#REF!</definedName>
    <definedName name="_1279" localSheetId="4">'Daně'!#REF!</definedName>
    <definedName name="_1279">#REF!</definedName>
    <definedName name="_1280" localSheetId="4">'Daně'!#REF!</definedName>
    <definedName name="_1280">#REF!</definedName>
    <definedName name="_1281" localSheetId="4">'Daně'!#REF!</definedName>
    <definedName name="_1281">#REF!</definedName>
    <definedName name="_1282" localSheetId="4">'Daně'!#REF!</definedName>
    <definedName name="_1282">'[1]daně'!#REF!</definedName>
    <definedName name="_1283" localSheetId="4">'Daně'!#REF!</definedName>
    <definedName name="_1283">'[1]daně'!#REF!</definedName>
    <definedName name="_1284" localSheetId="4">'Daně'!#REF!</definedName>
    <definedName name="_1284">'[1]daně'!#REF!</definedName>
    <definedName name="_1285" localSheetId="4">'Daně'!#REF!</definedName>
    <definedName name="_1285">'[1]daně'!#REF!</definedName>
    <definedName name="_1286" localSheetId="4">'Daně'!#REF!</definedName>
    <definedName name="_1286">'[1]daně'!#REF!</definedName>
    <definedName name="_1287" localSheetId="4">'Daně'!#REF!</definedName>
    <definedName name="_1287">'[1]daně'!#REF!</definedName>
    <definedName name="_1288" localSheetId="4">'Daně'!#REF!</definedName>
    <definedName name="_1288">'[1]daně'!#REF!</definedName>
    <definedName name="_1289" localSheetId="4">'Daně'!#REF!</definedName>
    <definedName name="_1289">'[1]daně'!#REF!</definedName>
    <definedName name="_1290" localSheetId="4">'Daně'!#REF!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 localSheetId="4">'Daně'!#REF!</definedName>
    <definedName name="_1296">#REF!</definedName>
    <definedName name="_1297" localSheetId="4">'Daně'!#REF!</definedName>
    <definedName name="_1297">#REF!</definedName>
    <definedName name="_1298" localSheetId="4">'Daně'!#REF!</definedName>
    <definedName name="_1298">#REF!</definedName>
    <definedName name="_1299" localSheetId="4">'Daně'!#REF!</definedName>
    <definedName name="_1299">#REF!</definedName>
    <definedName name="_1300" localSheetId="4">'Daně'!#REF!</definedName>
    <definedName name="_1300">#REF!</definedName>
    <definedName name="_1301" localSheetId="4">'Daně'!#REF!</definedName>
    <definedName name="_1301">'[1]daně'!#REF!</definedName>
    <definedName name="_1302" localSheetId="4">'Daně'!#REF!</definedName>
    <definedName name="_1302">'[1]daně'!#REF!</definedName>
    <definedName name="_1303" localSheetId="4">'Daně'!#REF!</definedName>
    <definedName name="_1303">'[1]daně'!#REF!</definedName>
    <definedName name="_1304" localSheetId="4">'Daně'!#REF!</definedName>
    <definedName name="_1304">'[1]daně'!#REF!</definedName>
    <definedName name="_1305" localSheetId="4">'Daně'!#REF!</definedName>
    <definedName name="_1305">'[1]daně'!#REF!</definedName>
    <definedName name="_1306" localSheetId="4">'Daně'!#REF!</definedName>
    <definedName name="_1306">'[1]daně'!#REF!</definedName>
    <definedName name="_1307" localSheetId="4">'Daně'!#REF!</definedName>
    <definedName name="_1307">'[1]daně'!#REF!</definedName>
    <definedName name="_1308" localSheetId="4">'Daně'!#REF!</definedName>
    <definedName name="_1308">'[1]daně'!#REF!</definedName>
    <definedName name="_1309" localSheetId="4">'Daně'!#REF!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 localSheetId="4">'Daně'!#REF!</definedName>
    <definedName name="_1315">#REF!</definedName>
    <definedName name="_1316" localSheetId="4">'Daně'!#REF!</definedName>
    <definedName name="_1316">#REF!</definedName>
    <definedName name="_1317" localSheetId="4">'Daně'!#REF!</definedName>
    <definedName name="_1317">#REF!</definedName>
    <definedName name="_1318" localSheetId="4">'Daně'!#REF!</definedName>
    <definedName name="_1318">#REF!</definedName>
    <definedName name="_1319" localSheetId="4">'Daně'!#REF!</definedName>
    <definedName name="_1319">#REF!</definedName>
    <definedName name="_1320" localSheetId="4">'Daně'!#REF!</definedName>
    <definedName name="_1320">'[1]daně'!#REF!</definedName>
    <definedName name="_1321" localSheetId="4">'Daně'!#REF!</definedName>
    <definedName name="_1321">'[1]daně'!#REF!</definedName>
    <definedName name="_1322" localSheetId="4">'Daně'!#REF!</definedName>
    <definedName name="_1322">'[1]daně'!#REF!</definedName>
    <definedName name="_1323" localSheetId="4">'Daně'!#REF!</definedName>
    <definedName name="_1323">'[1]daně'!#REF!</definedName>
    <definedName name="_1324" localSheetId="4">'Daně'!#REF!</definedName>
    <definedName name="_1324">'[1]daně'!#REF!</definedName>
    <definedName name="_1325" localSheetId="4">'Daně'!#REF!</definedName>
    <definedName name="_1325">'[1]daně'!#REF!</definedName>
    <definedName name="_1326" localSheetId="4">'Daně'!#REF!</definedName>
    <definedName name="_1326">'[1]daně'!#REF!</definedName>
    <definedName name="_1327" localSheetId="4">'Daně'!#REF!</definedName>
    <definedName name="_1327">'[1]daně'!#REF!</definedName>
    <definedName name="_1328" localSheetId="4">'Daně'!#REF!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 localSheetId="4">'Daně'!#REF!</definedName>
    <definedName name="_1369">#REF!</definedName>
    <definedName name="_1370" localSheetId="4">'Daně'!#REF!</definedName>
    <definedName name="_1370">#REF!</definedName>
    <definedName name="_1371" localSheetId="4">'Daně'!#REF!</definedName>
    <definedName name="_1371">#REF!</definedName>
    <definedName name="_1372" localSheetId="4">'Daně'!#REF!</definedName>
    <definedName name="_1372">#REF!</definedName>
    <definedName name="_1373" localSheetId="4">'Daně'!#REF!</definedName>
    <definedName name="_1373">#REF!</definedName>
    <definedName name="_1374" localSheetId="4">'Daně'!#REF!</definedName>
    <definedName name="_1374">#REF!</definedName>
    <definedName name="_1375" localSheetId="4">'Daně'!#REF!</definedName>
    <definedName name="_1375">#REF!</definedName>
    <definedName name="_1376" localSheetId="4">'Daně'!#REF!</definedName>
    <definedName name="_1376">#REF!</definedName>
    <definedName name="_1377" localSheetId="4">'Daně'!#REF!</definedName>
    <definedName name="_1377">#REF!</definedName>
    <definedName name="_1378" localSheetId="4">'Daně'!#REF!</definedName>
    <definedName name="_1378">#REF!</definedName>
    <definedName name="_1379" localSheetId="4">'Daně'!#REF!</definedName>
    <definedName name="_1379">#REF!</definedName>
    <definedName name="_1380" localSheetId="4">'Daně'!#REF!</definedName>
    <definedName name="_1380">#REF!</definedName>
    <definedName name="_1381" localSheetId="4">'Daně'!#REF!</definedName>
    <definedName name="_1381">#REF!</definedName>
    <definedName name="_1382" localSheetId="4">'Daně'!#REF!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 localSheetId="4">'Daně'!#REF!</definedName>
    <definedName name="_1388">#REF!</definedName>
    <definedName name="_1389" localSheetId="4">'Daně'!#REF!</definedName>
    <definedName name="_1389">#REF!</definedName>
    <definedName name="_1390" localSheetId="4">'Daně'!#REF!</definedName>
    <definedName name="_1390">#REF!</definedName>
    <definedName name="_1391" localSheetId="4">'Daně'!#REF!</definedName>
    <definedName name="_1391">#REF!</definedName>
    <definedName name="_1392" localSheetId="4">'Daně'!#REF!</definedName>
    <definedName name="_1392">#REF!</definedName>
    <definedName name="_1393" localSheetId="4">'Daně'!#REF!</definedName>
    <definedName name="_1393">'[1]daně'!#REF!</definedName>
    <definedName name="_1394" localSheetId="4">'Daně'!#REF!</definedName>
    <definedName name="_1394">'[1]daně'!#REF!</definedName>
    <definedName name="_1395" localSheetId="4">'Daně'!#REF!</definedName>
    <definedName name="_1395">'[1]daně'!#REF!</definedName>
    <definedName name="_1396" localSheetId="4">'Daně'!#REF!</definedName>
    <definedName name="_1396">'[1]daně'!#REF!</definedName>
    <definedName name="_1397" localSheetId="4">'Daně'!#REF!</definedName>
    <definedName name="_1397">'[1]daně'!#REF!</definedName>
    <definedName name="_1398" localSheetId="4">'Daně'!#REF!</definedName>
    <definedName name="_1398">'[1]daně'!#REF!</definedName>
    <definedName name="_1399" localSheetId="4">'Daně'!#REF!</definedName>
    <definedName name="_1399">'[1]daně'!#REF!</definedName>
    <definedName name="_1400" localSheetId="4">'Daně'!#REF!</definedName>
    <definedName name="_1400">'[1]daně'!#REF!</definedName>
    <definedName name="_1401" localSheetId="4">'Daně'!#REF!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 localSheetId="4">'Daně'!#REF!</definedName>
    <definedName name="_1407">#REF!</definedName>
    <definedName name="_1408" localSheetId="4">'Daně'!#REF!</definedName>
    <definedName name="_1408">#REF!</definedName>
    <definedName name="_1409" localSheetId="4">'Daně'!#REF!</definedName>
    <definedName name="_1409">#REF!</definedName>
    <definedName name="_1410" localSheetId="4">'Daně'!#REF!</definedName>
    <definedName name="_1410">#REF!</definedName>
    <definedName name="_1411" localSheetId="4">'Daně'!#REF!</definedName>
    <definedName name="_1411">#REF!</definedName>
    <definedName name="_1412" localSheetId="4">'Daně'!#REF!</definedName>
    <definedName name="_1412">'[1]daně'!#REF!</definedName>
    <definedName name="_1413" localSheetId="4">'Daně'!#REF!</definedName>
    <definedName name="_1413">'[1]daně'!#REF!</definedName>
    <definedName name="_1414" localSheetId="4">'Daně'!#REF!</definedName>
    <definedName name="_1414">'[1]daně'!#REF!</definedName>
    <definedName name="_1415" localSheetId="4">'Daně'!#REF!</definedName>
    <definedName name="_1415">'[1]daně'!#REF!</definedName>
    <definedName name="_1416" localSheetId="4">'Daně'!#REF!</definedName>
    <definedName name="_1416">'[1]daně'!#REF!</definedName>
    <definedName name="_1417" localSheetId="4">'Daně'!#REF!</definedName>
    <definedName name="_1417">'[1]daně'!#REF!</definedName>
    <definedName name="_1418" localSheetId="4">'Daně'!#REF!</definedName>
    <definedName name="_1418">'[1]daně'!#REF!</definedName>
    <definedName name="_1419" localSheetId="4">'Daně'!#REF!</definedName>
    <definedName name="_1419">'[1]daně'!#REF!</definedName>
    <definedName name="_1420" localSheetId="4">'Daně'!#REF!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 localSheetId="4">'Daně'!#REF!</definedName>
    <definedName name="_1426">#REF!</definedName>
    <definedName name="_1427" localSheetId="4">'Daně'!#REF!</definedName>
    <definedName name="_1427">#REF!</definedName>
    <definedName name="_1428" localSheetId="4">'Daně'!#REF!</definedName>
    <definedName name="_1428">#REF!</definedName>
    <definedName name="_1429" localSheetId="4">'Daně'!#REF!</definedName>
    <definedName name="_1429">#REF!</definedName>
    <definedName name="_1430" localSheetId="4">'Daně'!#REF!</definedName>
    <definedName name="_1430">#REF!</definedName>
    <definedName name="_1431" localSheetId="4">'Daně'!#REF!</definedName>
    <definedName name="_1431">'[1]daně'!#REF!</definedName>
    <definedName name="_1432" localSheetId="4">'Daně'!#REF!</definedName>
    <definedName name="_1432">'[1]daně'!#REF!</definedName>
    <definedName name="_1433" localSheetId="4">'Daně'!#REF!</definedName>
    <definedName name="_1433">'[1]daně'!#REF!</definedName>
    <definedName name="_1434" localSheetId="4">'Daně'!#REF!</definedName>
    <definedName name="_1434">'[1]daně'!#REF!</definedName>
    <definedName name="_1435" localSheetId="4">'Daně'!#REF!</definedName>
    <definedName name="_1435">'[1]daně'!#REF!</definedName>
    <definedName name="_1436" localSheetId="4">'Daně'!#REF!</definedName>
    <definedName name="_1436">'[1]daně'!#REF!</definedName>
    <definedName name="_1437" localSheetId="4">'Daně'!#REF!</definedName>
    <definedName name="_1437">'[1]daně'!#REF!</definedName>
    <definedName name="_1438" localSheetId="4">'Daně'!#REF!</definedName>
    <definedName name="_1438">'[1]daně'!#REF!</definedName>
    <definedName name="_1439" localSheetId="4">'Daně'!#REF!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 localSheetId="4">'Daně'!#REF!</definedName>
    <definedName name="_1445">#REF!</definedName>
    <definedName name="_1446" localSheetId="4">'Daně'!#REF!</definedName>
    <definedName name="_1446">#REF!</definedName>
    <definedName name="_1447" localSheetId="4">'Daně'!#REF!</definedName>
    <definedName name="_1447">#REF!</definedName>
    <definedName name="_1448" localSheetId="4">'Daně'!#REF!</definedName>
    <definedName name="_1448">#REF!</definedName>
    <definedName name="_1449" localSheetId="4">'Daně'!#REF!</definedName>
    <definedName name="_1449">#REF!</definedName>
    <definedName name="_1450" localSheetId="4">'Daně'!#REF!</definedName>
    <definedName name="_1450">'[1]daně'!#REF!</definedName>
    <definedName name="_1451" localSheetId="4">'Daně'!#REF!</definedName>
    <definedName name="_1451">'[1]daně'!#REF!</definedName>
    <definedName name="_1452" localSheetId="4">'Daně'!#REF!</definedName>
    <definedName name="_1452">'[1]daně'!#REF!</definedName>
    <definedName name="_1453" localSheetId="4">'Daně'!#REF!</definedName>
    <definedName name="_1453">'[1]daně'!#REF!</definedName>
    <definedName name="_1454" localSheetId="4">'Daně'!#REF!</definedName>
    <definedName name="_1454">'[1]daně'!#REF!</definedName>
    <definedName name="_1455" localSheetId="4">'Daně'!#REF!</definedName>
    <definedName name="_1455">'[1]daně'!#REF!</definedName>
    <definedName name="_1456" localSheetId="4">'Daně'!#REF!</definedName>
    <definedName name="_1456">'[1]daně'!#REF!</definedName>
    <definedName name="_1457" localSheetId="4">'Daně'!#REF!</definedName>
    <definedName name="_1457">'[1]daně'!#REF!</definedName>
    <definedName name="_1458" localSheetId="4">'Daně'!#REF!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 localSheetId="4">'Daně'!#REF!</definedName>
    <definedName name="_1464">#REF!</definedName>
    <definedName name="_1465" localSheetId="4">'Daně'!#REF!</definedName>
    <definedName name="_1465">#REF!</definedName>
    <definedName name="_1466" localSheetId="4">'Daně'!#REF!</definedName>
    <definedName name="_1466">#REF!</definedName>
    <definedName name="_1467" localSheetId="4">'Daně'!#REF!</definedName>
    <definedName name="_1467">#REF!</definedName>
    <definedName name="_1468" localSheetId="4">'Daně'!#REF!</definedName>
    <definedName name="_1468">#REF!</definedName>
    <definedName name="_1469" localSheetId="4">'Daně'!#REF!</definedName>
    <definedName name="_1469">'[1]daně'!#REF!</definedName>
    <definedName name="_1470" localSheetId="4">'Daně'!#REF!</definedName>
    <definedName name="_1470">'[1]daně'!#REF!</definedName>
    <definedName name="_1471" localSheetId="4">'Daně'!#REF!</definedName>
    <definedName name="_1471">'[1]daně'!#REF!</definedName>
    <definedName name="_1472" localSheetId="4">'Daně'!#REF!</definedName>
    <definedName name="_1472">'[1]daně'!#REF!</definedName>
    <definedName name="_1473" localSheetId="4">'Daně'!#REF!</definedName>
    <definedName name="_1473">'[1]daně'!#REF!</definedName>
    <definedName name="_1474" localSheetId="4">'Daně'!#REF!</definedName>
    <definedName name="_1474">'[1]daně'!#REF!</definedName>
    <definedName name="_1475" localSheetId="4">'Daně'!#REF!</definedName>
    <definedName name="_1475">'[1]daně'!#REF!</definedName>
    <definedName name="_1476" localSheetId="4">'Daně'!#REF!</definedName>
    <definedName name="_1476">'[1]daně'!#REF!</definedName>
    <definedName name="_1477" localSheetId="4">'Daně'!#REF!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 localSheetId="4">'Daně'!#REF!</definedName>
    <definedName name="_1518">#REF!</definedName>
    <definedName name="_1519" localSheetId="4">'Daně'!#REF!</definedName>
    <definedName name="_1519">#REF!</definedName>
    <definedName name="_1520" localSheetId="4">'Daně'!#REF!</definedName>
    <definedName name="_1520">#REF!</definedName>
    <definedName name="_1521" localSheetId="4">'Daně'!#REF!</definedName>
    <definedName name="_1521">#REF!</definedName>
    <definedName name="_1522" localSheetId="4">'Daně'!#REF!</definedName>
    <definedName name="_1522">#REF!</definedName>
    <definedName name="_1523" localSheetId="4">'Daně'!#REF!</definedName>
    <definedName name="_1523">#REF!</definedName>
    <definedName name="_1524" localSheetId="4">'Daně'!#REF!</definedName>
    <definedName name="_1524">#REF!</definedName>
    <definedName name="_1525" localSheetId="4">'Daně'!#REF!</definedName>
    <definedName name="_1525">#REF!</definedName>
    <definedName name="_1526" localSheetId="4">'Daně'!#REF!</definedName>
    <definedName name="_1526">#REF!</definedName>
    <definedName name="_1527" localSheetId="4">'Daně'!#REF!</definedName>
    <definedName name="_1527">#REF!</definedName>
    <definedName name="_1528" localSheetId="4">'Daně'!#REF!</definedName>
    <definedName name="_1528">#REF!</definedName>
    <definedName name="_1529" localSheetId="4">'Daně'!#REF!</definedName>
    <definedName name="_1529">#REF!</definedName>
    <definedName name="_1530" localSheetId="4">'Daně'!#REF!</definedName>
    <definedName name="_1530">#REF!</definedName>
    <definedName name="_1531" localSheetId="4">'Daně'!#REF!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 localSheetId="4">'Daně'!#REF!</definedName>
    <definedName name="_1537">#REF!</definedName>
    <definedName name="_1538" localSheetId="4">'Daně'!#REF!</definedName>
    <definedName name="_1538">#REF!</definedName>
    <definedName name="_1539" localSheetId="4">'Daně'!#REF!</definedName>
    <definedName name="_1539">#REF!</definedName>
    <definedName name="_1540" localSheetId="4">'Daně'!#REF!</definedName>
    <definedName name="_1540">#REF!</definedName>
    <definedName name="_1541" localSheetId="4">'Daně'!#REF!</definedName>
    <definedName name="_1541">#REF!</definedName>
    <definedName name="_1542" localSheetId="4">'Daně'!#REF!</definedName>
    <definedName name="_1542">'[1]daně'!#REF!</definedName>
    <definedName name="_1543" localSheetId="4">'Daně'!#REF!</definedName>
    <definedName name="_1543">'[1]daně'!#REF!</definedName>
    <definedName name="_1544" localSheetId="4">'Daně'!#REF!</definedName>
    <definedName name="_1544">'[1]daně'!#REF!</definedName>
    <definedName name="_1545" localSheetId="4">'Daně'!#REF!</definedName>
    <definedName name="_1545">'[1]daně'!#REF!</definedName>
    <definedName name="_1546" localSheetId="4">'Daně'!#REF!</definedName>
    <definedName name="_1546">'[1]daně'!#REF!</definedName>
    <definedName name="_1547" localSheetId="4">'Daně'!#REF!</definedName>
    <definedName name="_1547">'[1]daně'!#REF!</definedName>
    <definedName name="_1548" localSheetId="4">'Daně'!#REF!</definedName>
    <definedName name="_1548">'[1]daně'!#REF!</definedName>
    <definedName name="_1549" localSheetId="4">'Daně'!#REF!</definedName>
    <definedName name="_1549">'[1]daně'!#REF!</definedName>
    <definedName name="_1550" localSheetId="4">'Daně'!#REF!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 localSheetId="4">'Daně'!#REF!</definedName>
    <definedName name="_1556">#REF!</definedName>
    <definedName name="_1557" localSheetId="4">'Daně'!#REF!</definedName>
    <definedName name="_1557">#REF!</definedName>
    <definedName name="_1558" localSheetId="4">'Daně'!#REF!</definedName>
    <definedName name="_1558">#REF!</definedName>
    <definedName name="_1559" localSheetId="4">'Daně'!#REF!</definedName>
    <definedName name="_1559">#REF!</definedName>
    <definedName name="_1560" localSheetId="4">'Daně'!#REF!</definedName>
    <definedName name="_1560">#REF!</definedName>
    <definedName name="_1561" localSheetId="4">'Daně'!#REF!</definedName>
    <definedName name="_1561">'[1]daně'!#REF!</definedName>
    <definedName name="_1562" localSheetId="4">'Daně'!#REF!</definedName>
    <definedName name="_1562">'[1]daně'!#REF!</definedName>
    <definedName name="_1563" localSheetId="4">'Daně'!#REF!</definedName>
    <definedName name="_1563">'[1]daně'!#REF!</definedName>
    <definedName name="_1564" localSheetId="4">'Daně'!#REF!</definedName>
    <definedName name="_1564">'[1]daně'!#REF!</definedName>
    <definedName name="_1565" localSheetId="4">'Daně'!#REF!</definedName>
    <definedName name="_1565">'[1]daně'!#REF!</definedName>
    <definedName name="_1566" localSheetId="4">'Daně'!#REF!</definedName>
    <definedName name="_1566">'[1]daně'!#REF!</definedName>
    <definedName name="_1567" localSheetId="4">'Daně'!#REF!</definedName>
    <definedName name="_1567">'[1]daně'!#REF!</definedName>
    <definedName name="_1568" localSheetId="4">'Daně'!#REF!</definedName>
    <definedName name="_1568">'[1]daně'!#REF!</definedName>
    <definedName name="_1569" localSheetId="4">'Daně'!#REF!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 localSheetId="4">'Daně'!#REF!</definedName>
    <definedName name="_1575">#REF!</definedName>
    <definedName name="_1576" localSheetId="4">'Daně'!#REF!</definedName>
    <definedName name="_1576">#REF!</definedName>
    <definedName name="_1577" localSheetId="4">'Daně'!#REF!</definedName>
    <definedName name="_1577">#REF!</definedName>
    <definedName name="_1578" localSheetId="4">'Daně'!#REF!</definedName>
    <definedName name="_1578">#REF!</definedName>
    <definedName name="_1579" localSheetId="4">'Daně'!#REF!</definedName>
    <definedName name="_1579">#REF!</definedName>
    <definedName name="_1580" localSheetId="4">'Daně'!#REF!</definedName>
    <definedName name="_1580">'[1]daně'!#REF!</definedName>
    <definedName name="_1581" localSheetId="4">'Daně'!#REF!</definedName>
    <definedName name="_1581">'[1]daně'!#REF!</definedName>
    <definedName name="_1582" localSheetId="4">'Daně'!#REF!</definedName>
    <definedName name="_1582">'[1]daně'!#REF!</definedName>
    <definedName name="_1583" localSheetId="4">'Daně'!#REF!</definedName>
    <definedName name="_1583">'[1]daně'!#REF!</definedName>
    <definedName name="_1584" localSheetId="4">'Daně'!#REF!</definedName>
    <definedName name="_1584">'[1]daně'!#REF!</definedName>
    <definedName name="_1585" localSheetId="4">'Daně'!#REF!</definedName>
    <definedName name="_1585">'[1]daně'!#REF!</definedName>
    <definedName name="_1586" localSheetId="4">'Daně'!#REF!</definedName>
    <definedName name="_1586">'[1]daně'!#REF!</definedName>
    <definedName name="_1587" localSheetId="4">'Daně'!#REF!</definedName>
    <definedName name="_1587">'[1]daně'!#REF!</definedName>
    <definedName name="_1588" localSheetId="4">'Daně'!#REF!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 localSheetId="4">'Daně'!#REF!</definedName>
    <definedName name="_1594">#REF!</definedName>
    <definedName name="_1595" localSheetId="4">'Daně'!#REF!</definedName>
    <definedName name="_1595">#REF!</definedName>
    <definedName name="_1596" localSheetId="4">'Daně'!#REF!</definedName>
    <definedName name="_1596">#REF!</definedName>
    <definedName name="_1597" localSheetId="4">'Daně'!#REF!</definedName>
    <definedName name="_1597">#REF!</definedName>
    <definedName name="_1598" localSheetId="4">'Daně'!#REF!</definedName>
    <definedName name="_1598">#REF!</definedName>
    <definedName name="_1599" localSheetId="4">'Daně'!#REF!</definedName>
    <definedName name="_1599">'[1]daně'!#REF!</definedName>
    <definedName name="_1600" localSheetId="4">'Daně'!#REF!</definedName>
    <definedName name="_1600">'[1]daně'!#REF!</definedName>
    <definedName name="_1601" localSheetId="4">'Daně'!#REF!</definedName>
    <definedName name="_1601">'[1]daně'!#REF!</definedName>
    <definedName name="_1602" localSheetId="4">'Daně'!#REF!</definedName>
    <definedName name="_1602">'[1]daně'!#REF!</definedName>
    <definedName name="_1603" localSheetId="4">'Daně'!#REF!</definedName>
    <definedName name="_1603">'[1]daně'!#REF!</definedName>
    <definedName name="_1604" localSheetId="4">'Daně'!#REF!</definedName>
    <definedName name="_1604">'[1]daně'!#REF!</definedName>
    <definedName name="_1605" localSheetId="4">'Daně'!#REF!</definedName>
    <definedName name="_1605">'[1]daně'!#REF!</definedName>
    <definedName name="_1606" localSheetId="4">'Daně'!#REF!</definedName>
    <definedName name="_1606">'[1]daně'!#REF!</definedName>
    <definedName name="_1607" localSheetId="4">'Daně'!#REF!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 localSheetId="4">'Daně'!#REF!</definedName>
    <definedName name="_1613">#REF!</definedName>
    <definedName name="_1614" localSheetId="4">'Daně'!#REF!</definedName>
    <definedName name="_1614">#REF!</definedName>
    <definedName name="_1615" localSheetId="4">'Daně'!#REF!</definedName>
    <definedName name="_1615">#REF!</definedName>
    <definedName name="_1616" localSheetId="4">'Daně'!#REF!</definedName>
    <definedName name="_1616">#REF!</definedName>
    <definedName name="_1617" localSheetId="4">'Daně'!#REF!</definedName>
    <definedName name="_1617">#REF!</definedName>
    <definedName name="_1618" localSheetId="4">'Daně'!#REF!</definedName>
    <definedName name="_1618">'[1]daně'!#REF!</definedName>
    <definedName name="_1619" localSheetId="4">'Daně'!#REF!</definedName>
    <definedName name="_1619">'[1]daně'!#REF!</definedName>
    <definedName name="_1620" localSheetId="4">'Daně'!#REF!</definedName>
    <definedName name="_1620">'[1]daně'!#REF!</definedName>
    <definedName name="_1621" localSheetId="4">'Daně'!#REF!</definedName>
    <definedName name="_1621">'[1]daně'!#REF!</definedName>
    <definedName name="_1622" localSheetId="4">'Daně'!#REF!</definedName>
    <definedName name="_1622">'[1]daně'!#REF!</definedName>
    <definedName name="_1623" localSheetId="4">'Daně'!#REF!</definedName>
    <definedName name="_1623">'[1]daně'!#REF!</definedName>
    <definedName name="_1624" localSheetId="4">'Daně'!#REF!</definedName>
    <definedName name="_1624">'[1]daně'!#REF!</definedName>
    <definedName name="_1625" localSheetId="4">'Daně'!#REF!</definedName>
    <definedName name="_1625">'[1]daně'!#REF!</definedName>
    <definedName name="_1626" localSheetId="4">'Daně'!#REF!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 localSheetId="4">'Daně'!#REF!</definedName>
    <definedName name="_1667">#REF!</definedName>
    <definedName name="_1668" localSheetId="4">'Daně'!#REF!</definedName>
    <definedName name="_1668">#REF!</definedName>
    <definedName name="_1669" localSheetId="4">'Daně'!#REF!</definedName>
    <definedName name="_1669">#REF!</definedName>
    <definedName name="_1670" localSheetId="4">'Daně'!#REF!</definedName>
    <definedName name="_1670">#REF!</definedName>
    <definedName name="_1671" localSheetId="4">'Daně'!#REF!</definedName>
    <definedName name="_1671">#REF!</definedName>
    <definedName name="_1672" localSheetId="4">'Daně'!#REF!</definedName>
    <definedName name="_1672">#REF!</definedName>
    <definedName name="_1673" localSheetId="4">'Daně'!#REF!</definedName>
    <definedName name="_1673">#REF!</definedName>
    <definedName name="_1674" localSheetId="4">'Daně'!#REF!</definedName>
    <definedName name="_1674">#REF!</definedName>
    <definedName name="_1675" localSheetId="4">'Daně'!#REF!</definedName>
    <definedName name="_1675">#REF!</definedName>
    <definedName name="_1676" localSheetId="4">'Daně'!#REF!</definedName>
    <definedName name="_1676">#REF!</definedName>
    <definedName name="_1677" localSheetId="4">'Daně'!#REF!</definedName>
    <definedName name="_1677">#REF!</definedName>
    <definedName name="_1678" localSheetId="4">'Daně'!#REF!</definedName>
    <definedName name="_1678">#REF!</definedName>
    <definedName name="_1679" localSheetId="4">'Daně'!#REF!</definedName>
    <definedName name="_1679">#REF!</definedName>
    <definedName name="_1680" localSheetId="4">'Daně'!#REF!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 localSheetId="4">'Daně'!#REF!</definedName>
    <definedName name="_1686">#REF!</definedName>
    <definedName name="_1687" localSheetId="4">'Daně'!#REF!</definedName>
    <definedName name="_1687">#REF!</definedName>
    <definedName name="_1688" localSheetId="4">'Daně'!#REF!</definedName>
    <definedName name="_1688">#REF!</definedName>
    <definedName name="_1689" localSheetId="4">'Daně'!#REF!</definedName>
    <definedName name="_1689">#REF!</definedName>
    <definedName name="_1690" localSheetId="4">'Daně'!#REF!</definedName>
    <definedName name="_1690">#REF!</definedName>
    <definedName name="_1691" localSheetId="4">'Daně'!#REF!</definedName>
    <definedName name="_1691">#REF!</definedName>
    <definedName name="_1692" localSheetId="4">'Daně'!#REF!</definedName>
    <definedName name="_1692">#REF!</definedName>
    <definedName name="_1693" localSheetId="4">'Daně'!#REF!</definedName>
    <definedName name="_1693">#REF!</definedName>
    <definedName name="_1694" localSheetId="4">'Daně'!#REF!</definedName>
    <definedName name="_1694">#REF!</definedName>
    <definedName name="_1695" localSheetId="4">'Daně'!#REF!</definedName>
    <definedName name="_1695">#REF!</definedName>
    <definedName name="_1696" localSheetId="4">'Daně'!#REF!</definedName>
    <definedName name="_1696">#REF!</definedName>
    <definedName name="_1697" localSheetId="4">'Daně'!#REF!</definedName>
    <definedName name="_1697">#REF!</definedName>
    <definedName name="_1698" localSheetId="4">'Daně'!#REF!</definedName>
    <definedName name="_1698">#REF!</definedName>
    <definedName name="_1699" localSheetId="4">'Daně'!#REF!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 localSheetId="4">'Daně'!#REF!</definedName>
    <definedName name="_1705">#REF!</definedName>
    <definedName name="_1706" localSheetId="4">'Daně'!#REF!</definedName>
    <definedName name="_1706">#REF!</definedName>
    <definedName name="_1707" localSheetId="4">'Daně'!#REF!</definedName>
    <definedName name="_1707">#REF!</definedName>
    <definedName name="_1708" localSheetId="4">'Daně'!#REF!</definedName>
    <definedName name="_1708">#REF!</definedName>
    <definedName name="_1709" localSheetId="4">'Daně'!#REF!</definedName>
    <definedName name="_1709">#REF!</definedName>
    <definedName name="_1710" localSheetId="4">'Daně'!#REF!</definedName>
    <definedName name="_1710">#REF!</definedName>
    <definedName name="_1711" localSheetId="4">'Daně'!#REF!</definedName>
    <definedName name="_1711">#REF!</definedName>
    <definedName name="_1712" localSheetId="4">'Daně'!#REF!</definedName>
    <definedName name="_1712">#REF!</definedName>
    <definedName name="_1713" localSheetId="4">'Daně'!#REF!</definedName>
    <definedName name="_1713">#REF!</definedName>
    <definedName name="_1714" localSheetId="4">'Daně'!#REF!</definedName>
    <definedName name="_1714">#REF!</definedName>
    <definedName name="_1715" localSheetId="4">'Daně'!#REF!</definedName>
    <definedName name="_1715">#REF!</definedName>
    <definedName name="_1716" localSheetId="4">'Daně'!#REF!</definedName>
    <definedName name="_1716">#REF!</definedName>
    <definedName name="_1717" localSheetId="4">'Daně'!#REF!</definedName>
    <definedName name="_1717">#REF!</definedName>
    <definedName name="_1718" localSheetId="4">'Daně'!#REF!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 localSheetId="4">'Daně'!#REF!</definedName>
    <definedName name="_1724">#REF!</definedName>
    <definedName name="_1725" localSheetId="4">'Daně'!#REF!</definedName>
    <definedName name="_1725">#REF!</definedName>
    <definedName name="_1726" localSheetId="4">'Daně'!#REF!</definedName>
    <definedName name="_1726">#REF!</definedName>
    <definedName name="_1727" localSheetId="4">'Daně'!#REF!</definedName>
    <definedName name="_1727">#REF!</definedName>
    <definedName name="_1728" localSheetId="4">'Daně'!#REF!</definedName>
    <definedName name="_1728">#REF!</definedName>
    <definedName name="_1729" localSheetId="4">'Daně'!#REF!</definedName>
    <definedName name="_1729">#REF!</definedName>
    <definedName name="_1730" localSheetId="4">'Daně'!#REF!</definedName>
    <definedName name="_1730">#REF!</definedName>
    <definedName name="_1731" localSheetId="4">'Daně'!#REF!</definedName>
    <definedName name="_1731">#REF!</definedName>
    <definedName name="_1732" localSheetId="4">'Daně'!#REF!</definedName>
    <definedName name="_1732">#REF!</definedName>
    <definedName name="_1733" localSheetId="4">'Daně'!#REF!</definedName>
    <definedName name="_1733">#REF!</definedName>
    <definedName name="_1734" localSheetId="4">'Daně'!#REF!</definedName>
    <definedName name="_1734">#REF!</definedName>
    <definedName name="_1735" localSheetId="4">'Daně'!#REF!</definedName>
    <definedName name="_1735">#REF!</definedName>
    <definedName name="_1736" localSheetId="4">'Daně'!#REF!</definedName>
    <definedName name="_1736">#REF!</definedName>
    <definedName name="_1737" localSheetId="4">'Daně'!#REF!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 localSheetId="4">'Daně'!#REF!</definedName>
    <definedName name="_1743">#REF!</definedName>
    <definedName name="_1744" localSheetId="4">'Daně'!#REF!</definedName>
    <definedName name="_1744">#REF!</definedName>
    <definedName name="_1745" localSheetId="4">'Daně'!#REF!</definedName>
    <definedName name="_1745">#REF!</definedName>
    <definedName name="_1746" localSheetId="4">'Daně'!#REF!</definedName>
    <definedName name="_1746">#REF!</definedName>
    <definedName name="_1747" localSheetId="4">'Daně'!#REF!</definedName>
    <definedName name="_1747">#REF!</definedName>
    <definedName name="_1748" localSheetId="4">'Daně'!#REF!</definedName>
    <definedName name="_1748">#REF!</definedName>
    <definedName name="_1749" localSheetId="4">'Daně'!#REF!</definedName>
    <definedName name="_1749">#REF!</definedName>
    <definedName name="_1750" localSheetId="4">'Daně'!#REF!</definedName>
    <definedName name="_1750">#REF!</definedName>
    <definedName name="_1751" localSheetId="4">'Daně'!#REF!</definedName>
    <definedName name="_1751">#REF!</definedName>
    <definedName name="_1752" localSheetId="4">'Daně'!#REF!</definedName>
    <definedName name="_1752">#REF!</definedName>
    <definedName name="_1753" localSheetId="4">'Daně'!#REF!</definedName>
    <definedName name="_1753">#REF!</definedName>
    <definedName name="_1754" localSheetId="4">'Daně'!#REF!</definedName>
    <definedName name="_1754">#REF!</definedName>
    <definedName name="_1755" localSheetId="4">'Daně'!#REF!</definedName>
    <definedName name="_1755">#REF!</definedName>
    <definedName name="_1756" localSheetId="4">'Daně'!#REF!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 localSheetId="4">'Daně'!#REF!</definedName>
    <definedName name="_1762">#REF!</definedName>
    <definedName name="_1763" localSheetId="4">'Daně'!#REF!</definedName>
    <definedName name="_1763">#REF!</definedName>
    <definedName name="_1764" localSheetId="4">'Daně'!#REF!</definedName>
    <definedName name="_1764">#REF!</definedName>
    <definedName name="_1765" localSheetId="4">'Daně'!#REF!</definedName>
    <definedName name="_1765">#REF!</definedName>
    <definedName name="_1766" localSheetId="4">'Daně'!#REF!</definedName>
    <definedName name="_1766">#REF!</definedName>
    <definedName name="_1767" localSheetId="4">'Daně'!#REF!</definedName>
    <definedName name="_1767">#REF!</definedName>
    <definedName name="_1768" localSheetId="4">'Daně'!#REF!</definedName>
    <definedName name="_1768">#REF!</definedName>
    <definedName name="_1769" localSheetId="4">'Daně'!#REF!</definedName>
    <definedName name="_1769">#REF!</definedName>
    <definedName name="_1770">'Daně'!#REF!</definedName>
    <definedName name="_1771">'Daně'!#REF!</definedName>
    <definedName name="_1772">'Daně'!#REF!</definedName>
    <definedName name="_1773">'Daně'!#REF!</definedName>
    <definedName name="_1774">'Daně'!#REF!</definedName>
    <definedName name="_1775">'Daně'!#REF!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 localSheetId="4">'Daně'!#REF!</definedName>
    <definedName name="_1816">#REF!</definedName>
    <definedName name="_1817" localSheetId="4">'Daně'!#REF!</definedName>
    <definedName name="_1817">#REF!</definedName>
    <definedName name="_1818" localSheetId="4">'Daně'!#REF!</definedName>
    <definedName name="_1818">#REF!</definedName>
    <definedName name="_1819" localSheetId="4">'Daně'!#REF!</definedName>
    <definedName name="_1819">#REF!</definedName>
    <definedName name="_1820" localSheetId="4">'Daně'!#REF!</definedName>
    <definedName name="_1820">#REF!</definedName>
    <definedName name="_1821" localSheetId="4">'Daně'!#REF!</definedName>
    <definedName name="_1821">#REF!</definedName>
    <definedName name="_1822" localSheetId="4">'Daně'!#REF!</definedName>
    <definedName name="_1822">#REF!</definedName>
    <definedName name="_1823" localSheetId="4">'Daně'!#REF!</definedName>
    <definedName name="_1823">#REF!</definedName>
    <definedName name="_1824">'Daně'!#REF!</definedName>
    <definedName name="_1825">'Daně'!#REF!</definedName>
    <definedName name="_1826">'Daně'!#REF!</definedName>
    <definedName name="_1827">'Daně'!#REF!</definedName>
    <definedName name="_1828">'Daně'!#REF!</definedName>
    <definedName name="_1829" localSheetId="4">'Daně'!#REF!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 localSheetId="4">'Daně'!#REF!</definedName>
    <definedName name="_1835">#REF!</definedName>
    <definedName name="_1836" localSheetId="4">'Daně'!#REF!</definedName>
    <definedName name="_1836">#REF!</definedName>
    <definedName name="_1837" localSheetId="4">'Daně'!#REF!</definedName>
    <definedName name="_1837">#REF!</definedName>
    <definedName name="_1838" localSheetId="4">'Daně'!#REF!</definedName>
    <definedName name="_1838">#REF!</definedName>
    <definedName name="_1839" localSheetId="4">'Daně'!#REF!</definedName>
    <definedName name="_1839">#REF!</definedName>
    <definedName name="_1840" localSheetId="4">'Daně'!#REF!</definedName>
    <definedName name="_1840">#REF!</definedName>
    <definedName name="_1841" localSheetId="4">'Daně'!#REF!</definedName>
    <definedName name="_1841">#REF!</definedName>
    <definedName name="_1842" localSheetId="4">'Daně'!#REF!</definedName>
    <definedName name="_1842">#REF!</definedName>
    <definedName name="_1843">'Daně'!#REF!</definedName>
    <definedName name="_1844">'Daně'!#REF!</definedName>
    <definedName name="_1845">'Daně'!#REF!</definedName>
    <definedName name="_1846">'Daně'!#REF!</definedName>
    <definedName name="_1847">'Daně'!#REF!</definedName>
    <definedName name="_1848" localSheetId="4">'Daně'!#REF!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 localSheetId="4">'Daně'!#REF!</definedName>
    <definedName name="_1854">#REF!</definedName>
    <definedName name="_1855" localSheetId="4">'Daně'!#REF!</definedName>
    <definedName name="_1855">#REF!</definedName>
    <definedName name="_1856" localSheetId="4">'Daně'!#REF!</definedName>
    <definedName name="_1856">#REF!</definedName>
    <definedName name="_1857" localSheetId="4">'Daně'!#REF!</definedName>
    <definedName name="_1857">#REF!</definedName>
    <definedName name="_1858" localSheetId="4">'Daně'!#REF!</definedName>
    <definedName name="_1858">#REF!</definedName>
    <definedName name="_1859" localSheetId="4">'Daně'!#REF!</definedName>
    <definedName name="_1859">#REF!</definedName>
    <definedName name="_1860" localSheetId="4">'Daně'!#REF!</definedName>
    <definedName name="_1860">#REF!</definedName>
    <definedName name="_1861" localSheetId="4">'Daně'!#REF!</definedName>
    <definedName name="_1861">#REF!</definedName>
    <definedName name="_1862">'Daně'!#REF!</definedName>
    <definedName name="_1863">'Daně'!#REF!</definedName>
    <definedName name="_1864">'Daně'!#REF!</definedName>
    <definedName name="_1865">'Daně'!#REF!</definedName>
    <definedName name="_1866">'Daně'!#REF!</definedName>
    <definedName name="_1867" localSheetId="4">'Daně'!#REF!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 localSheetId="4">'Daně'!#REF!</definedName>
    <definedName name="_1873">#REF!</definedName>
    <definedName name="_1874" localSheetId="4">'Daně'!#REF!</definedName>
    <definedName name="_1874">#REF!</definedName>
    <definedName name="_1875" localSheetId="4">'Daně'!#REF!</definedName>
    <definedName name="_1875">#REF!</definedName>
    <definedName name="_1876" localSheetId="4">'Daně'!#REF!</definedName>
    <definedName name="_1876">#REF!</definedName>
    <definedName name="_1877" localSheetId="4">'Daně'!#REF!</definedName>
    <definedName name="_1877">#REF!</definedName>
    <definedName name="_1878" localSheetId="4">'Daně'!#REF!</definedName>
    <definedName name="_1878">#REF!</definedName>
    <definedName name="_1879" localSheetId="4">'Daně'!#REF!</definedName>
    <definedName name="_1879">#REF!</definedName>
    <definedName name="_1880" localSheetId="4">'Daně'!#REF!</definedName>
    <definedName name="_1880">#REF!</definedName>
    <definedName name="_1881">'Daně'!#REF!</definedName>
    <definedName name="_1882">'Daně'!#REF!</definedName>
    <definedName name="_1883">'Daně'!#REF!</definedName>
    <definedName name="_1884">'Daně'!#REF!</definedName>
    <definedName name="_1885">'Daně'!#REF!</definedName>
    <definedName name="_1886" localSheetId="4">'Daně'!#REF!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 localSheetId="4">'Daně'!#REF!</definedName>
    <definedName name="_1892">#REF!</definedName>
    <definedName name="_1893" localSheetId="4">'Daně'!#REF!</definedName>
    <definedName name="_1893">#REF!</definedName>
    <definedName name="_1894" localSheetId="4">'Daně'!#REF!</definedName>
    <definedName name="_1894">#REF!</definedName>
    <definedName name="_1895" localSheetId="4">'Daně'!#REF!</definedName>
    <definedName name="_1895">#REF!</definedName>
    <definedName name="_1896" localSheetId="4">'Daně'!#REF!</definedName>
    <definedName name="_1896">#REF!</definedName>
    <definedName name="_1897" localSheetId="4">'Daně'!#REF!</definedName>
    <definedName name="_1897">#REF!</definedName>
    <definedName name="_1898" localSheetId="4">'Daně'!#REF!</definedName>
    <definedName name="_1898">#REF!</definedName>
    <definedName name="_1899" localSheetId="4">'Daně'!#REF!</definedName>
    <definedName name="_1899">#REF!</definedName>
    <definedName name="_1900">'Daně'!#REF!</definedName>
    <definedName name="_1901">'Daně'!#REF!</definedName>
    <definedName name="_1902">'Daně'!#REF!</definedName>
    <definedName name="_1903">'Daně'!#REF!</definedName>
    <definedName name="_1904">'Daně'!#REF!</definedName>
    <definedName name="_1905" localSheetId="4">'Daně'!#REF!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 localSheetId="4">'Daně'!#REF!</definedName>
    <definedName name="_1911">#REF!</definedName>
    <definedName name="_1912" localSheetId="4">'Daně'!#REF!</definedName>
    <definedName name="_1912">#REF!</definedName>
    <definedName name="_1913" localSheetId="4">'Daně'!#REF!</definedName>
    <definedName name="_1913">#REF!</definedName>
    <definedName name="_1914" localSheetId="4">'Daně'!#REF!</definedName>
    <definedName name="_1914">#REF!</definedName>
    <definedName name="_1915" localSheetId="4">'Daně'!#REF!</definedName>
    <definedName name="_1915">#REF!</definedName>
    <definedName name="_1916" localSheetId="4">'Daně'!#REF!</definedName>
    <definedName name="_1916">#REF!</definedName>
    <definedName name="_1917" localSheetId="4">'Daně'!#REF!</definedName>
    <definedName name="_1917">#REF!</definedName>
    <definedName name="_1918" localSheetId="4">'Daně'!#REF!</definedName>
    <definedName name="_1918">#REF!</definedName>
    <definedName name="_1919">'Daně'!#REF!</definedName>
    <definedName name="_1920">'Daně'!#REF!</definedName>
    <definedName name="_1921">'Daně'!#REF!</definedName>
    <definedName name="_1922">'Daně'!#REF!</definedName>
    <definedName name="_1923">'Daně'!#REF!</definedName>
    <definedName name="_1924">'Daně'!#REF!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4">'Daně'!$D$24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4">'Daně'!$E$24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4">'Daně'!$F$24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4">'Daně'!$G$24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4">'Daně'!$H$24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4">'Daně'!$I$24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4">'Daně'!$J$24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 localSheetId="4">'Daně'!$K$24</definedName>
    <definedName name="_482">#REF!</definedName>
    <definedName name="_483" localSheetId="4">'Daně'!$L$24</definedName>
    <definedName name="_483">#REF!</definedName>
    <definedName name="_484" localSheetId="4">'Daně'!$M$24</definedName>
    <definedName name="_484">#REF!</definedName>
    <definedName name="_485" localSheetId="4">'Daně'!$N$24</definedName>
    <definedName name="_485">#REF!</definedName>
    <definedName name="_486" localSheetId="4">'Daně'!$O$24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4">'Daně'!$P$24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4">'Daně'!$Q$24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4">'Daně'!$D$19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4">'Daně'!$E$19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4">'Daně'!$F$19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4">'Daně'!$G$19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4">'Daně'!$H$19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4">'Daně'!$I$19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 localSheetId="4">'Daně'!$J$19</definedName>
    <definedName name="_500">#REF!</definedName>
    <definedName name="_501" localSheetId="4">'Daně'!$K$19</definedName>
    <definedName name="_501">#REF!</definedName>
    <definedName name="_502" localSheetId="4">'Daně'!$L$19</definedName>
    <definedName name="_502">#REF!</definedName>
    <definedName name="_503" localSheetId="4">'Daně'!$M$19</definedName>
    <definedName name="_503">#REF!</definedName>
    <definedName name="_504" localSheetId="4">'Daně'!$N$19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4">'Daně'!$O$19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4">'Daně'!$P$19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4">'Daně'!$Q$19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4">'Daně'!$D$20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4">'Daně'!$E$20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4">'Daně'!$F$20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4">'Daně'!$G$20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4">'Daně'!$H$20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 localSheetId="4">'Daně'!$I$20</definedName>
    <definedName name="_518">#REF!</definedName>
    <definedName name="_519" localSheetId="4">'Daně'!$J$20</definedName>
    <definedName name="_519">#REF!</definedName>
    <definedName name="_520" localSheetId="4">'Daně'!$K$20</definedName>
    <definedName name="_520">#REF!</definedName>
    <definedName name="_521" localSheetId="4">'Daně'!$L$20</definedName>
    <definedName name="_521">#REF!</definedName>
    <definedName name="_522" localSheetId="4">'Daně'!$M$20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4">'Daně'!$N$20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4">'Daně'!$O$20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4">'Daně'!$P$20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4">'Daně'!$Q$20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4">'Daně'!$D$21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4">'Daně'!$E$21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4">'Daně'!$F$21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4">'Daně'!$G$21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 localSheetId="4">'Daně'!$H$21</definedName>
    <definedName name="_536">#REF!</definedName>
    <definedName name="_537" localSheetId="4">'Daně'!$I$21</definedName>
    <definedName name="_537">#REF!</definedName>
    <definedName name="_538" localSheetId="4">'Daně'!$J$21</definedName>
    <definedName name="_538">#REF!</definedName>
    <definedName name="_539" localSheetId="4">'Daně'!$K$21</definedName>
    <definedName name="_539">#REF!</definedName>
    <definedName name="_540" localSheetId="4">'Daně'!$L$21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4">'Daně'!$M$21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4">'Daně'!$N$21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4">'Daně'!$O$21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4">'Daně'!$P$21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4">'Daně'!$Q$21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4">'Daně'!$D$22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4">'Daně'!$E$22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4">'Daně'!$F$22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 localSheetId="4">'Daně'!$G$22</definedName>
    <definedName name="_554">#REF!</definedName>
    <definedName name="_555" localSheetId="4">'Daně'!$H$22</definedName>
    <definedName name="_555">#REF!</definedName>
    <definedName name="_556" localSheetId="4">'Daně'!$I$22</definedName>
    <definedName name="_556">#REF!</definedName>
    <definedName name="_557" localSheetId="4">'Daně'!$J$22</definedName>
    <definedName name="_557">#REF!</definedName>
    <definedName name="_558" localSheetId="4">'Daně'!$K$22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4">'Daně'!$L$22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4">'Daně'!$M$22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4">'Daně'!$N$22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4">'Daně'!$O$22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4">'Daně'!$P$22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4">'Daně'!$Q$22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4">'Daně'!$D$23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4">'Daně'!$E$23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 localSheetId="4">'Daně'!$F$23</definedName>
    <definedName name="_572">#REF!</definedName>
    <definedName name="_573" localSheetId="4">'Daně'!$G$23</definedName>
    <definedName name="_573">#REF!</definedName>
    <definedName name="_574" localSheetId="4">'Daně'!$H$23</definedName>
    <definedName name="_574">#REF!</definedName>
    <definedName name="_575" localSheetId="4">'Daně'!$I$23</definedName>
    <definedName name="_575">#REF!</definedName>
    <definedName name="_576" localSheetId="4">'Daně'!$J$23</definedName>
    <definedName name="_576">#REF!</definedName>
    <definedName name="_577" localSheetId="4">'Daně'!$K$23</definedName>
    <definedName name="_577">#REF!</definedName>
    <definedName name="_578" localSheetId="4">'Daně'!$L$23</definedName>
    <definedName name="_578">#REF!</definedName>
    <definedName name="_579" localSheetId="4">'Daně'!$M$23</definedName>
    <definedName name="_579">#REF!</definedName>
    <definedName name="_580" localSheetId="4">'Daně'!$N$23</definedName>
    <definedName name="_580">#REF!</definedName>
    <definedName name="_581" localSheetId="4">'Daně'!$O$23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4">'Daně'!$P$23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4">'Daně'!$Q$23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 localSheetId="4">'Daně'!#REF!</definedName>
    <definedName name="_624">#REF!</definedName>
    <definedName name="_625" localSheetId="4">'Daně'!#REF!</definedName>
    <definedName name="_625">#REF!</definedName>
    <definedName name="_626" localSheetId="4">'Daně'!#REF!</definedName>
    <definedName name="_626">#REF!</definedName>
    <definedName name="_627" localSheetId="4">'Daně'!#REF!</definedName>
    <definedName name="_627">#REF!</definedName>
    <definedName name="_628" localSheetId="4">'Daně'!#REF!</definedName>
    <definedName name="_628">#REF!</definedName>
    <definedName name="_629" localSheetId="4">'Daně'!#REF!</definedName>
    <definedName name="_629">#REF!</definedName>
    <definedName name="_630" localSheetId="4">'Daně'!#REF!</definedName>
    <definedName name="_630">#REF!</definedName>
    <definedName name="_631" localSheetId="4">'Daně'!#REF!</definedName>
    <definedName name="_631">#REF!</definedName>
    <definedName name="_632" localSheetId="4">'Daně'!#REF!</definedName>
    <definedName name="_632">#REF!</definedName>
    <definedName name="_633" localSheetId="4">'Daně'!#REF!</definedName>
    <definedName name="_633">#REF!</definedName>
    <definedName name="_634" localSheetId="4">'Daně'!#REF!</definedName>
    <definedName name="_634">#REF!</definedName>
    <definedName name="_635" localSheetId="4">'Daně'!#REF!</definedName>
    <definedName name="_635">#REF!</definedName>
    <definedName name="_636" localSheetId="4">'Daně'!#REF!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4">'Daně'!#REF!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 localSheetId="4">'Daně'!#REF!</definedName>
    <definedName name="_643">#REF!</definedName>
    <definedName name="_644" localSheetId="4">'Daně'!#REF!</definedName>
    <definedName name="_644">#REF!</definedName>
    <definedName name="_645" localSheetId="4">'Daně'!#REF!</definedName>
    <definedName name="_645">#REF!</definedName>
    <definedName name="_646" localSheetId="4">'Daně'!#REF!</definedName>
    <definedName name="_646">#REF!</definedName>
    <definedName name="_647" localSheetId="4">'Daně'!#REF!</definedName>
    <definedName name="_647">#REF!</definedName>
    <definedName name="_648" localSheetId="4">'Daně'!#REF!</definedName>
    <definedName name="_648">'[1]daně'!#REF!</definedName>
    <definedName name="_649" localSheetId="4">'Daně'!#REF!</definedName>
    <definedName name="_649">'[1]daně'!#REF!</definedName>
    <definedName name="_650" localSheetId="4">'Daně'!#REF!</definedName>
    <definedName name="_650">'[1]daně'!#REF!</definedName>
    <definedName name="_651" localSheetId="4">'Daně'!#REF!</definedName>
    <definedName name="_651">'[1]daně'!#REF!</definedName>
    <definedName name="_652" localSheetId="4">'Daně'!#REF!</definedName>
    <definedName name="_652">'[1]daně'!#REF!</definedName>
    <definedName name="_653" localSheetId="4">'Daně'!#REF!</definedName>
    <definedName name="_653">'[1]daně'!#REF!</definedName>
    <definedName name="_654" localSheetId="4">'Daně'!#REF!</definedName>
    <definedName name="_654">'[1]daně'!#REF!</definedName>
    <definedName name="_655" localSheetId="4">'Daně'!#REF!</definedName>
    <definedName name="_655">'[1]daně'!#REF!</definedName>
    <definedName name="_656" localSheetId="4">'Daně'!#REF!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 localSheetId="4">'Daně'!#REF!</definedName>
    <definedName name="_662">#REF!</definedName>
    <definedName name="_663" localSheetId="4">'Daně'!#REF!</definedName>
    <definedName name="_663">#REF!</definedName>
    <definedName name="_664" localSheetId="4">'Daně'!#REF!</definedName>
    <definedName name="_664">#REF!</definedName>
    <definedName name="_665" localSheetId="4">'Daně'!#REF!</definedName>
    <definedName name="_665">#REF!</definedName>
    <definedName name="_666" localSheetId="4">'Daně'!#REF!</definedName>
    <definedName name="_666">#REF!</definedName>
    <definedName name="_667" localSheetId="4">'Daně'!#REF!</definedName>
    <definedName name="_667">'[1]daně'!#REF!</definedName>
    <definedName name="_668" localSheetId="4">'Daně'!#REF!</definedName>
    <definedName name="_668">'[1]daně'!#REF!</definedName>
    <definedName name="_669" localSheetId="4">'Daně'!#REF!</definedName>
    <definedName name="_669">'[1]daně'!#REF!</definedName>
    <definedName name="_670" localSheetId="4">'Daně'!#REF!</definedName>
    <definedName name="_670">'[1]daně'!#REF!</definedName>
    <definedName name="_671" localSheetId="4">'Daně'!#REF!</definedName>
    <definedName name="_671">'[1]daně'!#REF!</definedName>
    <definedName name="_672" localSheetId="4">'Daně'!#REF!</definedName>
    <definedName name="_672">'[1]daně'!#REF!</definedName>
    <definedName name="_673" localSheetId="4">'Daně'!#REF!</definedName>
    <definedName name="_673">'[1]daně'!#REF!</definedName>
    <definedName name="_674" localSheetId="4">'Daně'!#REF!</definedName>
    <definedName name="_674">'[1]daně'!#REF!</definedName>
    <definedName name="_675" localSheetId="4">'Daně'!#REF!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 localSheetId="4">'Daně'!#REF!</definedName>
    <definedName name="_681">#REF!</definedName>
    <definedName name="_682" localSheetId="4">'Daně'!#REF!</definedName>
    <definedName name="_682">#REF!</definedName>
    <definedName name="_683" localSheetId="4">'Daně'!#REF!</definedName>
    <definedName name="_683">#REF!</definedName>
    <definedName name="_684" localSheetId="4">'Daně'!#REF!</definedName>
    <definedName name="_684">#REF!</definedName>
    <definedName name="_685" localSheetId="4">'Daně'!#REF!</definedName>
    <definedName name="_685">#REF!</definedName>
    <definedName name="_686" localSheetId="4">'Daně'!#REF!</definedName>
    <definedName name="_686">'[1]daně'!#REF!</definedName>
    <definedName name="_687" localSheetId="4">'Daně'!#REF!</definedName>
    <definedName name="_687">'[1]daně'!#REF!</definedName>
    <definedName name="_688" localSheetId="4">'Daně'!#REF!</definedName>
    <definedName name="_688">'[1]daně'!#REF!</definedName>
    <definedName name="_689" localSheetId="4">'Daně'!#REF!</definedName>
    <definedName name="_689">'[1]daně'!#REF!</definedName>
    <definedName name="_690" localSheetId="4">'Daně'!#REF!</definedName>
    <definedName name="_690">'[1]daně'!#REF!</definedName>
    <definedName name="_691" localSheetId="4">'Daně'!#REF!</definedName>
    <definedName name="_691">'[1]daně'!#REF!</definedName>
    <definedName name="_692" localSheetId="4">'Daně'!#REF!</definedName>
    <definedName name="_692">'[1]daně'!#REF!</definedName>
    <definedName name="_693" localSheetId="4">'Daně'!#REF!</definedName>
    <definedName name="_693">'[1]daně'!#REF!</definedName>
    <definedName name="_694" localSheetId="4">'Daně'!#REF!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 localSheetId="4">'Daně'!#REF!</definedName>
    <definedName name="_700">#REF!</definedName>
    <definedName name="_701" localSheetId="4">'Daně'!#REF!</definedName>
    <definedName name="_701">#REF!</definedName>
    <definedName name="_702" localSheetId="4">'Daně'!#REF!</definedName>
    <definedName name="_702">#REF!</definedName>
    <definedName name="_703" localSheetId="4">'Daně'!#REF!</definedName>
    <definedName name="_703">#REF!</definedName>
    <definedName name="_704" localSheetId="4">'Daně'!#REF!</definedName>
    <definedName name="_704">#REF!</definedName>
    <definedName name="_705" localSheetId="4">'Daně'!#REF!</definedName>
    <definedName name="_705">'[1]daně'!#REF!</definedName>
    <definedName name="_706" localSheetId="4">'Daně'!#REF!</definedName>
    <definedName name="_706">'[1]daně'!#REF!</definedName>
    <definedName name="_707" localSheetId="4">'Daně'!#REF!</definedName>
    <definedName name="_707">'[1]daně'!#REF!</definedName>
    <definedName name="_708" localSheetId="4">'Daně'!#REF!</definedName>
    <definedName name="_708">'[1]daně'!#REF!</definedName>
    <definedName name="_709" localSheetId="4">'Daně'!#REF!</definedName>
    <definedName name="_709">'[1]daně'!#REF!</definedName>
    <definedName name="_710" localSheetId="4">'Daně'!#REF!</definedName>
    <definedName name="_710">'[1]daně'!#REF!</definedName>
    <definedName name="_711" localSheetId="4">'Daně'!#REF!</definedName>
    <definedName name="_711">'[1]daně'!#REF!</definedName>
    <definedName name="_712" localSheetId="4">'Daně'!#REF!</definedName>
    <definedName name="_712">'[1]daně'!#REF!</definedName>
    <definedName name="_713" localSheetId="4">'Daně'!#REF!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 localSheetId="4">'Daně'!#REF!</definedName>
    <definedName name="_719">#REF!</definedName>
    <definedName name="_720" localSheetId="4">'Daně'!#REF!</definedName>
    <definedName name="_720">#REF!</definedName>
    <definedName name="_721" localSheetId="4">'Daně'!#REF!</definedName>
    <definedName name="_721">#REF!</definedName>
    <definedName name="_722" localSheetId="4">'Daně'!#REF!</definedName>
    <definedName name="_722">#REF!</definedName>
    <definedName name="_723" localSheetId="4">'Daně'!#REF!</definedName>
    <definedName name="_723">#REF!</definedName>
    <definedName name="_724" localSheetId="4">'Daně'!#REF!</definedName>
    <definedName name="_724">'[1]daně'!#REF!</definedName>
    <definedName name="_725" localSheetId="4">'Daně'!#REF!</definedName>
    <definedName name="_725">'[1]daně'!#REF!</definedName>
    <definedName name="_726" localSheetId="4">'Daně'!#REF!</definedName>
    <definedName name="_726">'[1]daně'!#REF!</definedName>
    <definedName name="_727" localSheetId="4">'Daně'!#REF!</definedName>
    <definedName name="_727">'[1]daně'!#REF!</definedName>
    <definedName name="_728" localSheetId="4">'Daně'!#REF!</definedName>
    <definedName name="_728">'[1]daně'!#REF!</definedName>
    <definedName name="_729" localSheetId="4">'Daně'!#REF!</definedName>
    <definedName name="_729">'[1]daně'!#REF!</definedName>
    <definedName name="_730" localSheetId="4">'Daně'!#REF!</definedName>
    <definedName name="_730">'[1]daně'!#REF!</definedName>
    <definedName name="_731" localSheetId="4">'Daně'!#REF!</definedName>
    <definedName name="_731">'[1]daně'!#REF!</definedName>
    <definedName name="_732" localSheetId="4">'Daně'!#REF!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 localSheetId="4">'Daně'!#REF!</definedName>
    <definedName name="_773">#REF!</definedName>
    <definedName name="_774" localSheetId="4">'Daně'!#REF!</definedName>
    <definedName name="_774">#REF!</definedName>
    <definedName name="_775" localSheetId="4">'Daně'!#REF!</definedName>
    <definedName name="_775">#REF!</definedName>
    <definedName name="_776" localSheetId="4">'Daně'!#REF!</definedName>
    <definedName name="_776">#REF!</definedName>
    <definedName name="_777" localSheetId="4">'Daně'!#REF!</definedName>
    <definedName name="_777">#REF!</definedName>
    <definedName name="_778" localSheetId="4">'Daně'!#REF!</definedName>
    <definedName name="_778">#REF!</definedName>
    <definedName name="_779" localSheetId="4">'Daně'!#REF!</definedName>
    <definedName name="_779">#REF!</definedName>
    <definedName name="_780" localSheetId="4">'Daně'!#REF!</definedName>
    <definedName name="_780">#REF!</definedName>
    <definedName name="_781" localSheetId="4">'Daně'!#REF!</definedName>
    <definedName name="_781">#REF!</definedName>
    <definedName name="_782" localSheetId="4">'Daně'!#REF!</definedName>
    <definedName name="_782">#REF!</definedName>
    <definedName name="_783" localSheetId="4">'Daně'!#REF!</definedName>
    <definedName name="_783">#REF!</definedName>
    <definedName name="_784" localSheetId="4">'Daně'!#REF!</definedName>
    <definedName name="_784">#REF!</definedName>
    <definedName name="_785" localSheetId="4">'Daně'!#REF!</definedName>
    <definedName name="_785">#REF!</definedName>
    <definedName name="_786" localSheetId="4">'Daně'!#REF!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 localSheetId="4">'Daně'!#REF!</definedName>
    <definedName name="_792">#REF!</definedName>
    <definedName name="_793" localSheetId="4">'Daně'!#REF!</definedName>
    <definedName name="_793">#REF!</definedName>
    <definedName name="_794" localSheetId="4">'Daně'!#REF!</definedName>
    <definedName name="_794">#REF!</definedName>
    <definedName name="_795" localSheetId="4">'Daně'!#REF!</definedName>
    <definedName name="_795">#REF!</definedName>
    <definedName name="_796" localSheetId="4">'Daně'!#REF!</definedName>
    <definedName name="_796">#REF!</definedName>
    <definedName name="_797" localSheetId="4">'Daně'!#REF!</definedName>
    <definedName name="_797">'[1]daně'!#REF!</definedName>
    <definedName name="_798" localSheetId="4">'Daně'!#REF!</definedName>
    <definedName name="_798">'[1]daně'!#REF!</definedName>
    <definedName name="_799" localSheetId="4">'Daně'!#REF!</definedName>
    <definedName name="_799">'[1]daně'!#REF!</definedName>
    <definedName name="_800" localSheetId="4">'Daně'!#REF!</definedName>
    <definedName name="_800">'[1]daně'!#REF!</definedName>
    <definedName name="_801" localSheetId="4">'Daně'!#REF!</definedName>
    <definedName name="_801">'[1]daně'!#REF!</definedName>
    <definedName name="_802" localSheetId="4">'Daně'!#REF!</definedName>
    <definedName name="_802">'[1]daně'!#REF!</definedName>
    <definedName name="_803" localSheetId="4">'Daně'!#REF!</definedName>
    <definedName name="_803">'[1]daně'!#REF!</definedName>
    <definedName name="_804" localSheetId="4">'Daně'!#REF!</definedName>
    <definedName name="_804">'[1]daně'!#REF!</definedName>
    <definedName name="_805" localSheetId="4">'Daně'!#REF!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 localSheetId="4">'Daně'!#REF!</definedName>
    <definedName name="_811">#REF!</definedName>
    <definedName name="_812" localSheetId="4">'Daně'!#REF!</definedName>
    <definedName name="_812">#REF!</definedName>
    <definedName name="_813" localSheetId="4">'Daně'!#REF!</definedName>
    <definedName name="_813">#REF!</definedName>
    <definedName name="_814" localSheetId="4">'Daně'!#REF!</definedName>
    <definedName name="_814">#REF!</definedName>
    <definedName name="_815" localSheetId="4">'Daně'!#REF!</definedName>
    <definedName name="_815">#REF!</definedName>
    <definedName name="_816" localSheetId="4">'Daně'!#REF!</definedName>
    <definedName name="_816">'[1]daně'!#REF!</definedName>
    <definedName name="_817" localSheetId="4">'Daně'!#REF!</definedName>
    <definedName name="_817">'[1]daně'!#REF!</definedName>
    <definedName name="_818" localSheetId="4">'Daně'!#REF!</definedName>
    <definedName name="_818">'[1]daně'!#REF!</definedName>
    <definedName name="_819" localSheetId="4">'Daně'!#REF!</definedName>
    <definedName name="_819">'[1]daně'!#REF!</definedName>
    <definedName name="_820" localSheetId="4">'Daně'!#REF!</definedName>
    <definedName name="_820">'[1]daně'!#REF!</definedName>
    <definedName name="_821" localSheetId="4">'Daně'!#REF!</definedName>
    <definedName name="_821">'[1]daně'!#REF!</definedName>
    <definedName name="_822" localSheetId="4">'Daně'!#REF!</definedName>
    <definedName name="_822">'[1]daně'!#REF!</definedName>
    <definedName name="_823" localSheetId="4">'Daně'!#REF!</definedName>
    <definedName name="_823">'[1]daně'!#REF!</definedName>
    <definedName name="_824" localSheetId="4">'Daně'!#REF!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 localSheetId="4">'Daně'!#REF!</definedName>
    <definedName name="_830">#REF!</definedName>
    <definedName name="_831" localSheetId="4">'Daně'!#REF!</definedName>
    <definedName name="_831">#REF!</definedName>
    <definedName name="_832" localSheetId="4">'Daně'!#REF!</definedName>
    <definedName name="_832">#REF!</definedName>
    <definedName name="_833" localSheetId="4">'Daně'!#REF!</definedName>
    <definedName name="_833">#REF!</definedName>
    <definedName name="_834" localSheetId="4">'Daně'!#REF!</definedName>
    <definedName name="_834">#REF!</definedName>
    <definedName name="_835" localSheetId="4">'Daně'!#REF!</definedName>
    <definedName name="_835">'[1]daně'!#REF!</definedName>
    <definedName name="_836" localSheetId="4">'Daně'!#REF!</definedName>
    <definedName name="_836">'[1]daně'!#REF!</definedName>
    <definedName name="_837" localSheetId="4">'Daně'!#REF!</definedName>
    <definedName name="_837">'[1]daně'!#REF!</definedName>
    <definedName name="_838" localSheetId="4">'Daně'!#REF!</definedName>
    <definedName name="_838">'[1]daně'!#REF!</definedName>
    <definedName name="_839" localSheetId="4">'Daně'!#REF!</definedName>
    <definedName name="_839">'[1]daně'!#REF!</definedName>
    <definedName name="_840" localSheetId="4">'Daně'!#REF!</definedName>
    <definedName name="_840">'[1]daně'!#REF!</definedName>
    <definedName name="_841" localSheetId="4">'Daně'!#REF!</definedName>
    <definedName name="_841">'[1]daně'!#REF!</definedName>
    <definedName name="_842" localSheetId="4">'Daně'!#REF!</definedName>
    <definedName name="_842">'[1]daně'!#REF!</definedName>
    <definedName name="_843" localSheetId="4">'Daně'!#REF!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 localSheetId="4">'Daně'!#REF!</definedName>
    <definedName name="_849">#REF!</definedName>
    <definedName name="_850" localSheetId="4">'Daně'!#REF!</definedName>
    <definedName name="_850">#REF!</definedName>
    <definedName name="_851" localSheetId="4">'Daně'!#REF!</definedName>
    <definedName name="_851">#REF!</definedName>
    <definedName name="_852" localSheetId="4">'Daně'!#REF!</definedName>
    <definedName name="_852">#REF!</definedName>
    <definedName name="_853" localSheetId="4">'Daně'!#REF!</definedName>
    <definedName name="_853">#REF!</definedName>
    <definedName name="_854" localSheetId="4">'Daně'!#REF!</definedName>
    <definedName name="_854">'[1]daně'!#REF!</definedName>
    <definedName name="_855" localSheetId="4">'Daně'!#REF!</definedName>
    <definedName name="_855">'[1]daně'!#REF!</definedName>
    <definedName name="_856" localSheetId="4">'Daně'!#REF!</definedName>
    <definedName name="_856">'[1]daně'!#REF!</definedName>
    <definedName name="_857" localSheetId="4">'Daně'!#REF!</definedName>
    <definedName name="_857">'[1]daně'!#REF!</definedName>
    <definedName name="_858" localSheetId="4">'Daně'!#REF!</definedName>
    <definedName name="_858">'[1]daně'!#REF!</definedName>
    <definedName name="_859" localSheetId="4">'Daně'!#REF!</definedName>
    <definedName name="_859">'[1]daně'!#REF!</definedName>
    <definedName name="_860" localSheetId="4">'Daně'!#REF!</definedName>
    <definedName name="_860">'[1]daně'!#REF!</definedName>
    <definedName name="_861" localSheetId="4">'Daně'!#REF!</definedName>
    <definedName name="_861">'[1]daně'!#REF!</definedName>
    <definedName name="_862" localSheetId="4">'Daně'!#REF!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 localSheetId="4">'Daně'!#REF!</definedName>
    <definedName name="_868">#REF!</definedName>
    <definedName name="_869" localSheetId="4">'Daně'!#REF!</definedName>
    <definedName name="_869">#REF!</definedName>
    <definedName name="_870" localSheetId="4">'Daně'!#REF!</definedName>
    <definedName name="_870">#REF!</definedName>
    <definedName name="_871" localSheetId="4">'Daně'!#REF!</definedName>
    <definedName name="_871">#REF!</definedName>
    <definedName name="_872" localSheetId="4">'Daně'!#REF!</definedName>
    <definedName name="_872">#REF!</definedName>
    <definedName name="_873" localSheetId="4">'Daně'!#REF!</definedName>
    <definedName name="_873">'[1]daně'!#REF!</definedName>
    <definedName name="_874" localSheetId="4">'Daně'!#REF!</definedName>
    <definedName name="_874">'[1]daně'!#REF!</definedName>
    <definedName name="_875" localSheetId="4">'Daně'!#REF!</definedName>
    <definedName name="_875">'[1]daně'!#REF!</definedName>
    <definedName name="_876" localSheetId="4">'Daně'!#REF!</definedName>
    <definedName name="_876">'[1]daně'!#REF!</definedName>
    <definedName name="_877" localSheetId="4">'Daně'!#REF!</definedName>
    <definedName name="_877">'[1]daně'!#REF!</definedName>
    <definedName name="_878" localSheetId="4">'Daně'!#REF!</definedName>
    <definedName name="_878">'[1]daně'!#REF!</definedName>
    <definedName name="_879" localSheetId="4">'Daně'!#REF!</definedName>
    <definedName name="_879">'[1]daně'!#REF!</definedName>
    <definedName name="_880" localSheetId="4">'Daně'!#REF!</definedName>
    <definedName name="_880">'[1]daně'!#REF!</definedName>
    <definedName name="_881" localSheetId="4">'Daně'!#REF!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 localSheetId="4">'Daně'!#REF!</definedName>
    <definedName name="_922">#REF!</definedName>
    <definedName name="_923" localSheetId="4">'Daně'!#REF!</definedName>
    <definedName name="_923">#REF!</definedName>
    <definedName name="_924" localSheetId="4">'Daně'!#REF!</definedName>
    <definedName name="_924">#REF!</definedName>
    <definedName name="_925" localSheetId="4">'Daně'!#REF!</definedName>
    <definedName name="_925">#REF!</definedName>
    <definedName name="_926" localSheetId="4">'Daně'!#REF!</definedName>
    <definedName name="_926">#REF!</definedName>
    <definedName name="_927" localSheetId="4">'Daně'!#REF!</definedName>
    <definedName name="_927">#REF!</definedName>
    <definedName name="_928" localSheetId="4">'Daně'!#REF!</definedName>
    <definedName name="_928">#REF!</definedName>
    <definedName name="_929" localSheetId="4">'Daně'!#REF!</definedName>
    <definedName name="_929">#REF!</definedName>
    <definedName name="_930" localSheetId="4">'Daně'!#REF!</definedName>
    <definedName name="_930">#REF!</definedName>
    <definedName name="_931" localSheetId="4">'Daně'!#REF!</definedName>
    <definedName name="_931">#REF!</definedName>
    <definedName name="_932" localSheetId="4">'Daně'!#REF!</definedName>
    <definedName name="_932">#REF!</definedName>
    <definedName name="_933" localSheetId="4">'Daně'!#REF!</definedName>
    <definedName name="_933">#REF!</definedName>
    <definedName name="_934" localSheetId="4">'Daně'!#REF!</definedName>
    <definedName name="_934">#REF!</definedName>
    <definedName name="_935" localSheetId="4">'Daně'!#REF!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 localSheetId="4">'Daně'!#REF!</definedName>
    <definedName name="_941">#REF!</definedName>
    <definedName name="_942" localSheetId="4">'Daně'!#REF!</definedName>
    <definedName name="_942">#REF!</definedName>
    <definedName name="_943" localSheetId="4">'Daně'!#REF!</definedName>
    <definedName name="_943">#REF!</definedName>
    <definedName name="_944" localSheetId="4">'Daně'!#REF!</definedName>
    <definedName name="_944">#REF!</definedName>
    <definedName name="_945" localSheetId="4">'Daně'!#REF!</definedName>
    <definedName name="_945">#REF!</definedName>
    <definedName name="_946" localSheetId="4">'Daně'!#REF!</definedName>
    <definedName name="_946">'[1]daně'!#REF!</definedName>
    <definedName name="_947" localSheetId="4">'Daně'!#REF!</definedName>
    <definedName name="_947">'[1]daně'!#REF!</definedName>
    <definedName name="_948" localSheetId="4">'Daně'!#REF!</definedName>
    <definedName name="_948">'[1]daně'!#REF!</definedName>
    <definedName name="_949" localSheetId="4">'Daně'!#REF!</definedName>
    <definedName name="_949">'[1]daně'!#REF!</definedName>
    <definedName name="_950" localSheetId="4">'Daně'!#REF!</definedName>
    <definedName name="_950">'[1]daně'!#REF!</definedName>
    <definedName name="_951" localSheetId="4">'Daně'!#REF!</definedName>
    <definedName name="_951">'[1]daně'!#REF!</definedName>
    <definedName name="_952" localSheetId="4">'Daně'!#REF!</definedName>
    <definedName name="_952">'[1]daně'!#REF!</definedName>
    <definedName name="_953" localSheetId="4">'Daně'!#REF!</definedName>
    <definedName name="_953">'[1]daně'!#REF!</definedName>
    <definedName name="_954" localSheetId="4">'Daně'!#REF!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 localSheetId="4">'Daně'!#REF!</definedName>
    <definedName name="_960">#REF!</definedName>
    <definedName name="_961" localSheetId="4">'Daně'!#REF!</definedName>
    <definedName name="_961">#REF!</definedName>
    <definedName name="_962" localSheetId="4">'Daně'!#REF!</definedName>
    <definedName name="_962">#REF!</definedName>
    <definedName name="_963" localSheetId="4">'Daně'!#REF!</definedName>
    <definedName name="_963">#REF!</definedName>
    <definedName name="_964" localSheetId="4">'Daně'!#REF!</definedName>
    <definedName name="_964">#REF!</definedName>
    <definedName name="_965" localSheetId="4">'Daně'!#REF!</definedName>
    <definedName name="_965">'[1]daně'!#REF!</definedName>
    <definedName name="_966" localSheetId="4">'Daně'!#REF!</definedName>
    <definedName name="_966">'[1]daně'!#REF!</definedName>
    <definedName name="_967" localSheetId="4">'Daně'!#REF!</definedName>
    <definedName name="_967">'[1]daně'!#REF!</definedName>
    <definedName name="_968" localSheetId="4">'Daně'!#REF!</definedName>
    <definedName name="_968">'[1]daně'!#REF!</definedName>
    <definedName name="_969" localSheetId="4">'Daně'!#REF!</definedName>
    <definedName name="_969">'[1]daně'!#REF!</definedName>
    <definedName name="_970" localSheetId="4">'Daně'!#REF!</definedName>
    <definedName name="_970">'[1]daně'!#REF!</definedName>
    <definedName name="_971" localSheetId="4">'Daně'!#REF!</definedName>
    <definedName name="_971">'[1]daně'!#REF!</definedName>
    <definedName name="_972" localSheetId="4">'Daně'!#REF!</definedName>
    <definedName name="_972">'[1]daně'!#REF!</definedName>
    <definedName name="_973" localSheetId="4">'Daně'!#REF!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 localSheetId="4">'Daně'!#REF!</definedName>
    <definedName name="_979">#REF!</definedName>
    <definedName name="_980" localSheetId="4">'Daně'!#REF!</definedName>
    <definedName name="_980">#REF!</definedName>
    <definedName name="_981" localSheetId="4">'Daně'!#REF!</definedName>
    <definedName name="_981">#REF!</definedName>
    <definedName name="_982" localSheetId="4">'Daně'!#REF!</definedName>
    <definedName name="_982">#REF!</definedName>
    <definedName name="_983" localSheetId="4">'Daně'!#REF!</definedName>
    <definedName name="_983">#REF!</definedName>
    <definedName name="_984" localSheetId="4">'Daně'!#REF!</definedName>
    <definedName name="_984">'[1]daně'!#REF!</definedName>
    <definedName name="_985" localSheetId="4">'Daně'!#REF!</definedName>
    <definedName name="_985">'[1]daně'!#REF!</definedName>
    <definedName name="_986" localSheetId="4">'Daně'!#REF!</definedName>
    <definedName name="_986">'[1]daně'!#REF!</definedName>
    <definedName name="_987" localSheetId="4">'Daně'!#REF!</definedName>
    <definedName name="_987">'[1]daně'!#REF!</definedName>
    <definedName name="_988" localSheetId="4">'Daně'!#REF!</definedName>
    <definedName name="_988">'[1]daně'!#REF!</definedName>
    <definedName name="_989" localSheetId="4">'Daně'!#REF!</definedName>
    <definedName name="_989">'[1]daně'!#REF!</definedName>
    <definedName name="_990" localSheetId="4">'Daně'!#REF!</definedName>
    <definedName name="_990">'[1]daně'!#REF!</definedName>
    <definedName name="_991" localSheetId="4">'Daně'!#REF!</definedName>
    <definedName name="_991">'[1]daně'!#REF!</definedName>
    <definedName name="_992" localSheetId="4">'Daně'!#REF!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 localSheetId="4">'Daně'!#REF!</definedName>
    <definedName name="_998">#REF!</definedName>
    <definedName name="_999" localSheetId="4">'Daně'!#REF!</definedName>
    <definedName name="_999">#REF!</definedName>
    <definedName name="_xlnm.Print_Area" localSheetId="7">'Fond strateg.rez. '!$A$1:$F$41</definedName>
    <definedName name="_xlnm.Print_Area" localSheetId="0">'Rozpočet včetně kapitoly EP'!$A$1:$H$49</definedName>
    <definedName name="_xlnm.Print_Area" localSheetId="5">'SOCIÁLNÍ FOND '!$A$1:$E$29</definedName>
  </definedNames>
  <calcPr fullCalcOnLoad="1"/>
</workbook>
</file>

<file path=xl/sharedStrings.xml><?xml version="1.0" encoding="utf-8"?>
<sst xmlns="http://schemas.openxmlformats.org/spreadsheetml/2006/main" count="324" uniqueCount="146">
  <si>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</si>
  <si>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</si>
  <si>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</si>
  <si>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</si>
  <si>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</si>
  <si>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</si>
  <si>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</si>
  <si>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</si>
  <si>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</si>
  <si>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</si>
  <si>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</si>
  <si>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</si>
  <si>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</si>
  <si>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</si>
  <si>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</si>
  <si>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</si>
  <si>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Poznámka: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</si>
  <si>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</si>
  <si>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</si>
  <si>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</si>
  <si>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</si>
  <si>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</si>
  <si>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</si>
  <si>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</si>
  <si>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</si>
  <si>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Krajský úřad - příděl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</si>
  <si>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</si>
  <si>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</si>
  <si>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</si>
  <si>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</si>
  <si>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</si>
  <si>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</si>
  <si>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</si>
  <si>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</si>
  <si>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</si>
  <si>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</si>
  <si>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</si>
  <si>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</si>
  <si>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</si>
  <si>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</si>
  <si>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</si>
  <si>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</si>
  <si>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</si>
  <si>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</si>
  <si>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</si>
  <si>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</si>
  <si>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</si>
  <si>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</si>
  <si>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</si>
  <si>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</si>
  <si>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</si>
  <si>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</si>
  <si>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</si>
  <si>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</si>
  <si>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</si>
  <si>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</si>
  <si>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</si>
  <si>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</si>
  <si>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</si>
  <si>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</si>
  <si>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</si>
  <si>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</si>
  <si>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</si>
  <si>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</si>
  <si>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</si>
  <si>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</si>
  <si>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Vrácení prostředků do Státního fondu dopravní infrastruktury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</si>
  <si>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</si>
  <si>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</si>
  <si>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</si>
  <si>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</si>
  <si>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</si>
  <si>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</si>
  <si>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</si>
  <si>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</si>
  <si>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</si>
  <si>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</si>
  <si>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</si>
  <si>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</si>
  <si>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</si>
  <si>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</si>
  <si>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</si>
  <si>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</si>
  <si>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</si>
  <si>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</si>
  <si>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</si>
  <si>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</si>
  <si>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</si>
  <si>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</si>
  <si>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</si>
  <si>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</si>
  <si>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</si>
  <si>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</si>
  <si>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</si>
  <si>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Čerpání SF dle příkazu ředitele č. 26/09 a směrnice o osobních kontech zaměstnanců č. 13/09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</si>
  <si>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</si>
  <si>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</si>
  <si>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</si>
  <si>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</si>
  <si>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</si>
  <si>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</si>
  <si>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</si>
  <si>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 xml:space="preserve">                                                                                                                                                                   </t>
  </si>
  <si>
    <t xml:space="preserve">Výdaje </t>
  </si>
  <si>
    <t>Převod prostředků z FSR</t>
  </si>
  <si>
    <t>Převod prostředků z ukončených projektů do FSR</t>
  </si>
  <si>
    <t>Ostatní výdaje dle Statutu SF a vnitřních předpisů</t>
  </si>
  <si>
    <t xml:space="preserve">Ostatní nedaňové příjmy </t>
  </si>
  <si>
    <t>Poznámka: Podrobný rozpis financování je na str. 4 tohoto materiálu.</t>
  </si>
  <si>
    <t>Daň z příjmů FO ze závislé činnosti a f. požitků</t>
  </si>
  <si>
    <t>Daň z příjmů FO ze samostatné výdělečné činnosti</t>
  </si>
  <si>
    <t>Daň z příjmů fyzických osob z kapitálových výnosů</t>
  </si>
  <si>
    <t>Daň z příjmů právnických osob</t>
  </si>
  <si>
    <t>Daň z přidané hodnoty</t>
  </si>
  <si>
    <t>Celkem období - skutečnost</t>
  </si>
  <si>
    <t xml:space="preserve">Přijetí úvěru od EIB na akci v rámci Projektu B - regionální infrastruktura kraje Vysočina (Nemocnice Jihlava - PUIP)  </t>
  </si>
  <si>
    <t>Zůstatek účtu k 31. 12. 2011</t>
  </si>
  <si>
    <t>(bez daně placené krajem)</t>
  </si>
  <si>
    <t>Počet stran : 8</t>
  </si>
  <si>
    <t xml:space="preserve">Převod z FSR - na kapitolu Kultura na poskytnutí půjčky pro Muzeum Vysočiny Jihlava na projekt Modernizace a dokončení expozic muzea v Jihlavě - rozvoj turistických atrativit krajského města </t>
  </si>
  <si>
    <t>Převod z FSR - na kapitolu Kultura na poskytnutí půjčky pro Vysočinu Tourism na financování projektu "Vysočina fandí kultuře - propagace"</t>
  </si>
  <si>
    <t xml:space="preserve">Přijetí úvěru od EIB na akci v rámci Projektu B - regionální infrastruktura kraje Vysočina na kapitolu Nemovitý majetek, akce SUPŠ Jihlava - Helenín - rekonstrukce objektu  </t>
  </si>
  <si>
    <t>Zapojení zůstatků účtů evropských projektů k 31. 12. 2011 do rozpočtu roku 2012</t>
  </si>
  <si>
    <t xml:space="preserve">Zapojení části disponibilního zůstatku kraje za rok 2011 do rozpočtu 2012 </t>
  </si>
  <si>
    <t>Převod prostředků z disponibilního zůstatku Kraje Vysočina  za rok 2011 na projekt "Technologické centrum kraje Vysočina a Spisová služba"</t>
  </si>
  <si>
    <t>Převod z FSR - na kapitolu Regionální rozvoj na spolufinancování projektů v rámci ROP Regionální radě regionu soudržnosti NUTS II Jihovýchod</t>
  </si>
  <si>
    <t>Převod z FSR - na kapitolu Regionální rada na poskytnutí půjčky pro Energetickou agenturu Vysočiny na předfinancování projektu "FUWA - Future of  Waste"</t>
  </si>
  <si>
    <t>******</t>
  </si>
  <si>
    <t>Převod z kapitoly Evropské projekty (ze zvláštních účtů ukončených projektů, jednotlivých etap projektů, nebo na základě usnesení orgánů kraje)</t>
  </si>
  <si>
    <t>Ve sledovaném období by alikvotní plnění daň. příjmů mělo činit 33.3%, tj. 1 064 600 tis. Kč. , což je o  79 451 tis. Kč méně než skutečnost.</t>
  </si>
  <si>
    <t>Skutečné plnění daňových příjmů za sledované období činí 1 144 051 tis. Kč, což je o  27 531 tis. Kč více než ze stejné období minulého roku, tj. 102 %.</t>
  </si>
  <si>
    <t>Stav na účtu k  30. 4.  2012</t>
  </si>
  <si>
    <t>Stav na účtu k 30. 4. 2012</t>
  </si>
  <si>
    <t xml:space="preserve">5) VÝVOJ DAŇOVÝCH PŘÍJMŮ KRAJE - SROVNÁNÍ VÝVOJE DAŇOVÝCH PŘÍJMŮ V ROCE 2012 A 2011 </t>
  </si>
  <si>
    <t>4)  FINANCOVÁNÍ KRAJE VYSOČINA ZA OBDOBÍ 1 - 4/2012</t>
  </si>
  <si>
    <t>1) HOSPODAŘENÍ KRAJE VYSOČINA ZA OBDOBÍ 1 - 4/2012</t>
  </si>
  <si>
    <t>Převod z disponibilního zůstatku roku 2011</t>
  </si>
  <si>
    <t>2) HOSPODAŘENÍ KRAJE VYSOČINA ZA OBDOBÍ 1 - 4/2012</t>
  </si>
  <si>
    <t>6) SOCIÁLNÍ FOND OBDOBÍ 1 - 4/2012</t>
  </si>
  <si>
    <t>7)  FOND VYSOČINY ZA OBDOBÍ 1 - 4/2012</t>
  </si>
  <si>
    <t>8)  FOND STRATEGICKÝCH REZERV ZA OBDOBÍ 1 - 4/2012</t>
  </si>
  <si>
    <t>3) HOSPODAŘENÍ KRAJE VYSOČINA ZA OBDOBÍ 1 - 4/2012</t>
  </si>
  <si>
    <t>Dárkové poukázky k životnímu jubileu 50 let a k prvnímu odchodu do důchodu a k narození dítěte</t>
  </si>
  <si>
    <t>Převod na kapitolu Evropské projekty (projekty kofinancované EU)</t>
  </si>
  <si>
    <t>Převod do rozpočtu kraje (půjčka pro Energetickou agenturu Vysočiny a pro Vysočina Tourism)</t>
  </si>
  <si>
    <t>RK-21-2012-13,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</si>
</sst>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10409]###\ ###\ ###"/>
    <numFmt numFmtId="166" formatCode="[$-1010409]General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0"/>
      <color indexed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3" fontId="0" fillId="34" borderId="1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Alignment="1">
      <alignment/>
    </xf>
    <xf numFmtId="0" fontId="0" fillId="34" borderId="1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0" borderId="10" xfId="0" applyNumberFormat="1" applyFont="1" applyFill="1" applyBorder="1" applyAlignment="1">
      <alignment horizontal="righ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0" fontId="0" fillId="34" borderId="18" xfId="0" applyFont="1" applyFill="1" applyBorder="1" applyAlignment="1">
      <alignment wrapText="1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1" xfId="0" applyFont="1" applyFill="1" applyBorder="1" applyAlignment="1">
      <alignment horizontal="center" vertical="top" wrapText="1"/>
    </xf>
    <xf numFmtId="0" fontId="0" fillId="0" borderId="35" xfId="0" applyFill="1" applyBorder="1" applyAlignment="1">
      <alignment/>
    </xf>
    <xf numFmtId="3" fontId="0" fillId="0" borderId="35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/>
    </xf>
    <xf numFmtId="0" fontId="0" fillId="0" borderId="35" xfId="0" applyBorder="1" applyAlignment="1">
      <alignment horizontal="center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36" xfId="0" applyNumberFormat="1" applyFont="1" applyFill="1" applyBorder="1" applyAlignment="1">
      <alignment vertical="center"/>
    </xf>
    <xf numFmtId="3" fontId="3" fillId="35" borderId="24" xfId="0" applyNumberFormat="1" applyFont="1" applyFill="1" applyBorder="1" applyAlignment="1">
      <alignment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3" fontId="0" fillId="0" borderId="10" xfId="0" applyNumberFormat="1" applyBorder="1" applyAlignment="1">
      <alignment vertical="center"/>
    </xf>
    <xf numFmtId="3" fontId="0" fillId="0" borderId="21" xfId="0" applyNumberFormat="1" applyBorder="1" applyAlignment="1">
      <alignment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3" fillId="0" borderId="0" xfId="0" applyFont="1" applyAlignment="1">
      <alignment/>
    </xf>
    <xf numFmtId="0" fontId="17" fillId="0" borderId="0" xfId="0" applyFont="1" applyAlignment="1">
      <alignment/>
    </xf>
    <xf numFmtId="0" fontId="25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3" fillId="33" borderId="34" xfId="0" applyFont="1" applyFill="1" applyBorder="1" applyAlignment="1">
      <alignment horizontal="center" vertical="top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right" vertical="center" wrapText="1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7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21" fillId="0" borderId="0" xfId="47" applyFont="1" applyFill="1" applyBorder="1" applyAlignment="1">
      <alignment vertical="top" wrapText="1"/>
      <protection/>
    </xf>
    <xf numFmtId="0" fontId="20" fillId="0" borderId="0" xfId="47">
      <alignment wrapText="1"/>
      <protection/>
    </xf>
    <xf numFmtId="0" fontId="21" fillId="0" borderId="0" xfId="47" applyFont="1" applyFill="1" applyAlignment="1">
      <alignment vertical="top" wrapText="1"/>
      <protection/>
    </xf>
    <xf numFmtId="166" fontId="29" fillId="0" borderId="39" xfId="47" applyNumberFormat="1" applyFont="1" applyFill="1" applyBorder="1" applyAlignment="1">
      <alignment horizontal="left" vertical="top" wrapText="1"/>
      <protection/>
    </xf>
    <xf numFmtId="0" fontId="21" fillId="0" borderId="40" xfId="47" applyFont="1" applyFill="1" applyBorder="1" applyAlignment="1">
      <alignment vertical="top" wrapText="1"/>
      <protection/>
    </xf>
    <xf numFmtId="0" fontId="30" fillId="33" borderId="41" xfId="47" applyFont="1" applyFill="1" applyBorder="1" applyAlignment="1">
      <alignment horizontal="center" vertical="top" wrapText="1"/>
      <protection/>
    </xf>
    <xf numFmtId="0" fontId="28" fillId="0" borderId="42" xfId="47" applyFont="1" applyFill="1" applyBorder="1" applyAlignment="1">
      <alignment vertical="top" wrapText="1"/>
      <protection/>
    </xf>
    <xf numFmtId="166" fontId="30" fillId="0" borderId="43" xfId="47" applyNumberFormat="1" applyFont="1" applyFill="1" applyBorder="1" applyAlignment="1">
      <alignment horizontal="center" vertical="top" wrapText="1"/>
      <protection/>
    </xf>
    <xf numFmtId="165" fontId="30" fillId="0" borderId="41" xfId="47" applyNumberFormat="1" applyFont="1" applyFill="1" applyBorder="1" applyAlignment="1">
      <alignment horizontal="right" vertical="top" wrapText="1"/>
      <protection/>
    </xf>
    <xf numFmtId="165" fontId="30" fillId="0" borderId="41" xfId="47" applyNumberFormat="1" applyFont="1" applyFill="1" applyBorder="1" applyAlignment="1">
      <alignment horizontal="center" vertical="top" wrapText="1"/>
      <protection/>
    </xf>
    <xf numFmtId="165" fontId="31" fillId="0" borderId="41" xfId="47" applyNumberFormat="1" applyFont="1" applyFill="1" applyBorder="1" applyAlignment="1">
      <alignment horizontal="right" vertical="top" wrapText="1"/>
      <protection/>
    </xf>
    <xf numFmtId="165" fontId="31" fillId="0" borderId="41" xfId="47" applyNumberFormat="1" applyFont="1" applyFill="1" applyBorder="1" applyAlignment="1">
      <alignment horizontal="center" vertical="top" wrapText="1"/>
      <protection/>
    </xf>
    <xf numFmtId="0" fontId="31" fillId="0" borderId="44" xfId="47" applyFont="1" applyFill="1" applyBorder="1" applyAlignment="1">
      <alignment vertical="top" wrapText="1"/>
      <protection/>
    </xf>
    <xf numFmtId="0" fontId="21" fillId="0" borderId="0" xfId="47" applyFont="1" applyFill="1" applyBorder="1" applyAlignment="1">
      <alignment horizontal="center" vertical="top" wrapText="1"/>
      <protection/>
    </xf>
    <xf numFmtId="0" fontId="20" fillId="0" borderId="0" xfId="47" applyAlignment="1">
      <alignment horizontal="center" wrapText="1"/>
      <protection/>
    </xf>
    <xf numFmtId="0" fontId="0" fillId="0" borderId="0" xfId="0" applyAlignment="1">
      <alignment vertical="center" wrapText="1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4" fontId="0" fillId="36" borderId="0" xfId="0" applyNumberForma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4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31" fillId="0" borderId="41" xfId="47" applyFont="1" applyFill="1" applyBorder="1" applyAlignment="1">
      <alignment vertical="top" wrapText="1"/>
      <protection/>
    </xf>
    <xf numFmtId="0" fontId="22" fillId="0" borderId="0" xfId="47" applyFont="1" applyFill="1" applyBorder="1" applyAlignment="1">
      <alignment horizontal="center" vertical="top" wrapText="1"/>
      <protection/>
    </xf>
    <xf numFmtId="0" fontId="22" fillId="0" borderId="0" xfId="47" applyFont="1" applyFill="1" applyBorder="1" applyAlignment="1">
      <alignment horizontal="center" vertical="top" wrapText="1"/>
      <protection/>
    </xf>
    <xf numFmtId="0" fontId="30" fillId="0" borderId="0" xfId="47" applyFont="1" applyFill="1" applyBorder="1" applyAlignment="1">
      <alignment vertical="top" wrapText="1"/>
      <protection/>
    </xf>
    <xf numFmtId="0" fontId="21" fillId="0" borderId="0" xfId="47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horizontal="left"/>
    </xf>
    <xf numFmtId="0" fontId="3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0" fillId="0" borderId="16" xfId="0" applyBorder="1" applyAlignment="1">
      <alignment/>
    </xf>
    <xf numFmtId="0" fontId="0" fillId="34" borderId="10" xfId="0" applyFont="1" applyFill="1" applyBorder="1" applyAlignment="1">
      <alignment vertical="center" wrapText="1" shrinkToFit="1"/>
    </xf>
    <xf numFmtId="0" fontId="0" fillId="34" borderId="10" xfId="0" applyFill="1" applyBorder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0" borderId="45" xfId="0" applyFont="1" applyBorder="1" applyAlignment="1">
      <alignment/>
    </xf>
    <xf numFmtId="0" fontId="0" fillId="34" borderId="34" xfId="0" applyFont="1" applyFill="1" applyBorder="1" applyAlignment="1">
      <alignment vertical="center" wrapText="1" shrinkToFit="1"/>
    </xf>
    <xf numFmtId="0" fontId="0" fillId="0" borderId="45" xfId="0" applyBorder="1" applyAlignment="1">
      <alignment wrapText="1"/>
    </xf>
    <xf numFmtId="0" fontId="0" fillId="34" borderId="34" xfId="0" applyFont="1" applyFill="1" applyBorder="1" applyAlignment="1">
      <alignment vertical="center" wrapText="1"/>
    </xf>
    <xf numFmtId="0" fontId="0" fillId="0" borderId="45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5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0" style="0" hidden="1" customWidth="1"/>
    <col min="10" max="10" width="8.125" style="0" hidden="1" customWidth="1"/>
    <col min="11" max="11" width="12.625" style="0" bestFit="1" customWidth="1"/>
    <col min="12" max="12" width="10.00390625" style="0" bestFit="1" customWidth="1"/>
    <col min="13" max="13" width="10.50390625" style="0" bestFit="1" customWidth="1"/>
  </cols>
  <sheetData>
    <row r="1" spans="4:5" ht="13.5">
      <c r="D1" s="270" t="s">
        <v>145</v>
      </c>
      <c r="E1" s="270"/>
    </row>
    <row r="2" spans="4:5" ht="13.5">
      <c r="D2" s="271" t="s">
        <v>118</v>
      </c>
      <c r="E2" s="271"/>
    </row>
    <row r="3" spans="4:5" ht="6.75" customHeight="1">
      <c r="D3" s="38"/>
      <c r="E3" s="38"/>
    </row>
    <row r="4" spans="1:5" s="204" customFormat="1" ht="21.75" customHeight="1">
      <c r="A4" s="272" t="s">
        <v>135</v>
      </c>
      <c r="B4" s="273"/>
      <c r="C4" s="273"/>
      <c r="D4" s="273"/>
      <c r="E4" s="273"/>
    </row>
    <row r="5" spans="1:5" ht="16.5">
      <c r="A5" s="274" t="s">
        <v>99</v>
      </c>
      <c r="B5" s="275"/>
      <c r="C5" s="275"/>
      <c r="D5" s="275"/>
      <c r="E5" s="275"/>
    </row>
    <row r="6" ht="13.5" thickBot="1">
      <c r="E6" s="60" t="s">
        <v>21</v>
      </c>
    </row>
    <row r="7" spans="1:5" ht="26.25" customHeight="1">
      <c r="A7" s="61" t="s">
        <v>33</v>
      </c>
      <c r="B7" s="62" t="s">
        <v>34</v>
      </c>
      <c r="C7" s="232" t="s">
        <v>35</v>
      </c>
      <c r="D7" s="63" t="s">
        <v>90</v>
      </c>
      <c r="E7" s="64" t="s">
        <v>36</v>
      </c>
    </row>
    <row r="8" spans="1:8" ht="15" customHeight="1">
      <c r="A8" s="65" t="s">
        <v>37</v>
      </c>
      <c r="B8" s="66">
        <v>3224962</v>
      </c>
      <c r="C8" s="149">
        <v>3224962</v>
      </c>
      <c r="D8" s="150">
        <v>1144475</v>
      </c>
      <c r="E8" s="67">
        <f>D8/C8*100</f>
        <v>35.488015052580465</v>
      </c>
      <c r="G8" s="35"/>
      <c r="H8" s="35"/>
    </row>
    <row r="9" spans="1:8" ht="15" customHeight="1">
      <c r="A9" s="68" t="s">
        <v>38</v>
      </c>
      <c r="B9" s="69">
        <v>278405</v>
      </c>
      <c r="C9" s="71">
        <v>281933</v>
      </c>
      <c r="D9" s="151">
        <v>75020</v>
      </c>
      <c r="E9" s="70">
        <f>D9/C9*100</f>
        <v>26.609158913642606</v>
      </c>
      <c r="G9" s="100"/>
      <c r="H9" s="100"/>
    </row>
    <row r="10" spans="1:8" ht="15" customHeight="1">
      <c r="A10" s="68" t="s">
        <v>39</v>
      </c>
      <c r="B10" s="69">
        <v>21000</v>
      </c>
      <c r="C10" s="71">
        <v>21000</v>
      </c>
      <c r="D10" s="151">
        <v>597</v>
      </c>
      <c r="E10" s="70">
        <f>D10/C10*100</f>
        <v>2.842857142857143</v>
      </c>
      <c r="G10" s="100"/>
      <c r="H10" s="100"/>
    </row>
    <row r="11" spans="1:8" s="13" customFormat="1" ht="15" customHeight="1" thickBot="1">
      <c r="A11" s="213" t="s">
        <v>40</v>
      </c>
      <c r="B11" s="176">
        <v>3800508</v>
      </c>
      <c r="C11" s="176">
        <v>4342002</v>
      </c>
      <c r="D11" s="176">
        <v>1618514</v>
      </c>
      <c r="E11" s="214">
        <f>D11/C11*100</f>
        <v>37.275754364000754</v>
      </c>
      <c r="F11" s="215"/>
      <c r="G11" s="104"/>
      <c r="H11" s="104"/>
    </row>
    <row r="12" spans="1:8" ht="20.25" customHeight="1" thickBot="1">
      <c r="A12" s="179" t="s">
        <v>29</v>
      </c>
      <c r="B12" s="169">
        <f>SUM(B8:B11)</f>
        <v>7324875</v>
      </c>
      <c r="C12" s="169">
        <f>SUM(C8:C11)</f>
        <v>7869897</v>
      </c>
      <c r="D12" s="169">
        <f>SUM(D8:D11)</f>
        <v>2838606</v>
      </c>
      <c r="E12" s="180">
        <f>D12/C12*100</f>
        <v>36.069163294004994</v>
      </c>
      <c r="G12" s="35"/>
      <c r="H12" s="35"/>
    </row>
    <row r="13" spans="1:8" ht="10.5" customHeight="1" thickBot="1">
      <c r="A13" s="74"/>
      <c r="B13" s="75"/>
      <c r="C13" s="75"/>
      <c r="D13" s="75"/>
      <c r="E13" s="75"/>
      <c r="G13" s="35"/>
      <c r="H13" s="35"/>
    </row>
    <row r="14" spans="1:8" ht="20.25" customHeight="1" thickBot="1">
      <c r="A14" s="167" t="s">
        <v>32</v>
      </c>
      <c r="B14" s="168">
        <f>Financování!B20</f>
        <v>801289</v>
      </c>
      <c r="C14" s="168">
        <f>Financování!C20</f>
        <v>1269535</v>
      </c>
      <c r="D14" s="168">
        <f>Financování!D20</f>
        <v>412038</v>
      </c>
      <c r="E14" s="181">
        <f>D14/C14*100</f>
        <v>32.455820438191935</v>
      </c>
      <c r="G14" s="35"/>
      <c r="H14" s="35"/>
    </row>
    <row r="15" spans="1:8" ht="9.75" customHeight="1" thickBot="1">
      <c r="A15" s="74"/>
      <c r="B15" s="75"/>
      <c r="C15" s="75"/>
      <c r="D15" s="75"/>
      <c r="E15" s="75"/>
      <c r="G15" s="35"/>
      <c r="H15" s="35"/>
    </row>
    <row r="16" spans="1:10" ht="20.25" customHeight="1" thickBot="1">
      <c r="A16" s="76" t="s">
        <v>41</v>
      </c>
      <c r="B16" s="77">
        <f>SUM(B14+B12)</f>
        <v>8126164</v>
      </c>
      <c r="C16" s="77">
        <f>SUM(C14+C12)</f>
        <v>9139432</v>
      </c>
      <c r="D16" s="238">
        <f>SUM(D14+D12)</f>
        <v>3250644</v>
      </c>
      <c r="E16" s="78">
        <f>D16/C16*100</f>
        <v>35.567243128457</v>
      </c>
      <c r="G16" s="35"/>
      <c r="H16" s="35"/>
      <c r="J16" t="s">
        <v>98</v>
      </c>
    </row>
    <row r="17" spans="2:8" ht="7.5" customHeight="1" thickBot="1">
      <c r="B17" s="56"/>
      <c r="D17" s="56"/>
      <c r="G17" s="100"/>
      <c r="H17" s="100"/>
    </row>
    <row r="18" spans="1:8" ht="18.75" customHeight="1" thickBot="1">
      <c r="A18" s="76" t="s">
        <v>42</v>
      </c>
      <c r="B18" s="79"/>
      <c r="C18" s="233"/>
      <c r="D18" s="80"/>
      <c r="E18" s="81"/>
      <c r="G18" s="100"/>
      <c r="H18" s="100"/>
    </row>
    <row r="19" spans="1:8" ht="15" customHeight="1">
      <c r="A19" s="82" t="s">
        <v>89</v>
      </c>
      <c r="B19" s="83">
        <v>73209</v>
      </c>
      <c r="C19" s="217">
        <v>73409</v>
      </c>
      <c r="D19" s="83">
        <v>7061</v>
      </c>
      <c r="E19" s="67">
        <f aca="true" t="shared" si="0" ref="E19:E32">D19/C19*100</f>
        <v>9.618711602119632</v>
      </c>
      <c r="G19" s="100"/>
      <c r="H19" s="100"/>
    </row>
    <row r="20" spans="1:8" ht="15" customHeight="1">
      <c r="A20" s="84" t="s">
        <v>73</v>
      </c>
      <c r="B20" s="42">
        <v>4074071</v>
      </c>
      <c r="C20" s="42">
        <v>4461129</v>
      </c>
      <c r="D20" s="86">
        <v>1528292</v>
      </c>
      <c r="E20" s="70">
        <f t="shared" si="0"/>
        <v>34.25796474390228</v>
      </c>
      <c r="G20" s="100"/>
      <c r="H20" s="100"/>
    </row>
    <row r="21" spans="1:8" ht="15" customHeight="1">
      <c r="A21" s="85" t="s">
        <v>74</v>
      </c>
      <c r="B21" s="86">
        <v>161088</v>
      </c>
      <c r="C21" s="86">
        <v>164064</v>
      </c>
      <c r="D21" s="86">
        <v>50014</v>
      </c>
      <c r="E21" s="70">
        <f t="shared" si="0"/>
        <v>30.48444509459723</v>
      </c>
      <c r="G21" s="100"/>
      <c r="H21" s="100"/>
    </row>
    <row r="22" spans="1:8" ht="15" customHeight="1">
      <c r="A22" s="85" t="s">
        <v>75</v>
      </c>
      <c r="B22" s="86">
        <v>345631</v>
      </c>
      <c r="C22" s="86">
        <v>464014</v>
      </c>
      <c r="D22" s="86">
        <v>90491</v>
      </c>
      <c r="E22" s="70">
        <f t="shared" si="0"/>
        <v>19.501782273810704</v>
      </c>
      <c r="G22" s="100"/>
      <c r="H22" s="100"/>
    </row>
    <row r="23" spans="1:8" ht="15" customHeight="1">
      <c r="A23" s="85" t="s">
        <v>76</v>
      </c>
      <c r="B23" s="86">
        <v>9150</v>
      </c>
      <c r="C23" s="86">
        <v>13612</v>
      </c>
      <c r="D23" s="86">
        <v>3301</v>
      </c>
      <c r="E23" s="69">
        <f t="shared" si="0"/>
        <v>24.25066118131061</v>
      </c>
      <c r="G23" s="100"/>
      <c r="H23" s="100"/>
    </row>
    <row r="24" spans="1:8" ht="15" customHeight="1">
      <c r="A24" s="85" t="s">
        <v>77</v>
      </c>
      <c r="B24" s="86">
        <v>6105</v>
      </c>
      <c r="C24" s="86">
        <v>6381</v>
      </c>
      <c r="D24" s="86">
        <v>225</v>
      </c>
      <c r="E24" s="70">
        <f t="shared" si="0"/>
        <v>3.5260930888575457</v>
      </c>
      <c r="G24" s="100"/>
      <c r="H24" s="100"/>
    </row>
    <row r="25" spans="1:8" ht="15" customHeight="1">
      <c r="A25" s="85" t="s">
        <v>78</v>
      </c>
      <c r="B25" s="86">
        <v>1450787</v>
      </c>
      <c r="C25" s="86">
        <v>1491137</v>
      </c>
      <c r="D25" s="86">
        <v>403604</v>
      </c>
      <c r="E25" s="70">
        <f t="shared" si="0"/>
        <v>27.066862400973218</v>
      </c>
      <c r="G25" s="100"/>
      <c r="H25" s="100"/>
    </row>
    <row r="26" spans="1:8" ht="15" customHeight="1">
      <c r="A26" s="85" t="s">
        <v>79</v>
      </c>
      <c r="B26" s="86">
        <v>89039</v>
      </c>
      <c r="C26" s="86">
        <v>115642</v>
      </c>
      <c r="D26" s="86">
        <v>58957</v>
      </c>
      <c r="E26" s="70">
        <f t="shared" si="0"/>
        <v>50.98234205565452</v>
      </c>
      <c r="G26" s="100"/>
      <c r="H26" s="100"/>
    </row>
    <row r="27" spans="1:8" ht="15" customHeight="1">
      <c r="A27" s="85" t="s">
        <v>43</v>
      </c>
      <c r="B27" s="86">
        <v>12880</v>
      </c>
      <c r="C27" s="86">
        <v>15983</v>
      </c>
      <c r="D27" s="86">
        <v>5551</v>
      </c>
      <c r="E27" s="70">
        <f t="shared" si="0"/>
        <v>34.73065131702434</v>
      </c>
      <c r="G27" s="100"/>
      <c r="H27" s="100"/>
    </row>
    <row r="28" spans="1:8" ht="15" customHeight="1">
      <c r="A28" s="85" t="s">
        <v>80</v>
      </c>
      <c r="B28" s="86">
        <v>53351</v>
      </c>
      <c r="C28" s="86">
        <v>53802</v>
      </c>
      <c r="D28" s="86">
        <v>12644</v>
      </c>
      <c r="E28" s="70">
        <f t="shared" si="0"/>
        <v>23.500985093490947</v>
      </c>
      <c r="G28" s="100"/>
      <c r="H28" s="100"/>
    </row>
    <row r="29" spans="1:11" ht="15" customHeight="1">
      <c r="A29" s="85" t="s">
        <v>81</v>
      </c>
      <c r="B29" s="86">
        <v>244185</v>
      </c>
      <c r="C29" s="86">
        <v>247670</v>
      </c>
      <c r="D29" s="86">
        <v>61040</v>
      </c>
      <c r="E29" s="70">
        <f t="shared" si="0"/>
        <v>24.645697904469657</v>
      </c>
      <c r="G29" s="100"/>
      <c r="H29" s="100"/>
      <c r="K29" s="56"/>
    </row>
    <row r="30" spans="1:11" ht="15" customHeight="1">
      <c r="A30" s="85" t="s">
        <v>82</v>
      </c>
      <c r="B30" s="86">
        <v>81860</v>
      </c>
      <c r="C30" s="86">
        <v>88857</v>
      </c>
      <c r="D30" s="223">
        <v>2049</v>
      </c>
      <c r="E30" s="70">
        <f t="shared" si="0"/>
        <v>2.305952260373409</v>
      </c>
      <c r="G30" s="100"/>
      <c r="H30" s="100"/>
      <c r="K30" s="56"/>
    </row>
    <row r="31" spans="1:11" ht="15" customHeight="1">
      <c r="A31" s="84" t="s">
        <v>83</v>
      </c>
      <c r="B31" s="42">
        <v>427753</v>
      </c>
      <c r="C31" s="42">
        <v>543178</v>
      </c>
      <c r="D31" s="86">
        <v>51229</v>
      </c>
      <c r="E31" s="70">
        <f t="shared" si="0"/>
        <v>9.431346630386356</v>
      </c>
      <c r="F31" s="13"/>
      <c r="G31" s="100"/>
      <c r="H31" s="100"/>
      <c r="K31" s="269"/>
    </row>
    <row r="32" spans="1:8" ht="15" customHeight="1">
      <c r="A32" s="85" t="s">
        <v>84</v>
      </c>
      <c r="B32" s="69">
        <v>36193</v>
      </c>
      <c r="C32" s="86">
        <v>36193</v>
      </c>
      <c r="D32" s="86">
        <v>5195</v>
      </c>
      <c r="E32" s="70">
        <f t="shared" si="0"/>
        <v>14.353604288122012</v>
      </c>
      <c r="G32" s="100"/>
      <c r="H32" s="100"/>
    </row>
    <row r="33" spans="1:8" ht="15" customHeight="1">
      <c r="A33" s="85" t="s">
        <v>85</v>
      </c>
      <c r="B33" s="86">
        <v>58673</v>
      </c>
      <c r="C33" s="86">
        <v>58769</v>
      </c>
      <c r="D33" s="86">
        <v>-6355</v>
      </c>
      <c r="E33" s="70" t="s">
        <v>20</v>
      </c>
      <c r="F33" s="215"/>
      <c r="G33" s="100"/>
      <c r="H33" s="100"/>
    </row>
    <row r="34" spans="1:8" ht="15" customHeight="1">
      <c r="A34" s="85" t="s">
        <v>86</v>
      </c>
      <c r="B34" s="86">
        <v>260000</v>
      </c>
      <c r="C34" s="86">
        <f>SUM(C37+C36+C35)</f>
        <v>166757</v>
      </c>
      <c r="D34" s="86" t="s">
        <v>20</v>
      </c>
      <c r="E34" s="70" t="s">
        <v>20</v>
      </c>
      <c r="F34" s="8"/>
      <c r="G34" s="100"/>
      <c r="H34" s="100"/>
    </row>
    <row r="35" spans="1:8" ht="12.75">
      <c r="A35" s="87" t="s">
        <v>44</v>
      </c>
      <c r="B35" s="88">
        <v>210000</v>
      </c>
      <c r="C35" s="89">
        <v>133000</v>
      </c>
      <c r="D35" s="71" t="s">
        <v>20</v>
      </c>
      <c r="E35" s="70" t="s">
        <v>20</v>
      </c>
      <c r="G35" s="100"/>
      <c r="H35" s="100"/>
    </row>
    <row r="36" spans="1:8" ht="12.75">
      <c r="A36" s="87" t="s">
        <v>45</v>
      </c>
      <c r="B36" s="88">
        <v>45000</v>
      </c>
      <c r="C36" s="89">
        <v>31211</v>
      </c>
      <c r="D36" s="86" t="s">
        <v>20</v>
      </c>
      <c r="E36" s="70" t="s">
        <v>20</v>
      </c>
      <c r="G36" s="100"/>
      <c r="H36" s="100"/>
    </row>
    <row r="37" spans="1:8" ht="12.75">
      <c r="A37" s="87" t="s">
        <v>46</v>
      </c>
      <c r="B37" s="88">
        <v>5000</v>
      </c>
      <c r="C37" s="89">
        <v>2546</v>
      </c>
      <c r="D37" s="71" t="s">
        <v>20</v>
      </c>
      <c r="E37" s="70" t="s">
        <v>20</v>
      </c>
      <c r="G37" s="100"/>
      <c r="H37" s="100"/>
    </row>
    <row r="38" spans="1:13" ht="15" customHeight="1" thickBot="1">
      <c r="A38" s="90" t="s">
        <v>91</v>
      </c>
      <c r="B38" s="91">
        <v>717789</v>
      </c>
      <c r="C38" s="218">
        <f>'Rozpočet kapitola EP'!C20</f>
        <v>1046961</v>
      </c>
      <c r="D38" s="86">
        <f>'Rozpočet kapitola EP'!D20</f>
        <v>188586</v>
      </c>
      <c r="E38" s="70">
        <f>D38/C38*100</f>
        <v>18.01270534432515</v>
      </c>
      <c r="G38" s="100"/>
      <c r="H38" s="100"/>
      <c r="L38" s="267"/>
      <c r="M38" s="267"/>
    </row>
    <row r="39" spans="1:13" ht="23.25" customHeight="1" thickBot="1">
      <c r="A39" s="174" t="s">
        <v>47</v>
      </c>
      <c r="B39" s="171">
        <f>SUM(B19+B20+B21+B22+B23+B24+B25+B26+B27+B28+B29+B30+B31+B32+B33+B34+B38)</f>
        <v>8101764</v>
      </c>
      <c r="C39" s="171">
        <f>SUM(C19+C20+C21+C22+C23+C24+C25+C26+C27+C28+C29+C30+C31+C32+C33+C34+C38)</f>
        <v>9047558</v>
      </c>
      <c r="D39" s="171">
        <f>SUM(D19:D38)</f>
        <v>2461884</v>
      </c>
      <c r="E39" s="171">
        <f>D39/C39*100</f>
        <v>27.210480441241714</v>
      </c>
      <c r="G39" s="100"/>
      <c r="H39" s="100"/>
      <c r="L39" s="267"/>
      <c r="M39" s="267"/>
    </row>
    <row r="40" spans="1:13" ht="12.75" customHeight="1" thickBot="1">
      <c r="A40" s="58"/>
      <c r="B40" s="92"/>
      <c r="C40" s="52"/>
      <c r="D40" s="52"/>
      <c r="E40" s="92"/>
      <c r="G40" s="100"/>
      <c r="H40" s="100"/>
      <c r="M40" s="268"/>
    </row>
    <row r="41" spans="1:13" ht="23.25" customHeight="1" thickBot="1">
      <c r="A41" s="167" t="s">
        <v>30</v>
      </c>
      <c r="B41" s="168">
        <f>Financování!B34</f>
        <v>24400</v>
      </c>
      <c r="C41" s="168">
        <f>Financování!C34</f>
        <v>91874</v>
      </c>
      <c r="D41" s="168">
        <f>Financování!D34</f>
        <v>79669</v>
      </c>
      <c r="E41" s="183">
        <f>D41/C41*100</f>
        <v>86.71550166532424</v>
      </c>
      <c r="G41" s="100"/>
      <c r="H41" s="100"/>
      <c r="L41" s="267"/>
      <c r="M41" s="267"/>
    </row>
    <row r="42" spans="1:13" ht="12.75" customHeight="1" thickBot="1">
      <c r="A42" s="93"/>
      <c r="B42" s="94"/>
      <c r="C42" s="94"/>
      <c r="D42" s="94"/>
      <c r="E42" s="95"/>
      <c r="G42" s="100"/>
      <c r="H42" s="100"/>
      <c r="L42" s="267"/>
      <c r="M42" s="267"/>
    </row>
    <row r="43" spans="1:13" ht="23.25" customHeight="1" thickBot="1">
      <c r="A43" s="96" t="s">
        <v>87</v>
      </c>
      <c r="B43" s="97">
        <f>SUM(B41+B39)</f>
        <v>8126164</v>
      </c>
      <c r="C43" s="97">
        <f>SUM(C41+C39)</f>
        <v>9139432</v>
      </c>
      <c r="D43" s="97">
        <f>SUM(D41+D39)</f>
        <v>2541553</v>
      </c>
      <c r="E43" s="98">
        <f>D43/C43*100</f>
        <v>27.80865375441275</v>
      </c>
      <c r="G43" s="100"/>
      <c r="H43" s="100"/>
      <c r="M43" s="268"/>
    </row>
    <row r="44" spans="2:8" ht="18.75" customHeight="1" thickBot="1">
      <c r="B44" s="56"/>
      <c r="D44" s="56"/>
      <c r="G44" s="100"/>
      <c r="H44" s="100"/>
    </row>
    <row r="45" spans="1:8" ht="19.5" customHeight="1" thickBot="1">
      <c r="A45" s="96" t="s">
        <v>31</v>
      </c>
      <c r="B45" s="97">
        <f>B16-B43</f>
        <v>0</v>
      </c>
      <c r="C45" s="97">
        <f>C16-C43</f>
        <v>0</v>
      </c>
      <c r="D45" s="97">
        <f>D16-D43</f>
        <v>709091</v>
      </c>
      <c r="E45" s="98" t="s">
        <v>20</v>
      </c>
      <c r="G45" s="102"/>
      <c r="H45" s="102"/>
    </row>
    <row r="46" spans="1:8" ht="12.75" customHeight="1">
      <c r="A46" s="99"/>
      <c r="B46" s="92"/>
      <c r="C46" s="92"/>
      <c r="D46" s="92"/>
      <c r="E46" s="75"/>
      <c r="G46" s="102"/>
      <c r="H46" s="102"/>
    </row>
    <row r="47" spans="1:8" s="243" customFormat="1" ht="12.75" customHeight="1">
      <c r="A47" s="240"/>
      <c r="B47" s="241"/>
      <c r="C47" s="241"/>
      <c r="D47" s="241"/>
      <c r="E47" s="242"/>
      <c r="G47" s="244"/>
      <c r="H47" s="244"/>
    </row>
    <row r="48" spans="1:8" ht="12.75">
      <c r="A48" t="s">
        <v>108</v>
      </c>
      <c r="B48" s="56"/>
      <c r="D48" s="56"/>
      <c r="G48" s="101"/>
      <c r="H48" s="101"/>
    </row>
    <row r="49" spans="1:8" ht="12.75" customHeight="1">
      <c r="A49" s="103"/>
      <c r="B49" s="104"/>
      <c r="C49" s="12"/>
      <c r="D49" s="104"/>
      <c r="E49" s="7"/>
      <c r="G49" s="35"/>
      <c r="H49" s="35"/>
    </row>
    <row r="50" spans="1:8" ht="12.75" customHeight="1">
      <c r="A50" s="93"/>
      <c r="B50" s="94"/>
      <c r="C50" s="94"/>
      <c r="D50" s="94"/>
      <c r="E50" s="95"/>
      <c r="G50" s="102"/>
      <c r="H50" s="102"/>
    </row>
    <row r="51" spans="1:8" ht="12.75" customHeight="1">
      <c r="A51" s="93"/>
      <c r="B51" s="94"/>
      <c r="C51" s="94"/>
      <c r="D51" s="94"/>
      <c r="E51" s="95"/>
      <c r="G51" s="102"/>
      <c r="H51" s="102"/>
    </row>
    <row r="52" spans="1:8" ht="12.75" customHeight="1">
      <c r="A52" s="58"/>
      <c r="B52" s="92"/>
      <c r="C52" s="92"/>
      <c r="D52" s="92"/>
      <c r="E52" s="75"/>
      <c r="G52" s="101"/>
      <c r="H52" s="101"/>
    </row>
    <row r="53" spans="1:8" ht="12.75" customHeight="1">
      <c r="A53" s="7"/>
      <c r="B53" s="7"/>
      <c r="C53" s="12"/>
      <c r="D53" s="7"/>
      <c r="E53" s="7"/>
      <c r="G53" s="35"/>
      <c r="H53" s="35"/>
    </row>
    <row r="54" spans="1:8" ht="12.75" customHeight="1">
      <c r="A54" s="58"/>
      <c r="B54" s="92"/>
      <c r="C54" s="92"/>
      <c r="D54" s="92"/>
      <c r="E54" s="75"/>
      <c r="G54" s="102"/>
      <c r="H54" s="102"/>
    </row>
    <row r="55" spans="1:8" ht="12.75" customHeight="1">
      <c r="A55" s="58"/>
      <c r="B55" s="92"/>
      <c r="C55" s="92"/>
      <c r="D55" s="92"/>
      <c r="E55" s="75"/>
      <c r="G55" s="102"/>
      <c r="H55" s="102"/>
    </row>
    <row r="56" spans="1:8" ht="12.75">
      <c r="A56" s="7"/>
      <c r="B56" s="7"/>
      <c r="C56" s="12"/>
      <c r="D56" s="7"/>
      <c r="E56" s="7"/>
      <c r="G56" s="102"/>
      <c r="H56" s="102"/>
    </row>
    <row r="57" spans="1:8" ht="12.75" customHeight="1">
      <c r="A57" s="105"/>
      <c r="B57" s="106"/>
      <c r="C57" s="94"/>
      <c r="D57" s="107"/>
      <c r="E57" s="7"/>
      <c r="G57" s="101"/>
      <c r="H57" s="101"/>
    </row>
    <row r="58" spans="1:8" ht="12.75" customHeight="1">
      <c r="A58" s="58"/>
      <c r="B58" s="58"/>
      <c r="C58" s="92"/>
      <c r="D58" s="107"/>
      <c r="E58" s="7"/>
      <c r="G58" s="35"/>
      <c r="H58" s="35"/>
    </row>
    <row r="59" spans="1:8" ht="12.75">
      <c r="A59" s="35"/>
      <c r="B59" s="35"/>
      <c r="C59" s="234"/>
      <c r="D59" s="35"/>
      <c r="E59" s="35"/>
      <c r="G59" s="102"/>
      <c r="H59" s="102"/>
    </row>
    <row r="60" spans="1:8" ht="12.75">
      <c r="A60" s="7"/>
      <c r="B60" s="7"/>
      <c r="C60" s="12"/>
      <c r="D60" s="108"/>
      <c r="E60" s="35"/>
      <c r="G60" s="102"/>
      <c r="H60" s="102"/>
    </row>
    <row r="61" spans="1:8" ht="12.75">
      <c r="A61" s="35"/>
      <c r="B61" s="35"/>
      <c r="C61" s="234"/>
      <c r="D61" s="35"/>
      <c r="E61" s="35"/>
      <c r="G61" s="101"/>
      <c r="H61" s="101"/>
    </row>
    <row r="62" spans="1:8" ht="12.75">
      <c r="A62" s="35"/>
      <c r="B62" s="35"/>
      <c r="C62" s="234"/>
      <c r="D62" s="101"/>
      <c r="E62" s="35"/>
      <c r="G62" s="35"/>
      <c r="H62" s="35"/>
    </row>
    <row r="63" spans="7:8" ht="12.75">
      <c r="G63" s="35"/>
      <c r="H63" s="35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5118110236220472" footer="0.7086614173228347"/>
  <pageSetup firstPageNumber="1" useFirstPageNumber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52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29.5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50390625" style="0" customWidth="1"/>
    <col min="6" max="6" width="0.12890625" style="0" customWidth="1"/>
    <col min="7" max="10" width="9.125" style="0" hidden="1" customWidth="1"/>
  </cols>
  <sheetData>
    <row r="2" spans="1:5" s="204" customFormat="1" ht="16.5" customHeight="1">
      <c r="A2" s="272" t="s">
        <v>137</v>
      </c>
      <c r="B2" s="273"/>
      <c r="C2" s="273"/>
      <c r="D2" s="273"/>
      <c r="E2" s="273"/>
    </row>
    <row r="3" spans="1:5" ht="16.5">
      <c r="A3" s="276" t="s">
        <v>48</v>
      </c>
      <c r="B3" s="275"/>
      <c r="C3" s="275"/>
      <c r="D3" s="275"/>
      <c r="E3" s="275"/>
    </row>
    <row r="4" spans="1:4" ht="17.25">
      <c r="A4" s="109"/>
      <c r="B4" s="109"/>
      <c r="C4" s="235"/>
      <c r="D4" s="109"/>
    </row>
    <row r="5" ht="13.5" thickBot="1">
      <c r="E5" s="60" t="s">
        <v>21</v>
      </c>
    </row>
    <row r="6" spans="1:5" ht="29.25" customHeight="1" thickBot="1">
      <c r="A6" s="76" t="s">
        <v>33</v>
      </c>
      <c r="B6" s="161" t="s">
        <v>34</v>
      </c>
      <c r="C6" s="236" t="s">
        <v>49</v>
      </c>
      <c r="D6" s="161" t="s">
        <v>50</v>
      </c>
      <c r="E6" s="162" t="s">
        <v>36</v>
      </c>
    </row>
    <row r="7" spans="1:5" ht="18" customHeight="1">
      <c r="A7" s="65" t="s">
        <v>37</v>
      </c>
      <c r="B7" s="66">
        <v>0</v>
      </c>
      <c r="C7" s="66">
        <v>0</v>
      </c>
      <c r="D7" s="66">
        <v>0</v>
      </c>
      <c r="E7" s="163" t="s">
        <v>20</v>
      </c>
    </row>
    <row r="8" spans="1:5" ht="18" customHeight="1">
      <c r="A8" s="68" t="s">
        <v>38</v>
      </c>
      <c r="B8" s="69">
        <v>5000</v>
      </c>
      <c r="C8" s="69">
        <v>5170</v>
      </c>
      <c r="D8" s="69">
        <v>1739</v>
      </c>
      <c r="E8" s="70">
        <f>D8/C8*100</f>
        <v>33.63636363636363</v>
      </c>
    </row>
    <row r="9" spans="1:5" ht="18" customHeight="1">
      <c r="A9" s="68" t="s">
        <v>39</v>
      </c>
      <c r="B9" s="69">
        <v>0</v>
      </c>
      <c r="C9" s="69">
        <v>0</v>
      </c>
      <c r="D9" s="69">
        <v>0</v>
      </c>
      <c r="E9" s="110" t="s">
        <v>20</v>
      </c>
    </row>
    <row r="10" spans="1:5" ht="18" customHeight="1" thickBot="1">
      <c r="A10" s="72" t="s">
        <v>40</v>
      </c>
      <c r="B10" s="73">
        <v>0</v>
      </c>
      <c r="C10" s="73">
        <v>151264</v>
      </c>
      <c r="D10" s="73">
        <v>151988</v>
      </c>
      <c r="E10" s="111">
        <f>D10/C10*100</f>
        <v>100.47863338269516</v>
      </c>
    </row>
    <row r="11" spans="1:5" ht="20.25" customHeight="1" thickBot="1">
      <c r="A11" s="164" t="s">
        <v>29</v>
      </c>
      <c r="B11" s="168">
        <f>SUM(B7:B10)</f>
        <v>5000</v>
      </c>
      <c r="C11" s="165">
        <f>SUM(C7:C10)</f>
        <v>156434</v>
      </c>
      <c r="D11" s="165">
        <f>SUM(D7:D10)</f>
        <v>153727</v>
      </c>
      <c r="E11" s="166">
        <f>D11/C11*100</f>
        <v>98.26955776877149</v>
      </c>
    </row>
    <row r="12" spans="1:5" ht="12.75" customHeight="1" thickBot="1">
      <c r="A12" s="74"/>
      <c r="B12" s="75"/>
      <c r="C12" s="75"/>
      <c r="D12" s="75"/>
      <c r="E12" s="39"/>
    </row>
    <row r="13" spans="1:5" ht="20.25" customHeight="1" thickBot="1">
      <c r="A13" s="167" t="s">
        <v>32</v>
      </c>
      <c r="B13" s="169">
        <f>Financování!B18</f>
        <v>712789</v>
      </c>
      <c r="C13" s="169">
        <f>Financování!C18</f>
        <v>958001</v>
      </c>
      <c r="D13" s="169">
        <f>Financování!D18</f>
        <v>370685</v>
      </c>
      <c r="E13" s="166">
        <f>D13/C13*100</f>
        <v>38.69359217787873</v>
      </c>
    </row>
    <row r="14" spans="1:5" ht="12.75" customHeight="1" thickBot="1">
      <c r="A14" s="74"/>
      <c r="B14" s="75"/>
      <c r="C14" s="75"/>
      <c r="D14" s="75"/>
      <c r="E14" s="39"/>
    </row>
    <row r="15" spans="1:5" ht="20.25" customHeight="1" thickBot="1">
      <c r="A15" s="76" t="s">
        <v>41</v>
      </c>
      <c r="B15" s="77">
        <f>B13+B11</f>
        <v>717789</v>
      </c>
      <c r="C15" s="77">
        <f>C13+C11</f>
        <v>1114435</v>
      </c>
      <c r="D15" s="77">
        <f>D11+D13</f>
        <v>524412</v>
      </c>
      <c r="E15" s="78">
        <f>D15/C15*100</f>
        <v>47.056311045507364</v>
      </c>
    </row>
    <row r="16" spans="1:10" ht="24.75" customHeight="1" thickBot="1">
      <c r="A16" s="112"/>
      <c r="B16" s="113"/>
      <c r="C16" s="113"/>
      <c r="D16" s="113"/>
      <c r="E16" s="113"/>
      <c r="J16" t="s">
        <v>98</v>
      </c>
    </row>
    <row r="17" spans="1:5" ht="17.25" customHeight="1" thickBot="1">
      <c r="A17" s="114" t="s">
        <v>51</v>
      </c>
      <c r="B17" s="79"/>
      <c r="C17" s="233"/>
      <c r="D17" s="80"/>
      <c r="E17" s="81"/>
    </row>
    <row r="18" spans="1:6" ht="18" customHeight="1">
      <c r="A18" s="115" t="s">
        <v>52</v>
      </c>
      <c r="B18" s="116">
        <v>35823</v>
      </c>
      <c r="C18" s="116">
        <v>322523</v>
      </c>
      <c r="D18" s="116">
        <v>69571</v>
      </c>
      <c r="E18" s="117">
        <f>D18/C18*100</f>
        <v>21.57086471352431</v>
      </c>
      <c r="F18" s="94"/>
    </row>
    <row r="19" spans="1:5" ht="18" customHeight="1" thickBot="1">
      <c r="A19" s="118" t="s">
        <v>53</v>
      </c>
      <c r="B19" s="119">
        <v>681966</v>
      </c>
      <c r="C19" s="119">
        <v>724438</v>
      </c>
      <c r="D19" s="119">
        <v>119015</v>
      </c>
      <c r="E19" s="120">
        <f>D19/C19*100</f>
        <v>16.42859706420701</v>
      </c>
    </row>
    <row r="20" spans="1:5" ht="20.25" customHeight="1" thickBot="1">
      <c r="A20" s="170" t="s">
        <v>54</v>
      </c>
      <c r="B20" s="171">
        <f>SUM(B18:B19)</f>
        <v>717789</v>
      </c>
      <c r="C20" s="171">
        <f>SUM(C18:C19)</f>
        <v>1046961</v>
      </c>
      <c r="D20" s="172">
        <f>SUM(D18:D19)</f>
        <v>188586</v>
      </c>
      <c r="E20" s="173">
        <f>D20/C20*100</f>
        <v>18.01270534432515</v>
      </c>
    </row>
    <row r="21" spans="1:5" ht="12.75" customHeight="1" thickBot="1">
      <c r="A21" s="58"/>
      <c r="B21" s="92"/>
      <c r="C21" s="92"/>
      <c r="D21" s="92"/>
      <c r="E21" s="39"/>
    </row>
    <row r="22" spans="1:5" ht="20.25" customHeight="1" thickBot="1">
      <c r="A22" s="174" t="s">
        <v>30</v>
      </c>
      <c r="B22" s="171">
        <v>0</v>
      </c>
      <c r="C22" s="171">
        <f>Financování!C32</f>
        <v>67474</v>
      </c>
      <c r="D22" s="171">
        <f>Financování!D32</f>
        <v>67474</v>
      </c>
      <c r="E22" s="239" t="s">
        <v>20</v>
      </c>
    </row>
    <row r="23" spans="1:5" ht="12.75" customHeight="1" thickBot="1">
      <c r="A23" s="58"/>
      <c r="B23" s="92"/>
      <c r="C23" s="92"/>
      <c r="D23" s="92"/>
      <c r="E23" s="121"/>
    </row>
    <row r="24" spans="1:5" ht="20.25" customHeight="1" thickBot="1">
      <c r="A24" s="96" t="s">
        <v>87</v>
      </c>
      <c r="B24" s="97">
        <f>SUM(B20+B22)</f>
        <v>717789</v>
      </c>
      <c r="C24" s="97">
        <f>SUM(C20+C22)</f>
        <v>1114435</v>
      </c>
      <c r="D24" s="97">
        <f>D20+D22</f>
        <v>256060</v>
      </c>
      <c r="E24" s="220">
        <f>D24/C24*100</f>
        <v>22.976665305737885</v>
      </c>
    </row>
    <row r="25" spans="2:4" ht="20.25" customHeight="1" thickBot="1">
      <c r="B25" s="56"/>
      <c r="D25" s="56"/>
    </row>
    <row r="26" spans="1:5" ht="22.5" customHeight="1" thickBot="1">
      <c r="A26" s="76" t="s">
        <v>31</v>
      </c>
      <c r="B26" s="97">
        <v>0</v>
      </c>
      <c r="C26" s="97">
        <f>C15-C24</f>
        <v>0</v>
      </c>
      <c r="D26" s="97">
        <f>D15-D24</f>
        <v>268352</v>
      </c>
      <c r="E26" s="122" t="s">
        <v>20</v>
      </c>
    </row>
    <row r="28" ht="12.75">
      <c r="A28" t="s">
        <v>108</v>
      </c>
    </row>
    <row r="35" ht="12.75">
      <c r="F35" s="8"/>
    </row>
    <row r="40" ht="12.75">
      <c r="D40" s="8"/>
    </row>
    <row r="44" ht="12.75">
      <c r="D44" s="8"/>
    </row>
    <row r="46" spans="1:5" ht="12.75">
      <c r="A46" s="7"/>
      <c r="B46" s="7"/>
      <c r="C46" s="12"/>
      <c r="D46" s="104"/>
      <c r="E46" s="7"/>
    </row>
    <row r="47" spans="1:5" ht="12.75" customHeight="1">
      <c r="A47" s="105"/>
      <c r="B47" s="106"/>
      <c r="C47" s="94"/>
      <c r="D47" s="107"/>
      <c r="E47" s="7"/>
    </row>
    <row r="48" spans="1:5" ht="12" customHeight="1">
      <c r="A48" s="105"/>
      <c r="B48" s="106"/>
      <c r="C48" s="94"/>
      <c r="D48" s="107"/>
      <c r="E48" s="7"/>
    </row>
    <row r="49" spans="1:5" ht="12.75" customHeight="1">
      <c r="A49" s="58"/>
      <c r="B49" s="58"/>
      <c r="C49" s="92"/>
      <c r="D49" s="107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2" useFirstPageNumber="1" horizontalDpi="600" verticalDpi="600" orientation="portrait" paperSize="9" scale="97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I59"/>
  <sheetViews>
    <sheetView zoomScalePageLayoutView="0" workbookViewId="0" topLeftCell="A1">
      <selection activeCell="N21" sqref="N21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50390625" style="0" hidden="1" customWidth="1"/>
    <col min="9" max="9" width="12.625" style="0" hidden="1" customWidth="1"/>
    <col min="10" max="10" width="0" style="0" hidden="1" customWidth="1"/>
  </cols>
  <sheetData>
    <row r="2" spans="1:5" ht="25.5" customHeight="1">
      <c r="A2" s="272" t="s">
        <v>141</v>
      </c>
      <c r="B2" s="277"/>
      <c r="C2" s="277"/>
      <c r="D2" s="277"/>
      <c r="E2" s="277"/>
    </row>
    <row r="3" spans="1:5" ht="20.25" customHeight="1">
      <c r="A3" s="278" t="s">
        <v>100</v>
      </c>
      <c r="B3" s="279"/>
      <c r="C3" s="279"/>
      <c r="D3" s="279"/>
      <c r="E3" s="279"/>
    </row>
    <row r="4" spans="1:5" ht="20.25" customHeight="1">
      <c r="A4" s="59"/>
      <c r="B4" s="123"/>
      <c r="C4" s="123"/>
      <c r="D4" s="123"/>
      <c r="E4" s="123"/>
    </row>
    <row r="5" ht="13.5" thickBot="1">
      <c r="E5" s="60" t="s">
        <v>21</v>
      </c>
    </row>
    <row r="6" spans="1:5" ht="26.25" customHeight="1">
      <c r="A6" s="124" t="s">
        <v>33</v>
      </c>
      <c r="B6" s="62" t="s">
        <v>34</v>
      </c>
      <c r="C6" s="62" t="s">
        <v>35</v>
      </c>
      <c r="D6" s="63" t="s">
        <v>90</v>
      </c>
      <c r="E6" s="64" t="s">
        <v>36</v>
      </c>
    </row>
    <row r="7" spans="1:9" ht="15" customHeight="1">
      <c r="A7" s="65" t="s">
        <v>37</v>
      </c>
      <c r="B7" s="66">
        <v>3224962</v>
      </c>
      <c r="C7" s="149">
        <f>'Rozpočet včetně kapitoly EP'!C8</f>
        <v>3224962</v>
      </c>
      <c r="D7" s="149">
        <f>'Rozpočet včetně kapitoly EP'!D8</f>
        <v>1144475</v>
      </c>
      <c r="E7" s="67">
        <f>D7/C7*100</f>
        <v>35.488015052580465</v>
      </c>
      <c r="G7" s="35"/>
      <c r="H7" s="35"/>
      <c r="I7" s="35"/>
    </row>
    <row r="8" spans="1:9" ht="15" customHeight="1">
      <c r="A8" s="68" t="s">
        <v>38</v>
      </c>
      <c r="B8" s="69">
        <v>273405</v>
      </c>
      <c r="C8" s="71">
        <v>276763</v>
      </c>
      <c r="D8" s="151">
        <v>73281</v>
      </c>
      <c r="E8" s="70">
        <f>D8/C8*100</f>
        <v>26.477889024183142</v>
      </c>
      <c r="G8" s="100"/>
      <c r="H8" s="100"/>
      <c r="I8" s="100"/>
    </row>
    <row r="9" spans="1:9" ht="15" customHeight="1">
      <c r="A9" s="68" t="s">
        <v>39</v>
      </c>
      <c r="B9" s="69">
        <v>21000</v>
      </c>
      <c r="C9" s="71">
        <f>'Rozpočet včetně kapitoly EP'!C10</f>
        <v>21000</v>
      </c>
      <c r="D9" s="71">
        <f>'Rozpočet včetně kapitoly EP'!D10</f>
        <v>597</v>
      </c>
      <c r="E9" s="70">
        <f>D9/C9*100</f>
        <v>2.842857142857143</v>
      </c>
      <c r="G9" s="100"/>
      <c r="H9" s="100"/>
      <c r="I9" s="100"/>
    </row>
    <row r="10" spans="1:9" ht="15" customHeight="1" thickBot="1">
      <c r="A10" s="72" t="s">
        <v>40</v>
      </c>
      <c r="B10" s="69">
        <v>113728</v>
      </c>
      <c r="C10" s="71">
        <v>220074</v>
      </c>
      <c r="D10" s="151">
        <v>137522</v>
      </c>
      <c r="E10" s="70">
        <f>D10/C10*100</f>
        <v>62.48898097912521</v>
      </c>
      <c r="G10" s="101"/>
      <c r="H10" s="101"/>
      <c r="I10" s="101"/>
    </row>
    <row r="11" spans="1:9" ht="20.25" customHeight="1" thickBot="1">
      <c r="A11" s="184" t="s">
        <v>29</v>
      </c>
      <c r="B11" s="165">
        <f>SUM(B7:B10)</f>
        <v>3633095</v>
      </c>
      <c r="C11" s="165">
        <f>SUM(C7:C10)</f>
        <v>3742799</v>
      </c>
      <c r="D11" s="185">
        <f>SUM(D7:D10)</f>
        <v>1355875</v>
      </c>
      <c r="E11" s="166">
        <f>D11/C11*100</f>
        <v>36.2262306899195</v>
      </c>
      <c r="G11" s="35"/>
      <c r="H11" s="35"/>
      <c r="I11" s="35"/>
    </row>
    <row r="12" spans="2:9" ht="10.5" customHeight="1" thickBot="1">
      <c r="B12" s="56"/>
      <c r="C12" s="148"/>
      <c r="D12" s="148"/>
      <c r="G12" s="100"/>
      <c r="H12" s="100"/>
      <c r="I12" s="100"/>
    </row>
    <row r="13" spans="1:9" ht="20.25" customHeight="1" thickBot="1">
      <c r="A13" s="167" t="s">
        <v>32</v>
      </c>
      <c r="B13" s="168">
        <f>Financování!B10</f>
        <v>88500</v>
      </c>
      <c r="C13" s="168">
        <f>Financování!C10</f>
        <v>311534</v>
      </c>
      <c r="D13" s="168">
        <f>Financování!D10</f>
        <v>41353</v>
      </c>
      <c r="E13" s="183">
        <v>0</v>
      </c>
      <c r="G13" s="100"/>
      <c r="H13" s="100"/>
      <c r="I13" s="100"/>
    </row>
    <row r="14" spans="2:9" ht="11.25" customHeight="1" thickBot="1">
      <c r="B14" s="56"/>
      <c r="C14" s="56"/>
      <c r="D14" s="56"/>
      <c r="G14" s="100"/>
      <c r="H14" s="100"/>
      <c r="I14" s="100"/>
    </row>
    <row r="15" spans="1:9" ht="20.25" customHeight="1" thickBot="1">
      <c r="A15" s="125" t="s">
        <v>41</v>
      </c>
      <c r="B15" s="77">
        <f>SUM(B13+B11)</f>
        <v>3721595</v>
      </c>
      <c r="C15" s="77">
        <f>SUM(C13+C11)</f>
        <v>4054333</v>
      </c>
      <c r="D15" s="77">
        <f>SUM(D13+D11)</f>
        <v>1397228</v>
      </c>
      <c r="E15" s="78">
        <f>D15/C15*100</f>
        <v>34.46258607766062</v>
      </c>
      <c r="G15" s="100"/>
      <c r="H15" s="100"/>
      <c r="I15" s="100"/>
    </row>
    <row r="16" spans="2:9" ht="20.25" customHeight="1" thickBot="1">
      <c r="B16" s="56"/>
      <c r="C16" s="56"/>
      <c r="D16" s="56"/>
      <c r="G16" s="100"/>
      <c r="H16" s="100"/>
      <c r="I16" s="100"/>
    </row>
    <row r="17" spans="1:9" ht="18.75" customHeight="1" thickBot="1">
      <c r="A17" s="114" t="s">
        <v>42</v>
      </c>
      <c r="B17" s="79"/>
      <c r="C17" s="79"/>
      <c r="D17" s="80"/>
      <c r="E17" s="81"/>
      <c r="G17" s="100"/>
      <c r="H17" s="100"/>
      <c r="I17" s="100"/>
    </row>
    <row r="18" spans="1:9" ht="15" customHeight="1">
      <c r="A18" s="82" t="s">
        <v>89</v>
      </c>
      <c r="B18" s="83">
        <v>73209</v>
      </c>
      <c r="C18" s="149">
        <f>'Rozpočet včetně kapitoly EP'!C19</f>
        <v>73409</v>
      </c>
      <c r="D18" s="149">
        <f>'Rozpočet včetně kapitoly EP'!D19</f>
        <v>7061</v>
      </c>
      <c r="E18" s="67">
        <f aca="true" t="shared" si="0" ref="E18:E31">D18/C18*100</f>
        <v>9.618711602119632</v>
      </c>
      <c r="G18" s="100"/>
      <c r="H18" s="100"/>
      <c r="I18" s="100"/>
    </row>
    <row r="19" spans="1:9" ht="15" customHeight="1">
      <c r="A19" s="84" t="s">
        <v>73</v>
      </c>
      <c r="B19" s="42">
        <v>387291</v>
      </c>
      <c r="C19" s="45">
        <v>490465</v>
      </c>
      <c r="D19" s="45">
        <v>209228</v>
      </c>
      <c r="E19" s="70">
        <f t="shared" si="0"/>
        <v>42.65910921268592</v>
      </c>
      <c r="G19" s="100"/>
      <c r="H19" s="100"/>
      <c r="I19" s="100"/>
    </row>
    <row r="20" spans="1:9" ht="15" customHeight="1">
      <c r="A20" s="85" t="s">
        <v>74</v>
      </c>
      <c r="B20" s="86">
        <v>161088</v>
      </c>
      <c r="C20" s="71">
        <f>'Rozpočet včetně kapitoly EP'!C21</f>
        <v>164064</v>
      </c>
      <c r="D20" s="71">
        <f>'Rozpočet včetně kapitoly EP'!D21</f>
        <v>50014</v>
      </c>
      <c r="E20" s="70">
        <f t="shared" si="0"/>
        <v>30.48444509459723</v>
      </c>
      <c r="G20" s="100"/>
      <c r="H20" s="100"/>
      <c r="I20" s="100"/>
    </row>
    <row r="21" spans="1:9" ht="15" customHeight="1">
      <c r="A21" s="85" t="s">
        <v>75</v>
      </c>
      <c r="B21" s="86">
        <v>345631</v>
      </c>
      <c r="C21" s="71">
        <f>'Rozpočet včetně kapitoly EP'!C22</f>
        <v>464014</v>
      </c>
      <c r="D21" s="71">
        <f>'Rozpočet včetně kapitoly EP'!D22</f>
        <v>90491</v>
      </c>
      <c r="E21" s="70">
        <f t="shared" si="0"/>
        <v>19.501782273810704</v>
      </c>
      <c r="G21" s="100"/>
      <c r="H21" s="100"/>
      <c r="I21" s="100"/>
    </row>
    <row r="22" spans="1:9" ht="15" customHeight="1">
      <c r="A22" s="85" t="s">
        <v>76</v>
      </c>
      <c r="B22" s="86">
        <v>9150</v>
      </c>
      <c r="C22" s="71">
        <f>'Rozpočet včetně kapitoly EP'!C23</f>
        <v>13612</v>
      </c>
      <c r="D22" s="71">
        <f>'Rozpočet včetně kapitoly EP'!D23</f>
        <v>3301</v>
      </c>
      <c r="E22" s="70">
        <f t="shared" si="0"/>
        <v>24.25066118131061</v>
      </c>
      <c r="G22" s="100"/>
      <c r="H22" s="100"/>
      <c r="I22" s="100"/>
    </row>
    <row r="23" spans="1:9" ht="15" customHeight="1">
      <c r="A23" s="85" t="s">
        <v>77</v>
      </c>
      <c r="B23" s="86">
        <v>6105</v>
      </c>
      <c r="C23" s="71">
        <f>'Rozpočet včetně kapitoly EP'!C24</f>
        <v>6381</v>
      </c>
      <c r="D23" s="71">
        <f>'Rozpočet včetně kapitoly EP'!D24</f>
        <v>225</v>
      </c>
      <c r="E23" s="70">
        <f t="shared" si="0"/>
        <v>3.5260930888575457</v>
      </c>
      <c r="G23" s="100"/>
      <c r="H23" s="100"/>
      <c r="I23" s="100"/>
    </row>
    <row r="24" spans="1:9" ht="15" customHeight="1">
      <c r="A24" s="85" t="s">
        <v>78</v>
      </c>
      <c r="B24" s="86">
        <v>1450787</v>
      </c>
      <c r="C24" s="71">
        <f>'Rozpočet včetně kapitoly EP'!C25</f>
        <v>1491137</v>
      </c>
      <c r="D24" s="71">
        <f>'Rozpočet včetně kapitoly EP'!D25</f>
        <v>403604</v>
      </c>
      <c r="E24" s="69">
        <f t="shared" si="0"/>
        <v>27.066862400973218</v>
      </c>
      <c r="G24" s="100"/>
      <c r="H24" s="100"/>
      <c r="I24" s="100"/>
    </row>
    <row r="25" spans="1:9" ht="15" customHeight="1">
      <c r="A25" s="85" t="s">
        <v>79</v>
      </c>
      <c r="B25" s="86">
        <v>89039</v>
      </c>
      <c r="C25" s="71">
        <f>'Rozpočet včetně kapitoly EP'!C26</f>
        <v>115642</v>
      </c>
      <c r="D25" s="71">
        <f>'Rozpočet včetně kapitoly EP'!D26</f>
        <v>58957</v>
      </c>
      <c r="E25" s="70">
        <f t="shared" si="0"/>
        <v>50.98234205565452</v>
      </c>
      <c r="G25" s="100"/>
      <c r="H25" s="100"/>
      <c r="I25" s="100"/>
    </row>
    <row r="26" spans="1:9" ht="15" customHeight="1">
      <c r="A26" s="85" t="s">
        <v>43</v>
      </c>
      <c r="B26" s="86">
        <v>12880</v>
      </c>
      <c r="C26" s="71">
        <f>'Rozpočet včetně kapitoly EP'!C27</f>
        <v>15983</v>
      </c>
      <c r="D26" s="71">
        <f>'Rozpočet včetně kapitoly EP'!D27</f>
        <v>5551</v>
      </c>
      <c r="E26" s="70">
        <f t="shared" si="0"/>
        <v>34.73065131702434</v>
      </c>
      <c r="G26" s="100"/>
      <c r="H26" s="100"/>
      <c r="I26" s="100"/>
    </row>
    <row r="27" spans="1:9" ht="15" customHeight="1">
      <c r="A27" s="85" t="s">
        <v>80</v>
      </c>
      <c r="B27" s="86">
        <v>53351</v>
      </c>
      <c r="C27" s="71">
        <f>'Rozpočet včetně kapitoly EP'!C28</f>
        <v>53802</v>
      </c>
      <c r="D27" s="71">
        <f>'Rozpočet včetně kapitoly EP'!D28</f>
        <v>12644</v>
      </c>
      <c r="E27" s="70">
        <f t="shared" si="0"/>
        <v>23.500985093490947</v>
      </c>
      <c r="G27" s="100"/>
      <c r="H27" s="100"/>
      <c r="I27" s="100"/>
    </row>
    <row r="28" spans="1:9" ht="15" customHeight="1">
      <c r="A28" s="85" t="s">
        <v>81</v>
      </c>
      <c r="B28" s="86">
        <v>244185</v>
      </c>
      <c r="C28" s="71">
        <f>'Rozpočet včetně kapitoly EP'!C29</f>
        <v>247670</v>
      </c>
      <c r="D28" s="71">
        <f>'Rozpočet včetně kapitoly EP'!D29</f>
        <v>61040</v>
      </c>
      <c r="E28" s="70">
        <f t="shared" si="0"/>
        <v>24.645697904469657</v>
      </c>
      <c r="G28" s="100"/>
      <c r="H28" s="100"/>
      <c r="I28" s="100"/>
    </row>
    <row r="29" spans="1:9" ht="15" customHeight="1">
      <c r="A29" s="85" t="s">
        <v>82</v>
      </c>
      <c r="B29" s="86">
        <v>81860</v>
      </c>
      <c r="C29" s="71">
        <f>'Rozpočet včetně kapitoly EP'!C30</f>
        <v>88857</v>
      </c>
      <c r="D29" s="71">
        <f>'Rozpočet včetně kapitoly EP'!D30</f>
        <v>2049</v>
      </c>
      <c r="E29" s="70">
        <f t="shared" si="0"/>
        <v>2.305952260373409</v>
      </c>
      <c r="G29" s="100"/>
      <c r="H29" s="100"/>
      <c r="I29" s="100"/>
    </row>
    <row r="30" spans="1:9" ht="15" customHeight="1">
      <c r="A30" s="84" t="s">
        <v>83</v>
      </c>
      <c r="B30" s="42">
        <v>427753</v>
      </c>
      <c r="C30" s="45">
        <f>'Rozpočet včetně kapitoly EP'!C31</f>
        <v>543178</v>
      </c>
      <c r="D30" s="71">
        <f>'Rozpočet včetně kapitoly EP'!D31</f>
        <v>51229</v>
      </c>
      <c r="E30" s="70">
        <f t="shared" si="0"/>
        <v>9.431346630386356</v>
      </c>
      <c r="G30" s="100"/>
      <c r="H30" s="100"/>
      <c r="I30" s="100"/>
    </row>
    <row r="31" spans="1:9" ht="15" customHeight="1">
      <c r="A31" s="85" t="s">
        <v>84</v>
      </c>
      <c r="B31" s="69">
        <v>36193</v>
      </c>
      <c r="C31" s="71">
        <f>'Rozpočet včetně kapitoly EP'!C32</f>
        <v>36193</v>
      </c>
      <c r="D31" s="71">
        <f>'Rozpočet včetně kapitoly EP'!D32</f>
        <v>5195</v>
      </c>
      <c r="E31" s="70">
        <f t="shared" si="0"/>
        <v>14.353604288122012</v>
      </c>
      <c r="G31" s="100"/>
      <c r="H31" s="100"/>
      <c r="I31" s="100"/>
    </row>
    <row r="32" spans="1:9" ht="15" customHeight="1">
      <c r="A32" s="85" t="s">
        <v>85</v>
      </c>
      <c r="B32" s="86">
        <v>58673</v>
      </c>
      <c r="C32" s="71">
        <f>'Rozpočet včetně kapitoly EP'!C33</f>
        <v>58769</v>
      </c>
      <c r="D32" s="71">
        <f>'Rozpočet včetně kapitoly EP'!D33</f>
        <v>-6355</v>
      </c>
      <c r="E32" s="70" t="s">
        <v>20</v>
      </c>
      <c r="G32" s="100"/>
      <c r="H32" s="100"/>
      <c r="I32" s="100"/>
    </row>
    <row r="33" spans="1:9" ht="15" customHeight="1">
      <c r="A33" s="85" t="s">
        <v>86</v>
      </c>
      <c r="B33" s="86">
        <v>260000</v>
      </c>
      <c r="C33" s="71">
        <f>'Rozpočet včetně kapitoly EP'!C34</f>
        <v>166757</v>
      </c>
      <c r="D33" s="71" t="s">
        <v>20</v>
      </c>
      <c r="E33" s="70" t="s">
        <v>20</v>
      </c>
      <c r="G33" s="100"/>
      <c r="H33" s="100"/>
      <c r="I33" s="100"/>
    </row>
    <row r="34" spans="1:9" ht="12.75">
      <c r="A34" s="87" t="s">
        <v>44</v>
      </c>
      <c r="B34" s="88">
        <v>210000</v>
      </c>
      <c r="C34" s="89">
        <f>'Rozpočet včetně kapitoly EP'!C35</f>
        <v>133000</v>
      </c>
      <c r="D34" s="71" t="s">
        <v>20</v>
      </c>
      <c r="E34" s="70" t="s">
        <v>20</v>
      </c>
      <c r="G34" s="100"/>
      <c r="H34" s="100"/>
      <c r="I34" s="100"/>
    </row>
    <row r="35" spans="1:9" ht="12.75">
      <c r="A35" s="87" t="s">
        <v>45</v>
      </c>
      <c r="B35" s="88">
        <v>45000</v>
      </c>
      <c r="C35" s="89">
        <f>'Rozpočet včetně kapitoly EP'!C36</f>
        <v>31211</v>
      </c>
      <c r="D35" s="71" t="s">
        <v>20</v>
      </c>
      <c r="E35" s="70" t="s">
        <v>20</v>
      </c>
      <c r="G35" s="100"/>
      <c r="H35" s="100"/>
      <c r="I35" s="100"/>
    </row>
    <row r="36" spans="1:9" ht="13.5" thickBot="1">
      <c r="A36" s="87" t="s">
        <v>46</v>
      </c>
      <c r="B36" s="88">
        <v>5000</v>
      </c>
      <c r="C36" s="89">
        <f>'Rozpočet včetně kapitoly EP'!C37</f>
        <v>2546</v>
      </c>
      <c r="D36" s="71" t="s">
        <v>20</v>
      </c>
      <c r="E36" s="70" t="s">
        <v>20</v>
      </c>
      <c r="G36" s="100"/>
      <c r="H36" s="100"/>
      <c r="I36" s="100"/>
    </row>
    <row r="37" spans="1:9" ht="23.25" customHeight="1" thickBot="1">
      <c r="A37" s="174" t="s">
        <v>47</v>
      </c>
      <c r="B37" s="171">
        <f>SUM(B18:B36)-B33</f>
        <v>3697195</v>
      </c>
      <c r="C37" s="171">
        <f>SUM(C18:C36)-C33</f>
        <v>4029933</v>
      </c>
      <c r="D37" s="171">
        <f>SUM(D18:D36)</f>
        <v>954234</v>
      </c>
      <c r="E37" s="182">
        <f>D37/C37*100</f>
        <v>23.678656692307293</v>
      </c>
      <c r="G37" s="100"/>
      <c r="H37" s="100"/>
      <c r="I37" s="100"/>
    </row>
    <row r="38" spans="2:9" ht="11.25" customHeight="1" thickBot="1">
      <c r="B38" s="56"/>
      <c r="C38" s="56"/>
      <c r="D38" s="148"/>
      <c r="G38" s="100"/>
      <c r="H38" s="100"/>
      <c r="I38" s="100"/>
    </row>
    <row r="39" spans="1:9" ht="20.25" customHeight="1" thickBot="1">
      <c r="A39" s="167" t="s">
        <v>30</v>
      </c>
      <c r="B39" s="168">
        <v>24400</v>
      </c>
      <c r="C39" s="168">
        <f>Financování!C26</f>
        <v>24400</v>
      </c>
      <c r="D39" s="168">
        <f>Financování!D26</f>
        <v>12195</v>
      </c>
      <c r="E39" s="183">
        <f>D39/C39*100</f>
        <v>49.97950819672131</v>
      </c>
      <c r="G39" s="102"/>
      <c r="H39" s="102"/>
      <c r="I39" s="102"/>
    </row>
    <row r="40" spans="1:9" ht="12.75" customHeight="1" thickBot="1">
      <c r="A40" s="103"/>
      <c r="B40" s="126"/>
      <c r="C40" s="126"/>
      <c r="D40" s="126"/>
      <c r="E40" s="127"/>
      <c r="G40" s="102"/>
      <c r="H40" s="102"/>
      <c r="I40" s="102"/>
    </row>
    <row r="41" spans="1:9" ht="20.25" customHeight="1" thickBot="1">
      <c r="A41" s="128" t="s">
        <v>87</v>
      </c>
      <c r="B41" s="97">
        <f>SUM(B39+B37)</f>
        <v>3721595</v>
      </c>
      <c r="C41" s="97">
        <f>SUM(C39+C37)</f>
        <v>4054333</v>
      </c>
      <c r="D41" s="97">
        <f>SUM(D37+D39)</f>
        <v>966429</v>
      </c>
      <c r="E41" s="98">
        <f>D41/C41*100</f>
        <v>23.83694185948712</v>
      </c>
      <c r="G41" s="102"/>
      <c r="H41" s="102"/>
      <c r="I41" s="102"/>
    </row>
    <row r="42" spans="7:9" ht="12.75" customHeight="1" thickBot="1">
      <c r="G42" s="35"/>
      <c r="H42" s="35"/>
      <c r="I42" s="35"/>
    </row>
    <row r="43" spans="1:9" ht="19.5" customHeight="1" thickBot="1">
      <c r="A43" s="128" t="s">
        <v>31</v>
      </c>
      <c r="B43" s="97">
        <f>B15-B41</f>
        <v>0</v>
      </c>
      <c r="C43" s="97">
        <f>C15-C41</f>
        <v>0</v>
      </c>
      <c r="D43" s="97">
        <f>D15-D41</f>
        <v>430799</v>
      </c>
      <c r="E43" s="98" t="s">
        <v>20</v>
      </c>
      <c r="G43" s="102"/>
      <c r="H43" s="102"/>
      <c r="I43" s="102"/>
    </row>
    <row r="44" spans="1:9" ht="14.25" customHeight="1">
      <c r="A44" s="249"/>
      <c r="B44" s="245"/>
      <c r="C44" s="245"/>
      <c r="D44" s="245"/>
      <c r="E44" s="250"/>
      <c r="G44" s="102"/>
      <c r="H44" s="102"/>
      <c r="I44" s="102"/>
    </row>
    <row r="45" spans="1:9" ht="12.75">
      <c r="A45" s="35" t="s">
        <v>108</v>
      </c>
      <c r="B45" s="101"/>
      <c r="C45" s="101"/>
      <c r="D45" s="35"/>
      <c r="E45" s="35"/>
      <c r="G45" s="102"/>
      <c r="H45" s="100"/>
      <c r="I45" s="102"/>
    </row>
    <row r="46" spans="7:9" ht="12.75">
      <c r="G46" s="102"/>
      <c r="H46" s="100"/>
      <c r="I46" s="102"/>
    </row>
    <row r="47" spans="7:9" ht="12.75">
      <c r="G47" s="102"/>
      <c r="H47" s="100"/>
      <c r="I47" s="102"/>
    </row>
    <row r="48" spans="7:9" ht="12.75">
      <c r="G48" s="102"/>
      <c r="H48" s="100"/>
      <c r="I48" s="102"/>
    </row>
    <row r="49" spans="1:9" ht="12.75" customHeight="1">
      <c r="A49" s="105"/>
      <c r="B49" s="106"/>
      <c r="C49" s="106"/>
      <c r="D49" s="107"/>
      <c r="G49" s="101"/>
      <c r="H49" s="101"/>
      <c r="I49" s="101"/>
    </row>
    <row r="50" spans="1:9" ht="12.75" customHeight="1">
      <c r="A50" s="58"/>
      <c r="B50" s="58"/>
      <c r="C50" s="58"/>
      <c r="D50" s="107"/>
      <c r="G50" s="35"/>
      <c r="H50" s="35"/>
      <c r="I50" s="35"/>
    </row>
    <row r="51" spans="1:9" ht="12.75">
      <c r="A51" s="49"/>
      <c r="B51" s="49"/>
      <c r="C51" s="49"/>
      <c r="D51" s="49"/>
      <c r="G51" s="102"/>
      <c r="H51" s="102"/>
      <c r="I51" s="102"/>
    </row>
    <row r="52" spans="1:9" ht="12.75">
      <c r="A52" s="49"/>
      <c r="B52" s="49"/>
      <c r="C52" s="49"/>
      <c r="D52" s="108"/>
      <c r="E52" s="35"/>
      <c r="G52" s="102"/>
      <c r="H52" s="100"/>
      <c r="I52" s="102"/>
    </row>
    <row r="53" spans="1:9" ht="12.75">
      <c r="A53" s="49"/>
      <c r="B53" s="49"/>
      <c r="C53" s="49"/>
      <c r="D53" s="129"/>
      <c r="G53" s="101"/>
      <c r="H53" s="101"/>
      <c r="I53" s="101"/>
    </row>
    <row r="54" spans="1:9" ht="12.75">
      <c r="A54" s="49"/>
      <c r="B54" s="49"/>
      <c r="C54" s="49"/>
      <c r="D54" s="130"/>
      <c r="G54" s="35"/>
      <c r="H54" s="35"/>
      <c r="I54" s="35"/>
    </row>
    <row r="55" spans="1:9" ht="12.75">
      <c r="A55" s="49"/>
      <c r="B55" s="49"/>
      <c r="C55" s="49"/>
      <c r="D55" s="49"/>
      <c r="G55" s="35"/>
      <c r="H55" s="35"/>
      <c r="I55" s="35"/>
    </row>
    <row r="56" spans="7:9" ht="12.75"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5118110236220472" footer="0.7086614173228347"/>
  <pageSetup firstPageNumber="3" useFirstPageNumber="1" horizontalDpi="600" verticalDpi="600" orientation="portrait" paperSize="9" scale="97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M23" sqref="M23"/>
    </sheetView>
  </sheetViews>
  <sheetFormatPr defaultColWidth="9.00390625" defaultRowHeight="12.75"/>
  <cols>
    <col min="1" max="1" width="43.00390625" style="0" customWidth="1"/>
    <col min="2" max="3" width="10.50390625" style="0" customWidth="1"/>
    <col min="4" max="4" width="11.375" style="0" customWidth="1"/>
    <col min="5" max="5" width="9.50390625" style="0" customWidth="1"/>
    <col min="6" max="6" width="0.12890625" style="0" customWidth="1"/>
    <col min="7" max="7" width="0.5" style="0" hidden="1" customWidth="1"/>
    <col min="8" max="10" width="9.125" style="0" hidden="1" customWidth="1"/>
  </cols>
  <sheetData>
    <row r="1" spans="1:5" s="152" customFormat="1" ht="22.5" customHeight="1">
      <c r="A1" s="280" t="s">
        <v>134</v>
      </c>
      <c r="B1" s="277"/>
      <c r="C1" s="277"/>
      <c r="D1" s="277"/>
      <c r="E1" s="277"/>
    </row>
    <row r="2" spans="1:5" ht="13.5">
      <c r="A2" s="44" t="s">
        <v>32</v>
      </c>
      <c r="E2" s="60" t="s">
        <v>21</v>
      </c>
    </row>
    <row r="3" spans="1:5" ht="26.25">
      <c r="A3" s="221" t="s">
        <v>55</v>
      </c>
      <c r="B3" s="23" t="s">
        <v>56</v>
      </c>
      <c r="C3" s="23" t="s">
        <v>35</v>
      </c>
      <c r="D3" s="23" t="s">
        <v>90</v>
      </c>
      <c r="E3" s="23" t="s">
        <v>36</v>
      </c>
    </row>
    <row r="4" spans="1:5" ht="39">
      <c r="A4" s="222" t="s">
        <v>125</v>
      </c>
      <c r="B4" s="223">
        <v>6500</v>
      </c>
      <c r="C4" s="223">
        <v>6500</v>
      </c>
      <c r="D4" s="69">
        <v>0</v>
      </c>
      <c r="E4" s="69">
        <f aca="true" t="shared" si="0" ref="E4:E10">D4*100/C4</f>
        <v>0</v>
      </c>
    </row>
    <row r="5" spans="1:5" ht="54.75" customHeight="1">
      <c r="A5" s="222" t="s">
        <v>119</v>
      </c>
      <c r="B5" s="223">
        <v>12000</v>
      </c>
      <c r="C5" s="223">
        <v>12000</v>
      </c>
      <c r="D5" s="69">
        <v>0</v>
      </c>
      <c r="E5" s="69">
        <f t="shared" si="0"/>
        <v>0</v>
      </c>
    </row>
    <row r="6" spans="1:5" ht="49.5" customHeight="1">
      <c r="A6" s="222" t="s">
        <v>126</v>
      </c>
      <c r="B6" s="223">
        <v>0</v>
      </c>
      <c r="C6" s="223">
        <v>5000</v>
      </c>
      <c r="D6" s="223">
        <v>1000</v>
      </c>
      <c r="E6" s="69">
        <f t="shared" si="0"/>
        <v>20</v>
      </c>
    </row>
    <row r="7" spans="1:5" ht="39">
      <c r="A7" s="222" t="s">
        <v>120</v>
      </c>
      <c r="B7" s="223">
        <v>0</v>
      </c>
      <c r="C7" s="223">
        <v>602</v>
      </c>
      <c r="D7" s="223">
        <v>602</v>
      </c>
      <c r="E7" s="69">
        <f>D7*100/C7</f>
        <v>100</v>
      </c>
    </row>
    <row r="8" spans="1:5" ht="26.25">
      <c r="A8" s="222" t="s">
        <v>123</v>
      </c>
      <c r="B8" s="223">
        <v>0</v>
      </c>
      <c r="C8" s="223">
        <v>217432</v>
      </c>
      <c r="D8" s="223">
        <v>39751</v>
      </c>
      <c r="E8" s="69">
        <f t="shared" si="0"/>
        <v>18.282037602560802</v>
      </c>
    </row>
    <row r="9" spans="1:5" ht="52.5">
      <c r="A9" s="222" t="s">
        <v>121</v>
      </c>
      <c r="B9" s="223">
        <v>70000</v>
      </c>
      <c r="C9" s="223">
        <v>70000</v>
      </c>
      <c r="D9" s="69">
        <v>0</v>
      </c>
      <c r="E9" s="69">
        <f t="shared" si="0"/>
        <v>0</v>
      </c>
    </row>
    <row r="10" spans="1:5" ht="20.25" customHeight="1">
      <c r="A10" s="190" t="s">
        <v>57</v>
      </c>
      <c r="B10" s="186">
        <f>SUM(B4:B9)</f>
        <v>88500</v>
      </c>
      <c r="C10" s="186">
        <f>SUM(C4:C9)</f>
        <v>311534</v>
      </c>
      <c r="D10" s="186">
        <f>SUM(D4:D9)</f>
        <v>41353</v>
      </c>
      <c r="E10" s="186">
        <f t="shared" si="0"/>
        <v>13.27399256581946</v>
      </c>
    </row>
    <row r="11" ht="15" customHeight="1"/>
    <row r="12" spans="1:5" ht="26.25">
      <c r="A12" s="189" t="s">
        <v>58</v>
      </c>
      <c r="B12" s="23" t="s">
        <v>56</v>
      </c>
      <c r="C12" s="23" t="s">
        <v>35</v>
      </c>
      <c r="D12" s="23" t="s">
        <v>90</v>
      </c>
      <c r="E12" s="23" t="s">
        <v>36</v>
      </c>
    </row>
    <row r="13" spans="1:5" ht="15.75" customHeight="1">
      <c r="A13" s="222" t="s">
        <v>104</v>
      </c>
      <c r="B13" s="223">
        <v>100000</v>
      </c>
      <c r="C13" s="223">
        <v>117560</v>
      </c>
      <c r="D13" s="223">
        <v>56104</v>
      </c>
      <c r="E13" s="69">
        <f aca="true" t="shared" si="1" ref="E13:E18">D13*100/C13</f>
        <v>47.723715549506636</v>
      </c>
    </row>
    <row r="14" spans="1:5" ht="26.25">
      <c r="A14" s="224" t="s">
        <v>122</v>
      </c>
      <c r="B14" s="223">
        <v>3644</v>
      </c>
      <c r="C14" s="223">
        <v>246506</v>
      </c>
      <c r="D14" s="223">
        <v>246506</v>
      </c>
      <c r="E14" s="69">
        <f t="shared" si="1"/>
        <v>100</v>
      </c>
    </row>
    <row r="15" spans="1:6" ht="15.75" customHeight="1">
      <c r="A15" s="224" t="s">
        <v>59</v>
      </c>
      <c r="B15" s="223">
        <v>429145</v>
      </c>
      <c r="C15" s="223">
        <v>411585</v>
      </c>
      <c r="D15" s="223">
        <v>0</v>
      </c>
      <c r="E15" s="69">
        <f t="shared" si="1"/>
        <v>0</v>
      </c>
      <c r="F15" s="237"/>
    </row>
    <row r="16" spans="1:10" ht="39">
      <c r="A16" s="222" t="s">
        <v>115</v>
      </c>
      <c r="B16" s="223">
        <v>180000</v>
      </c>
      <c r="C16" s="223">
        <v>180000</v>
      </c>
      <c r="D16" s="223">
        <v>65725</v>
      </c>
      <c r="E16" s="69">
        <f t="shared" si="1"/>
        <v>36.513888888888886</v>
      </c>
      <c r="J16" t="s">
        <v>98</v>
      </c>
    </row>
    <row r="17" spans="1:5" ht="39">
      <c r="A17" s="222" t="s">
        <v>124</v>
      </c>
      <c r="B17" s="223">
        <v>0</v>
      </c>
      <c r="C17" s="223">
        <v>2350</v>
      </c>
      <c r="D17" s="223">
        <v>2350</v>
      </c>
      <c r="E17" s="69">
        <f t="shared" si="1"/>
        <v>100</v>
      </c>
    </row>
    <row r="18" spans="1:5" ht="25.5" customHeight="1">
      <c r="A18" s="192" t="s">
        <v>60</v>
      </c>
      <c r="B18" s="186">
        <f>SUM(B13:B17)</f>
        <v>712789</v>
      </c>
      <c r="C18" s="186">
        <f>SUM(C13:C17)</f>
        <v>958001</v>
      </c>
      <c r="D18" s="186">
        <f>SUM(D13:D17)</f>
        <v>370685</v>
      </c>
      <c r="E18" s="186">
        <f t="shared" si="1"/>
        <v>38.69359217787873</v>
      </c>
    </row>
    <row r="19" spans="2:5" ht="13.5" thickBot="1">
      <c r="B19" s="8"/>
      <c r="C19" s="8"/>
      <c r="D19" s="8"/>
      <c r="E19" s="8"/>
    </row>
    <row r="20" spans="1:5" ht="18.75" customHeight="1" thickBot="1">
      <c r="A20" s="114" t="s">
        <v>61</v>
      </c>
      <c r="B20" s="77">
        <f>B10+B18</f>
        <v>801289</v>
      </c>
      <c r="C20" s="77">
        <f>SUM(C18+C10)</f>
        <v>1269535</v>
      </c>
      <c r="D20" s="77">
        <f>SUM(D18+D10)</f>
        <v>412038</v>
      </c>
      <c r="E20" s="78">
        <f>D20/C20*100</f>
        <v>32.455820438191935</v>
      </c>
    </row>
    <row r="21" spans="1:5" ht="14.25" customHeight="1">
      <c r="A21" s="74"/>
      <c r="B21" s="193"/>
      <c r="C21" s="193"/>
      <c r="D21" s="193"/>
      <c r="E21" s="194"/>
    </row>
    <row r="22" spans="1:5" ht="13.5">
      <c r="A22" s="44" t="s">
        <v>30</v>
      </c>
      <c r="E22" s="60" t="s">
        <v>21</v>
      </c>
    </row>
    <row r="23" spans="1:6" ht="12.75" customHeight="1">
      <c r="A23" s="195" t="s">
        <v>62</v>
      </c>
      <c r="B23" s="196" t="s">
        <v>96</v>
      </c>
      <c r="C23" s="196" t="s">
        <v>97</v>
      </c>
      <c r="D23" s="197" t="s">
        <v>90</v>
      </c>
      <c r="E23" s="196" t="s">
        <v>36</v>
      </c>
      <c r="F23" s="203"/>
    </row>
    <row r="24" spans="1:5" ht="9.75" customHeight="1">
      <c r="A24" s="198"/>
      <c r="B24" s="188"/>
      <c r="C24" s="188"/>
      <c r="D24" s="187"/>
      <c r="E24" s="188"/>
    </row>
    <row r="25" spans="1:5" ht="15.75" customHeight="1">
      <c r="A25" s="224" t="s">
        <v>93</v>
      </c>
      <c r="B25" s="223">
        <v>24400</v>
      </c>
      <c r="C25" s="199">
        <v>24400</v>
      </c>
      <c r="D25" s="200">
        <v>12195</v>
      </c>
      <c r="E25" s="199">
        <f>D25*100/C25</f>
        <v>49.97950819672131</v>
      </c>
    </row>
    <row r="26" spans="1:5" ht="20.25" customHeight="1">
      <c r="A26" s="190" t="s">
        <v>63</v>
      </c>
      <c r="B26" s="186">
        <f>SUM(B25:B25)</f>
        <v>24400</v>
      </c>
      <c r="C26" s="186">
        <f>SUM(C25:C25)</f>
        <v>24400</v>
      </c>
      <c r="D26" s="186">
        <f>SUM(D25:D25)</f>
        <v>12195</v>
      </c>
      <c r="E26" s="186">
        <f>D26*100/C26</f>
        <v>49.97950819672131</v>
      </c>
    </row>
    <row r="27" spans="1:5" ht="18.75" customHeight="1">
      <c r="A27" s="201"/>
      <c r="B27" s="202"/>
      <c r="C27" s="202"/>
      <c r="D27" s="202"/>
      <c r="E27" s="202"/>
    </row>
    <row r="28" spans="1:5" ht="26.25">
      <c r="A28" s="189" t="s">
        <v>64</v>
      </c>
      <c r="B28" s="23" t="s">
        <v>56</v>
      </c>
      <c r="C28" s="23" t="s">
        <v>49</v>
      </c>
      <c r="D28" s="23" t="s">
        <v>50</v>
      </c>
      <c r="E28" s="23" t="s">
        <v>36</v>
      </c>
    </row>
    <row r="29" spans="1:5" ht="15.75" customHeight="1">
      <c r="A29" s="191" t="s">
        <v>105</v>
      </c>
      <c r="B29" s="69">
        <v>0</v>
      </c>
      <c r="C29" s="223">
        <v>9</v>
      </c>
      <c r="D29" s="223">
        <v>9</v>
      </c>
      <c r="E29" s="69">
        <f>D29*100/C29</f>
        <v>100</v>
      </c>
    </row>
    <row r="30" spans="1:5" ht="15.75" customHeight="1">
      <c r="A30" s="191" t="s">
        <v>65</v>
      </c>
      <c r="B30" s="69">
        <v>0</v>
      </c>
      <c r="C30" s="223">
        <v>49944</v>
      </c>
      <c r="D30" s="223">
        <v>49944</v>
      </c>
      <c r="E30" s="69" t="s">
        <v>20</v>
      </c>
    </row>
    <row r="31" spans="1:5" ht="26.25">
      <c r="A31" s="191" t="s">
        <v>66</v>
      </c>
      <c r="B31" s="69">
        <v>0</v>
      </c>
      <c r="C31" s="223">
        <v>17521</v>
      </c>
      <c r="D31" s="223">
        <v>17521</v>
      </c>
      <c r="E31" s="69" t="s">
        <v>20</v>
      </c>
    </row>
    <row r="32" spans="1:5" ht="26.25" customHeight="1">
      <c r="A32" s="192" t="s">
        <v>67</v>
      </c>
      <c r="B32" s="186">
        <f>SUM(B29:B31)</f>
        <v>0</v>
      </c>
      <c r="C32" s="186">
        <f>SUM(C29:C31)</f>
        <v>67474</v>
      </c>
      <c r="D32" s="186">
        <f>SUM(D29:D31)</f>
        <v>67474</v>
      </c>
      <c r="E32" s="246" t="s">
        <v>127</v>
      </c>
    </row>
    <row r="33" spans="2:5" ht="13.5" thickBot="1">
      <c r="B33" s="8"/>
      <c r="C33" s="8"/>
      <c r="D33" s="8"/>
      <c r="E33" s="8"/>
    </row>
    <row r="34" spans="1:5" ht="21.75" customHeight="1" thickBot="1">
      <c r="A34" s="114" t="s">
        <v>68</v>
      </c>
      <c r="B34" s="77">
        <f>SUM(B32+B26)</f>
        <v>24400</v>
      </c>
      <c r="C34" s="77">
        <f>SUM(C32+C26)</f>
        <v>91874</v>
      </c>
      <c r="D34" s="77">
        <f>SUM(D32+D26)</f>
        <v>79669</v>
      </c>
      <c r="E34" s="78">
        <f>D34/C34*100</f>
        <v>86.71550166532424</v>
      </c>
    </row>
    <row r="35" ht="13.5" thickBot="1"/>
    <row r="36" spans="1:5" ht="22.5" customHeight="1" thickBot="1">
      <c r="A36" s="114" t="s">
        <v>69</v>
      </c>
      <c r="B36" s="77">
        <f>B20-B34</f>
        <v>776889</v>
      </c>
      <c r="C36" s="77">
        <f>C20-C34</f>
        <v>1177661</v>
      </c>
      <c r="D36" s="77">
        <f>D20-D34</f>
        <v>332369</v>
      </c>
      <c r="E36" s="78" t="s">
        <v>20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4" useFirstPageNumber="1" horizontalDpi="600" verticalDpi="600" orientation="portrait" paperSize="9" scale="85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24"/>
  <sheetViews>
    <sheetView showGridLines="0" zoomScalePageLayoutView="0" workbookViewId="0" topLeftCell="A1">
      <selection activeCell="N21" sqref="N21"/>
    </sheetView>
  </sheetViews>
  <sheetFormatPr defaultColWidth="9.125" defaultRowHeight="12.75"/>
  <cols>
    <col min="1" max="1" width="2.625" style="252" customWidth="1"/>
    <col min="2" max="2" width="20.375" style="252" customWidth="1"/>
    <col min="3" max="3" width="4.50390625" style="252" bestFit="1" customWidth="1"/>
    <col min="4" max="7" width="7.00390625" style="252" bestFit="1" customWidth="1"/>
    <col min="8" max="8" width="8.375" style="252" customWidth="1"/>
    <col min="9" max="9" width="10.375" style="252" customWidth="1"/>
    <col min="10" max="10" width="8.625" style="252" customWidth="1"/>
    <col min="11" max="11" width="6.00390625" style="252" customWidth="1"/>
    <col min="12" max="12" width="6.625" style="252" customWidth="1"/>
    <col min="13" max="13" width="7.00390625" style="252" customWidth="1"/>
    <col min="14" max="14" width="6.375" style="252" bestFit="1" customWidth="1"/>
    <col min="15" max="15" width="7.00390625" style="252" bestFit="1" customWidth="1"/>
    <col min="16" max="16" width="10.00390625" style="252" customWidth="1"/>
    <col min="17" max="17" width="10.875" style="252" customWidth="1"/>
    <col min="18" max="18" width="9.50390625" style="252" customWidth="1"/>
    <col min="19" max="19" width="4.00390625" style="252" customWidth="1"/>
    <col min="20" max="16384" width="9.125" style="252" customWidth="1"/>
  </cols>
  <sheetData>
    <row r="1" spans="1:19" ht="12" customHeight="1">
      <c r="A1" s="251"/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</row>
    <row r="2" spans="1:19" s="265" customFormat="1" ht="18" customHeight="1">
      <c r="A2" s="264"/>
      <c r="B2" s="282" t="s">
        <v>133</v>
      </c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64"/>
    </row>
    <row r="3" spans="1:15" s="266" customFormat="1" ht="15.75" customHeight="1">
      <c r="A3" s="285" t="s">
        <v>117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</row>
    <row r="4" spans="1:19" ht="6" customHeight="1" thickBot="1">
      <c r="A4" s="251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1"/>
    </row>
    <row r="5" spans="1:19" ht="27" customHeight="1" thickBot="1">
      <c r="A5" s="251"/>
      <c r="B5" s="254">
        <v>2012</v>
      </c>
      <c r="C5" s="255"/>
      <c r="D5" s="256" t="s">
        <v>0</v>
      </c>
      <c r="E5" s="256" t="s">
        <v>1</v>
      </c>
      <c r="F5" s="256" t="s">
        <v>2</v>
      </c>
      <c r="G5" s="256" t="s">
        <v>3</v>
      </c>
      <c r="H5" s="256" t="s">
        <v>4</v>
      </c>
      <c r="I5" s="256" t="s">
        <v>5</v>
      </c>
      <c r="J5" s="256" t="s">
        <v>6</v>
      </c>
      <c r="K5" s="256" t="s">
        <v>7</v>
      </c>
      <c r="L5" s="256" t="s">
        <v>8</v>
      </c>
      <c r="M5" s="256" t="s">
        <v>9</v>
      </c>
      <c r="N5" s="256" t="s">
        <v>10</v>
      </c>
      <c r="O5" s="256" t="s">
        <v>11</v>
      </c>
      <c r="P5" s="256" t="s">
        <v>12</v>
      </c>
      <c r="Q5" s="256" t="s">
        <v>15</v>
      </c>
      <c r="R5" s="256" t="s">
        <v>13</v>
      </c>
      <c r="S5" s="251"/>
    </row>
    <row r="6" spans="1:19" ht="21" thickBot="1">
      <c r="A6" s="251"/>
      <c r="B6" s="257" t="s">
        <v>109</v>
      </c>
      <c r="C6" s="258">
        <v>1111</v>
      </c>
      <c r="D6" s="259">
        <v>101317.66</v>
      </c>
      <c r="E6" s="259">
        <v>70805.978</v>
      </c>
      <c r="F6" s="259">
        <v>54296.157</v>
      </c>
      <c r="G6" s="259">
        <v>44698.108</v>
      </c>
      <c r="H6" s="259">
        <v>0</v>
      </c>
      <c r="I6" s="259">
        <v>0</v>
      </c>
      <c r="J6" s="259">
        <v>0</v>
      </c>
      <c r="K6" s="259">
        <v>0</v>
      </c>
      <c r="L6" s="259">
        <v>0</v>
      </c>
      <c r="M6" s="259">
        <v>0</v>
      </c>
      <c r="N6" s="259">
        <v>0</v>
      </c>
      <c r="O6" s="259">
        <v>0</v>
      </c>
      <c r="P6" s="259">
        <v>271117.903</v>
      </c>
      <c r="Q6" s="259">
        <v>658200</v>
      </c>
      <c r="R6" s="260">
        <v>41.190808720753566</v>
      </c>
      <c r="S6" s="251"/>
    </row>
    <row r="7" spans="1:19" ht="30.75" thickBot="1">
      <c r="A7" s="251"/>
      <c r="B7" s="257" t="s">
        <v>110</v>
      </c>
      <c r="C7" s="258">
        <v>1112</v>
      </c>
      <c r="D7" s="259">
        <v>6294.079</v>
      </c>
      <c r="E7" s="259">
        <v>790.727</v>
      </c>
      <c r="F7" s="259">
        <v>1852.046</v>
      </c>
      <c r="G7" s="259">
        <v>0</v>
      </c>
      <c r="H7" s="259">
        <v>0</v>
      </c>
      <c r="I7" s="259">
        <v>0</v>
      </c>
      <c r="J7" s="259">
        <v>0</v>
      </c>
      <c r="K7" s="259">
        <v>0</v>
      </c>
      <c r="L7" s="259">
        <v>0</v>
      </c>
      <c r="M7" s="259">
        <v>0</v>
      </c>
      <c r="N7" s="259">
        <v>0</v>
      </c>
      <c r="O7" s="259">
        <v>0</v>
      </c>
      <c r="P7" s="259">
        <v>8936.852</v>
      </c>
      <c r="Q7" s="259">
        <v>30000</v>
      </c>
      <c r="R7" s="260">
        <v>29.789506666666664</v>
      </c>
      <c r="S7" s="251"/>
    </row>
    <row r="8" spans="1:19" ht="21" thickBot="1">
      <c r="A8" s="251"/>
      <c r="B8" s="257" t="s">
        <v>111</v>
      </c>
      <c r="C8" s="258">
        <v>1113</v>
      </c>
      <c r="D8" s="259">
        <v>7077.493</v>
      </c>
      <c r="E8" s="259">
        <v>14999.131</v>
      </c>
      <c r="F8" s="259">
        <v>4602.834</v>
      </c>
      <c r="G8" s="259">
        <v>4843.931</v>
      </c>
      <c r="H8" s="259">
        <v>0</v>
      </c>
      <c r="I8" s="259">
        <v>0</v>
      </c>
      <c r="J8" s="259">
        <v>0</v>
      </c>
      <c r="K8" s="259">
        <v>0</v>
      </c>
      <c r="L8" s="259">
        <v>0</v>
      </c>
      <c r="M8" s="259">
        <v>0</v>
      </c>
      <c r="N8" s="259">
        <v>0</v>
      </c>
      <c r="O8" s="259">
        <v>0</v>
      </c>
      <c r="P8" s="259">
        <v>31523.389</v>
      </c>
      <c r="Q8" s="259">
        <v>60000</v>
      </c>
      <c r="R8" s="260">
        <v>52.538981666666665</v>
      </c>
      <c r="S8" s="251"/>
    </row>
    <row r="9" spans="1:19" ht="21" thickBot="1">
      <c r="A9" s="251"/>
      <c r="B9" s="257" t="s">
        <v>112</v>
      </c>
      <c r="C9" s="258">
        <v>1121</v>
      </c>
      <c r="D9" s="259">
        <v>133066.754</v>
      </c>
      <c r="E9" s="259">
        <v>4991.52</v>
      </c>
      <c r="F9" s="259">
        <v>148955.966</v>
      </c>
      <c r="G9" s="259">
        <v>39285.277</v>
      </c>
      <c r="H9" s="259">
        <v>0</v>
      </c>
      <c r="I9" s="259">
        <v>0</v>
      </c>
      <c r="J9" s="259">
        <v>0</v>
      </c>
      <c r="K9" s="259">
        <v>0</v>
      </c>
      <c r="L9" s="259">
        <v>0</v>
      </c>
      <c r="M9" s="259"/>
      <c r="N9" s="259">
        <v>0</v>
      </c>
      <c r="O9" s="259">
        <v>0</v>
      </c>
      <c r="P9" s="259">
        <v>326299.517</v>
      </c>
      <c r="Q9" s="259">
        <v>753000</v>
      </c>
      <c r="R9" s="260">
        <v>43.333269189907035</v>
      </c>
      <c r="S9" s="251"/>
    </row>
    <row r="10" spans="1:19" ht="13.5" thickBot="1">
      <c r="A10" s="251"/>
      <c r="B10" s="257" t="s">
        <v>113</v>
      </c>
      <c r="C10" s="258">
        <v>1211</v>
      </c>
      <c r="D10" s="259">
        <v>150626.198</v>
      </c>
      <c r="E10" s="259">
        <v>274565.823</v>
      </c>
      <c r="F10" s="259">
        <v>0</v>
      </c>
      <c r="G10" s="259">
        <v>80981.171</v>
      </c>
      <c r="H10" s="259">
        <v>0</v>
      </c>
      <c r="I10" s="259">
        <v>0</v>
      </c>
      <c r="J10" s="259">
        <v>0</v>
      </c>
      <c r="K10" s="259">
        <v>0</v>
      </c>
      <c r="L10" s="259">
        <v>0</v>
      </c>
      <c r="M10" s="259">
        <v>0</v>
      </c>
      <c r="N10" s="259">
        <v>0</v>
      </c>
      <c r="O10" s="259">
        <v>0</v>
      </c>
      <c r="P10" s="259">
        <v>506173.192</v>
      </c>
      <c r="Q10" s="259">
        <v>1692600</v>
      </c>
      <c r="R10" s="260">
        <v>29.905068651778326</v>
      </c>
      <c r="S10" s="251"/>
    </row>
    <row r="11" spans="1:19" ht="13.5" thickBot="1">
      <c r="A11" s="251"/>
      <c r="B11" s="281" t="s">
        <v>14</v>
      </c>
      <c r="C11" s="281"/>
      <c r="D11" s="261">
        <v>398382.184</v>
      </c>
      <c r="E11" s="261">
        <v>366153.179</v>
      </c>
      <c r="F11" s="261">
        <v>209707.003</v>
      </c>
      <c r="G11" s="261">
        <v>169808.487</v>
      </c>
      <c r="H11" s="261">
        <v>0</v>
      </c>
      <c r="I11" s="261">
        <v>0</v>
      </c>
      <c r="J11" s="261">
        <v>0</v>
      </c>
      <c r="K11" s="261">
        <v>0</v>
      </c>
      <c r="L11" s="261">
        <v>0</v>
      </c>
      <c r="M11" s="261">
        <v>0</v>
      </c>
      <c r="N11" s="261">
        <v>0</v>
      </c>
      <c r="O11" s="261">
        <v>0</v>
      </c>
      <c r="P11" s="261">
        <v>1144050.853</v>
      </c>
      <c r="Q11" s="261">
        <v>3193800</v>
      </c>
      <c r="R11" s="262">
        <v>35.82099232888722</v>
      </c>
      <c r="S11" s="251"/>
    </row>
    <row r="12" spans="1:19" ht="12.75">
      <c r="A12" s="251"/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51"/>
    </row>
    <row r="13" spans="1:19" ht="3" customHeight="1">
      <c r="A13" s="251"/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253"/>
      <c r="M13" s="253"/>
      <c r="N13" s="253"/>
      <c r="O13" s="253"/>
      <c r="P13" s="253"/>
      <c r="Q13" s="253"/>
      <c r="R13" s="253"/>
      <c r="S13" s="251"/>
    </row>
    <row r="14" spans="1:19" ht="13.5" customHeight="1">
      <c r="A14" s="251"/>
      <c r="B14" s="284" t="s">
        <v>16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84"/>
      <c r="O14" s="284"/>
      <c r="P14" s="284"/>
      <c r="Q14" s="284"/>
      <c r="R14" s="284"/>
      <c r="S14" s="251"/>
    </row>
    <row r="15" spans="1:19" ht="13.5" customHeight="1">
      <c r="A15" s="251"/>
      <c r="B15" s="284" t="s">
        <v>129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84"/>
      <c r="O15" s="284"/>
      <c r="P15" s="284"/>
      <c r="Q15" s="284"/>
      <c r="R15" s="284"/>
      <c r="S15" s="251"/>
    </row>
    <row r="16" spans="1:19" ht="13.5" customHeight="1">
      <c r="A16" s="251"/>
      <c r="B16" s="284" t="s">
        <v>130</v>
      </c>
      <c r="C16" s="284"/>
      <c r="D16" s="284"/>
      <c r="E16" s="284"/>
      <c r="F16" s="284"/>
      <c r="G16" s="284"/>
      <c r="H16" s="284"/>
      <c r="I16" s="284"/>
      <c r="J16" s="284"/>
      <c r="K16" s="284"/>
      <c r="L16" s="284"/>
      <c r="M16" s="284"/>
      <c r="N16" s="284"/>
      <c r="O16" s="284"/>
      <c r="P16" s="284"/>
      <c r="Q16" s="284"/>
      <c r="R16" s="284"/>
      <c r="S16" s="251"/>
    </row>
    <row r="17" spans="1:19" ht="6.75" customHeight="1" thickBot="1">
      <c r="A17" s="251"/>
      <c r="B17" s="253"/>
      <c r="C17" s="253"/>
      <c r="D17" s="253"/>
      <c r="E17" s="253"/>
      <c r="F17" s="253"/>
      <c r="G17" s="253"/>
      <c r="H17" s="253"/>
      <c r="I17" s="253"/>
      <c r="J17" s="253"/>
      <c r="K17" s="253"/>
      <c r="L17" s="253"/>
      <c r="M17" s="253"/>
      <c r="N17" s="253"/>
      <c r="O17" s="253"/>
      <c r="P17" s="253"/>
      <c r="Q17" s="253"/>
      <c r="R17" s="253"/>
      <c r="S17" s="251"/>
    </row>
    <row r="18" spans="1:19" ht="30.75" thickBot="1">
      <c r="A18" s="251"/>
      <c r="B18" s="254">
        <v>2011</v>
      </c>
      <c r="C18" s="255"/>
      <c r="D18" s="256" t="s">
        <v>0</v>
      </c>
      <c r="E18" s="256" t="s">
        <v>1</v>
      </c>
      <c r="F18" s="256" t="s">
        <v>2</v>
      </c>
      <c r="G18" s="256" t="s">
        <v>3</v>
      </c>
      <c r="H18" s="256" t="s">
        <v>4</v>
      </c>
      <c r="I18" s="256" t="s">
        <v>5</v>
      </c>
      <c r="J18" s="256" t="s">
        <v>6</v>
      </c>
      <c r="K18" s="256" t="s">
        <v>7</v>
      </c>
      <c r="L18" s="256" t="s">
        <v>8</v>
      </c>
      <c r="M18" s="256" t="s">
        <v>9</v>
      </c>
      <c r="N18" s="256" t="s">
        <v>10</v>
      </c>
      <c r="O18" s="256" t="s">
        <v>11</v>
      </c>
      <c r="P18" s="256" t="s">
        <v>114</v>
      </c>
      <c r="Q18" s="256" t="s">
        <v>17</v>
      </c>
      <c r="R18" s="256" t="s">
        <v>13</v>
      </c>
      <c r="S18" s="251"/>
    </row>
    <row r="19" spans="1:19" ht="21" thickBot="1">
      <c r="A19" s="251"/>
      <c r="B19" s="257" t="s">
        <v>109</v>
      </c>
      <c r="C19" s="258">
        <v>1111</v>
      </c>
      <c r="D19" s="259">
        <v>107413.818</v>
      </c>
      <c r="E19" s="259">
        <v>51374.118</v>
      </c>
      <c r="F19" s="259">
        <v>52068.291</v>
      </c>
      <c r="G19" s="259">
        <v>44188.908</v>
      </c>
      <c r="H19" s="259">
        <v>0</v>
      </c>
      <c r="I19" s="259">
        <v>0</v>
      </c>
      <c r="J19" s="259">
        <v>0</v>
      </c>
      <c r="K19" s="259">
        <v>0</v>
      </c>
      <c r="L19" s="259">
        <v>0</v>
      </c>
      <c r="M19" s="259">
        <v>0</v>
      </c>
      <c r="N19" s="259">
        <v>0</v>
      </c>
      <c r="O19" s="259">
        <v>0</v>
      </c>
      <c r="P19" s="259">
        <f>_494+_495+_496+_497+_498+_499+_500+_501+_502+_503+_504+_505</f>
        <v>255045.13499999998</v>
      </c>
      <c r="Q19" s="259">
        <v>765890.71635</v>
      </c>
      <c r="R19" s="260">
        <f>(_506/_507)*100</f>
        <v>33.30046043846396</v>
      </c>
      <c r="S19" s="251"/>
    </row>
    <row r="20" spans="1:19" ht="30.75" thickBot="1">
      <c r="A20" s="251"/>
      <c r="B20" s="257" t="s">
        <v>110</v>
      </c>
      <c r="C20" s="258">
        <v>1112</v>
      </c>
      <c r="D20" s="259">
        <v>5563.158</v>
      </c>
      <c r="E20" s="259">
        <v>767.562</v>
      </c>
      <c r="F20" s="259">
        <v>6347.184</v>
      </c>
      <c r="G20" s="259">
        <v>0</v>
      </c>
      <c r="H20" s="259">
        <v>0</v>
      </c>
      <c r="I20" s="259">
        <v>0</v>
      </c>
      <c r="J20" s="259">
        <v>0</v>
      </c>
      <c r="K20" s="259">
        <v>0</v>
      </c>
      <c r="L20" s="259">
        <v>0</v>
      </c>
      <c r="M20" s="259">
        <v>0</v>
      </c>
      <c r="N20" s="259">
        <v>0</v>
      </c>
      <c r="O20" s="259">
        <v>0</v>
      </c>
      <c r="P20" s="259">
        <f>_513+_514+_515+_516+_517+_518+_519+_520+_521+_522+_523+_524</f>
        <v>12677.904</v>
      </c>
      <c r="Q20" s="259">
        <v>16810.55098</v>
      </c>
      <c r="R20" s="260">
        <f>(_525/_526)*100</f>
        <v>75.41635021412011</v>
      </c>
      <c r="S20" s="251"/>
    </row>
    <row r="21" spans="1:19" ht="21" thickBot="1">
      <c r="A21" s="251"/>
      <c r="B21" s="257" t="s">
        <v>111</v>
      </c>
      <c r="C21" s="258">
        <v>1113</v>
      </c>
      <c r="D21" s="259">
        <v>6618.457</v>
      </c>
      <c r="E21" s="259">
        <v>6507.287</v>
      </c>
      <c r="F21" s="259">
        <v>4346</v>
      </c>
      <c r="G21" s="259">
        <v>4680.661</v>
      </c>
      <c r="H21" s="259">
        <v>0</v>
      </c>
      <c r="I21" s="259">
        <v>0</v>
      </c>
      <c r="J21" s="259">
        <v>0</v>
      </c>
      <c r="K21" s="259">
        <v>0</v>
      </c>
      <c r="L21" s="259">
        <v>0</v>
      </c>
      <c r="M21" s="259">
        <v>0</v>
      </c>
      <c r="N21" s="259">
        <v>0</v>
      </c>
      <c r="O21" s="259">
        <v>0</v>
      </c>
      <c r="P21" s="259">
        <f>_532+_533+_534+_535+_536+_537+_538+_539+_540+_541+_542+_543</f>
        <v>22152.405</v>
      </c>
      <c r="Q21" s="259">
        <v>72546.32678</v>
      </c>
      <c r="R21" s="260">
        <f>(_544/_545)*100</f>
        <v>30.535529479222518</v>
      </c>
      <c r="S21" s="251"/>
    </row>
    <row r="22" spans="1:19" ht="21" thickBot="1">
      <c r="A22" s="251"/>
      <c r="B22" s="257" t="s">
        <v>112</v>
      </c>
      <c r="C22" s="258">
        <v>1121</v>
      </c>
      <c r="D22" s="259">
        <v>118370.119</v>
      </c>
      <c r="E22" s="259">
        <v>6244.443</v>
      </c>
      <c r="F22" s="259">
        <v>149991.353</v>
      </c>
      <c r="G22" s="259">
        <v>32300.811</v>
      </c>
      <c r="H22" s="259">
        <v>0</v>
      </c>
      <c r="I22" s="259">
        <v>0</v>
      </c>
      <c r="J22" s="259">
        <v>0</v>
      </c>
      <c r="K22" s="259">
        <v>0</v>
      </c>
      <c r="L22" s="259">
        <v>0</v>
      </c>
      <c r="M22" s="259">
        <v>0</v>
      </c>
      <c r="N22" s="259">
        <v>0</v>
      </c>
      <c r="O22" s="259">
        <v>0</v>
      </c>
      <c r="P22" s="259">
        <f>_551+_552+_553+_554+_555+_556+_557+_558+_559+_560+_561+_562</f>
        <v>306906.726</v>
      </c>
      <c r="Q22" s="259">
        <v>758515.6962799999</v>
      </c>
      <c r="R22" s="260">
        <f>(_563/_564)*100</f>
        <v>40.461486493314155</v>
      </c>
      <c r="S22" s="251"/>
    </row>
    <row r="23" spans="1:19" ht="13.5" thickBot="1">
      <c r="A23" s="251"/>
      <c r="B23" s="257" t="s">
        <v>113</v>
      </c>
      <c r="C23" s="258">
        <v>1211</v>
      </c>
      <c r="D23" s="259">
        <v>149112.113</v>
      </c>
      <c r="E23" s="259">
        <v>293102.049</v>
      </c>
      <c r="F23" s="259">
        <v>0</v>
      </c>
      <c r="G23" s="259">
        <v>77523.568</v>
      </c>
      <c r="H23" s="259">
        <v>0</v>
      </c>
      <c r="I23" s="259">
        <v>0</v>
      </c>
      <c r="J23" s="259">
        <v>0</v>
      </c>
      <c r="K23" s="259">
        <v>0</v>
      </c>
      <c r="L23" s="259">
        <v>0</v>
      </c>
      <c r="M23" s="259">
        <v>0</v>
      </c>
      <c r="N23" s="259">
        <v>0</v>
      </c>
      <c r="O23" s="259">
        <v>0</v>
      </c>
      <c r="P23" s="259">
        <f>_570+_571+_572+_573+_574+_575+_576+_577+_578+_579+_580+_581</f>
        <v>519737.73</v>
      </c>
      <c r="Q23" s="259">
        <v>1801219.918</v>
      </c>
      <c r="R23" s="260">
        <f>(_582/_583)*100</f>
        <v>28.854762531001498</v>
      </c>
      <c r="S23" s="251"/>
    </row>
    <row r="24" spans="1:19" ht="13.5" thickBot="1">
      <c r="A24" s="251"/>
      <c r="B24" s="281" t="s">
        <v>14</v>
      </c>
      <c r="C24" s="281"/>
      <c r="D24" s="261">
        <v>387077.665</v>
      </c>
      <c r="E24" s="261">
        <v>357995.459</v>
      </c>
      <c r="F24" s="261">
        <v>212752.828</v>
      </c>
      <c r="G24" s="261">
        <v>158693.948</v>
      </c>
      <c r="H24" s="261">
        <v>0</v>
      </c>
      <c r="I24" s="261">
        <v>0</v>
      </c>
      <c r="J24" s="261">
        <v>0</v>
      </c>
      <c r="K24" s="261">
        <v>0</v>
      </c>
      <c r="L24" s="261">
        <v>0</v>
      </c>
      <c r="M24" s="261">
        <v>0</v>
      </c>
      <c r="N24" s="261">
        <v>0</v>
      </c>
      <c r="O24" s="261">
        <v>0</v>
      </c>
      <c r="P24" s="261">
        <f>_475+_476+_477+_478+_479+_480+_481+_482+_483+_484+_485+_486</f>
        <v>1116519.9</v>
      </c>
      <c r="Q24" s="261">
        <v>3414983.2083900003</v>
      </c>
      <c r="R24" s="262">
        <f>(_487/_488)*100</f>
        <v>32.69474055558783</v>
      </c>
      <c r="S24" s="251"/>
    </row>
  </sheetData>
  <sheetProtection/>
  <mergeCells count="7">
    <mergeCell ref="B24:C24"/>
    <mergeCell ref="B2:R2"/>
    <mergeCell ref="B11:C11"/>
    <mergeCell ref="B14:R14"/>
    <mergeCell ref="B15:R15"/>
    <mergeCell ref="B16:R16"/>
    <mergeCell ref="A3:O3"/>
  </mergeCells>
  <printOptions/>
  <pageMargins left="0.7874015748031497" right="0.7874015748031497" top="0.7874015748031497" bottom="0.7874015748031497" header="0.5118110236220472" footer="0.7086614173228347"/>
  <pageSetup firstPageNumber="5" useFirstPageNumber="1" horizontalDpi="600" verticalDpi="600" orientation="landscape" paperSize="9" scale="8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N18" sqref="N18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7.25">
      <c r="A1" s="287" t="s">
        <v>138</v>
      </c>
      <c r="B1" s="287"/>
      <c r="C1" s="287"/>
      <c r="D1" s="287"/>
      <c r="E1" s="287"/>
      <c r="F1" s="11"/>
      <c r="O1" s="21"/>
      <c r="P1" s="21"/>
    </row>
    <row r="2" spans="1:16" ht="17.25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116</v>
      </c>
      <c r="B4" s="1"/>
      <c r="D4" s="54">
        <v>3040401.61</v>
      </c>
      <c r="E4" s="1" t="s">
        <v>95</v>
      </c>
    </row>
    <row r="5" spans="1:5" ht="18" customHeight="1">
      <c r="A5" s="1"/>
      <c r="B5" s="1"/>
      <c r="D5" s="46"/>
      <c r="E5" s="2"/>
    </row>
    <row r="6" spans="1:2" ht="15">
      <c r="A6" s="1"/>
      <c r="B6" s="1"/>
    </row>
    <row r="7" spans="1:6" ht="15.75" thickBot="1">
      <c r="A7" s="1" t="s">
        <v>70</v>
      </c>
      <c r="B7" s="1"/>
      <c r="E7" s="60" t="s">
        <v>88</v>
      </c>
      <c r="F7" s="2"/>
    </row>
    <row r="8" spans="1:5" ht="25.5" customHeight="1">
      <c r="A8" s="131"/>
      <c r="B8" s="206" t="s">
        <v>96</v>
      </c>
      <c r="C8" s="207" t="s">
        <v>97</v>
      </c>
      <c r="D8" s="208" t="s">
        <v>90</v>
      </c>
      <c r="E8" s="132" t="s">
        <v>36</v>
      </c>
    </row>
    <row r="9" spans="1:5" ht="22.5" customHeight="1">
      <c r="A9" s="133" t="s">
        <v>25</v>
      </c>
      <c r="B9" s="42">
        <v>6331000</v>
      </c>
      <c r="C9" s="42">
        <v>6331000</v>
      </c>
      <c r="D9" s="226">
        <v>3165500</v>
      </c>
      <c r="E9" s="135">
        <f>D9/C9*100</f>
        <v>50</v>
      </c>
    </row>
    <row r="10" spans="1:5" ht="22.5" customHeight="1">
      <c r="A10" s="133" t="s">
        <v>26</v>
      </c>
      <c r="B10" s="42">
        <v>342000</v>
      </c>
      <c r="C10" s="42">
        <v>342000</v>
      </c>
      <c r="D10" s="226">
        <v>171000</v>
      </c>
      <c r="E10" s="135">
        <f>D10/C10*100</f>
        <v>50</v>
      </c>
    </row>
    <row r="11" spans="1:5" ht="25.5" customHeight="1">
      <c r="A11" s="134" t="s">
        <v>107</v>
      </c>
      <c r="B11" s="42">
        <v>0</v>
      </c>
      <c r="C11" s="42">
        <v>0</v>
      </c>
      <c r="D11" s="226">
        <v>2525</v>
      </c>
      <c r="E11" s="135" t="s">
        <v>20</v>
      </c>
    </row>
    <row r="12" spans="1:5" ht="16.5" customHeight="1" thickBot="1">
      <c r="A12" s="136" t="s">
        <v>22</v>
      </c>
      <c r="B12" s="137">
        <f>SUM(B9:B11)</f>
        <v>6673000</v>
      </c>
      <c r="C12" s="137">
        <f>SUM(C9:C11)</f>
        <v>6673000</v>
      </c>
      <c r="D12" s="230">
        <f>SUM(D9:D11)</f>
        <v>3339025</v>
      </c>
      <c r="E12" s="138">
        <f>D12/C12*100</f>
        <v>50.03783905289975</v>
      </c>
    </row>
    <row r="13" spans="1:5" ht="16.5" customHeight="1">
      <c r="A13" s="5"/>
      <c r="B13" s="10"/>
      <c r="C13" s="10"/>
      <c r="D13" s="10"/>
      <c r="E13" s="24"/>
    </row>
    <row r="14" spans="1:5" s="40" customFormat="1" ht="12.75">
      <c r="A14" s="13"/>
      <c r="B14" s="13"/>
      <c r="C14" s="13"/>
      <c r="D14" s="13"/>
      <c r="E14" s="13"/>
    </row>
    <row r="15" spans="1:5" ht="15">
      <c r="A15" s="20" t="s">
        <v>28</v>
      </c>
      <c r="B15" s="13"/>
      <c r="C15" s="13"/>
      <c r="D15" s="54">
        <f>SUM(D4+D12)</f>
        <v>6379426.609999999</v>
      </c>
      <c r="E15" s="20" t="s">
        <v>95</v>
      </c>
    </row>
    <row r="16" ht="12.75">
      <c r="J16" t="s">
        <v>98</v>
      </c>
    </row>
    <row r="17" ht="17.25" customHeight="1"/>
    <row r="18" spans="1:5" ht="15.75" thickBot="1">
      <c r="A18" s="1" t="s">
        <v>71</v>
      </c>
      <c r="B18" s="1"/>
      <c r="D18" s="13"/>
      <c r="E18" s="60" t="s">
        <v>88</v>
      </c>
    </row>
    <row r="19" spans="1:16" ht="26.25">
      <c r="A19" s="139"/>
      <c r="B19" s="206" t="s">
        <v>96</v>
      </c>
      <c r="C19" s="207" t="s">
        <v>97</v>
      </c>
      <c r="D19" s="209" t="s">
        <v>90</v>
      </c>
      <c r="E19" s="132" t="s">
        <v>36</v>
      </c>
      <c r="F19" s="6"/>
      <c r="O19" s="5"/>
      <c r="P19" s="6"/>
    </row>
    <row r="20" spans="1:16" ht="27" customHeight="1">
      <c r="A20" s="140" t="s">
        <v>18</v>
      </c>
      <c r="B20" s="42">
        <v>1580000</v>
      </c>
      <c r="C20" s="42">
        <v>1580000</v>
      </c>
      <c r="D20" s="226">
        <v>487200</v>
      </c>
      <c r="E20" s="216">
        <f aca="true" t="shared" si="0" ref="E20:E25">D20/C20*100</f>
        <v>30.835443037974684</v>
      </c>
      <c r="F20" s="18"/>
      <c r="O20" s="12"/>
      <c r="P20" s="18"/>
    </row>
    <row r="21" spans="1:16" ht="27" customHeight="1">
      <c r="A21" s="140" t="s">
        <v>19</v>
      </c>
      <c r="B21" s="42">
        <v>1993000</v>
      </c>
      <c r="C21" s="42">
        <v>1993000</v>
      </c>
      <c r="D21" s="226">
        <v>640000</v>
      </c>
      <c r="E21" s="216">
        <f t="shared" si="0"/>
        <v>32.112393376818865</v>
      </c>
      <c r="F21" s="18"/>
      <c r="O21" s="12"/>
      <c r="P21" s="18"/>
    </row>
    <row r="22" spans="1:16" ht="39">
      <c r="A22" s="140" t="s">
        <v>142</v>
      </c>
      <c r="B22" s="42">
        <v>112000</v>
      </c>
      <c r="C22" s="42">
        <v>112000</v>
      </c>
      <c r="D22" s="226">
        <v>50000</v>
      </c>
      <c r="E22" s="216">
        <f t="shared" si="0"/>
        <v>44.642857142857146</v>
      </c>
      <c r="F22" s="18"/>
      <c r="O22" s="12"/>
      <c r="P22" s="18"/>
    </row>
    <row r="23" spans="1:16" ht="39.75" customHeight="1">
      <c r="A23" s="140" t="s">
        <v>94</v>
      </c>
      <c r="B23" s="42">
        <v>0</v>
      </c>
      <c r="C23" s="42">
        <v>3040400</v>
      </c>
      <c r="D23" s="226">
        <v>836259.29</v>
      </c>
      <c r="E23" s="216">
        <f t="shared" si="0"/>
        <v>27.504910209183002</v>
      </c>
      <c r="F23" s="18"/>
      <c r="O23" s="12"/>
      <c r="P23" s="18"/>
    </row>
    <row r="24" spans="1:16" ht="27" customHeight="1">
      <c r="A24" s="177" t="s">
        <v>106</v>
      </c>
      <c r="B24" s="175">
        <v>2988000</v>
      </c>
      <c r="C24" s="175">
        <v>2988000</v>
      </c>
      <c r="D24" s="231">
        <v>0</v>
      </c>
      <c r="E24" s="219">
        <f t="shared" si="0"/>
        <v>0</v>
      </c>
      <c r="F24" s="18"/>
      <c r="O24" s="12"/>
      <c r="P24" s="18"/>
    </row>
    <row r="25" spans="1:16" ht="16.5" customHeight="1" thickBot="1">
      <c r="A25" s="136" t="s">
        <v>23</v>
      </c>
      <c r="B25" s="137">
        <f>SUM(B20:B24)</f>
        <v>6673000</v>
      </c>
      <c r="C25" s="137">
        <f>SUM(C20:C24)</f>
        <v>9713400</v>
      </c>
      <c r="D25" s="230">
        <f>SUM(D20:D24)</f>
        <v>2013459.29</v>
      </c>
      <c r="E25" s="141">
        <f t="shared" si="0"/>
        <v>20.728676776411966</v>
      </c>
      <c r="F25" s="14"/>
      <c r="O25" s="10"/>
      <c r="P25" s="14"/>
    </row>
    <row r="26" ht="18" customHeight="1"/>
    <row r="27" ht="18" customHeight="1"/>
    <row r="28" ht="18" customHeight="1">
      <c r="D28" s="13"/>
    </row>
    <row r="29" spans="1:7" ht="15">
      <c r="A29" s="1" t="s">
        <v>131</v>
      </c>
      <c r="B29" s="1"/>
      <c r="D29" s="54">
        <f>SUM(D15-D25)</f>
        <v>4365967.319999999</v>
      </c>
      <c r="E29" s="1" t="s">
        <v>95</v>
      </c>
      <c r="F29" s="51"/>
      <c r="G29" s="51"/>
    </row>
    <row r="30" ht="12.75">
      <c r="D30" s="13"/>
    </row>
    <row r="31" spans="1:4" ht="17.25">
      <c r="A31" s="28"/>
      <c r="D31" s="46"/>
    </row>
    <row r="32" spans="1:4" ht="17.25">
      <c r="A32" s="28"/>
      <c r="D32" s="46"/>
    </row>
    <row r="33" ht="17.25">
      <c r="A33" s="30"/>
    </row>
    <row r="34" ht="17.25">
      <c r="A34" s="30"/>
    </row>
    <row r="35" ht="15">
      <c r="A35" s="32"/>
    </row>
    <row r="36" ht="17.25">
      <c r="A36" s="30"/>
    </row>
    <row r="37" ht="17.25">
      <c r="A37" s="30"/>
    </row>
    <row r="38" ht="17.25">
      <c r="A38" s="30"/>
    </row>
    <row r="39" ht="18">
      <c r="A39" s="34"/>
    </row>
    <row r="40" ht="18">
      <c r="A40" s="34"/>
    </row>
    <row r="41" ht="18">
      <c r="A41" s="34"/>
    </row>
    <row r="42" ht="17.25">
      <c r="A42" s="30"/>
    </row>
    <row r="43" ht="17.25">
      <c r="A43" s="30"/>
    </row>
    <row r="44" ht="15">
      <c r="A44" s="33"/>
    </row>
    <row r="45" ht="18">
      <c r="A45" s="31"/>
    </row>
    <row r="46" ht="18">
      <c r="A46" s="31"/>
    </row>
    <row r="47" ht="18">
      <c r="A47" s="31"/>
    </row>
    <row r="48" ht="17.25">
      <c r="A48" s="29"/>
    </row>
    <row r="49" ht="18">
      <c r="A49" s="31"/>
    </row>
    <row r="50" ht="18">
      <c r="A50" s="31"/>
    </row>
    <row r="51" ht="18">
      <c r="A51" s="31"/>
    </row>
    <row r="52" ht="15">
      <c r="A52" s="32"/>
    </row>
    <row r="53" ht="18">
      <c r="A53" s="31"/>
    </row>
    <row r="54" ht="15">
      <c r="A54" s="33"/>
    </row>
    <row r="55" ht="17.25">
      <c r="A55" s="29"/>
    </row>
    <row r="56" ht="15">
      <c r="A56" s="32"/>
    </row>
    <row r="57" ht="15">
      <c r="A57" s="33"/>
    </row>
    <row r="58" ht="15">
      <c r="A58" s="33"/>
    </row>
    <row r="59" ht="18">
      <c r="A59" s="31"/>
    </row>
    <row r="60" spans="1:2" ht="18">
      <c r="A60" s="31"/>
      <c r="B60" s="29"/>
    </row>
    <row r="61" ht="18">
      <c r="A61" s="31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6" useFirstPageNumber="1" fitToHeight="0" horizontalDpi="600" verticalDpi="600" orientation="portrait" paperSize="9" scale="96" r:id="rId1"/>
  <headerFooter alignWithMargins="0">
    <oddFooter>&amp;C&amp;P</oddFooter>
  </headerFooter>
  <rowBreaks count="1" manualBreakCount="1">
    <brk id="29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N21" sqref="N21"/>
    </sheetView>
  </sheetViews>
  <sheetFormatPr defaultColWidth="9.125" defaultRowHeight="12.75"/>
  <cols>
    <col min="1" max="1" width="36.50390625" style="0" customWidth="1"/>
    <col min="2" max="2" width="12.125" style="0" customWidth="1"/>
    <col min="3" max="3" width="12.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204" customFormat="1" ht="17.25" customHeight="1">
      <c r="A1" s="287" t="s">
        <v>139</v>
      </c>
      <c r="B1" s="287"/>
      <c r="C1" s="287"/>
      <c r="D1" s="287"/>
      <c r="E1" s="287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116</v>
      </c>
      <c r="B5" s="1" t="s">
        <v>98</v>
      </c>
      <c r="D5" s="53">
        <v>42590281.08</v>
      </c>
      <c r="E5" s="2" t="s">
        <v>95</v>
      </c>
    </row>
    <row r="6" spans="1:5" ht="18" customHeight="1">
      <c r="A6" s="20"/>
      <c r="B6" s="20"/>
      <c r="D6" s="43"/>
      <c r="E6" s="2"/>
    </row>
    <row r="7" spans="1:2" ht="15">
      <c r="A7" s="20"/>
      <c r="B7" s="57"/>
    </row>
    <row r="8" spans="1:5" ht="15.75" thickBot="1">
      <c r="A8" s="20" t="s">
        <v>72</v>
      </c>
      <c r="B8" s="20"/>
      <c r="E8" s="60" t="s">
        <v>88</v>
      </c>
    </row>
    <row r="9" spans="1:5" ht="26.25" customHeight="1">
      <c r="A9" s="131"/>
      <c r="B9" s="206" t="s">
        <v>96</v>
      </c>
      <c r="C9" s="207" t="s">
        <v>97</v>
      </c>
      <c r="D9" s="208" t="s">
        <v>90</v>
      </c>
      <c r="E9" s="132" t="s">
        <v>36</v>
      </c>
    </row>
    <row r="10" spans="1:5" ht="22.5" customHeight="1">
      <c r="A10" s="133" t="s">
        <v>92</v>
      </c>
      <c r="B10" s="42">
        <v>0</v>
      </c>
      <c r="C10" s="42">
        <v>0</v>
      </c>
      <c r="D10" s="226">
        <v>781.79</v>
      </c>
      <c r="E10" s="142" t="s">
        <v>20</v>
      </c>
    </row>
    <row r="11" spans="1:5" ht="16.5" customHeight="1" thickBot="1">
      <c r="A11" s="136" t="s">
        <v>22</v>
      </c>
      <c r="B11" s="137">
        <v>0</v>
      </c>
      <c r="C11" s="137">
        <f>SUM(C10:C10)</f>
        <v>0</v>
      </c>
      <c r="D11" s="230">
        <f>SUM(D10:D10)</f>
        <v>781.79</v>
      </c>
      <c r="E11" s="178" t="s">
        <v>20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28</v>
      </c>
      <c r="B14" s="1"/>
      <c r="D14" s="225">
        <f>D5+D11</f>
        <v>42591062.87</v>
      </c>
      <c r="E14" s="17" t="s">
        <v>95</v>
      </c>
    </row>
    <row r="15" spans="4:5" ht="18" customHeight="1">
      <c r="D15" s="13"/>
      <c r="E15" s="13"/>
    </row>
    <row r="16" ht="18" customHeight="1">
      <c r="J16" t="s">
        <v>98</v>
      </c>
    </row>
    <row r="17" spans="1:5" ht="15.75" thickBot="1">
      <c r="A17" s="1" t="s">
        <v>71</v>
      </c>
      <c r="B17" s="1"/>
      <c r="E17" s="60" t="s">
        <v>88</v>
      </c>
    </row>
    <row r="18" spans="1:5" ht="26.25" customHeight="1">
      <c r="A18" s="139"/>
      <c r="B18" s="206" t="s">
        <v>96</v>
      </c>
      <c r="C18" s="207" t="s">
        <v>97</v>
      </c>
      <c r="D18" s="209" t="s">
        <v>90</v>
      </c>
      <c r="E18" s="132" t="s">
        <v>36</v>
      </c>
    </row>
    <row r="19" spans="1:5" ht="22.5" customHeight="1">
      <c r="A19" s="133" t="s">
        <v>24</v>
      </c>
      <c r="B19" s="42">
        <v>0</v>
      </c>
      <c r="C19" s="42">
        <v>76590280</v>
      </c>
      <c r="D19" s="226">
        <v>6814464</v>
      </c>
      <c r="E19" s="135">
        <f>D19/C19*100</f>
        <v>8.897296105981074</v>
      </c>
    </row>
    <row r="20" spans="1:5" ht="16.5" customHeight="1" thickBot="1">
      <c r="A20" s="136" t="s">
        <v>23</v>
      </c>
      <c r="B20" s="137">
        <f>SUM(B19:B19)</f>
        <v>0</v>
      </c>
      <c r="C20" s="247">
        <f>SUM(C19)</f>
        <v>76590280</v>
      </c>
      <c r="D20" s="248">
        <f>D19</f>
        <v>6814464</v>
      </c>
      <c r="E20" s="141">
        <f>D20/C20*100</f>
        <v>8.897296105981074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">
      <c r="A24" s="55" t="s">
        <v>132</v>
      </c>
      <c r="D24" s="225">
        <f>D14-D20</f>
        <v>35776598.87</v>
      </c>
      <c r="E24" s="144" t="s">
        <v>95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>
      <c r="D28" s="22"/>
      <c r="E28" s="13"/>
    </row>
    <row r="29" spans="4:5" ht="12.75">
      <c r="D29" s="13"/>
      <c r="E29" s="13"/>
    </row>
  </sheetData>
  <sheetProtection/>
  <mergeCells count="1">
    <mergeCell ref="A1:E1"/>
  </mergeCells>
  <printOptions/>
  <pageMargins left="0.7874015748031497" right="0.7874015748031497" top="0.7874015748031497" bottom="0.7874015748031497" header="0.5118110236220472" footer="0.7086614173228347"/>
  <pageSetup firstPageNumber="7" useFirstPageNumber="1" fitToHeight="0" horizontalDpi="600" verticalDpi="600" orientation="portrait" paperSize="9" scale="97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N21" sqref="N21"/>
    </sheetView>
  </sheetViews>
  <sheetFormatPr defaultColWidth="9.00390625" defaultRowHeight="12.75"/>
  <cols>
    <col min="2" max="2" width="31.50390625" style="0" customWidth="1"/>
    <col min="3" max="3" width="10.50390625" style="0" customWidth="1"/>
    <col min="4" max="4" width="10.375" style="0" customWidth="1"/>
    <col min="5" max="5" width="17.375" style="0" bestFit="1" customWidth="1"/>
    <col min="6" max="6" width="10.3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50390625" style="0" customWidth="1"/>
  </cols>
  <sheetData>
    <row r="1" spans="1:9" s="204" customFormat="1" ht="17.25">
      <c r="A1" s="280" t="s">
        <v>140</v>
      </c>
      <c r="B1" s="277"/>
      <c r="C1" s="277"/>
      <c r="D1" s="277"/>
      <c r="E1" s="277"/>
      <c r="F1" s="277"/>
      <c r="I1" s="205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290" t="s">
        <v>116</v>
      </c>
      <c r="B5" s="291"/>
      <c r="E5" s="225">
        <v>187511403.89</v>
      </c>
      <c r="F5" s="1" t="s">
        <v>95</v>
      </c>
      <c r="H5" s="27"/>
    </row>
    <row r="6" spans="2:8" ht="15" customHeight="1">
      <c r="B6" s="1"/>
      <c r="E6" s="145"/>
      <c r="H6" s="27"/>
    </row>
    <row r="7" spans="2:8" ht="15" customHeight="1">
      <c r="B7" s="1"/>
      <c r="E7" s="27"/>
      <c r="H7" s="27"/>
    </row>
    <row r="8" spans="1:7" ht="15">
      <c r="A8" s="1" t="s">
        <v>101</v>
      </c>
      <c r="C8" s="1"/>
      <c r="F8" s="60" t="s">
        <v>88</v>
      </c>
      <c r="G8" s="152"/>
    </row>
    <row r="9" spans="1:8" ht="25.5" customHeight="1">
      <c r="A9" s="292"/>
      <c r="B9" s="289"/>
      <c r="C9" s="210" t="s">
        <v>96</v>
      </c>
      <c r="D9" s="210" t="s">
        <v>97</v>
      </c>
      <c r="E9" s="3" t="s">
        <v>90</v>
      </c>
      <c r="F9" s="15" t="s">
        <v>36</v>
      </c>
      <c r="G9" s="153"/>
      <c r="H9" s="13"/>
    </row>
    <row r="10" spans="1:8" ht="51.75" customHeight="1">
      <c r="A10" s="296" t="s">
        <v>128</v>
      </c>
      <c r="B10" s="297"/>
      <c r="C10" s="50">
        <v>0</v>
      </c>
      <c r="D10" s="50">
        <v>0</v>
      </c>
      <c r="E10" s="227">
        <v>9293.64</v>
      </c>
      <c r="F10" s="36" t="s">
        <v>20</v>
      </c>
      <c r="G10" s="153"/>
      <c r="H10" s="154"/>
    </row>
    <row r="11" spans="1:8" ht="12.75">
      <c r="A11" s="296" t="s">
        <v>136</v>
      </c>
      <c r="B11" s="301"/>
      <c r="C11" s="50">
        <v>0</v>
      </c>
      <c r="D11" s="50">
        <v>0</v>
      </c>
      <c r="E11" s="227">
        <v>250000000</v>
      </c>
      <c r="F11" s="36" t="s">
        <v>20</v>
      </c>
      <c r="G11" s="153"/>
      <c r="H11" s="154"/>
    </row>
    <row r="12" spans="1:8" ht="18" customHeight="1">
      <c r="A12" s="300" t="s">
        <v>92</v>
      </c>
      <c r="B12" s="297"/>
      <c r="C12" s="50">
        <v>0</v>
      </c>
      <c r="D12" s="50">
        <v>0</v>
      </c>
      <c r="E12" s="227">
        <v>267908.15</v>
      </c>
      <c r="F12" s="36" t="s">
        <v>20</v>
      </c>
      <c r="G12" s="153"/>
      <c r="H12" s="143"/>
    </row>
    <row r="13" spans="1:8" ht="15" customHeight="1">
      <c r="A13" s="288" t="s">
        <v>22</v>
      </c>
      <c r="B13" s="293"/>
      <c r="C13" s="4">
        <f>SUM(C10:C12)</f>
        <v>0</v>
      </c>
      <c r="D13" s="4">
        <f>SUM(D10:D12)</f>
        <v>0</v>
      </c>
      <c r="E13" s="228">
        <f>SUM(E10:E12)</f>
        <v>250277201.79</v>
      </c>
      <c r="F13" s="155" t="s">
        <v>20</v>
      </c>
      <c r="G13" s="153"/>
      <c r="H13" s="13"/>
    </row>
    <row r="14" spans="1:7" ht="12.75" customHeight="1">
      <c r="A14" s="146"/>
      <c r="B14" s="49"/>
      <c r="C14" s="10"/>
      <c r="D14" s="10"/>
      <c r="E14" s="10"/>
      <c r="F14" s="147"/>
      <c r="G14" s="25"/>
    </row>
    <row r="15" spans="1:7" ht="12.75" customHeight="1">
      <c r="A15" s="146"/>
      <c r="B15" s="49"/>
      <c r="C15" s="10"/>
      <c r="D15" s="10"/>
      <c r="E15" s="10"/>
      <c r="F15" s="147"/>
      <c r="G15" s="25"/>
    </row>
    <row r="16" spans="1:10" ht="12.75" customHeight="1">
      <c r="A16" s="13"/>
      <c r="B16" s="5"/>
      <c r="C16" s="10"/>
      <c r="D16" s="10"/>
      <c r="E16" s="10"/>
      <c r="F16" s="24"/>
      <c r="G16" s="13"/>
      <c r="J16" t="s">
        <v>98</v>
      </c>
    </row>
    <row r="17" spans="1:9" ht="15.75" customHeight="1">
      <c r="A17" s="20" t="s">
        <v>27</v>
      </c>
      <c r="B17" s="20"/>
      <c r="C17" s="10"/>
      <c r="D17" s="10"/>
      <c r="E17" s="225">
        <f>E5+E13</f>
        <v>437788605.67999995</v>
      </c>
      <c r="F17" s="211" t="s">
        <v>95</v>
      </c>
      <c r="G17" s="13"/>
      <c r="I17" s="229"/>
    </row>
    <row r="18" spans="1:9" ht="12.75" customHeight="1">
      <c r="A18" s="20"/>
      <c r="B18" s="20"/>
      <c r="C18" s="10"/>
      <c r="D18" s="10"/>
      <c r="E18" s="143"/>
      <c r="F18" s="17"/>
      <c r="G18" s="13"/>
      <c r="I18" s="229"/>
    </row>
    <row r="19" spans="1:9" ht="12.75" customHeight="1">
      <c r="A19" s="20"/>
      <c r="B19" s="20"/>
      <c r="C19" s="10"/>
      <c r="D19" s="10"/>
      <c r="E19" s="143"/>
      <c r="F19" s="17"/>
      <c r="G19" s="13"/>
      <c r="I19" s="229"/>
    </row>
    <row r="20" spans="1:17" ht="12.75" customHeight="1">
      <c r="A20" s="13"/>
      <c r="B20" s="5"/>
      <c r="C20" s="10"/>
      <c r="D20" s="10"/>
      <c r="E20" s="10"/>
      <c r="F20" s="24"/>
      <c r="G20" s="7" t="s">
        <v>102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15">
      <c r="A21" s="20" t="s">
        <v>103</v>
      </c>
      <c r="B21" s="13"/>
      <c r="C21" s="13"/>
      <c r="D21" s="13"/>
      <c r="E21" s="13"/>
      <c r="F21" s="60" t="s">
        <v>88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8" ht="25.5" customHeight="1">
      <c r="A22" s="288"/>
      <c r="B22" s="288"/>
      <c r="C22" s="210" t="s">
        <v>96</v>
      </c>
      <c r="D22" s="210" t="s">
        <v>97</v>
      </c>
      <c r="E22" s="212" t="s">
        <v>90</v>
      </c>
      <c r="F22" s="156" t="s">
        <v>36</v>
      </c>
      <c r="G22" s="157"/>
      <c r="H22" s="13"/>
    </row>
    <row r="23" spans="1:9" ht="27.75" customHeight="1">
      <c r="A23" s="294" t="s">
        <v>143</v>
      </c>
      <c r="B23" s="295"/>
      <c r="C23" s="47">
        <v>0</v>
      </c>
      <c r="D23" s="47">
        <v>0</v>
      </c>
      <c r="E23" s="227">
        <v>56104439.39</v>
      </c>
      <c r="F23" s="36" t="s">
        <v>20</v>
      </c>
      <c r="G23" s="158"/>
      <c r="H23" s="48"/>
      <c r="I23" s="8"/>
    </row>
    <row r="24" spans="1:9" ht="38.25" customHeight="1">
      <c r="A24" s="298" t="s">
        <v>144</v>
      </c>
      <c r="B24" s="299"/>
      <c r="C24" s="47">
        <v>0</v>
      </c>
      <c r="D24" s="47">
        <v>0</v>
      </c>
      <c r="E24" s="227">
        <v>1602353</v>
      </c>
      <c r="F24" s="36" t="s">
        <v>20</v>
      </c>
      <c r="G24" s="158"/>
      <c r="H24" s="48"/>
      <c r="I24" s="8"/>
    </row>
    <row r="25" spans="1:7" ht="15.75" customHeight="1">
      <c r="A25" s="288" t="s">
        <v>23</v>
      </c>
      <c r="B25" s="289"/>
      <c r="C25" s="4">
        <v>0</v>
      </c>
      <c r="D25" s="159">
        <v>0</v>
      </c>
      <c r="E25" s="228">
        <f>SUM(E23:E24)</f>
        <v>57706792.39</v>
      </c>
      <c r="F25" s="155" t="s">
        <v>20</v>
      </c>
      <c r="G25" s="160"/>
    </row>
    <row r="26" spans="1:6" ht="12.75" customHeight="1">
      <c r="A26" s="146"/>
      <c r="B26" s="49"/>
      <c r="C26" s="10"/>
      <c r="D26" s="16"/>
      <c r="E26" s="10"/>
      <c r="F26" s="14"/>
    </row>
    <row r="27" spans="1:6" ht="12.75" customHeight="1">
      <c r="A27" s="146"/>
      <c r="B27" s="49"/>
      <c r="C27" s="10"/>
      <c r="D27" s="16"/>
      <c r="E27" s="10"/>
      <c r="F27" s="14"/>
    </row>
    <row r="28" spans="1:6" ht="12.75" customHeight="1">
      <c r="A28" s="146"/>
      <c r="B28" s="49"/>
      <c r="C28" s="10"/>
      <c r="D28" s="16"/>
      <c r="E28" s="10"/>
      <c r="F28" s="14"/>
    </row>
    <row r="29" spans="1:6" ht="15.75" customHeight="1">
      <c r="A29" s="20" t="s">
        <v>132</v>
      </c>
      <c r="B29" s="20"/>
      <c r="C29" s="10"/>
      <c r="D29" s="16"/>
      <c r="E29" s="225">
        <f>E17-E25</f>
        <v>380081813.28999996</v>
      </c>
      <c r="F29" s="211" t="s">
        <v>95</v>
      </c>
    </row>
    <row r="30" spans="1:6" ht="13.5" customHeight="1">
      <c r="A30" s="13"/>
      <c r="B30" s="13"/>
      <c r="C30" s="13"/>
      <c r="D30" s="13"/>
      <c r="E30" s="143"/>
      <c r="F30" s="17"/>
    </row>
    <row r="31" spans="1:6" ht="13.5" customHeight="1">
      <c r="A31" s="13"/>
      <c r="B31" s="13"/>
      <c r="C31" s="13"/>
      <c r="D31" s="13"/>
      <c r="E31" s="143"/>
      <c r="F31" s="17"/>
    </row>
  </sheetData>
  <sheetProtection/>
  <mergeCells count="11">
    <mergeCell ref="A11:B11"/>
    <mergeCell ref="A1:F1"/>
    <mergeCell ref="A25:B25"/>
    <mergeCell ref="A5:B5"/>
    <mergeCell ref="A9:B9"/>
    <mergeCell ref="A13:B13"/>
    <mergeCell ref="A23:B23"/>
    <mergeCell ref="A10:B10"/>
    <mergeCell ref="A24:B24"/>
    <mergeCell ref="A22:B22"/>
    <mergeCell ref="A12:B12"/>
  </mergeCells>
  <printOptions/>
  <pageMargins left="0.7874015748031497" right="0.7874015748031497" top="0.7874015748031497" bottom="0.7874015748031497" header="0.5118110236220472" footer="0.7086614173228347"/>
  <pageSetup firstPageNumber="8" useFirstPageNumber="1" horizontalDpi="600" verticalDpi="600" orientation="portrait" paperSize="9" scale="97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Jakoubková Marie</cp:lastModifiedBy>
  <cp:lastPrinted>2012-05-23T08:14:14Z</cp:lastPrinted>
  <dcterms:created xsi:type="dcterms:W3CDTF">1997-01-24T11:07:25Z</dcterms:created>
  <dcterms:modified xsi:type="dcterms:W3CDTF">2012-05-24T08:24:51Z</dcterms:modified>
  <cp:category/>
  <cp:version/>
  <cp:contentType/>
  <cp:contentStatus/>
</cp:coreProperties>
</file>