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576" windowHeight="9780" activeTab="0"/>
  </bookViews>
  <sheets>
    <sheet name="nemocnice + ZZS KV" sheetId="1" r:id="rId1"/>
    <sheet name="DC + DD" sheetId="2" r:id="rId2"/>
  </sheets>
  <definedNames>
    <definedName name="_xlnm.Print_Area" localSheetId="0">'nemocnice + ZZS KV'!$A$1:$Z$98</definedName>
  </definedNames>
  <calcPr fullCalcOnLoad="1"/>
</workbook>
</file>

<file path=xl/sharedStrings.xml><?xml version="1.0" encoding="utf-8"?>
<sst xmlns="http://schemas.openxmlformats.org/spreadsheetml/2006/main" count="250" uniqueCount="109">
  <si>
    <t>Ukazatel (v tis. Kč)</t>
  </si>
  <si>
    <t>Nemocnice Havlíčkův Brod</t>
  </si>
  <si>
    <t>Nemocnice Jihlava</t>
  </si>
  <si>
    <t>Nemocnice Nové Město na Moravě</t>
  </si>
  <si>
    <t>Nemocnice Pelhřimov</t>
  </si>
  <si>
    <t>Nemocnice Třebíč</t>
  </si>
  <si>
    <t>ZZS KV</t>
  </si>
  <si>
    <t>Struktura (v %)</t>
  </si>
  <si>
    <t>Výnosy z prodeje vlastních výrobků (úč. 601)</t>
  </si>
  <si>
    <t>Výnosy z prodeje služeb celkem (úč. 602)</t>
  </si>
  <si>
    <t xml:space="preserve">   z toho </t>
  </si>
  <si>
    <t>výnosy za zdr. péči hrazené z veř. zdr. pojištění</t>
  </si>
  <si>
    <t>výnosy za zdr. péči nehrazené z veř. zdr. pojištění</t>
  </si>
  <si>
    <t>výnosy - sociální služby</t>
  </si>
  <si>
    <t>výnosy - ostatní</t>
  </si>
  <si>
    <t>Výnosy z pronájmu (úč. 603)</t>
  </si>
  <si>
    <t>Výnosy z prodaného zboží celkem (úč. 604)</t>
  </si>
  <si>
    <t>z toho</t>
  </si>
  <si>
    <t>výnosy z prodeje léků</t>
  </si>
  <si>
    <t>výnosy z prodeje SZM</t>
  </si>
  <si>
    <t>Jiné výnosy z vlastních výkonů (úč. 609)</t>
  </si>
  <si>
    <t>Aktivace (sesk. úč. 62)</t>
  </si>
  <si>
    <t>Ostatní výnosy (sesk. úč. 64)</t>
  </si>
  <si>
    <t>čerpání fondů</t>
  </si>
  <si>
    <t>Finanční výnosy (sesk. úč. 66)</t>
  </si>
  <si>
    <t>Výnosy celkem</t>
  </si>
  <si>
    <t>Spotřeba materiálu (úč. 501)</t>
  </si>
  <si>
    <t>Spotřeba léčiv celkem</t>
  </si>
  <si>
    <t>radiofarmaka</t>
  </si>
  <si>
    <t>medicinální plyny</t>
  </si>
  <si>
    <t>cytostatika a imunomodulátory</t>
  </si>
  <si>
    <t>kontrastní látky</t>
  </si>
  <si>
    <t>Spotřeba SZM celkem</t>
  </si>
  <si>
    <t xml:space="preserve">RTG materiál, filmy, chemikálie </t>
  </si>
  <si>
    <t>laboratorní materiál</t>
  </si>
  <si>
    <t>implantáty</t>
  </si>
  <si>
    <t>obvazový materiál</t>
  </si>
  <si>
    <t>rukavice</t>
  </si>
  <si>
    <t>šicí materiál</t>
  </si>
  <si>
    <t>dialyzátory</t>
  </si>
  <si>
    <t>Spotřeba PHM</t>
  </si>
  <si>
    <t>Spotřeba všeobecného materiálu</t>
  </si>
  <si>
    <t>kancelářské potřeby</t>
  </si>
  <si>
    <t>technické plyny</t>
  </si>
  <si>
    <t>materiál na údržbu</t>
  </si>
  <si>
    <t>náhradní díly</t>
  </si>
  <si>
    <t>zdravotnické nástroje a přístroje</t>
  </si>
  <si>
    <t>nábytek</t>
  </si>
  <si>
    <t>výpočetní technika</t>
  </si>
  <si>
    <t>Spotřeba prádla o OOPP</t>
  </si>
  <si>
    <t>prádlo pro pacienty</t>
  </si>
  <si>
    <t>OOPP</t>
  </si>
  <si>
    <t>Spotřeba knih, učebnic, pomůcek pro výuku, hraček</t>
  </si>
  <si>
    <t>Spotřeba energie (úč. 502)</t>
  </si>
  <si>
    <t>Elektrická energie</t>
  </si>
  <si>
    <t>Voda</t>
  </si>
  <si>
    <t>Teplo</t>
  </si>
  <si>
    <t>Plyn</t>
  </si>
  <si>
    <t>Spotřeba ostatních neskladovatelných dodávek (úč. 503)</t>
  </si>
  <si>
    <t>Prodané zboží (úč. 504)</t>
  </si>
  <si>
    <t>Opravy a udržování (úč. 511)</t>
  </si>
  <si>
    <t>stavební údržba</t>
  </si>
  <si>
    <t>opravy a udržování zdr. techniky</t>
  </si>
  <si>
    <t>opravy a udržování ostatní</t>
  </si>
  <si>
    <t>Ostatní služby celkem (úč. 518)</t>
  </si>
  <si>
    <t>praní a opravy prádla</t>
  </si>
  <si>
    <t>stravování</t>
  </si>
  <si>
    <t>úklid</t>
  </si>
  <si>
    <t>svoz a likvidace odpadu</t>
  </si>
  <si>
    <t>náklady na vzdělávání</t>
  </si>
  <si>
    <t xml:space="preserve"> Mzdové náklady (úč. 521)</t>
  </si>
  <si>
    <t>platy zaměstnanců</t>
  </si>
  <si>
    <t>ostatní osobní náklady</t>
  </si>
  <si>
    <t>Sociální pojištění (úč. 524 - 528)</t>
  </si>
  <si>
    <t>Manka a škody</t>
  </si>
  <si>
    <t>Odpisy dlouhodobého majetku (úč. 551)</t>
  </si>
  <si>
    <t>odpisy dlouhodobého nehm. maj.</t>
  </si>
  <si>
    <t>odpisy dlouhodobého hm. maj.</t>
  </si>
  <si>
    <t>Finanční náklady (sesk. úč. 56)</t>
  </si>
  <si>
    <t>Náklady celkem</t>
  </si>
  <si>
    <t>Výsledek hospodaření</t>
  </si>
  <si>
    <t>DC Jihlava</t>
  </si>
  <si>
    <t>DD Kamenice nad Lipou</t>
  </si>
  <si>
    <t xml:space="preserve">    Spotřeba biologického materiálu</t>
  </si>
  <si>
    <t xml:space="preserve">    Spotřeba potravin</t>
  </si>
  <si>
    <t xml:space="preserve">    Spotřeba ostatního materiálu</t>
  </si>
  <si>
    <t>Aktivace (621)</t>
  </si>
  <si>
    <t>ostatní výnosy z činnosti</t>
  </si>
  <si>
    <t>Výnosy z transferů (sesk. úč. 67)</t>
  </si>
  <si>
    <t>výnosy vybraných místních vládních institucí z transferů</t>
  </si>
  <si>
    <t xml:space="preserve">    Spotřeba ICT materiálu </t>
  </si>
  <si>
    <t>Aktivace dlouhodobého majetku (úč. 506)</t>
  </si>
  <si>
    <t>Aktivace oběžného majetku (úč. 507)</t>
  </si>
  <si>
    <t>Změna stavu zásob vlastní výroby (úč. 508)</t>
  </si>
  <si>
    <t>Služby (sesk. úč. 51)</t>
  </si>
  <si>
    <t>ICT služby</t>
  </si>
  <si>
    <t>Osobní náklady (sesk. úč. 52)</t>
  </si>
  <si>
    <t>Daně a poplatky (sesk. úč. 53)</t>
  </si>
  <si>
    <t>Ostatní náklady (sesk. úč. 54)</t>
  </si>
  <si>
    <t>Ostatní náklady z činnosti</t>
  </si>
  <si>
    <t>Odpisy, rezervy a opravné položky (sesk. úč. 55)</t>
  </si>
  <si>
    <t xml:space="preserve">    Náklady z drobného dlouhodobého majetku (úč. 558)</t>
  </si>
  <si>
    <t>Daň z příjmů (sesk. úč. 59)</t>
  </si>
  <si>
    <t>Skutečnost 2011</t>
  </si>
  <si>
    <t>FP 2012</t>
  </si>
  <si>
    <t>Návrhy finančních plánů DC a DD (v tis. Kč)</t>
  </si>
  <si>
    <t>Návrhy finančních plánů nemocnic a ZZS KV (v tis. Kč)</t>
  </si>
  <si>
    <t>počet stran: 2</t>
  </si>
  <si>
    <t>RK-15-2012-20, př. 2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</si>
</sst>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[Red]\-#,##0\ "/>
    <numFmt numFmtId="165" formatCode="#,##0.00_ ;[Red]\-#,##0.00\ "/>
  </numFmts>
  <fonts count="50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2"/>
      <name val="Arial CE"/>
      <family val="2"/>
    </font>
    <font>
      <sz val="10"/>
      <name val="Arial CE"/>
      <family val="2"/>
    </font>
    <font>
      <b/>
      <sz val="12"/>
      <name val="Times New Roman CE"/>
      <family val="1"/>
    </font>
    <font>
      <b/>
      <sz val="8"/>
      <name val="Arial CE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 CE"/>
      <family val="0"/>
    </font>
    <font>
      <i/>
      <sz val="8"/>
      <name val="Arial"/>
      <family val="2"/>
    </font>
    <font>
      <sz val="10"/>
      <name val="Arial"/>
      <family val="2"/>
    </font>
    <font>
      <b/>
      <sz val="8"/>
      <color indexed="10"/>
      <name val="Arial"/>
      <family val="2"/>
    </font>
    <font>
      <b/>
      <sz val="8"/>
      <color indexed="10"/>
      <name val="Arial CE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u val="single"/>
      <sz val="10"/>
      <color indexed="2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b/>
      <sz val="10"/>
      <name val="Arial CE"/>
      <family val="0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u val="single"/>
      <sz val="10"/>
      <color theme="10"/>
      <name val="Arial"/>
      <family val="2"/>
    </font>
    <font>
      <sz val="10"/>
      <color rgb="FF9C0006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u val="single"/>
      <sz val="10"/>
      <color theme="11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59996342659"/>
        <bgColor indexed="64"/>
      </patternFill>
    </fill>
  </fills>
  <borders count="4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2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206">
    <xf numFmtId="0" fontId="0" fillId="0" borderId="0" xfId="0" applyAlignment="1">
      <alignment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164" fontId="3" fillId="0" borderId="0" xfId="0" applyNumberFormat="1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5" fillId="0" borderId="0" xfId="0" applyFont="1" applyAlignment="1">
      <alignment horizontal="centerContinuous" vertical="center" wrapText="1"/>
    </xf>
    <xf numFmtId="10" fontId="3" fillId="0" borderId="0" xfId="0" applyNumberFormat="1" applyFont="1" applyAlignment="1">
      <alignment vertical="center" wrapText="1"/>
    </xf>
    <xf numFmtId="0" fontId="7" fillId="0" borderId="0" xfId="0" applyFont="1" applyAlignment="1" applyProtection="1">
      <alignment vertical="center" wrapText="1"/>
      <protection locked="0"/>
    </xf>
    <xf numFmtId="164" fontId="7" fillId="33" borderId="10" xfId="47" applyNumberFormat="1" applyFont="1" applyFill="1" applyBorder="1" applyAlignment="1" applyProtection="1">
      <alignment horizontal="center" vertical="center" wrapText="1"/>
      <protection locked="0"/>
    </xf>
    <xf numFmtId="10" fontId="7" fillId="33" borderId="11" xfId="47" applyNumberFormat="1" applyFont="1" applyFill="1" applyBorder="1" applyAlignment="1" applyProtection="1">
      <alignment horizontal="center" vertical="center" wrapText="1"/>
      <protection locked="0"/>
    </xf>
    <xf numFmtId="0" fontId="7" fillId="33" borderId="11" xfId="47" applyFont="1" applyFill="1" applyBorder="1" applyAlignment="1" applyProtection="1">
      <alignment horizontal="center" vertical="center" wrapText="1"/>
      <protection locked="0"/>
    </xf>
    <xf numFmtId="0" fontId="7" fillId="33" borderId="12" xfId="47" applyFont="1" applyFill="1" applyBorder="1" applyAlignment="1" applyProtection="1">
      <alignment horizontal="center" vertical="center" wrapText="1"/>
      <protection locked="0"/>
    </xf>
    <xf numFmtId="164" fontId="8" fillId="0" borderId="13" xfId="47" applyNumberFormat="1" applyFont="1" applyFill="1" applyBorder="1" applyAlignment="1" applyProtection="1">
      <alignment horizontal="right" vertical="center" wrapText="1"/>
      <protection locked="0"/>
    </xf>
    <xf numFmtId="10" fontId="8" fillId="0" borderId="14" xfId="47" applyNumberFormat="1" applyFont="1" applyFill="1" applyBorder="1" applyAlignment="1" applyProtection="1">
      <alignment horizontal="right" vertical="center" wrapText="1"/>
      <protection locked="0"/>
    </xf>
    <xf numFmtId="3" fontId="8" fillId="0" borderId="14" xfId="47" applyNumberFormat="1" applyFont="1" applyFill="1" applyBorder="1" applyAlignment="1" applyProtection="1">
      <alignment horizontal="right" vertical="center" wrapText="1"/>
      <protection locked="0"/>
    </xf>
    <xf numFmtId="10" fontId="8" fillId="0" borderId="15" xfId="47" applyNumberFormat="1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 wrapText="1"/>
      <protection locked="0"/>
    </xf>
    <xf numFmtId="164" fontId="6" fillId="33" borderId="16" xfId="0" applyNumberFormat="1" applyFont="1" applyFill="1" applyBorder="1" applyAlignment="1" applyProtection="1">
      <alignment vertical="center" wrapText="1"/>
      <protection locked="0"/>
    </xf>
    <xf numFmtId="10" fontId="6" fillId="33" borderId="17" xfId="0" applyNumberFormat="1" applyFont="1" applyFill="1" applyBorder="1" applyAlignment="1" applyProtection="1">
      <alignment vertical="center" wrapText="1"/>
      <protection locked="0"/>
    </xf>
    <xf numFmtId="3" fontId="6" fillId="33" borderId="17" xfId="0" applyNumberFormat="1" applyFont="1" applyFill="1" applyBorder="1" applyAlignment="1" applyProtection="1">
      <alignment vertical="center" wrapText="1"/>
      <protection locked="0"/>
    </xf>
    <xf numFmtId="10" fontId="6" fillId="33" borderId="18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  <protection locked="0"/>
    </xf>
    <xf numFmtId="164" fontId="7" fillId="0" borderId="13" xfId="0" applyNumberFormat="1" applyFont="1" applyFill="1" applyBorder="1" applyAlignment="1" applyProtection="1">
      <alignment vertical="center" wrapText="1"/>
      <protection locked="0"/>
    </xf>
    <xf numFmtId="10" fontId="7" fillId="0" borderId="14" xfId="0" applyNumberFormat="1" applyFont="1" applyFill="1" applyBorder="1" applyAlignment="1" applyProtection="1">
      <alignment vertical="center" wrapText="1"/>
      <protection locked="0"/>
    </xf>
    <xf numFmtId="3" fontId="7" fillId="0" borderId="14" xfId="0" applyNumberFormat="1" applyFont="1" applyFill="1" applyBorder="1" applyAlignment="1" applyProtection="1">
      <alignment vertical="center" wrapText="1"/>
      <protection locked="0"/>
    </xf>
    <xf numFmtId="10" fontId="7" fillId="0" borderId="15" xfId="0" applyNumberFormat="1" applyFont="1" applyFill="1" applyBorder="1" applyAlignment="1" applyProtection="1">
      <alignment vertical="center" wrapText="1"/>
      <protection locked="0"/>
    </xf>
    <xf numFmtId="164" fontId="6" fillId="33" borderId="19" xfId="0" applyNumberFormat="1" applyFont="1" applyFill="1" applyBorder="1" applyAlignment="1" applyProtection="1">
      <alignment vertical="center" wrapText="1"/>
      <protection locked="0"/>
    </xf>
    <xf numFmtId="10" fontId="6" fillId="33" borderId="20" xfId="0" applyNumberFormat="1" applyFont="1" applyFill="1" applyBorder="1" applyAlignment="1" applyProtection="1">
      <alignment vertical="center" wrapText="1"/>
      <protection locked="0"/>
    </xf>
    <xf numFmtId="164" fontId="6" fillId="33" borderId="20" xfId="0" applyNumberFormat="1" applyFont="1" applyFill="1" applyBorder="1" applyAlignment="1" applyProtection="1">
      <alignment vertical="center" wrapText="1"/>
      <protection locked="0"/>
    </xf>
    <xf numFmtId="0" fontId="6" fillId="33" borderId="21" xfId="0" applyFont="1" applyFill="1" applyBorder="1" applyAlignment="1" applyProtection="1">
      <alignment vertical="center" wrapText="1"/>
      <protection locked="0"/>
    </xf>
    <xf numFmtId="164" fontId="0" fillId="0" borderId="0" xfId="0" applyNumberFormat="1" applyAlignment="1">
      <alignment vertical="center" wrapText="1"/>
    </xf>
    <xf numFmtId="10" fontId="0" fillId="0" borderId="0" xfId="0" applyNumberFormat="1" applyAlignment="1">
      <alignment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7" fillId="33" borderId="22" xfId="47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/>
      <protection locked="0"/>
    </xf>
    <xf numFmtId="3" fontId="7" fillId="0" borderId="13" xfId="0" applyNumberFormat="1" applyFont="1" applyBorder="1" applyAlignment="1" applyProtection="1">
      <alignment/>
      <protection locked="0"/>
    </xf>
    <xf numFmtId="10" fontId="7" fillId="0" borderId="15" xfId="0" applyNumberFormat="1" applyFont="1" applyBorder="1" applyAlignment="1" applyProtection="1">
      <alignment/>
      <protection locked="0"/>
    </xf>
    <xf numFmtId="3" fontId="8" fillId="0" borderId="14" xfId="47" applyNumberFormat="1" applyFont="1" applyFill="1" applyBorder="1" applyAlignment="1" applyProtection="1">
      <alignment horizontal="right"/>
      <protection locked="0"/>
    </xf>
    <xf numFmtId="10" fontId="7" fillId="0" borderId="23" xfId="0" applyNumberFormat="1" applyFont="1" applyBorder="1" applyAlignment="1" applyProtection="1">
      <alignment/>
      <protection locked="0"/>
    </xf>
    <xf numFmtId="10" fontId="7" fillId="0" borderId="14" xfId="0" applyNumberFormat="1" applyFont="1" applyBorder="1" applyAlignment="1" applyProtection="1">
      <alignment/>
      <protection locked="0"/>
    </xf>
    <xf numFmtId="3" fontId="7" fillId="0" borderId="14" xfId="0" applyNumberFormat="1" applyFont="1" applyFill="1" applyBorder="1" applyAlignment="1" applyProtection="1">
      <alignment horizontal="right" vertical="center"/>
      <protection locked="0"/>
    </xf>
    <xf numFmtId="3" fontId="7" fillId="0" borderId="13" xfId="0" applyNumberFormat="1" applyFont="1" applyBorder="1" applyAlignment="1" applyProtection="1">
      <alignment/>
      <protection/>
    </xf>
    <xf numFmtId="10" fontId="7" fillId="0" borderId="15" xfId="0" applyNumberFormat="1" applyFont="1" applyBorder="1" applyAlignment="1" applyProtection="1">
      <alignment/>
      <protection/>
    </xf>
    <xf numFmtId="10" fontId="7" fillId="0" borderId="23" xfId="0" applyNumberFormat="1" applyFont="1" applyBorder="1" applyAlignment="1" applyProtection="1">
      <alignment/>
      <protection/>
    </xf>
    <xf numFmtId="10" fontId="7" fillId="0" borderId="14" xfId="0" applyNumberFormat="1" applyFont="1" applyBorder="1" applyAlignment="1" applyProtection="1">
      <alignment/>
      <protection/>
    </xf>
    <xf numFmtId="3" fontId="7" fillId="0" borderId="14" xfId="0" applyNumberFormat="1" applyFont="1" applyBorder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7" fillId="0" borderId="15" xfId="0" applyFont="1" applyBorder="1" applyAlignment="1" applyProtection="1">
      <alignment/>
      <protection locked="0"/>
    </xf>
    <xf numFmtId="0" fontId="7" fillId="0" borderId="15" xfId="0" applyFont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164" fontId="6" fillId="34" borderId="24" xfId="47" applyNumberFormat="1" applyFont="1" applyFill="1" applyBorder="1" applyAlignment="1" applyProtection="1">
      <alignment horizontal="right" vertical="center" wrapText="1"/>
      <protection locked="0"/>
    </xf>
    <xf numFmtId="10" fontId="6" fillId="34" borderId="25" xfId="47" applyNumberFormat="1" applyFont="1" applyFill="1" applyBorder="1" applyAlignment="1" applyProtection="1">
      <alignment horizontal="right" vertical="center" wrapText="1"/>
      <protection locked="0"/>
    </xf>
    <xf numFmtId="3" fontId="6" fillId="34" borderId="25" xfId="47" applyNumberFormat="1" applyFont="1" applyFill="1" applyBorder="1" applyAlignment="1" applyProtection="1">
      <alignment horizontal="right" vertical="center" wrapText="1"/>
      <protection locked="0"/>
    </xf>
    <xf numFmtId="10" fontId="6" fillId="34" borderId="26" xfId="47" applyNumberFormat="1" applyFont="1" applyFill="1" applyBorder="1" applyAlignment="1" applyProtection="1">
      <alignment horizontal="right" vertical="center" wrapText="1"/>
      <protection locked="0"/>
    </xf>
    <xf numFmtId="164" fontId="6" fillId="34" borderId="13" xfId="47" applyNumberFormat="1" applyFont="1" applyFill="1" applyBorder="1" applyAlignment="1" applyProtection="1">
      <alignment horizontal="right" vertical="center" wrapText="1"/>
      <protection locked="0"/>
    </xf>
    <xf numFmtId="10" fontId="6" fillId="34" borderId="14" xfId="47" applyNumberFormat="1" applyFont="1" applyFill="1" applyBorder="1" applyAlignment="1" applyProtection="1">
      <alignment horizontal="right" vertical="center" wrapText="1"/>
      <protection locked="0"/>
    </xf>
    <xf numFmtId="3" fontId="6" fillId="34" borderId="14" xfId="47" applyNumberFormat="1" applyFont="1" applyFill="1" applyBorder="1" applyAlignment="1" applyProtection="1">
      <alignment horizontal="right" vertical="center" wrapText="1"/>
      <protection locked="0"/>
    </xf>
    <xf numFmtId="10" fontId="6" fillId="34" borderId="15" xfId="47" applyNumberFormat="1" applyFont="1" applyFill="1" applyBorder="1" applyAlignment="1" applyProtection="1">
      <alignment horizontal="right" vertical="center" wrapText="1"/>
      <protection locked="0"/>
    </xf>
    <xf numFmtId="164" fontId="5" fillId="34" borderId="13" xfId="47" applyNumberFormat="1" applyFont="1" applyFill="1" applyBorder="1" applyAlignment="1" applyProtection="1">
      <alignment horizontal="right" vertical="center" wrapText="1"/>
      <protection locked="0"/>
    </xf>
    <xf numFmtId="10" fontId="5" fillId="34" borderId="14" xfId="47" applyNumberFormat="1" applyFont="1" applyFill="1" applyBorder="1" applyAlignment="1" applyProtection="1">
      <alignment horizontal="right" vertical="center" wrapText="1"/>
      <protection locked="0"/>
    </xf>
    <xf numFmtId="3" fontId="5" fillId="34" borderId="14" xfId="47" applyNumberFormat="1" applyFont="1" applyFill="1" applyBorder="1" applyAlignment="1" applyProtection="1">
      <alignment horizontal="right" vertical="center" wrapText="1"/>
      <protection locked="0"/>
    </xf>
    <xf numFmtId="10" fontId="5" fillId="34" borderId="15" xfId="47" applyNumberFormat="1" applyFont="1" applyFill="1" applyBorder="1" applyAlignment="1" applyProtection="1">
      <alignment horizontal="right" vertical="center" wrapText="1"/>
      <protection locked="0"/>
    </xf>
    <xf numFmtId="164" fontId="6" fillId="34" borderId="24" xfId="0" applyNumberFormat="1" applyFont="1" applyFill="1" applyBorder="1" applyAlignment="1" applyProtection="1">
      <alignment vertical="center" wrapText="1"/>
      <protection locked="0"/>
    </xf>
    <xf numFmtId="10" fontId="6" fillId="34" borderId="25" xfId="0" applyNumberFormat="1" applyFont="1" applyFill="1" applyBorder="1" applyAlignment="1" applyProtection="1">
      <alignment vertical="center" wrapText="1"/>
      <protection locked="0"/>
    </xf>
    <xf numFmtId="3" fontId="6" fillId="34" borderId="25" xfId="0" applyNumberFormat="1" applyFont="1" applyFill="1" applyBorder="1" applyAlignment="1" applyProtection="1">
      <alignment vertical="center" wrapText="1"/>
      <protection locked="0"/>
    </xf>
    <xf numFmtId="10" fontId="6" fillId="34" borderId="26" xfId="0" applyNumberFormat="1" applyFont="1" applyFill="1" applyBorder="1" applyAlignment="1" applyProtection="1">
      <alignment vertical="center" wrapText="1"/>
      <protection locked="0"/>
    </xf>
    <xf numFmtId="164" fontId="6" fillId="34" borderId="13" xfId="0" applyNumberFormat="1" applyFont="1" applyFill="1" applyBorder="1" applyAlignment="1" applyProtection="1">
      <alignment vertical="center" wrapText="1"/>
      <protection locked="0"/>
    </xf>
    <xf numFmtId="10" fontId="6" fillId="34" borderId="14" xfId="0" applyNumberFormat="1" applyFont="1" applyFill="1" applyBorder="1" applyAlignment="1" applyProtection="1">
      <alignment vertical="center" wrapText="1"/>
      <protection locked="0"/>
    </xf>
    <xf numFmtId="3" fontId="6" fillId="34" borderId="14" xfId="0" applyNumberFormat="1" applyFont="1" applyFill="1" applyBorder="1" applyAlignment="1" applyProtection="1">
      <alignment vertical="center" wrapText="1"/>
      <protection locked="0"/>
    </xf>
    <xf numFmtId="10" fontId="6" fillId="34" borderId="15" xfId="0" applyNumberFormat="1" applyFont="1" applyFill="1" applyBorder="1" applyAlignment="1" applyProtection="1">
      <alignment vertical="center" wrapText="1"/>
      <protection locked="0"/>
    </xf>
    <xf numFmtId="164" fontId="6" fillId="34" borderId="27" xfId="0" applyNumberFormat="1" applyFont="1" applyFill="1" applyBorder="1" applyAlignment="1" applyProtection="1">
      <alignment vertical="center" wrapText="1"/>
      <protection locked="0"/>
    </xf>
    <xf numFmtId="10" fontId="6" fillId="34" borderId="28" xfId="0" applyNumberFormat="1" applyFont="1" applyFill="1" applyBorder="1" applyAlignment="1" applyProtection="1">
      <alignment vertical="center" wrapText="1"/>
      <protection locked="0"/>
    </xf>
    <xf numFmtId="3" fontId="6" fillId="34" borderId="28" xfId="0" applyNumberFormat="1" applyFont="1" applyFill="1" applyBorder="1" applyAlignment="1" applyProtection="1">
      <alignment vertical="center" wrapText="1"/>
      <protection locked="0"/>
    </xf>
    <xf numFmtId="10" fontId="6" fillId="34" borderId="29" xfId="0" applyNumberFormat="1" applyFont="1" applyFill="1" applyBorder="1" applyAlignment="1" applyProtection="1">
      <alignment vertical="center" wrapText="1"/>
      <protection locked="0"/>
    </xf>
    <xf numFmtId="3" fontId="8" fillId="0" borderId="11" xfId="47" applyNumberFormat="1" applyFont="1" applyFill="1" applyBorder="1" applyAlignment="1" applyProtection="1">
      <alignment horizontal="right"/>
      <protection locked="0"/>
    </xf>
    <xf numFmtId="0" fontId="7" fillId="0" borderId="15" xfId="0" applyFont="1" applyFill="1" applyBorder="1" applyAlignment="1" applyProtection="1">
      <alignment vertical="center" wrapText="1"/>
      <protection locked="0"/>
    </xf>
    <xf numFmtId="0" fontId="7" fillId="0" borderId="15" xfId="0" applyFont="1" applyFill="1" applyBorder="1" applyAlignment="1" applyProtection="1">
      <alignment horizontal="left" vertical="center" wrapText="1"/>
      <protection locked="0"/>
    </xf>
    <xf numFmtId="3" fontId="5" fillId="34" borderId="24" xfId="47" applyNumberFormat="1" applyFont="1" applyFill="1" applyBorder="1" applyAlignment="1" applyProtection="1">
      <alignment horizontal="right"/>
      <protection locked="0"/>
    </xf>
    <xf numFmtId="10" fontId="5" fillId="34" borderId="30" xfId="47" applyNumberFormat="1" applyFont="1" applyFill="1" applyBorder="1" applyAlignment="1" applyProtection="1">
      <alignment horizontal="right"/>
      <protection locked="0"/>
    </xf>
    <xf numFmtId="3" fontId="5" fillId="34" borderId="31" xfId="47" applyNumberFormat="1" applyFont="1" applyFill="1" applyBorder="1" applyAlignment="1" applyProtection="1">
      <alignment horizontal="right"/>
      <protection locked="0"/>
    </xf>
    <xf numFmtId="10" fontId="5" fillId="34" borderId="25" xfId="47" applyNumberFormat="1" applyFont="1" applyFill="1" applyBorder="1" applyAlignment="1" applyProtection="1">
      <alignment horizontal="right"/>
      <protection locked="0"/>
    </xf>
    <xf numFmtId="3" fontId="6" fillId="34" borderId="25" xfId="0" applyNumberFormat="1" applyFont="1" applyFill="1" applyBorder="1" applyAlignment="1" applyProtection="1">
      <alignment horizontal="right" vertical="center"/>
      <protection locked="0"/>
    </xf>
    <xf numFmtId="10" fontId="5" fillId="34" borderId="26" xfId="47" applyNumberFormat="1" applyFont="1" applyFill="1" applyBorder="1" applyAlignment="1" applyProtection="1">
      <alignment horizontal="right"/>
      <protection locked="0"/>
    </xf>
    <xf numFmtId="3" fontId="6" fillId="34" borderId="13" xfId="0" applyNumberFormat="1" applyFont="1" applyFill="1" applyBorder="1" applyAlignment="1" applyProtection="1">
      <alignment/>
      <protection locked="0"/>
    </xf>
    <xf numFmtId="10" fontId="6" fillId="34" borderId="23" xfId="0" applyNumberFormat="1" applyFont="1" applyFill="1" applyBorder="1" applyAlignment="1" applyProtection="1">
      <alignment/>
      <protection locked="0"/>
    </xf>
    <xf numFmtId="3" fontId="5" fillId="34" borderId="14" xfId="47" applyNumberFormat="1" applyFont="1" applyFill="1" applyBorder="1" applyAlignment="1" applyProtection="1">
      <alignment horizontal="right"/>
      <protection locked="0"/>
    </xf>
    <xf numFmtId="10" fontId="6" fillId="34" borderId="14" xfId="0" applyNumberFormat="1" applyFont="1" applyFill="1" applyBorder="1" applyAlignment="1" applyProtection="1">
      <alignment/>
      <protection locked="0"/>
    </xf>
    <xf numFmtId="3" fontId="6" fillId="34" borderId="14" xfId="0" applyNumberFormat="1" applyFont="1" applyFill="1" applyBorder="1" applyAlignment="1" applyProtection="1">
      <alignment horizontal="right" vertical="center"/>
      <protection locked="0"/>
    </xf>
    <xf numFmtId="10" fontId="6" fillId="34" borderId="15" xfId="0" applyNumberFormat="1" applyFont="1" applyFill="1" applyBorder="1" applyAlignment="1" applyProtection="1">
      <alignment/>
      <protection locked="0"/>
    </xf>
    <xf numFmtId="3" fontId="6" fillId="34" borderId="13" xfId="0" applyNumberFormat="1" applyFont="1" applyFill="1" applyBorder="1" applyAlignment="1" applyProtection="1">
      <alignment/>
      <protection/>
    </xf>
    <xf numFmtId="10" fontId="6" fillId="34" borderId="23" xfId="0" applyNumberFormat="1" applyFont="1" applyFill="1" applyBorder="1" applyAlignment="1" applyProtection="1">
      <alignment/>
      <protection/>
    </xf>
    <xf numFmtId="10" fontId="6" fillId="34" borderId="14" xfId="0" applyNumberFormat="1" applyFont="1" applyFill="1" applyBorder="1" applyAlignment="1" applyProtection="1">
      <alignment/>
      <protection/>
    </xf>
    <xf numFmtId="10" fontId="6" fillId="34" borderId="15" xfId="0" applyNumberFormat="1" applyFont="1" applyFill="1" applyBorder="1" applyAlignment="1" applyProtection="1">
      <alignment/>
      <protection/>
    </xf>
    <xf numFmtId="3" fontId="6" fillId="33" borderId="16" xfId="0" applyNumberFormat="1" applyFont="1" applyFill="1" applyBorder="1" applyAlignment="1" applyProtection="1">
      <alignment/>
      <protection locked="0"/>
    </xf>
    <xf numFmtId="10" fontId="6" fillId="33" borderId="17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/>
      <protection locked="0"/>
    </xf>
    <xf numFmtId="10" fontId="6" fillId="33" borderId="32" xfId="0" applyNumberFormat="1" applyFont="1" applyFill="1" applyBorder="1" applyAlignment="1" applyProtection="1">
      <alignment/>
      <protection locked="0"/>
    </xf>
    <xf numFmtId="3" fontId="6" fillId="33" borderId="17" xfId="0" applyNumberFormat="1" applyFont="1" applyFill="1" applyBorder="1" applyAlignment="1" applyProtection="1">
      <alignment horizontal="right" vertical="center"/>
      <protection locked="0"/>
    </xf>
    <xf numFmtId="10" fontId="6" fillId="33" borderId="18" xfId="0" applyNumberFormat="1" applyFont="1" applyFill="1" applyBorder="1" applyAlignment="1" applyProtection="1">
      <alignment/>
      <protection locked="0"/>
    </xf>
    <xf numFmtId="3" fontId="6" fillId="34" borderId="24" xfId="0" applyNumberFormat="1" applyFont="1" applyFill="1" applyBorder="1" applyAlignment="1" applyProtection="1">
      <alignment/>
      <protection locked="0"/>
    </xf>
    <xf numFmtId="10" fontId="6" fillId="34" borderId="25" xfId="0" applyNumberFormat="1" applyFont="1" applyFill="1" applyBorder="1" applyAlignment="1" applyProtection="1">
      <alignment/>
      <protection locked="0"/>
    </xf>
    <xf numFmtId="3" fontId="6" fillId="34" borderId="25" xfId="0" applyNumberFormat="1" applyFont="1" applyFill="1" applyBorder="1" applyAlignment="1" applyProtection="1">
      <alignment/>
      <protection locked="0"/>
    </xf>
    <xf numFmtId="10" fontId="6" fillId="34" borderId="30" xfId="0" applyNumberFormat="1" applyFont="1" applyFill="1" applyBorder="1" applyAlignment="1" applyProtection="1">
      <alignment/>
      <protection locked="0"/>
    </xf>
    <xf numFmtId="10" fontId="6" fillId="34" borderId="26" xfId="0" applyNumberFormat="1" applyFont="1" applyFill="1" applyBorder="1" applyAlignment="1" applyProtection="1">
      <alignment/>
      <protection locked="0"/>
    </xf>
    <xf numFmtId="3" fontId="6" fillId="34" borderId="14" xfId="0" applyNumberFormat="1" applyFont="1" applyFill="1" applyBorder="1" applyAlignment="1" applyProtection="1">
      <alignment/>
      <protection locked="0"/>
    </xf>
    <xf numFmtId="164" fontId="6" fillId="33" borderId="17" xfId="0" applyNumberFormat="1" applyFont="1" applyFill="1" applyBorder="1" applyAlignment="1" applyProtection="1">
      <alignment/>
      <protection locked="0"/>
    </xf>
    <xf numFmtId="165" fontId="6" fillId="33" borderId="17" xfId="0" applyNumberFormat="1" applyFont="1" applyFill="1" applyBorder="1" applyAlignment="1" applyProtection="1">
      <alignment/>
      <protection locked="0"/>
    </xf>
    <xf numFmtId="10" fontId="6" fillId="33" borderId="20" xfId="0" applyNumberFormat="1" applyFont="1" applyFill="1" applyBorder="1" applyAlignment="1" applyProtection="1">
      <alignment/>
      <protection locked="0"/>
    </xf>
    <xf numFmtId="164" fontId="6" fillId="33" borderId="20" xfId="0" applyNumberFormat="1" applyFont="1" applyFill="1" applyBorder="1" applyAlignment="1" applyProtection="1">
      <alignment/>
      <protection locked="0"/>
    </xf>
    <xf numFmtId="10" fontId="6" fillId="33" borderId="21" xfId="0" applyNumberFormat="1" applyFont="1" applyFill="1" applyBorder="1" applyAlignment="1" applyProtection="1">
      <alignment horizontal="right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3" fontId="7" fillId="0" borderId="13" xfId="0" applyNumberFormat="1" applyFont="1" applyBorder="1" applyAlignment="1" applyProtection="1">
      <alignment vertical="center"/>
      <protection locked="0"/>
    </xf>
    <xf numFmtId="10" fontId="7" fillId="0" borderId="14" xfId="0" applyNumberFormat="1" applyFont="1" applyBorder="1" applyAlignment="1" applyProtection="1">
      <alignment vertical="center"/>
      <protection locked="0"/>
    </xf>
    <xf numFmtId="3" fontId="7" fillId="0" borderId="14" xfId="0" applyNumberFormat="1" applyFont="1" applyBorder="1" applyAlignment="1" applyProtection="1">
      <alignment vertical="center"/>
      <protection locked="0"/>
    </xf>
    <xf numFmtId="10" fontId="7" fillId="0" borderId="23" xfId="0" applyNumberFormat="1" applyFont="1" applyBorder="1" applyAlignment="1" applyProtection="1">
      <alignment vertical="center"/>
      <protection locked="0"/>
    </xf>
    <xf numFmtId="10" fontId="7" fillId="0" borderId="15" xfId="0" applyNumberFormat="1" applyFont="1" applyBorder="1" applyAlignment="1" applyProtection="1">
      <alignment vertical="center"/>
      <protection locked="0"/>
    </xf>
    <xf numFmtId="3" fontId="6" fillId="34" borderId="13" xfId="0" applyNumberFormat="1" applyFont="1" applyFill="1" applyBorder="1" applyAlignment="1" applyProtection="1">
      <alignment vertical="center"/>
      <protection locked="0"/>
    </xf>
    <xf numFmtId="10" fontId="6" fillId="34" borderId="14" xfId="0" applyNumberFormat="1" applyFont="1" applyFill="1" applyBorder="1" applyAlignment="1" applyProtection="1">
      <alignment vertical="center"/>
      <protection locked="0"/>
    </xf>
    <xf numFmtId="3" fontId="6" fillId="34" borderId="14" xfId="0" applyNumberFormat="1" applyFont="1" applyFill="1" applyBorder="1" applyAlignment="1" applyProtection="1">
      <alignment vertical="center"/>
      <protection locked="0"/>
    </xf>
    <xf numFmtId="10" fontId="6" fillId="34" borderId="23" xfId="0" applyNumberFormat="1" applyFont="1" applyFill="1" applyBorder="1" applyAlignment="1" applyProtection="1">
      <alignment vertical="center"/>
      <protection locked="0"/>
    </xf>
    <xf numFmtId="10" fontId="6" fillId="34" borderId="15" xfId="0" applyNumberFormat="1" applyFont="1" applyFill="1" applyBorder="1" applyAlignment="1" applyProtection="1">
      <alignment vertical="center"/>
      <protection locked="0"/>
    </xf>
    <xf numFmtId="164" fontId="6" fillId="33" borderId="19" xfId="0" applyNumberFormat="1" applyFont="1" applyFill="1" applyBorder="1" applyAlignment="1" applyProtection="1">
      <alignment/>
      <protection locked="0"/>
    </xf>
    <xf numFmtId="0" fontId="7" fillId="0" borderId="13" xfId="0" applyFont="1" applyFill="1" applyBorder="1" applyAlignment="1" applyProtection="1">
      <alignment horizontal="right" vertical="center" wrapText="1" indent="1"/>
      <protection locked="0"/>
    </xf>
    <xf numFmtId="0" fontId="7" fillId="0" borderId="33" xfId="0" applyFont="1" applyFill="1" applyBorder="1" applyAlignment="1" applyProtection="1">
      <alignment horizontal="left" vertical="center" wrapText="1"/>
      <protection locked="0"/>
    </xf>
    <xf numFmtId="0" fontId="7" fillId="0" borderId="34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left" indent="1"/>
      <protection locked="0"/>
    </xf>
    <xf numFmtId="0" fontId="7" fillId="0" borderId="15" xfId="0" applyFont="1" applyBorder="1" applyAlignment="1" applyProtection="1">
      <alignment horizontal="left" indent="1"/>
      <protection locked="0"/>
    </xf>
    <xf numFmtId="0" fontId="6" fillId="34" borderId="33" xfId="0" applyFont="1" applyFill="1" applyBorder="1" applyAlignment="1" applyProtection="1">
      <alignment horizontal="left" vertical="center" wrapText="1"/>
      <protection locked="0"/>
    </xf>
    <xf numFmtId="0" fontId="6" fillId="34" borderId="34" xfId="0" applyFont="1" applyFill="1" applyBorder="1" applyAlignment="1" applyProtection="1">
      <alignment horizontal="left" vertical="center" wrapText="1"/>
      <protection locked="0"/>
    </xf>
    <xf numFmtId="0" fontId="6" fillId="34" borderId="13" xfId="0" applyFont="1" applyFill="1" applyBorder="1" applyAlignment="1" applyProtection="1">
      <alignment horizontal="left" vertical="center" wrapText="1"/>
      <protection locked="0"/>
    </xf>
    <xf numFmtId="0" fontId="6" fillId="34" borderId="15" xfId="0" applyFont="1" applyFill="1" applyBorder="1" applyAlignment="1" applyProtection="1">
      <alignment horizontal="left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wrapText="1" indent="1"/>
      <protection locked="0"/>
    </xf>
    <xf numFmtId="0" fontId="7" fillId="0" borderId="35" xfId="0" applyFont="1" applyFill="1" applyBorder="1" applyAlignment="1" applyProtection="1">
      <alignment horizontal="right" vertical="center" wrapText="1" indent="1"/>
      <protection locked="0"/>
    </xf>
    <xf numFmtId="0" fontId="7" fillId="0" borderId="24" xfId="0" applyFont="1" applyFill="1" applyBorder="1" applyAlignment="1" applyProtection="1">
      <alignment horizontal="right" vertical="center" wrapText="1" indent="1"/>
      <protection locked="0"/>
    </xf>
    <xf numFmtId="0" fontId="6" fillId="34" borderId="36" xfId="0" applyFont="1" applyFill="1" applyBorder="1" applyAlignment="1" applyProtection="1">
      <alignment horizontal="left"/>
      <protection locked="0"/>
    </xf>
    <xf numFmtId="0" fontId="6" fillId="34" borderId="37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/>
      <protection locked="0"/>
    </xf>
    <xf numFmtId="0" fontId="6" fillId="34" borderId="15" xfId="0" applyFont="1" applyFill="1" applyBorder="1" applyAlignment="1" applyProtection="1">
      <alignment horizontal="left"/>
      <protection locked="0"/>
    </xf>
    <xf numFmtId="0" fontId="6" fillId="34" borderId="13" xfId="0" applyFont="1" applyFill="1" applyBorder="1" applyAlignment="1" applyProtection="1">
      <alignment horizontal="left" vertical="center"/>
      <protection locked="0"/>
    </xf>
    <xf numFmtId="0" fontId="6" fillId="34" borderId="15" xfId="0" applyFont="1" applyFill="1" applyBorder="1" applyAlignment="1" applyProtection="1">
      <alignment horizontal="left" vertical="center"/>
      <protection locked="0"/>
    </xf>
    <xf numFmtId="0" fontId="5" fillId="33" borderId="16" xfId="0" applyFont="1" applyFill="1" applyBorder="1" applyAlignment="1" applyProtection="1">
      <alignment horizontal="left" vertical="center" wrapText="1"/>
      <protection locked="0"/>
    </xf>
    <xf numFmtId="0" fontId="5" fillId="33" borderId="32" xfId="0" applyFont="1" applyFill="1" applyBorder="1" applyAlignment="1" applyProtection="1">
      <alignment horizontal="left" vertical="center" wrapText="1"/>
      <protection locked="0"/>
    </xf>
    <xf numFmtId="0" fontId="5" fillId="33" borderId="19" xfId="0" applyFont="1" applyFill="1" applyBorder="1" applyAlignment="1" applyProtection="1">
      <alignment horizontal="left" vertical="center" wrapText="1"/>
      <protection locked="0"/>
    </xf>
    <xf numFmtId="0" fontId="5" fillId="33" borderId="38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Border="1" applyAlignment="1" applyProtection="1">
      <alignment horizontal="right" vertical="center"/>
      <protection locked="0"/>
    </xf>
    <xf numFmtId="0" fontId="6" fillId="34" borderId="27" xfId="0" applyFont="1" applyFill="1" applyBorder="1" applyAlignment="1" applyProtection="1">
      <alignment horizontal="left" vertical="center" wrapText="1"/>
      <protection locked="0"/>
    </xf>
    <xf numFmtId="0" fontId="6" fillId="34" borderId="29" xfId="0" applyFont="1" applyFill="1" applyBorder="1" applyAlignment="1" applyProtection="1">
      <alignment horizontal="left" vertical="center" wrapTex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7" fillId="0" borderId="33" xfId="0" applyFont="1" applyFill="1" applyBorder="1" applyAlignment="1" applyProtection="1">
      <alignment horizontal="left" vertical="center" wrapText="1" indent="1"/>
      <protection locked="0"/>
    </xf>
    <xf numFmtId="0" fontId="7" fillId="0" borderId="34" xfId="0" applyFont="1" applyFill="1" applyBorder="1" applyAlignment="1" applyProtection="1">
      <alignment horizontal="left" vertical="center" wrapText="1" indent="1"/>
      <protection locked="0"/>
    </xf>
    <xf numFmtId="0" fontId="7" fillId="0" borderId="27" xfId="0" applyFont="1" applyBorder="1" applyAlignment="1" applyProtection="1">
      <alignment horizontal="right" vertical="center"/>
      <protection locked="0"/>
    </xf>
    <xf numFmtId="0" fontId="7" fillId="0" borderId="24" xfId="0" applyFont="1" applyBorder="1" applyAlignment="1" applyProtection="1">
      <alignment horizontal="right" vertical="center"/>
      <protection locked="0"/>
    </xf>
    <xf numFmtId="0" fontId="7" fillId="0" borderId="13" xfId="0" applyFont="1" applyFill="1" applyBorder="1" applyAlignment="1" applyProtection="1">
      <alignment horizontal="right" vertical="center" wrapText="1"/>
      <protection locked="0"/>
    </xf>
    <xf numFmtId="0" fontId="10" fillId="0" borderId="13" xfId="0" applyFont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left"/>
      <protection locked="0"/>
    </xf>
    <xf numFmtId="0" fontId="7" fillId="0" borderId="34" xfId="0" applyFont="1" applyBorder="1" applyAlignment="1" applyProtection="1">
      <alignment horizontal="left"/>
      <protection locked="0"/>
    </xf>
    <xf numFmtId="0" fontId="10" fillId="0" borderId="15" xfId="0" applyFont="1" applyBorder="1" applyAlignment="1" applyProtection="1">
      <alignment horizontal="left" indent="1"/>
      <protection locked="0"/>
    </xf>
    <xf numFmtId="0" fontId="7" fillId="0" borderId="13" xfId="0" applyFont="1" applyBorder="1" applyAlignment="1" applyProtection="1">
      <alignment horizontal="right" vertical="center" wrapText="1"/>
      <protection locked="0"/>
    </xf>
    <xf numFmtId="0" fontId="7" fillId="0" borderId="33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left" vertical="center"/>
      <protection locked="0"/>
    </xf>
    <xf numFmtId="0" fontId="7" fillId="0" borderId="13" xfId="0" applyFont="1" applyBorder="1" applyAlignment="1" applyProtection="1">
      <alignment horizontal="left" vertical="center" wrapText="1" indent="1"/>
      <protection locked="0"/>
    </xf>
    <xf numFmtId="0" fontId="7" fillId="0" borderId="15" xfId="0" applyFont="1" applyBorder="1" applyAlignment="1" applyProtection="1">
      <alignment horizontal="left" vertical="center" wrapText="1" indent="1"/>
      <protection locked="0"/>
    </xf>
    <xf numFmtId="0" fontId="7" fillId="0" borderId="33" xfId="0" applyFont="1" applyBorder="1" applyAlignment="1" applyProtection="1">
      <alignment horizontal="left" vertical="center" wrapText="1"/>
      <protection locked="0"/>
    </xf>
    <xf numFmtId="0" fontId="7" fillId="0" borderId="34" xfId="0" applyFont="1" applyBorder="1" applyAlignment="1" applyProtection="1">
      <alignment horizontal="left" vertical="center" wrapText="1"/>
      <protection locked="0"/>
    </xf>
    <xf numFmtId="0" fontId="10" fillId="0" borderId="15" xfId="0" applyFont="1" applyBorder="1" applyAlignment="1" applyProtection="1">
      <alignment/>
      <protection locked="0"/>
    </xf>
    <xf numFmtId="0" fontId="7" fillId="0" borderId="27" xfId="0" applyFont="1" applyBorder="1" applyAlignment="1" applyProtection="1">
      <alignment horizontal="left" indent="1"/>
      <protection locked="0"/>
    </xf>
    <xf numFmtId="0" fontId="7" fillId="0" borderId="29" xfId="0" applyFont="1" applyBorder="1" applyAlignment="1" applyProtection="1">
      <alignment horizontal="left" indent="1"/>
      <protection locked="0"/>
    </xf>
    <xf numFmtId="0" fontId="6" fillId="33" borderId="39" xfId="0" applyFont="1" applyFill="1" applyBorder="1" applyAlignment="1" applyProtection="1">
      <alignment horizontal="left" vertical="center" wrapText="1"/>
      <protection locked="0"/>
    </xf>
    <xf numFmtId="0" fontId="6" fillId="33" borderId="40" xfId="0" applyFont="1" applyFill="1" applyBorder="1" applyAlignment="1" applyProtection="1">
      <alignment horizontal="left" vertical="center" wrapText="1"/>
      <protection locked="0"/>
    </xf>
    <xf numFmtId="0" fontId="6" fillId="34" borderId="36" xfId="0" applyFont="1" applyFill="1" applyBorder="1" applyAlignment="1" applyProtection="1">
      <alignment horizontal="left" vertical="center" wrapText="1"/>
      <protection locked="0"/>
    </xf>
    <xf numFmtId="0" fontId="6" fillId="34" borderId="37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horizontal="left" vertical="center" wrapText="1"/>
    </xf>
    <xf numFmtId="0" fontId="6" fillId="33" borderId="41" xfId="48" applyFont="1" applyFill="1" applyBorder="1" applyAlignment="1" applyProtection="1">
      <alignment horizontal="center" vertical="center" wrapText="1"/>
      <protection locked="0"/>
    </xf>
    <xf numFmtId="0" fontId="7" fillId="0" borderId="42" xfId="0" applyFont="1" applyBorder="1" applyAlignment="1" applyProtection="1">
      <alignment horizontal="center" vertical="center" wrapText="1"/>
      <protection locked="0"/>
    </xf>
    <xf numFmtId="0" fontId="7" fillId="0" borderId="43" xfId="0" applyFont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 wrapText="1"/>
      <protection locked="0"/>
    </xf>
    <xf numFmtId="0" fontId="6" fillId="33" borderId="36" xfId="47" applyFont="1" applyFill="1" applyBorder="1" applyAlignment="1" applyProtection="1">
      <alignment horizontal="center" vertical="center" wrapText="1"/>
      <protection locked="0"/>
    </xf>
    <xf numFmtId="0" fontId="6" fillId="33" borderId="31" xfId="47" applyFont="1" applyFill="1" applyBorder="1" applyAlignment="1" applyProtection="1">
      <alignment horizontal="center" vertical="center" wrapText="1"/>
      <protection locked="0"/>
    </xf>
    <xf numFmtId="0" fontId="6" fillId="33" borderId="37" xfId="47" applyFont="1" applyFill="1" applyBorder="1" applyAlignment="1" applyProtection="1">
      <alignment horizontal="center" vertical="center" wrapText="1"/>
      <protection locked="0"/>
    </xf>
    <xf numFmtId="0" fontId="6" fillId="33" borderId="44" xfId="47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left" indent="1"/>
      <protection locked="0"/>
    </xf>
    <xf numFmtId="0" fontId="7" fillId="0" borderId="12" xfId="0" applyFont="1" applyBorder="1" applyAlignment="1" applyProtection="1">
      <alignment horizontal="left" indent="1"/>
      <protection locked="0"/>
    </xf>
    <xf numFmtId="0" fontId="8" fillId="0" borderId="13" xfId="0" applyFont="1" applyFill="1" applyBorder="1" applyAlignment="1" applyProtection="1">
      <alignment horizontal="left" vertical="center" wrapText="1" indent="1"/>
      <protection locked="0"/>
    </xf>
    <xf numFmtId="0" fontId="0" fillId="0" borderId="15" xfId="0" applyFont="1" applyBorder="1" applyAlignment="1" applyProtection="1">
      <alignment horizontal="left" indent="1"/>
      <protection locked="0"/>
    </xf>
    <xf numFmtId="0" fontId="7" fillId="0" borderId="13" xfId="0" applyFont="1" applyFill="1" applyBorder="1" applyAlignment="1" applyProtection="1">
      <alignment horizontal="left" vertical="center" wrapText="1" indent="1"/>
      <protection locked="0"/>
    </xf>
    <xf numFmtId="0" fontId="7" fillId="0" borderId="15" xfId="0" applyFont="1" applyFill="1" applyBorder="1" applyAlignment="1" applyProtection="1">
      <alignment horizontal="left" vertical="center" wrapText="1" indent="1"/>
      <protection locked="0"/>
    </xf>
    <xf numFmtId="0" fontId="12" fillId="33" borderId="16" xfId="0" applyFont="1" applyFill="1" applyBorder="1" applyAlignment="1" applyProtection="1">
      <alignment horizontal="left" vertical="center" wrapText="1"/>
      <protection locked="0"/>
    </xf>
    <xf numFmtId="0" fontId="12" fillId="33" borderId="32" xfId="0" applyFont="1" applyFill="1" applyBorder="1" applyAlignment="1" applyProtection="1">
      <alignment horizontal="left" vertical="center" wrapText="1"/>
      <protection locked="0"/>
    </xf>
    <xf numFmtId="0" fontId="12" fillId="33" borderId="19" xfId="0" applyFont="1" applyFill="1" applyBorder="1" applyAlignment="1" applyProtection="1">
      <alignment horizontal="left" vertical="center" wrapText="1"/>
      <protection locked="0"/>
    </xf>
    <xf numFmtId="0" fontId="12" fillId="33" borderId="38" xfId="0" applyFont="1" applyFill="1" applyBorder="1" applyAlignment="1" applyProtection="1">
      <alignment horizontal="left" vertical="center" wrapText="1"/>
      <protection locked="0"/>
    </xf>
    <xf numFmtId="0" fontId="0" fillId="0" borderId="15" xfId="0" applyFont="1" applyBorder="1" applyAlignment="1" applyProtection="1">
      <alignment/>
      <protection locked="0"/>
    </xf>
    <xf numFmtId="0" fontId="11" fillId="33" borderId="39" xfId="0" applyFont="1" applyFill="1" applyBorder="1" applyAlignment="1" applyProtection="1">
      <alignment horizontal="left"/>
      <protection locked="0"/>
    </xf>
    <xf numFmtId="0" fontId="11" fillId="33" borderId="40" xfId="0" applyFont="1" applyFill="1" applyBorder="1" applyAlignment="1" applyProtection="1">
      <alignment horizontal="left"/>
      <protection locked="0"/>
    </xf>
    <xf numFmtId="0" fontId="7" fillId="0" borderId="33" xfId="0" applyFont="1" applyFill="1" applyBorder="1" applyAlignment="1" applyProtection="1">
      <alignment horizontal="left" vertical="center" wrapText="1" indent="1"/>
      <protection locked="0"/>
    </xf>
    <xf numFmtId="0" fontId="7" fillId="0" borderId="34" xfId="0" applyFont="1" applyFill="1" applyBorder="1" applyAlignment="1" applyProtection="1">
      <alignment horizontal="left" vertical="center" wrapText="1" indent="1"/>
      <protection locked="0"/>
    </xf>
    <xf numFmtId="0" fontId="31" fillId="0" borderId="0" xfId="0" applyFont="1" applyAlignment="1">
      <alignment horizontal="right" vertical="center" wrapText="1"/>
    </xf>
    <xf numFmtId="0" fontId="31" fillId="0" borderId="45" xfId="0" applyFont="1" applyBorder="1" applyAlignment="1">
      <alignment horizontal="right" vertical="center" wrapText="1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finanční plán JI" xfId="47"/>
    <cellStyle name="normální_finanční plánPE" xfId="48"/>
    <cellStyle name="Followed Hyperlink" xfId="49"/>
    <cellStyle name="Poznámka" xfId="50"/>
    <cellStyle name="Percent" xfId="51"/>
    <cellStyle name="Propojená buňka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95"/>
  <sheetViews>
    <sheetView showGridLines="0" tabSelected="1" zoomScalePageLayoutView="0" workbookViewId="0" topLeftCell="A1">
      <pane xSplit="2" ySplit="4" topLeftCell="R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A3" sqref="AA3"/>
    </sheetView>
  </sheetViews>
  <sheetFormatPr defaultColWidth="9.140625" defaultRowHeight="12.75"/>
  <cols>
    <col min="1" max="1" width="18.140625" style="2" customWidth="1"/>
    <col min="2" max="2" width="36.00390625" style="34" customWidth="1"/>
    <col min="3" max="3" width="8.421875" style="3" customWidth="1"/>
    <col min="4" max="4" width="7.421875" style="7" customWidth="1"/>
    <col min="5" max="5" width="8.421875" style="2" customWidth="1"/>
    <col min="6" max="6" width="7.421875" style="2" customWidth="1"/>
    <col min="7" max="7" width="8.421875" style="3" customWidth="1"/>
    <col min="8" max="8" width="7.421875" style="2" customWidth="1"/>
    <col min="9" max="9" width="8.421875" style="2" customWidth="1"/>
    <col min="10" max="10" width="7.00390625" style="5" customWidth="1"/>
    <col min="11" max="11" width="8.421875" style="5" customWidth="1"/>
    <col min="12" max="12" width="7.28125" style="5" customWidth="1"/>
    <col min="13" max="13" width="8.421875" style="5" customWidth="1"/>
    <col min="14" max="14" width="7.57421875" style="5" customWidth="1"/>
    <col min="15" max="15" width="8.7109375" style="5" customWidth="1"/>
    <col min="16" max="16" width="7.28125" style="5" customWidth="1"/>
    <col min="17" max="17" width="8.57421875" style="5" customWidth="1"/>
    <col min="18" max="18" width="7.140625" style="5" customWidth="1"/>
    <col min="19" max="19" width="8.7109375" style="5" customWidth="1"/>
    <col min="20" max="20" width="7.00390625" style="5" customWidth="1"/>
    <col min="21" max="21" width="8.7109375" style="5" customWidth="1"/>
    <col min="22" max="22" width="7.28125" style="5" customWidth="1"/>
    <col min="23" max="23" width="8.57421875" style="5" customWidth="1"/>
    <col min="24" max="24" width="7.140625" style="5" customWidth="1"/>
    <col min="25" max="25" width="8.7109375" style="5" customWidth="1"/>
    <col min="26" max="26" width="7.140625" style="5" customWidth="1"/>
    <col min="27" max="16384" width="9.140625" style="5" customWidth="1"/>
  </cols>
  <sheetData>
    <row r="1" spans="1:26" ht="15.75" customHeight="1">
      <c r="A1" s="180" t="s">
        <v>106</v>
      </c>
      <c r="B1" s="180"/>
      <c r="C1" s="180"/>
      <c r="D1" s="180"/>
      <c r="E1" s="180"/>
      <c r="H1" s="4"/>
      <c r="X1" s="204" t="s">
        <v>108</v>
      </c>
      <c r="Y1" s="204"/>
      <c r="Z1" s="204"/>
    </row>
    <row r="2" spans="1:26" ht="15.75" thickBot="1">
      <c r="A2" s="1"/>
      <c r="B2" s="6"/>
      <c r="E2" s="4"/>
      <c r="H2" s="4"/>
      <c r="X2" s="205" t="s">
        <v>107</v>
      </c>
      <c r="Y2" s="205"/>
      <c r="Z2" s="205"/>
    </row>
    <row r="3" spans="1:26" s="8" customFormat="1" ht="11.25" customHeight="1">
      <c r="A3" s="181" t="s">
        <v>0</v>
      </c>
      <c r="B3" s="182"/>
      <c r="C3" s="185" t="s">
        <v>1</v>
      </c>
      <c r="D3" s="186"/>
      <c r="E3" s="186"/>
      <c r="F3" s="187"/>
      <c r="G3" s="185" t="s">
        <v>2</v>
      </c>
      <c r="H3" s="186"/>
      <c r="I3" s="186"/>
      <c r="J3" s="187"/>
      <c r="K3" s="185" t="s">
        <v>3</v>
      </c>
      <c r="L3" s="186"/>
      <c r="M3" s="186"/>
      <c r="N3" s="187"/>
      <c r="O3" s="185" t="s">
        <v>4</v>
      </c>
      <c r="P3" s="186"/>
      <c r="Q3" s="186"/>
      <c r="R3" s="187"/>
      <c r="S3" s="185" t="s">
        <v>5</v>
      </c>
      <c r="T3" s="186"/>
      <c r="U3" s="186"/>
      <c r="V3" s="187"/>
      <c r="W3" s="185" t="s">
        <v>6</v>
      </c>
      <c r="X3" s="186"/>
      <c r="Y3" s="186"/>
      <c r="Z3" s="187"/>
    </row>
    <row r="4" spans="1:26" s="8" customFormat="1" ht="21" thickBot="1">
      <c r="A4" s="183"/>
      <c r="B4" s="184"/>
      <c r="C4" s="9" t="s">
        <v>103</v>
      </c>
      <c r="D4" s="10" t="s">
        <v>7</v>
      </c>
      <c r="E4" s="11" t="s">
        <v>104</v>
      </c>
      <c r="F4" s="12" t="s">
        <v>7</v>
      </c>
      <c r="G4" s="9" t="s">
        <v>103</v>
      </c>
      <c r="H4" s="10" t="s">
        <v>7</v>
      </c>
      <c r="I4" s="11" t="s">
        <v>104</v>
      </c>
      <c r="J4" s="12" t="s">
        <v>7</v>
      </c>
      <c r="K4" s="9" t="s">
        <v>103</v>
      </c>
      <c r="L4" s="10" t="s">
        <v>7</v>
      </c>
      <c r="M4" s="11" t="s">
        <v>104</v>
      </c>
      <c r="N4" s="12" t="s">
        <v>7</v>
      </c>
      <c r="O4" s="9" t="s">
        <v>103</v>
      </c>
      <c r="P4" s="10" t="s">
        <v>7</v>
      </c>
      <c r="Q4" s="11" t="s">
        <v>104</v>
      </c>
      <c r="R4" s="12" t="s">
        <v>7</v>
      </c>
      <c r="S4" s="9" t="s">
        <v>103</v>
      </c>
      <c r="T4" s="10" t="s">
        <v>7</v>
      </c>
      <c r="U4" s="11" t="s">
        <v>104</v>
      </c>
      <c r="V4" s="12" t="s">
        <v>7</v>
      </c>
      <c r="W4" s="9" t="s">
        <v>103</v>
      </c>
      <c r="X4" s="10" t="s">
        <v>7</v>
      </c>
      <c r="Y4" s="11" t="s">
        <v>104</v>
      </c>
      <c r="Z4" s="12" t="s">
        <v>7</v>
      </c>
    </row>
    <row r="5" spans="1:26" s="8" customFormat="1" ht="11.25" customHeight="1">
      <c r="A5" s="142" t="s">
        <v>8</v>
      </c>
      <c r="B5" s="143"/>
      <c r="C5" s="57">
        <v>5286</v>
      </c>
      <c r="D5" s="58">
        <f>C5/C23</f>
        <v>0.006663418525613877</v>
      </c>
      <c r="E5" s="59">
        <v>5300</v>
      </c>
      <c r="F5" s="60">
        <f>E5/E23</f>
        <v>0.006665144968797608</v>
      </c>
      <c r="G5" s="57">
        <v>0</v>
      </c>
      <c r="H5" s="58">
        <f>G5/G23</f>
        <v>0</v>
      </c>
      <c r="I5" s="59">
        <v>0</v>
      </c>
      <c r="J5" s="60">
        <f>I5/I23</f>
        <v>0</v>
      </c>
      <c r="K5" s="57">
        <v>0</v>
      </c>
      <c r="L5" s="58">
        <f>K5/K23</f>
        <v>0</v>
      </c>
      <c r="M5" s="59">
        <v>0</v>
      </c>
      <c r="N5" s="60">
        <f>M5/M23</f>
        <v>0</v>
      </c>
      <c r="O5" s="57">
        <v>22.34373</v>
      </c>
      <c r="P5" s="58">
        <f>O5/O23</f>
        <v>4.395496664226873E-05</v>
      </c>
      <c r="Q5" s="59">
        <v>30</v>
      </c>
      <c r="R5" s="60">
        <f>Q5/Q23</f>
        <v>5.865130330967252E-05</v>
      </c>
      <c r="S5" s="57">
        <v>699.56514</v>
      </c>
      <c r="T5" s="58">
        <f>S5/S23</f>
        <v>0.0009851874376389372</v>
      </c>
      <c r="U5" s="59">
        <v>700</v>
      </c>
      <c r="V5" s="60">
        <f>U5/U23</f>
        <v>0.0009885677951611816</v>
      </c>
      <c r="W5" s="57">
        <v>0</v>
      </c>
      <c r="X5" s="58">
        <f>W5/W23</f>
        <v>0</v>
      </c>
      <c r="Y5" s="59">
        <v>0</v>
      </c>
      <c r="Z5" s="60">
        <f>Y5/Y23</f>
        <v>0</v>
      </c>
    </row>
    <row r="6" spans="1:26" s="8" customFormat="1" ht="11.25" customHeight="1">
      <c r="A6" s="144" t="s">
        <v>9</v>
      </c>
      <c r="B6" s="145"/>
      <c r="C6" s="61">
        <v>681830.4861999999</v>
      </c>
      <c r="D6" s="62">
        <f>C6/C23</f>
        <v>0.8595009256665525</v>
      </c>
      <c r="E6" s="63">
        <v>679502.3039</v>
      </c>
      <c r="F6" s="64">
        <f>E6/E23</f>
        <v>0.8545247853066921</v>
      </c>
      <c r="G6" s="61">
        <v>1029850.5729900007</v>
      </c>
      <c r="H6" s="62">
        <f>G6/G23</f>
        <v>0.8786436048775076</v>
      </c>
      <c r="I6" s="63">
        <v>1013678.7693400001</v>
      </c>
      <c r="J6" s="64">
        <f>I6/I23</f>
        <v>0.8825763353588775</v>
      </c>
      <c r="K6" s="61">
        <v>601044.85</v>
      </c>
      <c r="L6" s="62">
        <f>K6/K23</f>
        <v>0.8540933127995349</v>
      </c>
      <c r="M6" s="63">
        <v>610115.74</v>
      </c>
      <c r="N6" s="64">
        <f>M6/M23</f>
        <v>0.8587576224560859</v>
      </c>
      <c r="O6" s="61">
        <v>434884.2612599999</v>
      </c>
      <c r="P6" s="62">
        <f>O6/O23</f>
        <v>0.8555117340269944</v>
      </c>
      <c r="Q6" s="63">
        <v>431958.02499999997</v>
      </c>
      <c r="R6" s="64">
        <f>Q6/Q23</f>
        <v>0.8444967047107368</v>
      </c>
      <c r="S6" s="61">
        <v>635431.1802599999</v>
      </c>
      <c r="T6" s="62">
        <f>S6/S23</f>
        <v>0.8948685125680147</v>
      </c>
      <c r="U6" s="63">
        <v>635070.6020924338</v>
      </c>
      <c r="V6" s="64">
        <f>U6/U23</f>
        <v>0.8968719212602877</v>
      </c>
      <c r="W6" s="61">
        <v>94555.58781</v>
      </c>
      <c r="X6" s="62">
        <f>W6/W23</f>
        <v>0.35132335190477404</v>
      </c>
      <c r="Y6" s="63">
        <v>100300</v>
      </c>
      <c r="Z6" s="64">
        <f>Y6/Y23</f>
        <v>0.3673798891194017</v>
      </c>
    </row>
    <row r="7" spans="1:26" s="8" customFormat="1" ht="9.75">
      <c r="A7" s="152" t="s">
        <v>10</v>
      </c>
      <c r="B7" s="49" t="s">
        <v>11</v>
      </c>
      <c r="C7" s="13">
        <v>646329.5752</v>
      </c>
      <c r="D7" s="14">
        <f>C7/C23</f>
        <v>0.8147492366704175</v>
      </c>
      <c r="E7" s="15">
        <v>645902.3039</v>
      </c>
      <c r="F7" s="16">
        <f>E7/E23</f>
        <v>0.81227028135356</v>
      </c>
      <c r="G7" s="13">
        <v>998913.7464900007</v>
      </c>
      <c r="H7" s="14">
        <f>G7/G23</f>
        <v>0.8522490526265822</v>
      </c>
      <c r="I7" s="15">
        <v>982878.7693400001</v>
      </c>
      <c r="J7" s="16">
        <f>I7/I23</f>
        <v>0.8557598014121792</v>
      </c>
      <c r="K7" s="13">
        <v>585507.98</v>
      </c>
      <c r="L7" s="14">
        <f>K7/K23</f>
        <v>0.8320151987139792</v>
      </c>
      <c r="M7" s="15">
        <v>593515.74</v>
      </c>
      <c r="N7" s="16">
        <f>M7/M23</f>
        <v>0.8353925859586321</v>
      </c>
      <c r="O7" s="13">
        <v>418545.93496999994</v>
      </c>
      <c r="P7" s="14">
        <f>O7/O23</f>
        <v>0.823370699962071</v>
      </c>
      <c r="Q7" s="15">
        <v>415208.02499999997</v>
      </c>
      <c r="R7" s="16">
        <f>Q7/Q23</f>
        <v>0.811749727029503</v>
      </c>
      <c r="S7" s="13">
        <v>610416.82865</v>
      </c>
      <c r="T7" s="14">
        <f>S7/S23</f>
        <v>0.8596411640942826</v>
      </c>
      <c r="U7" s="15">
        <v>606570.6020924338</v>
      </c>
      <c r="V7" s="16">
        <f>U7/U23</f>
        <v>0.8566230896001539</v>
      </c>
      <c r="W7" s="13">
        <v>93731.50000000001</v>
      </c>
      <c r="X7" s="14">
        <f>W7/W23</f>
        <v>0.34826143564600337</v>
      </c>
      <c r="Y7" s="15">
        <v>99500</v>
      </c>
      <c r="Z7" s="16">
        <f>Y7/Y23</f>
        <v>0.36444964075155006</v>
      </c>
    </row>
    <row r="8" spans="1:26" s="8" customFormat="1" ht="11.25" customHeight="1">
      <c r="A8" s="152"/>
      <c r="B8" s="49" t="s">
        <v>12</v>
      </c>
      <c r="C8" s="13">
        <v>4673.157</v>
      </c>
      <c r="D8" s="14">
        <f>C8/C23</f>
        <v>0.005890881749319366</v>
      </c>
      <c r="E8" s="15">
        <v>4600</v>
      </c>
      <c r="F8" s="16">
        <f>E8/E23</f>
        <v>0.005784842803107358</v>
      </c>
      <c r="G8" s="13">
        <v>5885.485489999995</v>
      </c>
      <c r="H8" s="14">
        <f>G8/G23</f>
        <v>0.005021353896394899</v>
      </c>
      <c r="I8" s="15">
        <v>5800</v>
      </c>
      <c r="J8" s="16">
        <f>I8/I23</f>
        <v>0.005049866782170451</v>
      </c>
      <c r="K8" s="13">
        <v>1025.89</v>
      </c>
      <c r="L8" s="14">
        <f>K8/K23</f>
        <v>0.0014578043363451412</v>
      </c>
      <c r="M8" s="15">
        <v>1100</v>
      </c>
      <c r="N8" s="16">
        <f>M8/M23</f>
        <v>0.0015482855510360943</v>
      </c>
      <c r="O8" s="13">
        <v>2070.31798</v>
      </c>
      <c r="P8" s="14">
        <f>O8/O23</f>
        <v>0.004072764831556288</v>
      </c>
      <c r="Q8" s="15">
        <v>1500</v>
      </c>
      <c r="R8" s="16">
        <f>Q8/Q23</f>
        <v>0.002932565165483626</v>
      </c>
      <c r="S8" s="13">
        <v>1797.51744</v>
      </c>
      <c r="T8" s="14">
        <f>S8/S23</f>
        <v>0.002531417733057571</v>
      </c>
      <c r="U8" s="15">
        <v>2000</v>
      </c>
      <c r="V8" s="16">
        <f>U8/U23</f>
        <v>0.002824479414746233</v>
      </c>
      <c r="W8" s="13">
        <v>193.19</v>
      </c>
      <c r="X8" s="14">
        <f>W8/W23</f>
        <v>0.0007178016648880192</v>
      </c>
      <c r="Y8" s="15">
        <v>200</v>
      </c>
      <c r="Z8" s="16">
        <f>Y8/Y23</f>
        <v>0.0007325620919629147</v>
      </c>
    </row>
    <row r="9" spans="1:26" s="8" customFormat="1" ht="9.75">
      <c r="A9" s="152"/>
      <c r="B9" s="49" t="s">
        <v>13</v>
      </c>
      <c r="C9" s="13">
        <v>0</v>
      </c>
      <c r="D9" s="14">
        <f>C9/C23</f>
        <v>0</v>
      </c>
      <c r="E9" s="15">
        <v>0</v>
      </c>
      <c r="F9" s="16">
        <f>E9/E23</f>
        <v>0</v>
      </c>
      <c r="G9" s="13">
        <v>7904.3410099999965</v>
      </c>
      <c r="H9" s="14">
        <f>G9/G23</f>
        <v>0.006743792605798695</v>
      </c>
      <c r="I9" s="15">
        <v>7900</v>
      </c>
      <c r="J9" s="16">
        <f>I9/I23</f>
        <v>0.006878266823990787</v>
      </c>
      <c r="K9" s="13">
        <v>4575.2</v>
      </c>
      <c r="L9" s="14">
        <f>K9/K23</f>
        <v>0.0065014245188531805</v>
      </c>
      <c r="M9" s="15">
        <v>5500</v>
      </c>
      <c r="N9" s="16">
        <f>M9/M23</f>
        <v>0.0077414277551804715</v>
      </c>
      <c r="O9" s="13">
        <v>211.9334</v>
      </c>
      <c r="P9" s="14">
        <f>O9/O23</f>
        <v>0.0004169189981879747</v>
      </c>
      <c r="Q9" s="15">
        <v>250</v>
      </c>
      <c r="R9" s="16">
        <f>Q9/Q23</f>
        <v>0.0004887608609139377</v>
      </c>
      <c r="S9" s="13">
        <v>3583.26</v>
      </c>
      <c r="T9" s="14">
        <f>S9/S23</f>
        <v>0.00504625307343659</v>
      </c>
      <c r="U9" s="15">
        <v>3400</v>
      </c>
      <c r="V9" s="16">
        <f>U9/U23</f>
        <v>0.004801615005068596</v>
      </c>
      <c r="W9" s="13">
        <v>0</v>
      </c>
      <c r="X9" s="14">
        <f>W9/W23</f>
        <v>0</v>
      </c>
      <c r="Y9" s="15">
        <v>0</v>
      </c>
      <c r="Z9" s="16">
        <f>Y9/Y23</f>
        <v>0</v>
      </c>
    </row>
    <row r="10" spans="1:26" s="8" customFormat="1" ht="9.75">
      <c r="A10" s="152"/>
      <c r="B10" s="49" t="s">
        <v>14</v>
      </c>
      <c r="C10" s="13">
        <v>30827.754</v>
      </c>
      <c r="D10" s="14">
        <f>C10/C23</f>
        <v>0.03886080724681561</v>
      </c>
      <c r="E10" s="15">
        <v>29000</v>
      </c>
      <c r="F10" s="16">
        <f>E10/E23</f>
        <v>0.036469661150024646</v>
      </c>
      <c r="G10" s="13">
        <v>17147</v>
      </c>
      <c r="H10" s="14">
        <f>G10/G23</f>
        <v>0.014629405748731769</v>
      </c>
      <c r="I10" s="15">
        <v>17100</v>
      </c>
      <c r="J10" s="16">
        <f>I10/I23</f>
        <v>0.01488840034053702</v>
      </c>
      <c r="K10" s="13">
        <v>9935.779999999999</v>
      </c>
      <c r="L10" s="14">
        <f>K10/K23</f>
        <v>0.014118885230357371</v>
      </c>
      <c r="M10" s="15">
        <v>10000</v>
      </c>
      <c r="N10" s="16">
        <f>M10/M23</f>
        <v>0.014075323191237221</v>
      </c>
      <c r="O10" s="13">
        <v>14056.07491</v>
      </c>
      <c r="P10" s="14">
        <f>O10/O23</f>
        <v>0.027651350235179197</v>
      </c>
      <c r="Q10" s="15">
        <v>15000</v>
      </c>
      <c r="R10" s="16">
        <f>Q10/Q23</f>
        <v>0.02932565165483626</v>
      </c>
      <c r="S10" s="13">
        <v>19633.574169999967</v>
      </c>
      <c r="T10" s="14">
        <f>S10/S23</f>
        <v>0.027649677667238096</v>
      </c>
      <c r="U10" s="15">
        <v>23100</v>
      </c>
      <c r="V10" s="16">
        <f>U10/U23</f>
        <v>0.03262273724031899</v>
      </c>
      <c r="W10" s="13">
        <v>630.91</v>
      </c>
      <c r="X10" s="14">
        <f>W10/W23</f>
        <v>0.0023441598860940017</v>
      </c>
      <c r="Y10" s="15">
        <v>600</v>
      </c>
      <c r="Z10" s="16">
        <f>Y10/Y23</f>
        <v>0.002197686275888744</v>
      </c>
    </row>
    <row r="11" spans="1:26" s="8" customFormat="1" ht="11.25" customHeight="1">
      <c r="A11" s="146" t="s">
        <v>15</v>
      </c>
      <c r="B11" s="147"/>
      <c r="C11" s="65">
        <v>344.293</v>
      </c>
      <c r="D11" s="66">
        <f>C11/C23</f>
        <v>0.0004340083909268215</v>
      </c>
      <c r="E11" s="67">
        <v>300</v>
      </c>
      <c r="F11" s="68">
        <f>E11/E23</f>
        <v>0.00037727235672439287</v>
      </c>
      <c r="G11" s="65">
        <v>3072.7314399999996</v>
      </c>
      <c r="H11" s="66">
        <f>G11/G23</f>
        <v>0.002621580159365769</v>
      </c>
      <c r="I11" s="67">
        <v>3073.660499999999</v>
      </c>
      <c r="J11" s="68">
        <f>I11/I23</f>
        <v>0.0026761338032102442</v>
      </c>
      <c r="K11" s="65">
        <v>126.48</v>
      </c>
      <c r="L11" s="66">
        <f>K11/K23</f>
        <v>0.00017972988571965167</v>
      </c>
      <c r="M11" s="67">
        <v>130</v>
      </c>
      <c r="N11" s="68">
        <f>M11/M23</f>
        <v>0.0001829792014860839</v>
      </c>
      <c r="O11" s="65">
        <v>415.15005</v>
      </c>
      <c r="P11" s="66">
        <f>O11/O23</f>
        <v>0.0008166902571453467</v>
      </c>
      <c r="Q11" s="67">
        <v>500</v>
      </c>
      <c r="R11" s="68">
        <f>Q11/Q23</f>
        <v>0.0009775217218278753</v>
      </c>
      <c r="S11" s="65">
        <v>1121.0418</v>
      </c>
      <c r="T11" s="66">
        <f>S11/S23</f>
        <v>0.0015787469032950126</v>
      </c>
      <c r="U11" s="67">
        <v>1100</v>
      </c>
      <c r="V11" s="68">
        <f>U11/U23</f>
        <v>0.0015534636781104282</v>
      </c>
      <c r="W11" s="65">
        <v>0</v>
      </c>
      <c r="X11" s="66">
        <f>W11/W23</f>
        <v>0</v>
      </c>
      <c r="Y11" s="67">
        <v>0</v>
      </c>
      <c r="Z11" s="68">
        <f>Y11/Y23</f>
        <v>0</v>
      </c>
    </row>
    <row r="12" spans="1:26" s="8" customFormat="1" ht="11.25" customHeight="1">
      <c r="A12" s="144" t="s">
        <v>16</v>
      </c>
      <c r="B12" s="145"/>
      <c r="C12" s="65">
        <v>69699.34077</v>
      </c>
      <c r="D12" s="66">
        <f>C12/C23</f>
        <v>0.08786149801549234</v>
      </c>
      <c r="E12" s="67">
        <v>72000</v>
      </c>
      <c r="F12" s="68">
        <f>E12/E23</f>
        <v>0.09054536561385429</v>
      </c>
      <c r="G12" s="65">
        <v>69484.06034</v>
      </c>
      <c r="H12" s="66">
        <f>G12/G23</f>
        <v>0.05928212000835254</v>
      </c>
      <c r="I12" s="67">
        <v>69500</v>
      </c>
      <c r="J12" s="68">
        <f>I12/I23</f>
        <v>0.0605113347173873</v>
      </c>
      <c r="K12" s="65">
        <v>58356.57</v>
      </c>
      <c r="L12" s="66">
        <f>K12/K23</f>
        <v>0.08292551911045899</v>
      </c>
      <c r="M12" s="67">
        <v>60000</v>
      </c>
      <c r="N12" s="68">
        <f>M12/M23</f>
        <v>0.08445193914742333</v>
      </c>
      <c r="O12" s="65">
        <v>42448.89182</v>
      </c>
      <c r="P12" s="66">
        <f>O12/O23</f>
        <v>0.08350618379068195</v>
      </c>
      <c r="Q12" s="67">
        <v>43000</v>
      </c>
      <c r="R12" s="68">
        <f>Q12/Q23</f>
        <v>0.08406686807719728</v>
      </c>
      <c r="S12" s="65">
        <v>47116.74599</v>
      </c>
      <c r="T12" s="66">
        <f>S12/S23</f>
        <v>0.06635382982601559</v>
      </c>
      <c r="U12" s="67">
        <v>48000</v>
      </c>
      <c r="V12" s="68">
        <f>U12/U23</f>
        <v>0.06778750595390959</v>
      </c>
      <c r="W12" s="65">
        <v>0</v>
      </c>
      <c r="X12" s="66">
        <f>W12/W23</f>
        <v>0</v>
      </c>
      <c r="Y12" s="67">
        <v>0</v>
      </c>
      <c r="Z12" s="68">
        <f>Y12/Y23</f>
        <v>0</v>
      </c>
    </row>
    <row r="13" spans="1:26" s="8" customFormat="1" ht="9.75">
      <c r="A13" s="152" t="s">
        <v>17</v>
      </c>
      <c r="B13" s="50" t="s">
        <v>18</v>
      </c>
      <c r="C13" s="13">
        <v>56792.744</v>
      </c>
      <c r="D13" s="14">
        <f>C13/C23</f>
        <v>0.07159171821605115</v>
      </c>
      <c r="E13" s="15">
        <v>59000</v>
      </c>
      <c r="F13" s="16">
        <f>E13/E23</f>
        <v>0.07419689682246393</v>
      </c>
      <c r="G13" s="13">
        <v>69484.06034</v>
      </c>
      <c r="H13" s="14">
        <f>G13/G23</f>
        <v>0.05928212000835254</v>
      </c>
      <c r="I13" s="15">
        <v>69400</v>
      </c>
      <c r="J13" s="16">
        <f>I13/I23</f>
        <v>0.06042426804872919</v>
      </c>
      <c r="K13" s="13">
        <v>0</v>
      </c>
      <c r="L13" s="14">
        <f>K13/K23</f>
        <v>0</v>
      </c>
      <c r="M13" s="15">
        <v>0</v>
      </c>
      <c r="N13" s="16">
        <f>M13/M23</f>
        <v>0</v>
      </c>
      <c r="O13" s="13">
        <v>36644.2709</v>
      </c>
      <c r="P13" s="14">
        <f>O13/O23</f>
        <v>0.07208723454140195</v>
      </c>
      <c r="Q13" s="15">
        <v>32050</v>
      </c>
      <c r="R13" s="16">
        <f>Q13/Q23</f>
        <v>0.06265914236916681</v>
      </c>
      <c r="S13" s="13">
        <v>43692.51152</v>
      </c>
      <c r="T13" s="14">
        <f>S13/S23</f>
        <v>0.06153153009939653</v>
      </c>
      <c r="U13" s="15">
        <v>42480</v>
      </c>
      <c r="V13" s="16">
        <f>U13/U23</f>
        <v>0.059991942769209994</v>
      </c>
      <c r="W13" s="13">
        <v>0</v>
      </c>
      <c r="X13" s="14">
        <f>W13/W23</f>
        <v>0</v>
      </c>
      <c r="Y13" s="15">
        <v>0</v>
      </c>
      <c r="Z13" s="16">
        <f>Y13/Y23</f>
        <v>0</v>
      </c>
    </row>
    <row r="14" spans="1:26" s="8" customFormat="1" ht="9.75">
      <c r="A14" s="152"/>
      <c r="B14" s="50" t="s">
        <v>19</v>
      </c>
      <c r="C14" s="13">
        <v>5844.15609</v>
      </c>
      <c r="D14" s="14">
        <f>C14/C23</f>
        <v>0.00736701815298622</v>
      </c>
      <c r="E14" s="15">
        <v>5850</v>
      </c>
      <c r="F14" s="16">
        <f>E14/E23</f>
        <v>0.0073568109561256605</v>
      </c>
      <c r="G14" s="13">
        <v>0</v>
      </c>
      <c r="H14" s="14">
        <f>G14/G23</f>
        <v>0</v>
      </c>
      <c r="I14" s="15">
        <v>100</v>
      </c>
      <c r="J14" s="16">
        <f>I14/I23</f>
        <v>8.706666865811123E-05</v>
      </c>
      <c r="K14" s="13">
        <v>0</v>
      </c>
      <c r="L14" s="14">
        <f>K14/K23</f>
        <v>0</v>
      </c>
      <c r="M14" s="15">
        <v>0</v>
      </c>
      <c r="N14" s="16">
        <f>M14/M23</f>
        <v>0</v>
      </c>
      <c r="O14" s="13">
        <v>566.01354</v>
      </c>
      <c r="P14" s="14">
        <f>O14/O23</f>
        <v>0.0011134714870691886</v>
      </c>
      <c r="Q14" s="15">
        <v>3650</v>
      </c>
      <c r="R14" s="16">
        <f>Q14/Q23</f>
        <v>0.007135908569343491</v>
      </c>
      <c r="S14" s="13">
        <v>2155.73173</v>
      </c>
      <c r="T14" s="14">
        <f>S14/S23</f>
        <v>0.0030358857208288756</v>
      </c>
      <c r="U14" s="15">
        <v>2280</v>
      </c>
      <c r="V14" s="16">
        <f>U14/U23</f>
        <v>0.003219906532810706</v>
      </c>
      <c r="W14" s="13">
        <v>0</v>
      </c>
      <c r="X14" s="14">
        <f>W14/W23</f>
        <v>0</v>
      </c>
      <c r="Y14" s="15">
        <v>0</v>
      </c>
      <c r="Z14" s="16">
        <f>Y14/Y23</f>
        <v>0</v>
      </c>
    </row>
    <row r="15" spans="1:26" s="8" customFormat="1" ht="11.25" customHeight="1">
      <c r="A15" s="146" t="s">
        <v>20</v>
      </c>
      <c r="B15" s="147"/>
      <c r="C15" s="65">
        <v>10.833</v>
      </c>
      <c r="D15" s="66">
        <f>C15/C23</f>
        <v>1.3655848068099721E-05</v>
      </c>
      <c r="E15" s="67">
        <v>10</v>
      </c>
      <c r="F15" s="68">
        <f>E15/E23</f>
        <v>1.257574522414643E-05</v>
      </c>
      <c r="G15" s="65">
        <v>126</v>
      </c>
      <c r="H15" s="66">
        <f>G15/G23</f>
        <v>0.00010750015304952486</v>
      </c>
      <c r="I15" s="67">
        <v>120</v>
      </c>
      <c r="J15" s="68">
        <f>I15/I23</f>
        <v>0.00010448000238973347</v>
      </c>
      <c r="K15" s="65">
        <v>0</v>
      </c>
      <c r="L15" s="66">
        <f>K15/K23</f>
        <v>0</v>
      </c>
      <c r="M15" s="67">
        <v>0</v>
      </c>
      <c r="N15" s="68">
        <f>M15/M23</f>
        <v>0</v>
      </c>
      <c r="O15" s="65">
        <v>0</v>
      </c>
      <c r="P15" s="66">
        <f>O15/O23</f>
        <v>0</v>
      </c>
      <c r="Q15" s="67">
        <v>0</v>
      </c>
      <c r="R15" s="68">
        <f>Q15/Q23</f>
        <v>0</v>
      </c>
      <c r="S15" s="65">
        <v>0</v>
      </c>
      <c r="T15" s="66">
        <f>S15/S23</f>
        <v>0</v>
      </c>
      <c r="U15" s="67">
        <v>0</v>
      </c>
      <c r="V15" s="68">
        <f>U15/U23</f>
        <v>0</v>
      </c>
      <c r="W15" s="65">
        <v>0</v>
      </c>
      <c r="X15" s="66">
        <f>W15/W23</f>
        <v>0</v>
      </c>
      <c r="Y15" s="67">
        <v>0</v>
      </c>
      <c r="Z15" s="68">
        <f>Y15/Y23</f>
        <v>0</v>
      </c>
    </row>
    <row r="16" spans="1:26" s="8" customFormat="1" ht="11.25" customHeight="1">
      <c r="A16" s="117" t="s">
        <v>86</v>
      </c>
      <c r="B16" s="118"/>
      <c r="C16" s="65">
        <v>10089.098999999998</v>
      </c>
      <c r="D16" s="66">
        <f>C16/C23</f>
        <v>0.012718102380505567</v>
      </c>
      <c r="E16" s="67">
        <v>0</v>
      </c>
      <c r="F16" s="68">
        <f>E16/E23</f>
        <v>0</v>
      </c>
      <c r="G16" s="65">
        <v>7502.310000000001</v>
      </c>
      <c r="H16" s="66">
        <f>G16/G23</f>
        <v>0.006400789470039532</v>
      </c>
      <c r="I16" s="67">
        <v>0</v>
      </c>
      <c r="J16" s="68">
        <f>I16/I23</f>
        <v>0</v>
      </c>
      <c r="K16" s="65">
        <v>8209.77</v>
      </c>
      <c r="L16" s="66">
        <f>K16/K23</f>
        <v>0.01166620037859444</v>
      </c>
      <c r="M16" s="67">
        <v>0</v>
      </c>
      <c r="N16" s="68">
        <f>M16/M23</f>
        <v>0</v>
      </c>
      <c r="O16" s="65">
        <v>0</v>
      </c>
      <c r="P16" s="66">
        <f>O16/O23</f>
        <v>0</v>
      </c>
      <c r="Q16" s="67">
        <v>0</v>
      </c>
      <c r="R16" s="68">
        <f>Q16/Q23</f>
        <v>0</v>
      </c>
      <c r="S16" s="65">
        <v>736.91704</v>
      </c>
      <c r="T16" s="66">
        <f>S16/S23</f>
        <v>0.001037789576521881</v>
      </c>
      <c r="U16" s="67">
        <v>0</v>
      </c>
      <c r="V16" s="68">
        <f>U16/U23</f>
        <v>0</v>
      </c>
      <c r="W16" s="65">
        <v>76.595</v>
      </c>
      <c r="X16" s="66">
        <f>W16/W23</f>
        <v>0.00028459039557998775</v>
      </c>
      <c r="Y16" s="67">
        <v>0</v>
      </c>
      <c r="Z16" s="68">
        <f>Y16/Y23</f>
        <v>0</v>
      </c>
    </row>
    <row r="17" spans="1:26" s="8" customFormat="1" ht="11.25" customHeight="1">
      <c r="A17" s="144" t="s">
        <v>22</v>
      </c>
      <c r="B17" s="145"/>
      <c r="C17" s="65">
        <v>12011.493</v>
      </c>
      <c r="D17" s="66">
        <f>C17/C23</f>
        <v>0.015141431134408136</v>
      </c>
      <c r="E17" s="67">
        <v>26217</v>
      </c>
      <c r="F17" s="68">
        <f>E17/E23</f>
        <v>0.03296983125414469</v>
      </c>
      <c r="G17" s="65">
        <v>49760.279760000005</v>
      </c>
      <c r="H17" s="66">
        <f>G17/G23</f>
        <v>0.0424542673808506</v>
      </c>
      <c r="I17" s="67">
        <v>51252</v>
      </c>
      <c r="J17" s="68">
        <f>I17/I23</f>
        <v>0.04462340902065517</v>
      </c>
      <c r="K17" s="65">
        <v>3568.84</v>
      </c>
      <c r="L17" s="66">
        <f>K17/K23</f>
        <v>0.005071372591332398</v>
      </c>
      <c r="M17" s="67">
        <v>19650</v>
      </c>
      <c r="N17" s="68">
        <f>M17/M23</f>
        <v>0.02765801007078114</v>
      </c>
      <c r="O17" s="65">
        <v>22590.77274</v>
      </c>
      <c r="P17" s="66">
        <f>O17/O23</f>
        <v>0.0444409533327593</v>
      </c>
      <c r="Q17" s="67">
        <v>21600</v>
      </c>
      <c r="R17" s="68">
        <f>Q17/Q23</f>
        <v>0.042228938382964216</v>
      </c>
      <c r="S17" s="65">
        <v>3945.17367</v>
      </c>
      <c r="T17" s="66">
        <f>S17/S23</f>
        <v>0.005555930844392707</v>
      </c>
      <c r="U17" s="67">
        <v>4930.966</v>
      </c>
      <c r="V17" s="68">
        <f>U17/U23</f>
        <v>0.006963705980906788</v>
      </c>
      <c r="W17" s="65">
        <v>7269.83492</v>
      </c>
      <c r="X17" s="66">
        <f>W17/W23</f>
        <v>0.027011230441726073</v>
      </c>
      <c r="Y17" s="67">
        <v>5000</v>
      </c>
      <c r="Z17" s="68">
        <f>Y17/Y23</f>
        <v>0.018314052299072868</v>
      </c>
    </row>
    <row r="18" spans="1:26" s="8" customFormat="1" ht="11.25" customHeight="1">
      <c r="A18" s="159" t="s">
        <v>17</v>
      </c>
      <c r="B18" s="49" t="s">
        <v>23</v>
      </c>
      <c r="C18" s="13">
        <v>3205.508</v>
      </c>
      <c r="D18" s="14">
        <f>C18/C23</f>
        <v>0.00404079481483229</v>
      </c>
      <c r="E18" s="15">
        <v>16617</v>
      </c>
      <c r="F18" s="16">
        <f>E18/E23</f>
        <v>0.02089711583896412</v>
      </c>
      <c r="G18" s="13">
        <v>20025.609399999998</v>
      </c>
      <c r="H18" s="14">
        <f>G18/G23</f>
        <v>0.01708536567785717</v>
      </c>
      <c r="I18" s="15">
        <v>20397.7958</v>
      </c>
      <c r="J18" s="16">
        <f>I18/I23</f>
        <v>0.01775968128274413</v>
      </c>
      <c r="K18" s="13">
        <v>142.13</v>
      </c>
      <c r="L18" s="14">
        <f>K18/K23</f>
        <v>0.00020196875915033278</v>
      </c>
      <c r="M18" s="15">
        <v>16000</v>
      </c>
      <c r="N18" s="16">
        <f>M18/M23</f>
        <v>0.022520517105979555</v>
      </c>
      <c r="O18" s="13">
        <v>7056.9103</v>
      </c>
      <c r="P18" s="14">
        <f>O18/O23</f>
        <v>0.01388247427058878</v>
      </c>
      <c r="Q18" s="15">
        <v>14600</v>
      </c>
      <c r="R18" s="16">
        <f>Q18/Q23</f>
        <v>0.028543634277373962</v>
      </c>
      <c r="S18" s="13">
        <v>363.10582</v>
      </c>
      <c r="T18" s="14">
        <f>S18/S23</f>
        <v>0.0005113566585058614</v>
      </c>
      <c r="U18" s="15">
        <v>1130.966</v>
      </c>
      <c r="V18" s="16">
        <f>U18/U23</f>
        <v>0.001597195092888944</v>
      </c>
      <c r="W18" s="13">
        <v>3050.5509</v>
      </c>
      <c r="X18" s="14">
        <f>W18/W23</f>
        <v>0.011334388502746755</v>
      </c>
      <c r="Y18" s="15">
        <v>2100</v>
      </c>
      <c r="Z18" s="16">
        <f>Y18/Y23</f>
        <v>0.007691901965610605</v>
      </c>
    </row>
    <row r="19" spans="1:26" s="8" customFormat="1" ht="9.75">
      <c r="A19" s="160"/>
      <c r="B19" s="49" t="s">
        <v>87</v>
      </c>
      <c r="C19" s="13">
        <v>5986.951</v>
      </c>
      <c r="D19" s="14">
        <f>C19/C23</f>
        <v>0.007547022361964155</v>
      </c>
      <c r="E19" s="15">
        <v>6000</v>
      </c>
      <c r="F19" s="16">
        <f>E19/E23</f>
        <v>0.007545447134487857</v>
      </c>
      <c r="G19" s="13">
        <v>0</v>
      </c>
      <c r="H19" s="14">
        <f>G19/G23</f>
        <v>0</v>
      </c>
      <c r="I19" s="15">
        <v>0</v>
      </c>
      <c r="J19" s="16">
        <f>I19/I23</f>
        <v>0</v>
      </c>
      <c r="K19" s="13">
        <v>3426</v>
      </c>
      <c r="L19" s="14">
        <f>K19/K23</f>
        <v>0.004868394912045593</v>
      </c>
      <c r="M19" s="15">
        <v>0</v>
      </c>
      <c r="N19" s="16">
        <f>M19/M23</f>
        <v>0</v>
      </c>
      <c r="O19" s="13">
        <v>0</v>
      </c>
      <c r="P19" s="14">
        <f>O19/O23</f>
        <v>0</v>
      </c>
      <c r="Q19" s="15">
        <v>0</v>
      </c>
      <c r="R19" s="16">
        <f>Q19/Q23</f>
        <v>0</v>
      </c>
      <c r="S19" s="13">
        <v>3581.7761800000003</v>
      </c>
      <c r="T19" s="14">
        <f>S19/S23</f>
        <v>0.0050441634312572824</v>
      </c>
      <c r="U19" s="15">
        <v>3500</v>
      </c>
      <c r="V19" s="16">
        <f>U19/U23</f>
        <v>0.004942838975805908</v>
      </c>
      <c r="W19" s="13">
        <v>4219.28402</v>
      </c>
      <c r="X19" s="14">
        <f>W19/W23</f>
        <v>0.01567684193897932</v>
      </c>
      <c r="Y19" s="15">
        <v>2900</v>
      </c>
      <c r="Z19" s="16">
        <f>Y19/Y23</f>
        <v>0.010622150333462263</v>
      </c>
    </row>
    <row r="20" spans="1:26" s="8" customFormat="1" ht="11.25" customHeight="1">
      <c r="A20" s="144" t="s">
        <v>24</v>
      </c>
      <c r="B20" s="145"/>
      <c r="C20" s="65">
        <v>710.85</v>
      </c>
      <c r="D20" s="66">
        <f>C20/C23</f>
        <v>0.0008960823039978479</v>
      </c>
      <c r="E20" s="67">
        <v>700</v>
      </c>
      <c r="F20" s="68">
        <f>E20/E23</f>
        <v>0.0008803021656902501</v>
      </c>
      <c r="G20" s="65">
        <v>150</v>
      </c>
      <c r="H20" s="66">
        <f>G20/G23</f>
        <v>0.0001279763726780058</v>
      </c>
      <c r="I20" s="67">
        <v>139</v>
      </c>
      <c r="J20" s="68">
        <f>I20/I23</f>
        <v>0.0001210226694347746</v>
      </c>
      <c r="K20" s="65">
        <v>569.54</v>
      </c>
      <c r="L20" s="66">
        <f>K20/K23</f>
        <v>0.0008093244711635864</v>
      </c>
      <c r="M20" s="67">
        <v>650</v>
      </c>
      <c r="N20" s="68">
        <f>M20/M23</f>
        <v>0.0009148960074304195</v>
      </c>
      <c r="O20" s="65">
        <v>117.30355999999999</v>
      </c>
      <c r="P20" s="66">
        <f>O20/O23</f>
        <v>0.00023076156339247602</v>
      </c>
      <c r="Q20" s="67">
        <v>100</v>
      </c>
      <c r="R20" s="68">
        <f>Q20/Q23</f>
        <v>0.00019550434436557508</v>
      </c>
      <c r="S20" s="65">
        <v>52.61936</v>
      </c>
      <c r="T20" s="66">
        <f>S20/S23</f>
        <v>7.410308130648247E-05</v>
      </c>
      <c r="U20" s="67">
        <v>35</v>
      </c>
      <c r="V20" s="68">
        <f>U20/U23</f>
        <v>4.942838975805908E-05</v>
      </c>
      <c r="W20" s="65">
        <v>43.22289</v>
      </c>
      <c r="X20" s="66">
        <f>W20/W23</f>
        <v>0.0001605955919212781</v>
      </c>
      <c r="Y20" s="67">
        <v>40</v>
      </c>
      <c r="Z20" s="68">
        <f>Y20/Y23</f>
        <v>0.00014651241839258293</v>
      </c>
    </row>
    <row r="21" spans="1:26" s="8" customFormat="1" ht="11.25" customHeight="1">
      <c r="A21" s="144" t="s">
        <v>88</v>
      </c>
      <c r="B21" s="145"/>
      <c r="C21" s="65">
        <v>13304.111</v>
      </c>
      <c r="D21" s="66">
        <f>C21/C23</f>
        <v>0.016770877734434992</v>
      </c>
      <c r="E21" s="67">
        <v>11152.2</v>
      </c>
      <c r="F21" s="68">
        <f>E21/E23</f>
        <v>0.01402472258887258</v>
      </c>
      <c r="G21" s="65">
        <v>12145.4</v>
      </c>
      <c r="H21" s="66">
        <f>G21/G23</f>
        <v>0.010362161578156344</v>
      </c>
      <c r="I21" s="67">
        <v>10781.72</v>
      </c>
      <c r="J21" s="68">
        <f>I21/I23</f>
        <v>0.00938728442804531</v>
      </c>
      <c r="K21" s="65">
        <v>31846.6475</v>
      </c>
      <c r="L21" s="66">
        <f>K21/K23</f>
        <v>0.045254540763196</v>
      </c>
      <c r="M21" s="67">
        <v>19917.52</v>
      </c>
      <c r="N21" s="68">
        <f>M21/M23</f>
        <v>0.02803455311679312</v>
      </c>
      <c r="O21" s="65">
        <v>7853.593</v>
      </c>
      <c r="P21" s="66">
        <f>O21/O23</f>
        <v>0.015449722062384177</v>
      </c>
      <c r="Q21" s="67">
        <v>14309.56</v>
      </c>
      <c r="R21" s="68">
        <f>Q21/Q23</f>
        <v>0.027975811459598585</v>
      </c>
      <c r="S21" s="65">
        <v>20980.0498</v>
      </c>
      <c r="T21" s="66">
        <f>S21/S23</f>
        <v>0.02954589976281451</v>
      </c>
      <c r="U21" s="67">
        <v>18258.52</v>
      </c>
      <c r="V21" s="68">
        <f>U21/U23</f>
        <v>0.025785406941866196</v>
      </c>
      <c r="W21" s="65">
        <v>167195.95736</v>
      </c>
      <c r="X21" s="66">
        <f>W21/W23</f>
        <v>0.6212202316659986</v>
      </c>
      <c r="Y21" s="67">
        <v>167674.4</v>
      </c>
      <c r="Z21" s="68">
        <f>Y21/Y23</f>
        <v>0.6141595461631327</v>
      </c>
    </row>
    <row r="22" spans="1:26" s="8" customFormat="1" ht="11.25" customHeight="1" thickBot="1">
      <c r="A22" s="174" t="s">
        <v>89</v>
      </c>
      <c r="B22" s="175"/>
      <c r="C22" s="13">
        <v>0</v>
      </c>
      <c r="D22" s="14">
        <f>C22/C23</f>
        <v>0</v>
      </c>
      <c r="E22" s="15">
        <v>0</v>
      </c>
      <c r="F22" s="16">
        <f>E22/E23</f>
        <v>0</v>
      </c>
      <c r="G22" s="13">
        <v>0</v>
      </c>
      <c r="H22" s="14">
        <f>G22/G23</f>
        <v>0</v>
      </c>
      <c r="I22" s="15">
        <v>0</v>
      </c>
      <c r="J22" s="16">
        <f>I22/I23</f>
        <v>0</v>
      </c>
      <c r="K22" s="13">
        <v>0</v>
      </c>
      <c r="L22" s="14">
        <f>K22/K23</f>
        <v>0</v>
      </c>
      <c r="M22" s="15">
        <v>0</v>
      </c>
      <c r="N22" s="16">
        <f>M22/M23</f>
        <v>0</v>
      </c>
      <c r="O22" s="13"/>
      <c r="P22" s="14">
        <f>O22/O23</f>
        <v>0</v>
      </c>
      <c r="Q22" s="15"/>
      <c r="R22" s="16">
        <f>Q22/Q23</f>
        <v>0</v>
      </c>
      <c r="S22" s="13">
        <v>20980.0498</v>
      </c>
      <c r="T22" s="14">
        <f>S22/S23</f>
        <v>0.02954589976281451</v>
      </c>
      <c r="U22" s="15">
        <v>17328.08</v>
      </c>
      <c r="V22" s="16">
        <f>U22/U23</f>
        <v>0.024471402628537958</v>
      </c>
      <c r="W22" s="13">
        <v>167195.95736</v>
      </c>
      <c r="X22" s="14">
        <f>W22/W23</f>
        <v>0.6212202316659986</v>
      </c>
      <c r="Y22" s="15">
        <v>167674.4</v>
      </c>
      <c r="Z22" s="16">
        <f>Y22/Y23</f>
        <v>0.6141595461631327</v>
      </c>
    </row>
    <row r="23" spans="1:26" s="22" customFormat="1" ht="10.5" thickBot="1">
      <c r="A23" s="176" t="s">
        <v>25</v>
      </c>
      <c r="B23" s="177"/>
      <c r="C23" s="18">
        <v>793286.5059699998</v>
      </c>
      <c r="D23" s="19">
        <f>SUM(D5:D6,D11:D12,D15:D17,D20:D21)</f>
        <v>1.0000000000000002</v>
      </c>
      <c r="E23" s="20">
        <v>795181.5039</v>
      </c>
      <c r="F23" s="21">
        <f>SUM(F5:F6,F11:F12,F15:F17,F20:F21)</f>
        <v>0.9999999999999999</v>
      </c>
      <c r="G23" s="18">
        <v>1172091.3545300008</v>
      </c>
      <c r="H23" s="19">
        <f>SUM(H5:H6,H11:H12,H15:H17,H20:H21)</f>
        <v>0.9999999999999999</v>
      </c>
      <c r="I23" s="20">
        <v>1148545.14984</v>
      </c>
      <c r="J23" s="21">
        <f>SUM(J5:J6,J11:J12,J15:J17,J20:J21)</f>
        <v>1</v>
      </c>
      <c r="K23" s="18">
        <v>703722.6975</v>
      </c>
      <c r="L23" s="19">
        <f>SUM(L5:L6,L11:L12,L15:L17,L20:L21)</f>
        <v>1</v>
      </c>
      <c r="M23" s="20">
        <v>710463.26</v>
      </c>
      <c r="N23" s="21">
        <f>SUM(N5:N6,N11:N12,N15:N17,N20:N21)</f>
        <v>1</v>
      </c>
      <c r="O23" s="18">
        <v>508332.31615999993</v>
      </c>
      <c r="P23" s="19">
        <f>SUM(P5:P6,P11:P12,P15:P17,P20:P21)</f>
        <v>1</v>
      </c>
      <c r="Q23" s="20">
        <v>511497.58499999996</v>
      </c>
      <c r="R23" s="21">
        <f>SUM(R5:R6,R11:R12,R15:R17,R20:R21)</f>
        <v>1</v>
      </c>
      <c r="S23" s="18">
        <v>710083.29306</v>
      </c>
      <c r="T23" s="19">
        <f>SUM(T5:T6,T11:T12,T15:T17,T20:T21)</f>
        <v>0.9999999999999998</v>
      </c>
      <c r="U23" s="20">
        <v>708095.0880924339</v>
      </c>
      <c r="V23" s="21">
        <f>SUM(V5:V6,V11:V12,V15:V17,V20:V21)</f>
        <v>0.9999999999999999</v>
      </c>
      <c r="W23" s="18">
        <v>269141.19798</v>
      </c>
      <c r="X23" s="19">
        <f>SUM(X5:X6,X11:X12,X15:X17,X20:X21)</f>
        <v>1</v>
      </c>
      <c r="Y23" s="20">
        <v>273014.4</v>
      </c>
      <c r="Z23" s="21">
        <f>SUM(Z5:Z6,Z11:Z12,Z15:Z17,Z20:Z21)</f>
        <v>0.9999999999999999</v>
      </c>
    </row>
    <row r="24" spans="1:26" s="8" customFormat="1" ht="11.25" customHeight="1">
      <c r="A24" s="178" t="s">
        <v>26</v>
      </c>
      <c r="B24" s="179"/>
      <c r="C24" s="69">
        <v>188782.83299999998</v>
      </c>
      <c r="D24" s="70">
        <f>C24/C93</f>
        <v>0.2385163747374032</v>
      </c>
      <c r="E24" s="71">
        <v>191000</v>
      </c>
      <c r="F24" s="72">
        <f>E24/E93</f>
        <v>0.24019684974411867</v>
      </c>
      <c r="G24" s="69">
        <v>372538.93263</v>
      </c>
      <c r="H24" s="70">
        <f>G24/G93</f>
        <v>0.3206608402010018</v>
      </c>
      <c r="I24" s="71">
        <v>374730.9999999999</v>
      </c>
      <c r="J24" s="72">
        <f>I24/I93</f>
        <v>0.32626584995425423</v>
      </c>
      <c r="K24" s="69">
        <v>139875.27</v>
      </c>
      <c r="L24" s="70">
        <f>K24/K93</f>
        <v>0.19879076892348382</v>
      </c>
      <c r="M24" s="71">
        <v>142975.58</v>
      </c>
      <c r="N24" s="72">
        <f>M24/M93</f>
        <v>0.20124274969545924</v>
      </c>
      <c r="O24" s="69">
        <v>113986.23563</v>
      </c>
      <c r="P24" s="70">
        <f>O24/O93</f>
        <v>0.22434801823782946</v>
      </c>
      <c r="Q24" s="71">
        <v>116602.184</v>
      </c>
      <c r="R24" s="72">
        <f>Q24/Q93</f>
        <v>0.2279623357908177</v>
      </c>
      <c r="S24" s="69">
        <v>141785.42502999998</v>
      </c>
      <c r="T24" s="70">
        <f>S24/S93</f>
        <v>0.19975158344282742</v>
      </c>
      <c r="U24" s="71">
        <v>137423.64182</v>
      </c>
      <c r="V24" s="72">
        <f>U24/U93</f>
        <v>0.19407512371069185</v>
      </c>
      <c r="W24" s="69">
        <v>17893.97288</v>
      </c>
      <c r="X24" s="70">
        <f>W24/W93</f>
        <v>0.06648544709728799</v>
      </c>
      <c r="Y24" s="71">
        <v>17800</v>
      </c>
      <c r="Z24" s="72">
        <f>Y24/Y93</f>
        <v>0.06494621942218881</v>
      </c>
    </row>
    <row r="25" spans="1:26" s="8" customFormat="1" ht="9.75">
      <c r="A25" s="169" t="s">
        <v>27</v>
      </c>
      <c r="B25" s="170"/>
      <c r="C25" s="23">
        <v>52917.561</v>
      </c>
      <c r="D25" s="24">
        <f>C25/C93</f>
        <v>0.06685832927226701</v>
      </c>
      <c r="E25" s="25">
        <v>53000</v>
      </c>
      <c r="F25" s="26">
        <f>E25/E93</f>
        <v>0.06665148186616905</v>
      </c>
      <c r="G25" s="23">
        <v>218383</v>
      </c>
      <c r="H25" s="24">
        <f>G25/G93</f>
        <v>0.18797196784574727</v>
      </c>
      <c r="I25" s="25">
        <v>221324.19999999995</v>
      </c>
      <c r="J25" s="26">
        <f>I25/I93</f>
        <v>0.1926996384831929</v>
      </c>
      <c r="K25" s="23">
        <v>42063.6</v>
      </c>
      <c r="L25" s="24">
        <f>K25/K93</f>
        <v>0.05978079890526649</v>
      </c>
      <c r="M25" s="25">
        <v>43000</v>
      </c>
      <c r="N25" s="26">
        <f>M25/M93</f>
        <v>0.060523889722320055</v>
      </c>
      <c r="O25" s="23">
        <v>43221.77166</v>
      </c>
      <c r="P25" s="24">
        <f>O25/O93</f>
        <v>0.08506920825181549</v>
      </c>
      <c r="Q25" s="25">
        <v>44000</v>
      </c>
      <c r="R25" s="26">
        <f>Q25/Q93</f>
        <v>0.08602191168902959</v>
      </c>
      <c r="S25" s="23">
        <v>49115.09498</v>
      </c>
      <c r="T25" s="24">
        <f>S25/S93</f>
        <v>0.06919482726185727</v>
      </c>
      <c r="U25" s="25">
        <v>48000</v>
      </c>
      <c r="V25" s="26">
        <f>U25/U93</f>
        <v>0.0677875059541426</v>
      </c>
      <c r="W25" s="23">
        <v>4528.88</v>
      </c>
      <c r="X25" s="24">
        <f>W25/W93</f>
        <v>0.016827152565236567</v>
      </c>
      <c r="Y25" s="25">
        <v>4700</v>
      </c>
      <c r="Z25" s="26">
        <f>Y25/Y93</f>
        <v>0.017148720858667834</v>
      </c>
    </row>
    <row r="26" spans="1:26" s="8" customFormat="1" ht="9.75">
      <c r="A26" s="166" t="s">
        <v>17</v>
      </c>
      <c r="B26" s="49" t="s">
        <v>28</v>
      </c>
      <c r="C26" s="23">
        <v>5173.969</v>
      </c>
      <c r="D26" s="24">
        <f>C26/C93</f>
        <v>0.006537015624104483</v>
      </c>
      <c r="E26" s="25">
        <v>5200</v>
      </c>
      <c r="F26" s="26">
        <f>E26/E93</f>
        <v>0.006539390673661869</v>
      </c>
      <c r="G26" s="23">
        <v>42</v>
      </c>
      <c r="H26" s="24">
        <f>G26/G93</f>
        <v>3.6151269327380724E-05</v>
      </c>
      <c r="I26" s="25">
        <v>41.16</v>
      </c>
      <c r="J26" s="26">
        <f>I26/I93</f>
        <v>3.5836646512076954E-05</v>
      </c>
      <c r="K26" s="23">
        <v>1921</v>
      </c>
      <c r="L26" s="24">
        <f>K26/K93</f>
        <v>0.0027301256834178942</v>
      </c>
      <c r="M26" s="25">
        <v>1990</v>
      </c>
      <c r="N26" s="26">
        <f>M26/M93</f>
        <v>0.002800989315056207</v>
      </c>
      <c r="O26" s="23">
        <v>2104.38834</v>
      </c>
      <c r="P26" s="24">
        <f>O26/O93</f>
        <v>0.00414186284047738</v>
      </c>
      <c r="Q26" s="25">
        <v>2200</v>
      </c>
      <c r="R26" s="26">
        <f>Q26/Q93</f>
        <v>0.00430109558445148</v>
      </c>
      <c r="S26" s="23">
        <v>701.9968</v>
      </c>
      <c r="T26" s="24">
        <f>S26/S93</f>
        <v>0.0009889942661040654</v>
      </c>
      <c r="U26" s="25">
        <v>685</v>
      </c>
      <c r="V26" s="26">
        <f>U26/U93</f>
        <v>0.00096738419955391</v>
      </c>
      <c r="W26" s="23">
        <v>0</v>
      </c>
      <c r="X26" s="24">
        <f>W26/W93</f>
        <v>0</v>
      </c>
      <c r="Y26" s="25">
        <v>0</v>
      </c>
      <c r="Z26" s="26">
        <f>Y26/Y93</f>
        <v>0</v>
      </c>
    </row>
    <row r="27" spans="1:26" s="8" customFormat="1" ht="9.75">
      <c r="A27" s="166"/>
      <c r="B27" s="49" t="s">
        <v>29</v>
      </c>
      <c r="C27" s="23">
        <v>2253.174</v>
      </c>
      <c r="D27" s="24">
        <f>C27/C93</f>
        <v>0.002846757226768462</v>
      </c>
      <c r="E27" s="25">
        <v>2300</v>
      </c>
      <c r="F27" s="26">
        <f>E27/E93</f>
        <v>0.002892422797965827</v>
      </c>
      <c r="G27" s="23">
        <v>1410</v>
      </c>
      <c r="H27" s="24">
        <f>G27/G93</f>
        <v>0.0012136497559906386</v>
      </c>
      <c r="I27" s="25">
        <v>1381.8</v>
      </c>
      <c r="J27" s="26">
        <f>I27/I93</f>
        <v>0.0012030874186197264</v>
      </c>
      <c r="K27" s="23">
        <v>1727</v>
      </c>
      <c r="L27" s="24">
        <f>K27/K93</f>
        <v>0.0024544128345979715</v>
      </c>
      <c r="M27" s="25">
        <v>1750</v>
      </c>
      <c r="N27" s="26">
        <f>M27/M93</f>
        <v>0.002463181558466514</v>
      </c>
      <c r="O27" s="23">
        <v>786.68789</v>
      </c>
      <c r="P27" s="24">
        <f>O27/O93</f>
        <v>0.0015483612395631105</v>
      </c>
      <c r="Q27" s="25">
        <v>750</v>
      </c>
      <c r="R27" s="26">
        <f>Q27/Q93</f>
        <v>0.001466282585608459</v>
      </c>
      <c r="S27" s="23">
        <v>1560.22046</v>
      </c>
      <c r="T27" s="24">
        <f>S27/S93</f>
        <v>0.002198085644832352</v>
      </c>
      <c r="U27" s="25">
        <v>1525</v>
      </c>
      <c r="V27" s="26">
        <f>U27/U93</f>
        <v>0.0021536655537514053</v>
      </c>
      <c r="W27" s="23">
        <v>3311.3</v>
      </c>
      <c r="X27" s="24">
        <f>W27/W93</f>
        <v>0.012303207479391782</v>
      </c>
      <c r="Y27" s="25">
        <v>3500</v>
      </c>
      <c r="Z27" s="26">
        <f>Y27/Y93</f>
        <v>0.012770324043688813</v>
      </c>
    </row>
    <row r="28" spans="1:26" s="8" customFormat="1" ht="9.75">
      <c r="A28" s="166"/>
      <c r="B28" s="49" t="s">
        <v>30</v>
      </c>
      <c r="C28" s="23">
        <v>3575.411</v>
      </c>
      <c r="D28" s="24">
        <f>C28/C93</f>
        <v>0.004517328489906884</v>
      </c>
      <c r="E28" s="25">
        <v>3600</v>
      </c>
      <c r="F28" s="26">
        <f>E28/E93</f>
        <v>0.004527270466381295</v>
      </c>
      <c r="G28" s="23">
        <v>73776.85569</v>
      </c>
      <c r="H28" s="24">
        <f>G28/G93</f>
        <v>0.0635030233375355</v>
      </c>
      <c r="I28" s="25">
        <v>72301.31857619999</v>
      </c>
      <c r="J28" s="26">
        <f>I28/I93</f>
        <v>0.06295035947940579</v>
      </c>
      <c r="K28" s="23">
        <v>2186</v>
      </c>
      <c r="L28" s="24">
        <f>K28/K93</f>
        <v>0.0031067437501049017</v>
      </c>
      <c r="M28" s="25">
        <v>2250</v>
      </c>
      <c r="N28" s="26">
        <f>M28/M93</f>
        <v>0.003166947718028375</v>
      </c>
      <c r="O28" s="23">
        <v>10505.21088</v>
      </c>
      <c r="P28" s="24">
        <f>O28/O93</f>
        <v>0.02067638455706834</v>
      </c>
      <c r="Q28" s="25">
        <v>12500</v>
      </c>
      <c r="R28" s="26">
        <f>Q28/Q93</f>
        <v>0.024438043093474318</v>
      </c>
      <c r="S28" s="23">
        <v>1211.28815</v>
      </c>
      <c r="T28" s="24">
        <f>S28/S93</f>
        <v>0.0017064992816915993</v>
      </c>
      <c r="U28" s="25">
        <v>1180</v>
      </c>
      <c r="V28" s="26">
        <f>U28/U93</f>
        <v>0.0016664428547060056</v>
      </c>
      <c r="W28" s="23">
        <v>0</v>
      </c>
      <c r="X28" s="24">
        <f>W28/W93</f>
        <v>0</v>
      </c>
      <c r="Y28" s="25">
        <v>0</v>
      </c>
      <c r="Z28" s="26">
        <f>Y28/Y93</f>
        <v>0</v>
      </c>
    </row>
    <row r="29" spans="1:26" s="8" customFormat="1" ht="9.75">
      <c r="A29" s="166"/>
      <c r="B29" s="49" t="s">
        <v>31</v>
      </c>
      <c r="C29" s="23">
        <v>1095.219</v>
      </c>
      <c r="D29" s="24">
        <f>C29/C93</f>
        <v>0.0013837469290627926</v>
      </c>
      <c r="E29" s="25">
        <v>1100</v>
      </c>
      <c r="F29" s="26">
        <f>E29/E93</f>
        <v>0.0013833326425053956</v>
      </c>
      <c r="G29" s="23">
        <v>5280</v>
      </c>
      <c r="H29" s="24">
        <f>G29/G93</f>
        <v>0.004544731001156434</v>
      </c>
      <c r="I29" s="25">
        <v>5174.4</v>
      </c>
      <c r="J29" s="26">
        <f>I29/I93</f>
        <v>0.004505178418661103</v>
      </c>
      <c r="K29" s="23">
        <v>1546</v>
      </c>
      <c r="L29" s="24">
        <f>K29/K93</f>
        <v>0.0021971755890494867</v>
      </c>
      <c r="M29" s="25">
        <v>1600</v>
      </c>
      <c r="N29" s="26">
        <f>M29/M93</f>
        <v>0.0022520517105979556</v>
      </c>
      <c r="O29" s="23">
        <v>1309.44252</v>
      </c>
      <c r="P29" s="24">
        <f>O29/O93</f>
        <v>0.0025772483206826066</v>
      </c>
      <c r="Q29" s="25">
        <v>1300</v>
      </c>
      <c r="R29" s="26">
        <f>Q29/Q93</f>
        <v>0.002541556481721329</v>
      </c>
      <c r="S29" s="23">
        <v>1879.04887</v>
      </c>
      <c r="T29" s="24">
        <f>S29/S93</f>
        <v>0.0026472607256319736</v>
      </c>
      <c r="U29" s="25">
        <v>1835</v>
      </c>
      <c r="V29" s="26">
        <f>U29/U93</f>
        <v>0.0025914598630385763</v>
      </c>
      <c r="W29" s="23">
        <v>0</v>
      </c>
      <c r="X29" s="24">
        <f>W29/W93</f>
        <v>0</v>
      </c>
      <c r="Y29" s="25">
        <v>0</v>
      </c>
      <c r="Z29" s="26">
        <f>Y29/Y93</f>
        <v>0</v>
      </c>
    </row>
    <row r="30" spans="1:26" s="8" customFormat="1" ht="9.75">
      <c r="A30" s="169" t="s">
        <v>32</v>
      </c>
      <c r="B30" s="170"/>
      <c r="C30" s="23">
        <v>97337.954</v>
      </c>
      <c r="D30" s="24">
        <f>C30/C93</f>
        <v>0.12298096995099186</v>
      </c>
      <c r="E30" s="25">
        <v>98000</v>
      </c>
      <c r="F30" s="26">
        <f>E30/E93</f>
        <v>0.12324236269593523</v>
      </c>
      <c r="G30" s="23">
        <v>111158</v>
      </c>
      <c r="H30" s="24">
        <f>G30/G93</f>
        <v>0.09567863799745206</v>
      </c>
      <c r="I30" s="25">
        <v>110357.109090909</v>
      </c>
      <c r="J30" s="26">
        <f>I30/I93</f>
        <v>0.09608427377516084</v>
      </c>
      <c r="K30" s="23">
        <v>66778.73</v>
      </c>
      <c r="L30" s="24">
        <f>K30/K93</f>
        <v>0.09490594788080636</v>
      </c>
      <c r="M30" s="25">
        <v>69000</v>
      </c>
      <c r="N30" s="26">
        <f>M30/M93</f>
        <v>0.09711973001953683</v>
      </c>
      <c r="O30" s="23">
        <v>41711.001970000005</v>
      </c>
      <c r="P30" s="24">
        <f>O30/O93</f>
        <v>0.082095707248892</v>
      </c>
      <c r="Q30" s="25">
        <v>43805</v>
      </c>
      <c r="R30" s="26">
        <f>Q30/Q93</f>
        <v>0.08564067821677139</v>
      </c>
      <c r="S30" s="23">
        <v>49246.65084</v>
      </c>
      <c r="T30" s="24">
        <f>S30/S93</f>
        <v>0.06938016712553242</v>
      </c>
      <c r="U30" s="25">
        <v>48029.64182</v>
      </c>
      <c r="V30" s="26">
        <f>U30/U93</f>
        <v>0.06782936730934554</v>
      </c>
      <c r="W30" s="23">
        <v>4528.44</v>
      </c>
      <c r="X30" s="24">
        <f>W30/W93</f>
        <v>0.01682551773562556</v>
      </c>
      <c r="Y30" s="25">
        <v>4800</v>
      </c>
      <c r="Z30" s="26">
        <f>Y30/Y93</f>
        <v>0.017513587259916086</v>
      </c>
    </row>
    <row r="31" spans="1:26" s="8" customFormat="1" ht="9.75">
      <c r="A31" s="166" t="s">
        <v>17</v>
      </c>
      <c r="B31" s="49" t="s">
        <v>33</v>
      </c>
      <c r="C31" s="23">
        <v>23.596</v>
      </c>
      <c r="D31" s="24">
        <f>C31/C93</f>
        <v>2.981220426066901E-05</v>
      </c>
      <c r="E31" s="25">
        <v>23</v>
      </c>
      <c r="F31" s="26">
        <f>E31/E93</f>
        <v>2.892422797965827E-05</v>
      </c>
      <c r="G31" s="23">
        <v>559</v>
      </c>
      <c r="H31" s="24">
        <f>G31/G93</f>
        <v>0.0004811561798572816</v>
      </c>
      <c r="I31" s="25">
        <v>536.64</v>
      </c>
      <c r="J31" s="26">
        <f>I31/I93</f>
        <v>0.0004672346449038138</v>
      </c>
      <c r="K31" s="23">
        <v>201</v>
      </c>
      <c r="L31" s="24">
        <f>K31/K93</f>
        <v>0.00028566125058146626</v>
      </c>
      <c r="M31" s="25">
        <v>208</v>
      </c>
      <c r="N31" s="26">
        <f>M31/M93</f>
        <v>0.0002927667223777342</v>
      </c>
      <c r="O31" s="23">
        <v>0</v>
      </c>
      <c r="P31" s="24">
        <f>O31/O93</f>
        <v>0</v>
      </c>
      <c r="Q31" s="25">
        <v>0</v>
      </c>
      <c r="R31" s="26">
        <f>Q31/Q93</f>
        <v>0</v>
      </c>
      <c r="S31" s="23">
        <v>493.49911</v>
      </c>
      <c r="T31" s="24">
        <f>S31/S93</f>
        <v>0.00069525643153567</v>
      </c>
      <c r="U31" s="25">
        <v>100</v>
      </c>
      <c r="V31" s="26">
        <f>U31/U93</f>
        <v>0.00014122397073779708</v>
      </c>
      <c r="W31" s="23">
        <v>0</v>
      </c>
      <c r="X31" s="24">
        <f>W31/W93</f>
        <v>0</v>
      </c>
      <c r="Y31" s="25">
        <v>0</v>
      </c>
      <c r="Z31" s="26">
        <f>Y31/Y93</f>
        <v>0</v>
      </c>
    </row>
    <row r="32" spans="1:26" s="8" customFormat="1" ht="9.75">
      <c r="A32" s="166"/>
      <c r="B32" s="49" t="s">
        <v>34</v>
      </c>
      <c r="C32" s="23">
        <v>22010.781</v>
      </c>
      <c r="D32" s="24">
        <f>C32/C93</f>
        <v>0.027809370194475862</v>
      </c>
      <c r="E32" s="25">
        <v>22100</v>
      </c>
      <c r="F32" s="26">
        <f>E32/E93</f>
        <v>0.027792410363062948</v>
      </c>
      <c r="G32" s="23">
        <v>23564</v>
      </c>
      <c r="H32" s="24">
        <f>G32/G93</f>
        <v>0.020282583581676176</v>
      </c>
      <c r="I32" s="25">
        <v>22621.44</v>
      </c>
      <c r="J32" s="26">
        <f>I32/I93</f>
        <v>0.019695737339022305</v>
      </c>
      <c r="K32" s="23">
        <v>22968</v>
      </c>
      <c r="L32" s="24">
        <f>K32/K93</f>
        <v>0.03264212737987621</v>
      </c>
      <c r="M32" s="25">
        <v>23000</v>
      </c>
      <c r="N32" s="26">
        <f>M32/M93</f>
        <v>0.03237324333984561</v>
      </c>
      <c r="O32" s="23">
        <v>12749.60786</v>
      </c>
      <c r="P32" s="24">
        <f>O32/O93</f>
        <v>0.025093812782669346</v>
      </c>
      <c r="Q32" s="25">
        <v>13500</v>
      </c>
      <c r="R32" s="26">
        <f>Q32/Q93</f>
        <v>0.026393086540952262</v>
      </c>
      <c r="S32" s="23">
        <v>201.23162</v>
      </c>
      <c r="T32" s="24">
        <f>S32/S93</f>
        <v>0.000283501175986603</v>
      </c>
      <c r="U32" s="25">
        <v>200</v>
      </c>
      <c r="V32" s="26">
        <f>U32/U93</f>
        <v>0.00028244794147559417</v>
      </c>
      <c r="W32" s="23">
        <v>0</v>
      </c>
      <c r="X32" s="24">
        <f>W32/W93</f>
        <v>0</v>
      </c>
      <c r="Y32" s="25">
        <v>0</v>
      </c>
      <c r="Z32" s="26">
        <f>Y32/Y93</f>
        <v>0</v>
      </c>
    </row>
    <row r="33" spans="1:26" s="8" customFormat="1" ht="9.75">
      <c r="A33" s="166"/>
      <c r="B33" s="49" t="s">
        <v>35</v>
      </c>
      <c r="C33" s="23">
        <v>16658.516</v>
      </c>
      <c r="D33" s="24">
        <f>C33/C93</f>
        <v>0.0210470877128167</v>
      </c>
      <c r="E33" s="25">
        <v>16700</v>
      </c>
      <c r="F33" s="26">
        <f>E33/E93</f>
        <v>0.021001504663491006</v>
      </c>
      <c r="G33" s="23">
        <v>33739</v>
      </c>
      <c r="H33" s="24">
        <f>G33/G93</f>
        <v>0.029040658948488056</v>
      </c>
      <c r="I33" s="25">
        <v>32389.44</v>
      </c>
      <c r="J33" s="26">
        <f>I33/I93</f>
        <v>0.028200410884453977</v>
      </c>
      <c r="K33" s="23">
        <v>13854</v>
      </c>
      <c r="L33" s="24">
        <f>K33/K93</f>
        <v>0.019689308286346435</v>
      </c>
      <c r="M33" s="25">
        <v>14000</v>
      </c>
      <c r="N33" s="26">
        <f>M33/M93</f>
        <v>0.019705452467732112</v>
      </c>
      <c r="O33" s="23">
        <v>292.37331</v>
      </c>
      <c r="P33" s="24">
        <f>O33/O93</f>
        <v>0.0005754499420180086</v>
      </c>
      <c r="Q33" s="25">
        <v>375</v>
      </c>
      <c r="R33" s="26">
        <f>Q33/Q93</f>
        <v>0.0007331412928042295</v>
      </c>
      <c r="S33" s="23">
        <v>6805.0913</v>
      </c>
      <c r="T33" s="24">
        <f>S33/S93</f>
        <v>0.009587217884774775</v>
      </c>
      <c r="U33" s="25">
        <v>6730</v>
      </c>
      <c r="V33" s="26">
        <f>U33/U93</f>
        <v>0.009504373230653743</v>
      </c>
      <c r="W33" s="23">
        <v>0</v>
      </c>
      <c r="X33" s="24">
        <f>W33/W93</f>
        <v>0</v>
      </c>
      <c r="Y33" s="25">
        <v>0</v>
      </c>
      <c r="Z33" s="26">
        <f>Y33/Y93</f>
        <v>0</v>
      </c>
    </row>
    <row r="34" spans="1:26" s="8" customFormat="1" ht="9.75">
      <c r="A34" s="166"/>
      <c r="B34" s="49" t="s">
        <v>36</v>
      </c>
      <c r="C34" s="23">
        <v>2753.052</v>
      </c>
      <c r="D34" s="24">
        <f>C34/C93</f>
        <v>0.0034783246552061086</v>
      </c>
      <c r="E34" s="25">
        <v>2800</v>
      </c>
      <c r="F34" s="26">
        <f>E34/E93</f>
        <v>0.003521210362741007</v>
      </c>
      <c r="G34" s="23">
        <v>2932</v>
      </c>
      <c r="H34" s="24">
        <f>G34/G93</f>
        <v>0.0025237028968542927</v>
      </c>
      <c r="I34" s="25">
        <v>2814.72</v>
      </c>
      <c r="J34" s="26">
        <f>I34/I93</f>
        <v>0.002450683325327338</v>
      </c>
      <c r="K34" s="23">
        <v>2645</v>
      </c>
      <c r="L34" s="24">
        <f>K34/K93</f>
        <v>0.0037590746656118324</v>
      </c>
      <c r="M34" s="25">
        <v>2700</v>
      </c>
      <c r="N34" s="26">
        <f>M34/M93</f>
        <v>0.00380033726163405</v>
      </c>
      <c r="O34" s="23">
        <v>1316.30969</v>
      </c>
      <c r="P34" s="24">
        <f>O34/O93</f>
        <v>0.0025907643033088175</v>
      </c>
      <c r="Q34" s="25">
        <v>1350</v>
      </c>
      <c r="R34" s="26">
        <f>Q34/Q93</f>
        <v>0.0026393086540952263</v>
      </c>
      <c r="S34" s="23">
        <v>2132.90956</v>
      </c>
      <c r="T34" s="24">
        <f>S34/S93</f>
        <v>0.0030049073228803113</v>
      </c>
      <c r="U34" s="25">
        <v>2110</v>
      </c>
      <c r="V34" s="26">
        <f>U34/U93</f>
        <v>0.0029798257825675183</v>
      </c>
      <c r="W34" s="23">
        <v>749.75</v>
      </c>
      <c r="X34" s="24">
        <f>W34/W93</f>
        <v>0.00278571250194002</v>
      </c>
      <c r="Y34" s="25">
        <v>700</v>
      </c>
      <c r="Z34" s="26">
        <f>Y34/Y93</f>
        <v>0.0025540648087377625</v>
      </c>
    </row>
    <row r="35" spans="1:26" s="8" customFormat="1" ht="9.75">
      <c r="A35" s="166"/>
      <c r="B35" s="49" t="s">
        <v>37</v>
      </c>
      <c r="C35" s="23">
        <v>1108.397</v>
      </c>
      <c r="D35" s="24">
        <f>C35/C93</f>
        <v>0.001400396582722188</v>
      </c>
      <c r="E35" s="25">
        <v>1110</v>
      </c>
      <c r="F35" s="26">
        <f>E35/E93</f>
        <v>0.0013959083938008992</v>
      </c>
      <c r="G35" s="23">
        <v>3453</v>
      </c>
      <c r="H35" s="24">
        <f>G35/G93</f>
        <v>0.0029721507854153727</v>
      </c>
      <c r="I35" s="25">
        <v>3314.8799999999997</v>
      </c>
      <c r="J35" s="26">
        <f>I35/I93</f>
        <v>0.002886156044459515</v>
      </c>
      <c r="K35" s="23">
        <v>1669</v>
      </c>
      <c r="L35" s="24">
        <f>K35/K93</f>
        <v>0.0023719832200023243</v>
      </c>
      <c r="M35" s="25">
        <v>1700</v>
      </c>
      <c r="N35" s="26">
        <f>M35/M93</f>
        <v>0.0023928049425103277</v>
      </c>
      <c r="O35" s="23">
        <v>870.1962</v>
      </c>
      <c r="P35" s="24">
        <f>O35/O93</f>
        <v>0.0017127225218823547</v>
      </c>
      <c r="Q35" s="25">
        <v>850</v>
      </c>
      <c r="R35" s="26">
        <f>Q35/Q93</f>
        <v>0.0016617869303562536</v>
      </c>
      <c r="S35" s="23">
        <v>1448.84716</v>
      </c>
      <c r="T35" s="24">
        <f>S35/S93</f>
        <v>0.002041179580449882</v>
      </c>
      <c r="U35" s="25">
        <v>1430</v>
      </c>
      <c r="V35" s="26">
        <f>U35/U93</f>
        <v>0.002019502781550498</v>
      </c>
      <c r="W35" s="23">
        <v>0</v>
      </c>
      <c r="X35" s="24">
        <f>W35/W93</f>
        <v>0</v>
      </c>
      <c r="Y35" s="25">
        <v>0</v>
      </c>
      <c r="Z35" s="26">
        <f>Y35/Y93</f>
        <v>0</v>
      </c>
    </row>
    <row r="36" spans="1:26" s="8" customFormat="1" ht="9.75">
      <c r="A36" s="166"/>
      <c r="B36" s="49" t="s">
        <v>38</v>
      </c>
      <c r="C36" s="23">
        <v>2002.932</v>
      </c>
      <c r="D36" s="24">
        <f>C36/C93</f>
        <v>0.002530590689279128</v>
      </c>
      <c r="E36" s="25">
        <v>2010</v>
      </c>
      <c r="F36" s="26">
        <f>E36/E93</f>
        <v>0.0025277260103962226</v>
      </c>
      <c r="G36" s="23">
        <v>2364</v>
      </c>
      <c r="H36" s="24">
        <f>G36/G93</f>
        <v>0.002034800016426858</v>
      </c>
      <c r="I36" s="25">
        <v>2269.44</v>
      </c>
      <c r="J36" s="26">
        <f>I36/I93</f>
        <v>0.001975926119056558</v>
      </c>
      <c r="K36" s="23">
        <v>1707</v>
      </c>
      <c r="L36" s="24">
        <f>K36/K93</f>
        <v>0.0024259888295649896</v>
      </c>
      <c r="M36" s="25">
        <v>1750</v>
      </c>
      <c r="N36" s="26">
        <f>M36/M93</f>
        <v>0.002463181558466514</v>
      </c>
      <c r="O36" s="23">
        <v>626.54733</v>
      </c>
      <c r="P36" s="24">
        <f>O36/O93</f>
        <v>0.0012331721548729537</v>
      </c>
      <c r="Q36" s="25">
        <v>650</v>
      </c>
      <c r="R36" s="26">
        <f>Q36/Q93</f>
        <v>0.0012707782408606645</v>
      </c>
      <c r="S36" s="23">
        <v>1757.33844</v>
      </c>
      <c r="T36" s="24">
        <f>S36/S93</f>
        <v>0.002475791400707615</v>
      </c>
      <c r="U36" s="25">
        <v>1740</v>
      </c>
      <c r="V36" s="26">
        <f>U36/U93</f>
        <v>0.002457297090837669</v>
      </c>
      <c r="W36" s="23">
        <v>0</v>
      </c>
      <c r="X36" s="24">
        <f>W36/W93</f>
        <v>0</v>
      </c>
      <c r="Y36" s="25">
        <v>0</v>
      </c>
      <c r="Z36" s="26">
        <f>Y36/Y93</f>
        <v>0</v>
      </c>
    </row>
    <row r="37" spans="1:26" s="8" customFormat="1" ht="9.75">
      <c r="A37" s="166"/>
      <c r="B37" s="49" t="s">
        <v>39</v>
      </c>
      <c r="C37" s="23">
        <v>3364.517</v>
      </c>
      <c r="D37" s="24">
        <f>C37/C93</f>
        <v>0.0042508759129722545</v>
      </c>
      <c r="E37" s="25">
        <v>3400</v>
      </c>
      <c r="F37" s="26">
        <f>E37/E93</f>
        <v>0.004275755440471223</v>
      </c>
      <c r="G37" s="23">
        <v>4636</v>
      </c>
      <c r="H37" s="24">
        <f>G37/G93</f>
        <v>0.003990411538136596</v>
      </c>
      <c r="I37" s="25">
        <v>4450.5599999999995</v>
      </c>
      <c r="J37" s="26">
        <f>I37/I93</f>
        <v>0.003874954944139679</v>
      </c>
      <c r="K37" s="23">
        <v>4329</v>
      </c>
      <c r="L37" s="24">
        <f>K37/K93</f>
        <v>0.006152375889388893</v>
      </c>
      <c r="M37" s="25">
        <v>4400</v>
      </c>
      <c r="N37" s="26">
        <f>M37/M93</f>
        <v>0.006193142204144377</v>
      </c>
      <c r="O37" s="23">
        <v>3042.1555</v>
      </c>
      <c r="P37" s="24">
        <f>O37/O93</f>
        <v>0.005987578709167283</v>
      </c>
      <c r="Q37" s="25">
        <v>3100</v>
      </c>
      <c r="R37" s="26">
        <f>Q37/Q93</f>
        <v>0.006060634687181631</v>
      </c>
      <c r="S37" s="23">
        <v>5461.76429</v>
      </c>
      <c r="T37" s="24">
        <f>S37/S93</f>
        <v>0.007694698274439345</v>
      </c>
      <c r="U37" s="25">
        <v>5400</v>
      </c>
      <c r="V37" s="26">
        <f>U37/U93</f>
        <v>0.007626094419841042</v>
      </c>
      <c r="W37" s="23">
        <v>0</v>
      </c>
      <c r="X37" s="24">
        <f>W37/W93</f>
        <v>0</v>
      </c>
      <c r="Y37" s="25">
        <v>0</v>
      </c>
      <c r="Z37" s="26">
        <f>Y37/Y93</f>
        <v>0</v>
      </c>
    </row>
    <row r="38" spans="1:26" s="8" customFormat="1" ht="9.75">
      <c r="A38" s="171" t="s">
        <v>83</v>
      </c>
      <c r="B38" s="172"/>
      <c r="C38" s="23">
        <v>0</v>
      </c>
      <c r="D38" s="24">
        <f>C38/C93</f>
        <v>0</v>
      </c>
      <c r="E38" s="25">
        <v>0</v>
      </c>
      <c r="F38" s="26">
        <f>E38/E93</f>
        <v>0</v>
      </c>
      <c r="G38" s="23">
        <v>8836.93263000001</v>
      </c>
      <c r="H38" s="24">
        <f>G38/G93</f>
        <v>0.007606341227024982</v>
      </c>
      <c r="I38" s="25">
        <v>8840</v>
      </c>
      <c r="J38" s="26">
        <f>I38/I93</f>
        <v>0.007696694731942669</v>
      </c>
      <c r="K38" s="23">
        <v>0</v>
      </c>
      <c r="L38" s="24">
        <f>K38/K93</f>
        <v>0</v>
      </c>
      <c r="M38" s="25">
        <v>0</v>
      </c>
      <c r="N38" s="26">
        <f>M38/M93</f>
        <v>0</v>
      </c>
      <c r="O38" s="23">
        <v>4690.65748</v>
      </c>
      <c r="P38" s="24">
        <f>O38/O93</f>
        <v>0.009232164778968157</v>
      </c>
      <c r="Q38" s="25">
        <v>4600</v>
      </c>
      <c r="R38" s="26">
        <f>Q38/Q93</f>
        <v>0.008993199858398549</v>
      </c>
      <c r="S38" s="23">
        <v>17070.89791</v>
      </c>
      <c r="T38" s="24">
        <f>S38/S93</f>
        <v>0.02404999588351097</v>
      </c>
      <c r="U38" s="25">
        <v>17000</v>
      </c>
      <c r="V38" s="26">
        <f>U38/U93</f>
        <v>0.024008075025425502</v>
      </c>
      <c r="W38" s="23">
        <v>0</v>
      </c>
      <c r="X38" s="24">
        <f>W38/W93</f>
        <v>0</v>
      </c>
      <c r="Y38" s="25">
        <v>0</v>
      </c>
      <c r="Z38" s="26">
        <f>Y38/Y93</f>
        <v>0</v>
      </c>
    </row>
    <row r="39" spans="1:26" s="8" customFormat="1" ht="11.25" customHeight="1">
      <c r="A39" s="171" t="s">
        <v>84</v>
      </c>
      <c r="B39" s="172"/>
      <c r="C39" s="23">
        <v>13361.666000000001</v>
      </c>
      <c r="D39" s="24">
        <f>C39/C93</f>
        <v>0.016881705206595876</v>
      </c>
      <c r="E39" s="25">
        <v>13400</v>
      </c>
      <c r="F39" s="26">
        <f>E39/E93</f>
        <v>0.016851506735974818</v>
      </c>
      <c r="G39" s="23">
        <v>17281</v>
      </c>
      <c r="H39" s="24">
        <f>G39/G93</f>
        <v>0.01487452583920158</v>
      </c>
      <c r="I39" s="25">
        <v>17909.399999999998</v>
      </c>
      <c r="J39" s="26">
        <f>I39/I93</f>
        <v>0.0155931204335129</v>
      </c>
      <c r="K39" s="23">
        <v>12817.43</v>
      </c>
      <c r="L39" s="24">
        <f>K39/K93</f>
        <v>0.018216134741494545</v>
      </c>
      <c r="M39" s="25">
        <v>13030</v>
      </c>
      <c r="N39" s="26">
        <f>M39/M93</f>
        <v>0.0183401461181821</v>
      </c>
      <c r="O39" s="23">
        <v>7605.89091</v>
      </c>
      <c r="P39" s="24">
        <f>O39/O93</f>
        <v>0.014969935125592686</v>
      </c>
      <c r="Q39" s="25">
        <v>7650</v>
      </c>
      <c r="R39" s="26">
        <f>Q39/Q93</f>
        <v>0.014956082373206283</v>
      </c>
      <c r="S39" s="23">
        <v>11856.79051</v>
      </c>
      <c r="T39" s="24">
        <f>S39/S93</f>
        <v>0.016704204105755325</v>
      </c>
      <c r="U39" s="25">
        <v>11850</v>
      </c>
      <c r="V39" s="26">
        <f>U39/U93</f>
        <v>0.016735040532428955</v>
      </c>
      <c r="W39" s="23">
        <v>0</v>
      </c>
      <c r="X39" s="24">
        <f>W39/W93</f>
        <v>0</v>
      </c>
      <c r="Y39" s="25">
        <v>0</v>
      </c>
      <c r="Z39" s="26">
        <f>Y39/Y93</f>
        <v>0</v>
      </c>
    </row>
    <row r="40" spans="1:26" s="8" customFormat="1" ht="9.75">
      <c r="A40" s="169" t="s">
        <v>40</v>
      </c>
      <c r="B40" s="170"/>
      <c r="C40" s="23">
        <v>815.436</v>
      </c>
      <c r="D40" s="24">
        <f>C40/C93</f>
        <v>0.00103025701786332</v>
      </c>
      <c r="E40" s="25">
        <v>800</v>
      </c>
      <c r="F40" s="26">
        <f>E40/E93</f>
        <v>0.0010060601036402876</v>
      </c>
      <c r="G40" s="23">
        <v>388</v>
      </c>
      <c r="H40" s="24">
        <f>G40/G93</f>
        <v>0.00033396886902437435</v>
      </c>
      <c r="I40" s="25">
        <v>402.1090909090908</v>
      </c>
      <c r="J40" s="26">
        <f>I40/I93</f>
        <v>0.00035010304543735916</v>
      </c>
      <c r="K40" s="23">
        <v>2374.73</v>
      </c>
      <c r="L40" s="24">
        <f>K40/K93</f>
        <v>0.003374966873598634</v>
      </c>
      <c r="M40" s="25">
        <v>2450</v>
      </c>
      <c r="N40" s="26">
        <f>M40/M93</f>
        <v>0.0034484541818531195</v>
      </c>
      <c r="O40" s="23">
        <v>1495.30971</v>
      </c>
      <c r="P40" s="24">
        <f>O40/O93</f>
        <v>0.002943072628341025</v>
      </c>
      <c r="Q40" s="25">
        <v>1600</v>
      </c>
      <c r="R40" s="26">
        <f>Q40/Q93</f>
        <v>0.0031280695159647126</v>
      </c>
      <c r="S40" s="23">
        <v>243.69977</v>
      </c>
      <c r="T40" s="24">
        <f>S40/S93</f>
        <v>0.0003433315866694543</v>
      </c>
      <c r="U40" s="25">
        <v>260</v>
      </c>
      <c r="V40" s="26">
        <f>U40/U93</f>
        <v>0.0003671823239182724</v>
      </c>
      <c r="W40" s="23">
        <v>5680.83</v>
      </c>
      <c r="X40" s="24">
        <f>W40/W93</f>
        <v>0.02110724795251207</v>
      </c>
      <c r="Y40" s="25">
        <v>5700</v>
      </c>
      <c r="Z40" s="26">
        <f>Y40/Y93</f>
        <v>0.020797384871150352</v>
      </c>
    </row>
    <row r="41" spans="1:26" s="8" customFormat="1" ht="12.75">
      <c r="A41" s="169" t="s">
        <v>41</v>
      </c>
      <c r="B41" s="173"/>
      <c r="C41" s="23">
        <v>18611.468999999997</v>
      </c>
      <c r="D41" s="24">
        <f>C41/C93</f>
        <v>0.023514532777551667</v>
      </c>
      <c r="E41" s="25">
        <v>13600</v>
      </c>
      <c r="F41" s="26">
        <f>E41/E93</f>
        <v>0.01710302176188489</v>
      </c>
      <c r="G41" s="23">
        <v>12674</v>
      </c>
      <c r="H41" s="24">
        <f>G41/G93</f>
        <v>0.01090907589179103</v>
      </c>
      <c r="I41" s="25">
        <v>11994.872727272725</v>
      </c>
      <c r="J41" s="26">
        <f>I41/I93</f>
        <v>0.010443537752298957</v>
      </c>
      <c r="K41" s="23">
        <v>7102.38</v>
      </c>
      <c r="L41" s="24">
        <f>K41/K93</f>
        <v>0.010093904243307436</v>
      </c>
      <c r="M41" s="25">
        <v>7600</v>
      </c>
      <c r="N41" s="26">
        <f>M41/M93</f>
        <v>0.010697245625340288</v>
      </c>
      <c r="O41" s="23">
        <v>6937.48579</v>
      </c>
      <c r="P41" s="24">
        <f>O41/O93</f>
        <v>0.013654378354871924</v>
      </c>
      <c r="Q41" s="25">
        <v>6200</v>
      </c>
      <c r="R41" s="26">
        <f>Q41/Q93</f>
        <v>0.012121269374363261</v>
      </c>
      <c r="S41" s="23">
        <v>6468.3958999999995</v>
      </c>
      <c r="T41" s="24">
        <f>S41/S93</f>
        <v>0.009112871249542798</v>
      </c>
      <c r="U41" s="25">
        <v>5349</v>
      </c>
      <c r="V41" s="26">
        <f>U41/U93</f>
        <v>0.0075540701947647655</v>
      </c>
      <c r="W41" s="23">
        <v>2791.44</v>
      </c>
      <c r="X41" s="24">
        <f>W41/W93</f>
        <v>0.01037165629398526</v>
      </c>
      <c r="Y41" s="25">
        <v>2000</v>
      </c>
      <c r="Z41" s="26">
        <f>Y41/Y93</f>
        <v>0.007297328024965035</v>
      </c>
    </row>
    <row r="42" spans="1:26" s="8" customFormat="1" ht="9.75">
      <c r="A42" s="166" t="s">
        <v>17</v>
      </c>
      <c r="B42" s="53" t="s">
        <v>42</v>
      </c>
      <c r="C42" s="23">
        <v>1238.943</v>
      </c>
      <c r="D42" s="24">
        <f>C42/C93</f>
        <v>0.0015653340304850841</v>
      </c>
      <c r="E42" s="25">
        <v>1260</v>
      </c>
      <c r="F42" s="26">
        <f>E42/E93</f>
        <v>0.001584544663233453</v>
      </c>
      <c r="G42" s="23">
        <v>1021</v>
      </c>
      <c r="H42" s="24">
        <f>G42/G93</f>
        <v>0.0008788201424584696</v>
      </c>
      <c r="I42" s="25">
        <v>1061.8400000000001</v>
      </c>
      <c r="J42" s="26">
        <f>I42/I93</f>
        <v>0.0009245088613309961</v>
      </c>
      <c r="K42" s="23">
        <v>1549</v>
      </c>
      <c r="L42" s="24">
        <f>K42/K93</f>
        <v>0.0022014391898044342</v>
      </c>
      <c r="M42" s="25">
        <v>1550</v>
      </c>
      <c r="N42" s="26">
        <f>M42/M93</f>
        <v>0.0021816750946417694</v>
      </c>
      <c r="O42" s="23">
        <v>996.24302</v>
      </c>
      <c r="P42" s="24">
        <f>O42/O93</f>
        <v>0.001960808215000356</v>
      </c>
      <c r="Q42" s="25">
        <v>900</v>
      </c>
      <c r="R42" s="26">
        <f>Q42/Q93</f>
        <v>0.0017595391027301508</v>
      </c>
      <c r="S42" s="23">
        <v>1275.9721200000001</v>
      </c>
      <c r="T42" s="24">
        <f>S42/S93</f>
        <v>0.001797628009684159</v>
      </c>
      <c r="U42" s="25">
        <v>1094.507</v>
      </c>
      <c r="V42" s="26">
        <f>U42/U93</f>
        <v>0.0015457062454031407</v>
      </c>
      <c r="W42" s="23">
        <v>319.36</v>
      </c>
      <c r="X42" s="24">
        <f>W42/W93</f>
        <v>0.0011865890558447013</v>
      </c>
      <c r="Y42" s="25">
        <v>300</v>
      </c>
      <c r="Z42" s="26">
        <f>Y42/Y93</f>
        <v>0.0010945992037447554</v>
      </c>
    </row>
    <row r="43" spans="1:26" s="8" customFormat="1" ht="9.75">
      <c r="A43" s="166"/>
      <c r="B43" s="54" t="s">
        <v>43</v>
      </c>
      <c r="C43" s="23">
        <v>77.382</v>
      </c>
      <c r="D43" s="24">
        <f>C43/C93</f>
        <v>9.77677568273898E-05</v>
      </c>
      <c r="E43" s="25">
        <v>80</v>
      </c>
      <c r="F43" s="26">
        <f>E43/E93</f>
        <v>0.00010060601036402876</v>
      </c>
      <c r="G43" s="23">
        <v>14</v>
      </c>
      <c r="H43" s="24">
        <f>G43/G93</f>
        <v>1.2050423109126909E-05</v>
      </c>
      <c r="I43" s="25">
        <v>14.56</v>
      </c>
      <c r="J43" s="26">
        <f>I43/I93</f>
        <v>1.2676908970258515E-05</v>
      </c>
      <c r="K43" s="23">
        <v>41</v>
      </c>
      <c r="L43" s="24">
        <f>K43/K93</f>
        <v>5.826921031761252E-05</v>
      </c>
      <c r="M43" s="25">
        <v>45</v>
      </c>
      <c r="N43" s="26">
        <f>M43/M93</f>
        <v>6.33389543605675E-05</v>
      </c>
      <c r="O43" s="23">
        <v>8.574</v>
      </c>
      <c r="P43" s="24">
        <f>O43/O93</f>
        <v>1.687537006323322E-05</v>
      </c>
      <c r="Q43" s="25">
        <v>8</v>
      </c>
      <c r="R43" s="26">
        <f>Q43/Q93</f>
        <v>1.564034757982356E-05</v>
      </c>
      <c r="S43" s="23">
        <v>32.96556</v>
      </c>
      <c r="T43" s="24">
        <f>S43/S93</f>
        <v>4.644287526511451E-05</v>
      </c>
      <c r="U43" s="25">
        <v>32.9</v>
      </c>
      <c r="V43" s="26">
        <f>U43/U93</f>
        <v>4.6462686372735236E-05</v>
      </c>
      <c r="W43" s="23">
        <v>0</v>
      </c>
      <c r="X43" s="24">
        <f>W43/W93</f>
        <v>0</v>
      </c>
      <c r="Y43" s="25">
        <v>0</v>
      </c>
      <c r="Z43" s="26">
        <f>Y43/Y93</f>
        <v>0</v>
      </c>
    </row>
    <row r="44" spans="1:26" s="8" customFormat="1" ht="9.75">
      <c r="A44" s="166"/>
      <c r="B44" s="49" t="s">
        <v>44</v>
      </c>
      <c r="C44" s="23">
        <v>2531.1549999999997</v>
      </c>
      <c r="D44" s="24">
        <f>C44/C93</f>
        <v>0.0031979704134350593</v>
      </c>
      <c r="E44" s="25">
        <v>2530</v>
      </c>
      <c r="F44" s="26">
        <f>E44/E93</f>
        <v>0.0031816650777624095</v>
      </c>
      <c r="G44" s="23">
        <v>1823</v>
      </c>
      <c r="H44" s="24">
        <f>G44/G93</f>
        <v>0.0015691372377098826</v>
      </c>
      <c r="I44" s="25">
        <v>1895.92</v>
      </c>
      <c r="J44" s="26">
        <f>I44/I93</f>
        <v>0.0016507146466272337</v>
      </c>
      <c r="K44" s="23">
        <v>2587</v>
      </c>
      <c r="L44" s="24">
        <f>K44/K93</f>
        <v>0.0036766450510161853</v>
      </c>
      <c r="M44" s="25">
        <v>2592</v>
      </c>
      <c r="N44" s="26">
        <f>M44/M93</f>
        <v>0.0036483237711686877</v>
      </c>
      <c r="O44" s="23">
        <v>407.93269</v>
      </c>
      <c r="P44" s="24">
        <f>O44/O93</f>
        <v>0.0008028942272731744</v>
      </c>
      <c r="Q44" s="25">
        <v>400</v>
      </c>
      <c r="R44" s="26">
        <f>Q44/Q93</f>
        <v>0.0007820173789911782</v>
      </c>
      <c r="S44" s="23">
        <v>1124.11951</v>
      </c>
      <c r="T44" s="24">
        <f>S44/S93</f>
        <v>0.0015836934724000333</v>
      </c>
      <c r="U44" s="25">
        <v>1066.1000000000001</v>
      </c>
      <c r="V44" s="26">
        <f>U44/U93</f>
        <v>0.0015055887520356549</v>
      </c>
      <c r="W44" s="23">
        <v>85.97</v>
      </c>
      <c r="X44" s="24">
        <f>W44/W93</f>
        <v>0.000319423412859998</v>
      </c>
      <c r="Y44" s="25">
        <v>90</v>
      </c>
      <c r="Z44" s="26">
        <f>Y44/Y93</f>
        <v>0.0003283797611234266</v>
      </c>
    </row>
    <row r="45" spans="1:26" s="8" customFormat="1" ht="9.75">
      <c r="A45" s="166"/>
      <c r="B45" s="54" t="s">
        <v>45</v>
      </c>
      <c r="C45" s="23">
        <v>755.4799999999999</v>
      </c>
      <c r="D45" s="24">
        <f>C45/C93</f>
        <v>0.0009545060211413045</v>
      </c>
      <c r="E45" s="25">
        <v>730</v>
      </c>
      <c r="F45" s="26">
        <f>E45/E93</f>
        <v>0.0009180298445717625</v>
      </c>
      <c r="G45" s="23">
        <v>3434</v>
      </c>
      <c r="H45" s="24">
        <f>G45/G93</f>
        <v>0.002955796639767272</v>
      </c>
      <c r="I45" s="25">
        <v>3571.36</v>
      </c>
      <c r="J45" s="26">
        <f>I45/I93</f>
        <v>0.0031094646717048386</v>
      </c>
      <c r="K45" s="23">
        <v>851</v>
      </c>
      <c r="L45" s="24">
        <f>K45/K93</f>
        <v>0.001209441414153372</v>
      </c>
      <c r="M45" s="25">
        <v>900</v>
      </c>
      <c r="N45" s="26">
        <f>M45/M93</f>
        <v>0.00126677908721135</v>
      </c>
      <c r="O45" s="23">
        <v>1107.96591</v>
      </c>
      <c r="P45" s="24">
        <f>O45/O93</f>
        <v>0.0021807015102282426</v>
      </c>
      <c r="Q45" s="25">
        <v>1010</v>
      </c>
      <c r="R45" s="26">
        <f>Q45/Q93</f>
        <v>0.001974593881952725</v>
      </c>
      <c r="S45" s="23">
        <v>232.95256</v>
      </c>
      <c r="T45" s="24">
        <f>S45/S93</f>
        <v>0.00032819059305436046</v>
      </c>
      <c r="U45" s="25">
        <v>6.7</v>
      </c>
      <c r="V45" s="26">
        <f>U45/U93</f>
        <v>9.462006039432404E-06</v>
      </c>
      <c r="W45" s="23">
        <v>816.26</v>
      </c>
      <c r="X45" s="24">
        <f>W45/W93</f>
        <v>0.0030328318597313245</v>
      </c>
      <c r="Y45" s="25">
        <v>800</v>
      </c>
      <c r="Z45" s="26">
        <f>Y45/Y93</f>
        <v>0.0029189312099860143</v>
      </c>
    </row>
    <row r="46" spans="1:26" s="8" customFormat="1" ht="9.75">
      <c r="A46" s="133" t="s">
        <v>49</v>
      </c>
      <c r="B46" s="134"/>
      <c r="C46" s="23">
        <v>1983.542</v>
      </c>
      <c r="D46" s="24">
        <f>C46/C93</f>
        <v>0.0025060925268526836</v>
      </c>
      <c r="E46" s="25">
        <v>1960</v>
      </c>
      <c r="F46" s="26">
        <f>E46/E93</f>
        <v>0.0024648472539187047</v>
      </c>
      <c r="G46" s="23">
        <v>2346</v>
      </c>
      <c r="H46" s="24">
        <f>G46/G93</f>
        <v>0.002019306615286552</v>
      </c>
      <c r="I46" s="25">
        <v>2431.3090909090906</v>
      </c>
      <c r="J46" s="26">
        <f>I46/I93</f>
        <v>0.0021168601664846515</v>
      </c>
      <c r="K46" s="23">
        <v>1115</v>
      </c>
      <c r="L46" s="24">
        <f>K46/K93</f>
        <v>0.0015846382805887308</v>
      </c>
      <c r="M46" s="25">
        <v>1200</v>
      </c>
      <c r="N46" s="26">
        <f>M46/M93</f>
        <v>0.0016890387829484666</v>
      </c>
      <c r="O46" s="23">
        <v>1002.21931</v>
      </c>
      <c r="P46" s="24">
        <f>O46/O93</f>
        <v>0.001972570765193405</v>
      </c>
      <c r="Q46" s="25">
        <v>1000</v>
      </c>
      <c r="R46" s="26">
        <f>Q46/Q93</f>
        <v>0.0019550434474779454</v>
      </c>
      <c r="S46" s="23">
        <v>1117.96848</v>
      </c>
      <c r="T46" s="24">
        <f>S46/S93</f>
        <v>0.0015750277158030886</v>
      </c>
      <c r="U46" s="25">
        <v>1045</v>
      </c>
      <c r="V46" s="26">
        <f>U46/U93</f>
        <v>0.0014757904942099794</v>
      </c>
      <c r="W46" s="23">
        <v>542.13</v>
      </c>
      <c r="X46" s="24">
        <f>W46/W93</f>
        <v>0.0020142958568546087</v>
      </c>
      <c r="Y46" s="25">
        <v>600</v>
      </c>
      <c r="Z46" s="26">
        <f>Y46/Y93</f>
        <v>0.0021891984074895107</v>
      </c>
    </row>
    <row r="47" spans="1:26" s="8" customFormat="1" ht="9.75">
      <c r="A47" s="152" t="s">
        <v>17</v>
      </c>
      <c r="B47" s="49" t="s">
        <v>50</v>
      </c>
      <c r="C47" s="23">
        <v>545.45</v>
      </c>
      <c r="D47" s="24">
        <f>C47/C93</f>
        <v>0.0006891450590770432</v>
      </c>
      <c r="E47" s="25">
        <v>550</v>
      </c>
      <c r="F47" s="26">
        <f>E47/E93</f>
        <v>0.0006916663212526978</v>
      </c>
      <c r="G47" s="23">
        <v>960</v>
      </c>
      <c r="H47" s="24">
        <f>G47/G93</f>
        <v>0.000826314727482988</v>
      </c>
      <c r="I47" s="25">
        <v>960</v>
      </c>
      <c r="J47" s="26">
        <f>I47/I93</f>
        <v>0.0008358401518851768</v>
      </c>
      <c r="K47" s="23">
        <v>584</v>
      </c>
      <c r="L47" s="24">
        <f>K47/K93</f>
        <v>0.0008299809469630662</v>
      </c>
      <c r="M47" s="25">
        <v>600</v>
      </c>
      <c r="N47" s="26">
        <f>M47/M93</f>
        <v>0.0008445193914742333</v>
      </c>
      <c r="O47" s="23">
        <v>478.87272</v>
      </c>
      <c r="P47" s="24">
        <f>O47/O93</f>
        <v>0.0009425185867957855</v>
      </c>
      <c r="Q47" s="25">
        <v>500</v>
      </c>
      <c r="R47" s="26">
        <f>Q47/Q93</f>
        <v>0.0009775217237389727</v>
      </c>
      <c r="S47" s="23">
        <v>531.92152</v>
      </c>
      <c r="T47" s="24">
        <f>S47/S93</f>
        <v>0.0007493870816752426</v>
      </c>
      <c r="U47" s="25">
        <v>515</v>
      </c>
      <c r="V47" s="26">
        <f>U47/U93</f>
        <v>0.000727303449299655</v>
      </c>
      <c r="W47" s="23">
        <v>0</v>
      </c>
      <c r="X47" s="24">
        <f>W47/W93</f>
        <v>0</v>
      </c>
      <c r="Y47" s="25">
        <v>0</v>
      </c>
      <c r="Z47" s="26">
        <f>Y47/Y93</f>
        <v>0</v>
      </c>
    </row>
    <row r="48" spans="1:26" s="8" customFormat="1" ht="9.75">
      <c r="A48" s="152"/>
      <c r="B48" s="49" t="s">
        <v>51</v>
      </c>
      <c r="C48" s="23">
        <v>1176.954</v>
      </c>
      <c r="D48" s="24">
        <f>C48/C93</f>
        <v>0.0014870144538655463</v>
      </c>
      <c r="E48" s="25">
        <v>1200</v>
      </c>
      <c r="F48" s="26">
        <f>E48/E93</f>
        <v>0.0015090901554604315</v>
      </c>
      <c r="G48" s="23">
        <v>1386</v>
      </c>
      <c r="H48" s="24">
        <f>G48/G93</f>
        <v>0.001192991887803564</v>
      </c>
      <c r="I48" s="25">
        <v>1386</v>
      </c>
      <c r="J48" s="26">
        <f>I48/I93</f>
        <v>0.001206744219284224</v>
      </c>
      <c r="K48" s="23">
        <v>531</v>
      </c>
      <c r="L48" s="24">
        <f>K48/K93</f>
        <v>0.0007546573336256647</v>
      </c>
      <c r="M48" s="25">
        <v>510</v>
      </c>
      <c r="N48" s="26">
        <f>M48/M93</f>
        <v>0.0007178414827530983</v>
      </c>
      <c r="O48" s="23">
        <v>523.34659</v>
      </c>
      <c r="P48" s="24">
        <f>O48/O93</f>
        <v>0.0010300521783976196</v>
      </c>
      <c r="Q48" s="25">
        <v>500</v>
      </c>
      <c r="R48" s="26">
        <f>Q48/Q93</f>
        <v>0.0009775217237389727</v>
      </c>
      <c r="S48" s="23">
        <v>586.04696</v>
      </c>
      <c r="T48" s="24">
        <f>S48/S93</f>
        <v>0.0008256406341278459</v>
      </c>
      <c r="U48" s="25">
        <v>530</v>
      </c>
      <c r="V48" s="26">
        <f>U48/U93</f>
        <v>0.0007484870449103245</v>
      </c>
      <c r="W48" s="23">
        <v>542.13</v>
      </c>
      <c r="X48" s="24">
        <f>W48/W93</f>
        <v>0.0020142958568546087</v>
      </c>
      <c r="Y48" s="25">
        <v>600</v>
      </c>
      <c r="Z48" s="26">
        <f>Y48/Y93</f>
        <v>0.0021891984074895107</v>
      </c>
    </row>
    <row r="49" spans="1:26" s="8" customFormat="1" ht="9.75">
      <c r="A49" s="167" t="s">
        <v>90</v>
      </c>
      <c r="B49" s="168"/>
      <c r="C49" s="23">
        <v>582.42</v>
      </c>
      <c r="D49" s="24">
        <f>C49/C93</f>
        <v>0.0007358545518519598</v>
      </c>
      <c r="E49" s="25">
        <v>600</v>
      </c>
      <c r="F49" s="26">
        <f>E49/E93</f>
        <v>0.0007545450777302157</v>
      </c>
      <c r="G49" s="23">
        <v>1382</v>
      </c>
      <c r="H49" s="24">
        <f>G49/G93</f>
        <v>0.001189548909772385</v>
      </c>
      <c r="I49" s="25">
        <v>1382</v>
      </c>
      <c r="J49" s="26">
        <f>I49/I93</f>
        <v>0.0012032615519847025</v>
      </c>
      <c r="K49" s="23">
        <v>612</v>
      </c>
      <c r="L49" s="24">
        <f>K49/K93</f>
        <v>0.0008697745540092406</v>
      </c>
      <c r="M49" s="25">
        <v>650</v>
      </c>
      <c r="N49" s="26">
        <f>M49/M93</f>
        <v>0.0009148960074304195</v>
      </c>
      <c r="O49" s="23">
        <v>246.8489</v>
      </c>
      <c r="P49" s="24">
        <f>O49/O93</f>
        <v>0.0004858486747378179</v>
      </c>
      <c r="Q49" s="25">
        <v>250</v>
      </c>
      <c r="R49" s="26">
        <f>Q49/Q93</f>
        <v>0.0004887608618694863</v>
      </c>
      <c r="S49" s="23">
        <v>1448.57734</v>
      </c>
      <c r="T49" s="24">
        <f>S49/S93</f>
        <v>0.002040799449895326</v>
      </c>
      <c r="U49" s="25">
        <v>1200</v>
      </c>
      <c r="V49" s="26">
        <f>U49/U93</f>
        <v>0.001694687648853565</v>
      </c>
      <c r="W49" s="23">
        <v>131.69</v>
      </c>
      <c r="X49" s="24">
        <f>W49/W93</f>
        <v>0.000489297071531152</v>
      </c>
      <c r="Y49" s="25">
        <v>150</v>
      </c>
      <c r="Z49" s="26">
        <f>Y49/Y93</f>
        <v>0.0005472996018723777</v>
      </c>
    </row>
    <row r="50" spans="1:26" s="8" customFormat="1" ht="9.75">
      <c r="A50" s="133" t="s">
        <v>52</v>
      </c>
      <c r="B50" s="134"/>
      <c r="C50" s="23">
        <v>248.22</v>
      </c>
      <c r="D50" s="24">
        <f>C50/C93</f>
        <v>0.0003136118554663189</v>
      </c>
      <c r="E50" s="25">
        <v>240</v>
      </c>
      <c r="F50" s="26">
        <f>E50/E93</f>
        <v>0.0003018180310920863</v>
      </c>
      <c r="G50" s="23">
        <v>90</v>
      </c>
      <c r="H50" s="24">
        <f>G50/G93</f>
        <v>7.746700570153013E-05</v>
      </c>
      <c r="I50" s="25">
        <v>90</v>
      </c>
      <c r="J50" s="26">
        <f>I50/I93</f>
        <v>7.836001423923532E-05</v>
      </c>
      <c r="K50" s="23">
        <v>131</v>
      </c>
      <c r="L50" s="24">
        <f>K50/K93</f>
        <v>0.00018617723296603027</v>
      </c>
      <c r="M50" s="25">
        <v>140</v>
      </c>
      <c r="N50" s="26">
        <f>M50/M93</f>
        <v>0.0001970545246773211</v>
      </c>
      <c r="O50" s="23">
        <v>44.24477</v>
      </c>
      <c r="P50" s="24">
        <f>O50/O93</f>
        <v>8.708267636023319E-05</v>
      </c>
      <c r="Q50" s="25">
        <v>50</v>
      </c>
      <c r="R50" s="26">
        <f>Q50/Q93</f>
        <v>9.775217237389727E-05</v>
      </c>
      <c r="S50" s="23">
        <v>30.0343</v>
      </c>
      <c r="T50" s="24">
        <f>S50/S93</f>
        <v>4.231322776179227E-05</v>
      </c>
      <c r="U50" s="25">
        <v>35</v>
      </c>
      <c r="V50" s="26">
        <f>U50/U93</f>
        <v>4.9428389758228975E-05</v>
      </c>
      <c r="W50" s="23">
        <v>44.67</v>
      </c>
      <c r="X50" s="24">
        <f>W50/W93</f>
        <v>0.00016597236073579284</v>
      </c>
      <c r="Y50" s="25">
        <v>50</v>
      </c>
      <c r="Z50" s="26">
        <f>Y50/Y93</f>
        <v>0.0001824332006241259</v>
      </c>
    </row>
    <row r="51" spans="1:26" s="8" customFormat="1" ht="11.25" customHeight="1">
      <c r="A51" s="163" t="s">
        <v>85</v>
      </c>
      <c r="B51" s="164"/>
      <c r="C51" s="23">
        <v>6867.843</v>
      </c>
      <c r="D51" s="24">
        <f>C51/C93</f>
        <v>0.008677129104348442</v>
      </c>
      <c r="E51" s="25">
        <v>6900</v>
      </c>
      <c r="F51" s="26">
        <f>E51/E93</f>
        <v>0.00867726839389748</v>
      </c>
      <c r="G51" s="23">
        <v>0</v>
      </c>
      <c r="H51" s="24">
        <f>G51/G93</f>
        <v>0</v>
      </c>
      <c r="I51" s="25">
        <v>0</v>
      </c>
      <c r="J51" s="26">
        <f>I51/I93</f>
        <v>0</v>
      </c>
      <c r="K51" s="23">
        <v>7600.74</v>
      </c>
      <c r="L51" s="24">
        <f>K51/K93</f>
        <v>0.010802173600719273</v>
      </c>
      <c r="M51" s="25">
        <v>6656</v>
      </c>
      <c r="N51" s="26">
        <f>M51/M93</f>
        <v>0.009368535116087495</v>
      </c>
      <c r="O51" s="23">
        <v>7277.654030000001</v>
      </c>
      <c r="P51" s="24">
        <f>O51/O93</f>
        <v>0.014323898407794567</v>
      </c>
      <c r="Q51" s="25">
        <v>7413</v>
      </c>
      <c r="R51" s="26">
        <f>Q51/Q93</f>
        <v>0.014492737076154009</v>
      </c>
      <c r="S51" s="23">
        <v>5187.315</v>
      </c>
      <c r="T51" s="24">
        <f>S51/S93</f>
        <v>0.007308045836498984</v>
      </c>
      <c r="U51" s="25">
        <v>4655</v>
      </c>
      <c r="V51" s="26">
        <f>U51/U93</f>
        <v>0.006573975837844454</v>
      </c>
      <c r="W51" s="23">
        <v>1166.37</v>
      </c>
      <c r="X51" s="24">
        <f>W51/W93</f>
        <v>0.004333673212254459</v>
      </c>
      <c r="Y51" s="25">
        <v>1500</v>
      </c>
      <c r="Z51" s="26">
        <f>Y51/Y93</f>
        <v>0.005472996018723777</v>
      </c>
    </row>
    <row r="52" spans="1:26" s="8" customFormat="1" ht="11.25" customHeight="1">
      <c r="A52" s="135" t="s">
        <v>53</v>
      </c>
      <c r="B52" s="136"/>
      <c r="C52" s="73">
        <v>24198.008</v>
      </c>
      <c r="D52" s="74">
        <f>C52/C93</f>
        <v>0.030572807136688543</v>
      </c>
      <c r="E52" s="75">
        <v>25570</v>
      </c>
      <c r="F52" s="76">
        <f>E52/E93</f>
        <v>0.03215619606260269</v>
      </c>
      <c r="G52" s="73">
        <v>36301</v>
      </c>
      <c r="H52" s="74">
        <f>G52/G93</f>
        <v>0.03124588637745828</v>
      </c>
      <c r="I52" s="75">
        <v>32379</v>
      </c>
      <c r="J52" s="76">
        <f>I52/I93</f>
        <v>0.02819132112280223</v>
      </c>
      <c r="K52" s="73">
        <v>19812.12</v>
      </c>
      <c r="L52" s="74">
        <f>K52/K93</f>
        <v>0.02815698992970189</v>
      </c>
      <c r="M52" s="75">
        <v>20500</v>
      </c>
      <c r="N52" s="76">
        <f>M52/M93</f>
        <v>0.028854412542036304</v>
      </c>
      <c r="O52" s="73">
        <v>18956.98391</v>
      </c>
      <c r="P52" s="74">
        <f>O52/O93</f>
        <v>0.037311187166317684</v>
      </c>
      <c r="Q52" s="75">
        <v>20820</v>
      </c>
      <c r="R52" s="76">
        <f>Q52/Q93</f>
        <v>0.04070400457649082</v>
      </c>
      <c r="S52" s="73">
        <v>28070.830710000002</v>
      </c>
      <c r="T52" s="74">
        <f>S52/S93</f>
        <v>0.03954703300209903</v>
      </c>
      <c r="U52" s="75">
        <v>30560</v>
      </c>
      <c r="V52" s="76">
        <f>U52/U93</f>
        <v>0.04315804545747079</v>
      </c>
      <c r="W52" s="73">
        <v>4419.82956</v>
      </c>
      <c r="X52" s="74">
        <f>W52/W93</f>
        <v>0.016421973273405877</v>
      </c>
      <c r="Y52" s="75">
        <v>4800</v>
      </c>
      <c r="Z52" s="76">
        <f>Y52/Y93</f>
        <v>0.017513587259916086</v>
      </c>
    </row>
    <row r="53" spans="1:26" s="8" customFormat="1" ht="11.25" customHeight="1">
      <c r="A53" s="155" t="s">
        <v>54</v>
      </c>
      <c r="B53" s="165"/>
      <c r="C53" s="23">
        <v>10755.918</v>
      </c>
      <c r="D53" s="24">
        <f>C53/C93</f>
        <v>0.013589490779242519</v>
      </c>
      <c r="E53" s="25">
        <v>11770</v>
      </c>
      <c r="F53" s="26">
        <f>E53/E93</f>
        <v>0.014801659274807732</v>
      </c>
      <c r="G53" s="23">
        <v>15920</v>
      </c>
      <c r="H53" s="24">
        <f>G53/G93</f>
        <v>0.013703052564092886</v>
      </c>
      <c r="I53" s="25">
        <v>13959</v>
      </c>
      <c r="J53" s="26">
        <f>I53/I93</f>
        <v>0.012153638208505398</v>
      </c>
      <c r="K53" s="23">
        <v>6773.66</v>
      </c>
      <c r="L53" s="24">
        <f>K53/K93</f>
        <v>0.009626727296585348</v>
      </c>
      <c r="M53" s="25">
        <v>7000</v>
      </c>
      <c r="N53" s="26">
        <f>M53/M93</f>
        <v>0.009852726233866056</v>
      </c>
      <c r="O53" s="23">
        <v>5661.31455</v>
      </c>
      <c r="P53" s="24">
        <f>O53/O93</f>
        <v>0.01114261465775795</v>
      </c>
      <c r="Q53" s="25">
        <v>6200</v>
      </c>
      <c r="R53" s="26">
        <f>Q53/Q93</f>
        <v>0.012121269374363261</v>
      </c>
      <c r="S53" s="23">
        <v>10179.23242</v>
      </c>
      <c r="T53" s="24">
        <f>S53/S93</f>
        <v>0.014340809668534972</v>
      </c>
      <c r="U53" s="25">
        <v>12210</v>
      </c>
      <c r="V53" s="26">
        <f>U53/U93</f>
        <v>0.017243446827085025</v>
      </c>
      <c r="W53" s="23">
        <v>1959.66</v>
      </c>
      <c r="X53" s="24">
        <f>W53/W93</f>
        <v>0.0072811595352474555</v>
      </c>
      <c r="Y53" s="25">
        <v>2000</v>
      </c>
      <c r="Z53" s="26">
        <f>Y53/Y93</f>
        <v>0.007297328024965035</v>
      </c>
    </row>
    <row r="54" spans="1:26" s="8" customFormat="1" ht="11.25" customHeight="1">
      <c r="A54" s="155" t="s">
        <v>55</v>
      </c>
      <c r="B54" s="165"/>
      <c r="C54" s="23">
        <v>4440.246999999999</v>
      </c>
      <c r="D54" s="24">
        <f>C54/C93</f>
        <v>0.005609999598738039</v>
      </c>
      <c r="E54" s="25">
        <v>4800</v>
      </c>
      <c r="F54" s="26">
        <f>E54/E93</f>
        <v>0.006036360621841726</v>
      </c>
      <c r="G54" s="23">
        <v>5433</v>
      </c>
      <c r="H54" s="24">
        <f>G54/G93</f>
        <v>0.004676424910849035</v>
      </c>
      <c r="I54" s="25">
        <v>5433</v>
      </c>
      <c r="J54" s="26">
        <f>I54/I93</f>
        <v>0.004730332859575173</v>
      </c>
      <c r="K54" s="23">
        <v>3692.07</v>
      </c>
      <c r="L54" s="24">
        <f>K54/K93</f>
        <v>0.005247170813106041</v>
      </c>
      <c r="M54" s="25">
        <v>3800</v>
      </c>
      <c r="N54" s="26">
        <f>M54/M93</f>
        <v>0.005348622812670144</v>
      </c>
      <c r="O54" s="23">
        <v>2473.57549</v>
      </c>
      <c r="P54" s="24">
        <f>O54/O93</f>
        <v>0.004868497990796997</v>
      </c>
      <c r="Q54" s="25">
        <v>2570</v>
      </c>
      <c r="R54" s="26">
        <f>Q54/Q93</f>
        <v>0.0050244616600183195</v>
      </c>
      <c r="S54" s="23">
        <v>4676.63509</v>
      </c>
      <c r="T54" s="24">
        <f>S54/S93</f>
        <v>0.0065885845757004445</v>
      </c>
      <c r="U54" s="25">
        <v>5560</v>
      </c>
      <c r="V54" s="26">
        <f>U54/U93</f>
        <v>0.007852052773021518</v>
      </c>
      <c r="W54" s="23">
        <v>428.61</v>
      </c>
      <c r="X54" s="24">
        <f>W54/W93</f>
        <v>0.0015925098172144207</v>
      </c>
      <c r="Y54" s="25">
        <v>500</v>
      </c>
      <c r="Z54" s="26">
        <f>Y54/Y93</f>
        <v>0.0018243320062412587</v>
      </c>
    </row>
    <row r="55" spans="1:26" s="8" customFormat="1" ht="11.25" customHeight="1">
      <c r="A55" s="155" t="s">
        <v>56</v>
      </c>
      <c r="B55" s="134"/>
      <c r="C55" s="23">
        <v>0</v>
      </c>
      <c r="D55" s="24">
        <f>C55/C93</f>
        <v>0</v>
      </c>
      <c r="E55" s="25">
        <v>0</v>
      </c>
      <c r="F55" s="26">
        <f>E55/E93</f>
        <v>0</v>
      </c>
      <c r="G55" s="23">
        <v>4</v>
      </c>
      <c r="H55" s="24">
        <f>G55/G93</f>
        <v>3.442978031179117E-06</v>
      </c>
      <c r="I55" s="25">
        <v>4</v>
      </c>
      <c r="J55" s="26">
        <f>I55/I93</f>
        <v>3.48266729952157E-06</v>
      </c>
      <c r="K55" s="23">
        <v>0</v>
      </c>
      <c r="L55" s="24">
        <f>K55/K93</f>
        <v>0</v>
      </c>
      <c r="M55" s="25">
        <v>0</v>
      </c>
      <c r="N55" s="26">
        <f>M55/M93</f>
        <v>0</v>
      </c>
      <c r="O55" s="23">
        <v>233.82103</v>
      </c>
      <c r="P55" s="24">
        <f>O55/O93</f>
        <v>0.00046020718565621145</v>
      </c>
      <c r="Q55" s="25">
        <v>0</v>
      </c>
      <c r="R55" s="26">
        <f>Q55/Q93</f>
        <v>0</v>
      </c>
      <c r="S55" s="23">
        <v>12723.50282</v>
      </c>
      <c r="T55" s="24">
        <f>S55/S93</f>
        <v>0.017925254550645968</v>
      </c>
      <c r="U55" s="25">
        <v>12200</v>
      </c>
      <c r="V55" s="26">
        <f>U55/U93</f>
        <v>0.017229324430011243</v>
      </c>
      <c r="W55" s="23">
        <v>0</v>
      </c>
      <c r="X55" s="24">
        <f>W55/W93</f>
        <v>0</v>
      </c>
      <c r="Y55" s="25">
        <v>0</v>
      </c>
      <c r="Z55" s="26">
        <f>Y55/Y93</f>
        <v>0</v>
      </c>
    </row>
    <row r="56" spans="1:26" s="8" customFormat="1" ht="11.25" customHeight="1">
      <c r="A56" s="155" t="s">
        <v>57</v>
      </c>
      <c r="B56" s="165"/>
      <c r="C56" s="23">
        <v>9001.843</v>
      </c>
      <c r="D56" s="24">
        <f>C56/C93</f>
        <v>0.011373316758707981</v>
      </c>
      <c r="E56" s="25">
        <v>9000</v>
      </c>
      <c r="F56" s="26">
        <f>E56/E93</f>
        <v>0.011318176165953237</v>
      </c>
      <c r="G56" s="23">
        <v>14944</v>
      </c>
      <c r="H56" s="24">
        <f>G56/G93</f>
        <v>0.01286296592448518</v>
      </c>
      <c r="I56" s="25">
        <v>12983</v>
      </c>
      <c r="J56" s="26">
        <f>I56/I93</f>
        <v>0.011303867387422135</v>
      </c>
      <c r="K56" s="23">
        <v>9346.380000000001</v>
      </c>
      <c r="L56" s="24">
        <f>K56/K93</f>
        <v>0.013283077608007985</v>
      </c>
      <c r="M56" s="25">
        <v>9700</v>
      </c>
      <c r="N56" s="26">
        <f>M56/M93</f>
        <v>0.013653063495500104</v>
      </c>
      <c r="O56" s="23">
        <v>10588.27284</v>
      </c>
      <c r="P56" s="24">
        <f>O56/O93</f>
        <v>0.02083986733210653</v>
      </c>
      <c r="Q56" s="25">
        <v>12050</v>
      </c>
      <c r="R56" s="26">
        <f>Q56/Q93</f>
        <v>0.02355827354210924</v>
      </c>
      <c r="S56" s="23">
        <v>491.46038000000004</v>
      </c>
      <c r="T56" s="24">
        <f>S56/S93</f>
        <v>0.0006923842072176471</v>
      </c>
      <c r="U56" s="25">
        <v>590</v>
      </c>
      <c r="V56" s="26">
        <f>U56/U93</f>
        <v>0.0008332214273530028</v>
      </c>
      <c r="W56" s="23">
        <v>2031.57</v>
      </c>
      <c r="X56" s="24">
        <f>W56/W93</f>
        <v>0.007548342710992045</v>
      </c>
      <c r="Y56" s="25">
        <v>2300</v>
      </c>
      <c r="Z56" s="26">
        <f>Y56/Y93</f>
        <v>0.008391927228709791</v>
      </c>
    </row>
    <row r="57" spans="1:26" s="22" customFormat="1" ht="11.25" customHeight="1">
      <c r="A57" s="137" t="s">
        <v>58</v>
      </c>
      <c r="B57" s="138"/>
      <c r="C57" s="73">
        <v>0</v>
      </c>
      <c r="D57" s="74">
        <f>C57/C93</f>
        <v>0</v>
      </c>
      <c r="E57" s="75">
        <v>0</v>
      </c>
      <c r="F57" s="76">
        <f>E57/E93</f>
        <v>0</v>
      </c>
      <c r="G57" s="73">
        <v>0</v>
      </c>
      <c r="H57" s="74">
        <f>G57/G93</f>
        <v>0</v>
      </c>
      <c r="I57" s="75">
        <v>0</v>
      </c>
      <c r="J57" s="76">
        <f>I57/I93</f>
        <v>0</v>
      </c>
      <c r="K57" s="73">
        <v>0</v>
      </c>
      <c r="L57" s="74">
        <f>K57/K93</f>
        <v>0</v>
      </c>
      <c r="M57" s="75">
        <v>0</v>
      </c>
      <c r="N57" s="76">
        <f>M57/M93</f>
        <v>0</v>
      </c>
      <c r="O57" s="73">
        <v>0</v>
      </c>
      <c r="P57" s="74">
        <f>O57/O93</f>
        <v>0</v>
      </c>
      <c r="Q57" s="75">
        <v>0</v>
      </c>
      <c r="R57" s="76">
        <f>Q57/Q93</f>
        <v>0</v>
      </c>
      <c r="S57" s="73">
        <v>0</v>
      </c>
      <c r="T57" s="74">
        <f>S57/S93</f>
        <v>0</v>
      </c>
      <c r="U57" s="75">
        <v>0</v>
      </c>
      <c r="V57" s="76">
        <f>U57/U93</f>
        <v>0</v>
      </c>
      <c r="W57" s="73">
        <v>0</v>
      </c>
      <c r="X57" s="74">
        <f>W57/W93</f>
        <v>0</v>
      </c>
      <c r="Y57" s="75">
        <v>0</v>
      </c>
      <c r="Z57" s="76">
        <f>Y57/Y93</f>
        <v>0</v>
      </c>
    </row>
    <row r="58" spans="1:26" s="8" customFormat="1" ht="11.25" customHeight="1">
      <c r="A58" s="137" t="s">
        <v>59</v>
      </c>
      <c r="B58" s="138"/>
      <c r="C58" s="73">
        <v>59303.309</v>
      </c>
      <c r="D58" s="74">
        <f>C58/C93</f>
        <v>0.07492635875748309</v>
      </c>
      <c r="E58" s="75">
        <v>60000</v>
      </c>
      <c r="F58" s="76">
        <f>E58/E93</f>
        <v>0.07545450777302157</v>
      </c>
      <c r="G58" s="73">
        <v>59419</v>
      </c>
      <c r="H58" s="74">
        <f>G58/G93</f>
        <v>0.051144577908657986</v>
      </c>
      <c r="I58" s="75">
        <v>59401.709401709406</v>
      </c>
      <c r="J58" s="76">
        <f>I58/I93</f>
        <v>0.05171909771725409</v>
      </c>
      <c r="K58" s="73">
        <v>50231.51</v>
      </c>
      <c r="L58" s="74">
        <f>K58/K93</f>
        <v>0.07138903465271358</v>
      </c>
      <c r="M58" s="75">
        <v>52240</v>
      </c>
      <c r="N58" s="76">
        <f>M58/M93</f>
        <v>0.07352948835102324</v>
      </c>
      <c r="O58" s="73">
        <v>35835.466</v>
      </c>
      <c r="P58" s="74">
        <f>O58/O93</f>
        <v>0.07053146141105808</v>
      </c>
      <c r="Q58" s="75">
        <v>35500</v>
      </c>
      <c r="R58" s="76">
        <f>Q58/Q93</f>
        <v>0.06940404238546706</v>
      </c>
      <c r="S58" s="73">
        <v>38831.98329</v>
      </c>
      <c r="T58" s="74">
        <f>S58/S93</f>
        <v>0.054707669344445556</v>
      </c>
      <c r="U58" s="75">
        <v>40000</v>
      </c>
      <c r="V58" s="76">
        <f>U58/U93</f>
        <v>0.05648958829511883</v>
      </c>
      <c r="W58" s="73">
        <v>0</v>
      </c>
      <c r="X58" s="74">
        <f>W58/W93</f>
        <v>0</v>
      </c>
      <c r="Y58" s="75">
        <v>0</v>
      </c>
      <c r="Z58" s="76">
        <f>Y58/Y93</f>
        <v>0</v>
      </c>
    </row>
    <row r="59" spans="1:26" s="8" customFormat="1" ht="9.75">
      <c r="A59" s="135" t="s">
        <v>91</v>
      </c>
      <c r="B59" s="136"/>
      <c r="C59" s="73">
        <v>0</v>
      </c>
      <c r="D59" s="74">
        <f>C59/C93</f>
        <v>0</v>
      </c>
      <c r="E59" s="75">
        <v>0</v>
      </c>
      <c r="F59" s="76">
        <f>E59/E93</f>
        <v>0</v>
      </c>
      <c r="G59" s="73">
        <v>0</v>
      </c>
      <c r="H59" s="74">
        <f>G59/G93</f>
        <v>0</v>
      </c>
      <c r="I59" s="75">
        <v>0</v>
      </c>
      <c r="J59" s="76">
        <f>I59/I93</f>
        <v>0</v>
      </c>
      <c r="K59" s="73">
        <v>0</v>
      </c>
      <c r="L59" s="74">
        <f>K59/K93</f>
        <v>0</v>
      </c>
      <c r="M59" s="75">
        <v>0</v>
      </c>
      <c r="N59" s="76">
        <f>M59/M93</f>
        <v>0</v>
      </c>
      <c r="O59" s="73">
        <v>0</v>
      </c>
      <c r="P59" s="74">
        <f>O59/O93</f>
        <v>0</v>
      </c>
      <c r="Q59" s="75">
        <v>0</v>
      </c>
      <c r="R59" s="76">
        <f>Q59/Q93</f>
        <v>0</v>
      </c>
      <c r="S59" s="73">
        <v>0</v>
      </c>
      <c r="T59" s="74">
        <f>S59/S93</f>
        <v>0</v>
      </c>
      <c r="U59" s="75">
        <v>0</v>
      </c>
      <c r="V59" s="76">
        <f>U59/U93</f>
        <v>0</v>
      </c>
      <c r="W59" s="73">
        <v>0</v>
      </c>
      <c r="X59" s="74">
        <f>W59/W93</f>
        <v>0</v>
      </c>
      <c r="Y59" s="75">
        <v>0</v>
      </c>
      <c r="Z59" s="76">
        <f>Y59/Y93</f>
        <v>0</v>
      </c>
    </row>
    <row r="60" spans="1:26" s="8" customFormat="1" ht="9.75">
      <c r="A60" s="135" t="s">
        <v>92</v>
      </c>
      <c r="B60" s="136"/>
      <c r="C60" s="73">
        <v>0</v>
      </c>
      <c r="D60" s="74">
        <f>C60/C93</f>
        <v>0</v>
      </c>
      <c r="E60" s="75">
        <v>-10000</v>
      </c>
      <c r="F60" s="76">
        <f>E60/E93</f>
        <v>-0.012575751295503595</v>
      </c>
      <c r="G60" s="73">
        <v>0</v>
      </c>
      <c r="H60" s="74">
        <f>G60/G93</f>
        <v>0</v>
      </c>
      <c r="I60" s="75">
        <v>-7500</v>
      </c>
      <c r="J60" s="76">
        <f>I60/I93</f>
        <v>-0.006530001186602944</v>
      </c>
      <c r="K60" s="73">
        <v>0</v>
      </c>
      <c r="L60" s="74">
        <f>K60/K93</f>
        <v>0</v>
      </c>
      <c r="M60" s="75">
        <v>-8200</v>
      </c>
      <c r="N60" s="76">
        <f>M60/M93</f>
        <v>-0.011541765016814521</v>
      </c>
      <c r="O60" s="73">
        <v>0</v>
      </c>
      <c r="P60" s="74">
        <f>O60/O93</f>
        <v>0</v>
      </c>
      <c r="Q60" s="75">
        <v>-8500</v>
      </c>
      <c r="R60" s="76">
        <f>Q60/Q93</f>
        <v>-0.016617869303562537</v>
      </c>
      <c r="S60" s="73">
        <v>0</v>
      </c>
      <c r="T60" s="74">
        <f>S60/S93</f>
        <v>0</v>
      </c>
      <c r="U60" s="75">
        <v>-740</v>
      </c>
      <c r="V60" s="76">
        <f>U60/U93</f>
        <v>-0.0010450573834596983</v>
      </c>
      <c r="W60" s="73">
        <v>0</v>
      </c>
      <c r="X60" s="74">
        <f>W60/W93</f>
        <v>0</v>
      </c>
      <c r="Y60" s="75">
        <v>0</v>
      </c>
      <c r="Z60" s="76">
        <f>Y60/Y93</f>
        <v>0</v>
      </c>
    </row>
    <row r="61" spans="1:26" s="8" customFormat="1" ht="9.75">
      <c r="A61" s="135" t="s">
        <v>93</v>
      </c>
      <c r="B61" s="136"/>
      <c r="C61" s="73">
        <v>0</v>
      </c>
      <c r="D61" s="74">
        <f>C61/C93</f>
        <v>0</v>
      </c>
      <c r="E61" s="75">
        <v>0</v>
      </c>
      <c r="F61" s="76">
        <f>E61/E93</f>
        <v>0</v>
      </c>
      <c r="G61" s="73">
        <v>0</v>
      </c>
      <c r="H61" s="74">
        <f>G61/G93</f>
        <v>0</v>
      </c>
      <c r="I61" s="75">
        <v>0</v>
      </c>
      <c r="J61" s="76">
        <f>I61/I93</f>
        <v>0</v>
      </c>
      <c r="K61" s="73">
        <v>0</v>
      </c>
      <c r="L61" s="74">
        <f>K61/K93</f>
        <v>0</v>
      </c>
      <c r="M61" s="75">
        <v>0</v>
      </c>
      <c r="N61" s="76">
        <f>M61/M93</f>
        <v>0</v>
      </c>
      <c r="O61" s="73">
        <v>0</v>
      </c>
      <c r="P61" s="74">
        <f>O61/O93</f>
        <v>0</v>
      </c>
      <c r="Q61" s="75">
        <v>0</v>
      </c>
      <c r="R61" s="76">
        <f>Q61/Q93</f>
        <v>0</v>
      </c>
      <c r="S61" s="73">
        <v>0</v>
      </c>
      <c r="T61" s="74">
        <f>S61/S93</f>
        <v>0</v>
      </c>
      <c r="U61" s="75">
        <v>0</v>
      </c>
      <c r="V61" s="76">
        <f>U61/U93</f>
        <v>0</v>
      </c>
      <c r="W61" s="73">
        <v>0</v>
      </c>
      <c r="X61" s="74">
        <f>W61/W93</f>
        <v>0</v>
      </c>
      <c r="Y61" s="75">
        <v>0</v>
      </c>
      <c r="Z61" s="76">
        <f>Y61/Y93</f>
        <v>0</v>
      </c>
    </row>
    <row r="62" spans="1:26" s="8" customFormat="1" ht="9.75">
      <c r="A62" s="137" t="s">
        <v>94</v>
      </c>
      <c r="B62" s="138"/>
      <c r="C62" s="73">
        <v>38137.091</v>
      </c>
      <c r="D62" s="74">
        <f>C62/C93</f>
        <v>0.04818404588912196</v>
      </c>
      <c r="E62" s="75">
        <v>38809.12</v>
      </c>
      <c r="F62" s="76">
        <f>E62/E93</f>
        <v>0.048805384111735454</v>
      </c>
      <c r="G62" s="73">
        <v>99693</v>
      </c>
      <c r="H62" s="74">
        <f>G62/G93</f>
        <v>0.08581020221558493</v>
      </c>
      <c r="I62" s="75">
        <v>88793.24</v>
      </c>
      <c r="J62" s="76">
        <f>I62/I93</f>
        <v>0.07730932834164267</v>
      </c>
      <c r="K62" s="73">
        <v>48492.58</v>
      </c>
      <c r="L62" s="74">
        <f>K62/K93</f>
        <v>0.06891766689911344</v>
      </c>
      <c r="M62" s="75">
        <v>49697.68</v>
      </c>
      <c r="N62" s="76">
        <f>M62/M93</f>
        <v>0.06995109078546863</v>
      </c>
      <c r="O62" s="73">
        <v>40475.86706</v>
      </c>
      <c r="P62" s="74">
        <f>O62/O93</f>
        <v>0.079664711367825</v>
      </c>
      <c r="Q62" s="75">
        <v>39975.4</v>
      </c>
      <c r="R62" s="76">
        <f>Q62/Q93</f>
        <v>0.07815364383030986</v>
      </c>
      <c r="S62" s="73">
        <v>59339.316999999995</v>
      </c>
      <c r="T62" s="74">
        <f>S62/S93</f>
        <v>0.08359901963588935</v>
      </c>
      <c r="U62" s="75">
        <v>55871.44</v>
      </c>
      <c r="V62" s="76">
        <f>U62/U93</f>
        <v>0.07890386607638586</v>
      </c>
      <c r="W62" s="73">
        <v>14130.91196</v>
      </c>
      <c r="X62" s="74">
        <f>W62/W93</f>
        <v>0.05250371205173157</v>
      </c>
      <c r="Y62" s="75">
        <v>11679.32</v>
      </c>
      <c r="Z62" s="76">
        <f>Y62/Y93</f>
        <v>0.04261391457426732</v>
      </c>
    </row>
    <row r="63" spans="1:26" s="8" customFormat="1" ht="9.75">
      <c r="A63" s="155" t="s">
        <v>60</v>
      </c>
      <c r="B63" s="156"/>
      <c r="C63" s="23">
        <v>15083.855929999998</v>
      </c>
      <c r="D63" s="24">
        <f>C63/C93</f>
        <v>0.019057594254266123</v>
      </c>
      <c r="E63" s="25">
        <v>14117</v>
      </c>
      <c r="F63" s="26">
        <f>E63/E93</f>
        <v>0.017753188103862425</v>
      </c>
      <c r="G63" s="23">
        <v>19317</v>
      </c>
      <c r="H63" s="24">
        <f>G63/G93</f>
        <v>0.01662700165707175</v>
      </c>
      <c r="I63" s="25">
        <v>17453</v>
      </c>
      <c r="J63" s="26">
        <f>I63/I93</f>
        <v>0.015195748094637489</v>
      </c>
      <c r="K63" s="23">
        <v>15710</v>
      </c>
      <c r="L63" s="24">
        <f>K63/K93</f>
        <v>0.02232705595340714</v>
      </c>
      <c r="M63" s="25">
        <v>16000</v>
      </c>
      <c r="N63" s="26">
        <f>M63/M93</f>
        <v>0.022520517105979555</v>
      </c>
      <c r="O63" s="23">
        <v>13251.45925</v>
      </c>
      <c r="P63" s="24">
        <f>O63/O93</f>
        <v>0.026081558050105546</v>
      </c>
      <c r="Q63" s="25">
        <v>12713</v>
      </c>
      <c r="R63" s="26">
        <f>Q63/Q93</f>
        <v>0.02485446734778712</v>
      </c>
      <c r="S63" s="23">
        <v>11284.335619999998</v>
      </c>
      <c r="T63" s="24">
        <f>S63/S93</f>
        <v>0.015897712389819813</v>
      </c>
      <c r="U63" s="25">
        <v>12330</v>
      </c>
      <c r="V63" s="26">
        <f>U63/U93</f>
        <v>0.01741291559197038</v>
      </c>
      <c r="W63" s="23">
        <v>859.86337</v>
      </c>
      <c r="X63" s="24">
        <f>W63/W93</f>
        <v>0.003194841133403504</v>
      </c>
      <c r="Y63" s="25">
        <v>2000</v>
      </c>
      <c r="Z63" s="26">
        <f>Y63/Y93</f>
        <v>0.007297328024965035</v>
      </c>
    </row>
    <row r="64" spans="1:26" s="8" customFormat="1" ht="9.75">
      <c r="A64" s="161" t="s">
        <v>17</v>
      </c>
      <c r="B64" s="49" t="s">
        <v>61</v>
      </c>
      <c r="C64" s="23">
        <v>3987.5920900000006</v>
      </c>
      <c r="D64" s="24">
        <f>C64/C93</f>
        <v>0.005038095859268861</v>
      </c>
      <c r="E64" s="25">
        <v>3826</v>
      </c>
      <c r="F64" s="26">
        <f>E64/E93</f>
        <v>0.004811482445659676</v>
      </c>
      <c r="G64" s="23">
        <v>2506</v>
      </c>
      <c r="H64" s="24">
        <f>G64/G93</f>
        <v>0.0021570257365337167</v>
      </c>
      <c r="I64" s="25">
        <v>5753</v>
      </c>
      <c r="J64" s="26">
        <f>I64/I93</f>
        <v>0.0050089462435368975</v>
      </c>
      <c r="K64" s="23">
        <v>2002.335</v>
      </c>
      <c r="L64" s="24">
        <f>K64/K93</f>
        <v>0.0028457190058857724</v>
      </c>
      <c r="M64" s="25">
        <v>2000</v>
      </c>
      <c r="N64" s="26">
        <f>M64/M93</f>
        <v>0.0028150646382474444</v>
      </c>
      <c r="O64" s="23">
        <v>2525.51777</v>
      </c>
      <c r="P64" s="24">
        <f>O64/O93</f>
        <v>0.004970730927224344</v>
      </c>
      <c r="Q64" s="25">
        <v>3055</v>
      </c>
      <c r="R64" s="26">
        <f>Q64/Q93</f>
        <v>0.0059726577320451234</v>
      </c>
      <c r="S64" s="23">
        <v>2245.12099</v>
      </c>
      <c r="T64" s="24">
        <f>S64/S93</f>
        <v>0.003162994170087218</v>
      </c>
      <c r="U64" s="25">
        <v>2510</v>
      </c>
      <c r="V64" s="26">
        <f>U64/U93</f>
        <v>0.003544721665518707</v>
      </c>
      <c r="W64" s="23">
        <v>24.88068</v>
      </c>
      <c r="X64" s="24">
        <f>W64/W93</f>
        <v>9.244471001369658E-05</v>
      </c>
      <c r="Y64" s="25">
        <v>700</v>
      </c>
      <c r="Z64" s="26">
        <f>Y64/Y93</f>
        <v>0.0025540648087377625</v>
      </c>
    </row>
    <row r="65" spans="1:26" s="8" customFormat="1" ht="9.75">
      <c r="A65" s="162"/>
      <c r="B65" s="49" t="s">
        <v>62</v>
      </c>
      <c r="C65" s="23">
        <v>8080.66967</v>
      </c>
      <c r="D65" s="24">
        <f>C65/C93</f>
        <v>0.01020946663693138</v>
      </c>
      <c r="E65" s="25">
        <v>7630</v>
      </c>
      <c r="F65" s="26">
        <f>E65/E93</f>
        <v>0.009595298238469243</v>
      </c>
      <c r="G65" s="23">
        <v>14754</v>
      </c>
      <c r="H65" s="24">
        <f>G65/G93</f>
        <v>0.012699424468004173</v>
      </c>
      <c r="I65" s="25">
        <v>11350</v>
      </c>
      <c r="J65" s="26">
        <f>I65/I93</f>
        <v>0.009882068462392455</v>
      </c>
      <c r="K65" s="23">
        <v>11663.416</v>
      </c>
      <c r="L65" s="24">
        <f>K65/K93</f>
        <v>0.016576049754287975</v>
      </c>
      <c r="M65" s="25">
        <v>12000</v>
      </c>
      <c r="N65" s="26">
        <f>M65/M93</f>
        <v>0.016890387829484665</v>
      </c>
      <c r="O65" s="23">
        <v>9187.15733</v>
      </c>
      <c r="P65" s="24">
        <f>O65/O93</f>
        <v>0.018082187983776025</v>
      </c>
      <c r="Q65" s="25">
        <v>7900</v>
      </c>
      <c r="R65" s="26">
        <f>Q65/Q93</f>
        <v>0.015444843235075768</v>
      </c>
      <c r="S65" s="23">
        <v>7441.358689999999</v>
      </c>
      <c r="T65" s="24">
        <f>S65/S93</f>
        <v>0.01048361057548077</v>
      </c>
      <c r="U65" s="25">
        <v>8230</v>
      </c>
      <c r="V65" s="26">
        <f>U65/U93</f>
        <v>0.0116227327917207</v>
      </c>
      <c r="W65" s="23">
        <v>152.7405</v>
      </c>
      <c r="X65" s="24">
        <f>W65/W93</f>
        <v>0.0005675106640914567</v>
      </c>
      <c r="Y65" s="25">
        <v>160</v>
      </c>
      <c r="Z65" s="26">
        <f>Y65/Y93</f>
        <v>0.0005837862419972029</v>
      </c>
    </row>
    <row r="66" spans="1:26" s="8" customFormat="1" ht="9.75">
      <c r="A66" s="162"/>
      <c r="B66" s="49" t="s">
        <v>63</v>
      </c>
      <c r="C66" s="23">
        <v>3015.59417</v>
      </c>
      <c r="D66" s="24">
        <f>C66/C93</f>
        <v>0.003810031758065885</v>
      </c>
      <c r="E66" s="25">
        <v>2661</v>
      </c>
      <c r="F66" s="26">
        <f>E66/E93</f>
        <v>0.0033464074197335067</v>
      </c>
      <c r="G66" s="23">
        <v>2057</v>
      </c>
      <c r="H66" s="24">
        <f>G66/G93</f>
        <v>0.0017705514525338608</v>
      </c>
      <c r="I66" s="25">
        <v>350</v>
      </c>
      <c r="J66" s="26">
        <f>I66/I93</f>
        <v>0.00030473338870813736</v>
      </c>
      <c r="K66" s="23">
        <v>2044.24</v>
      </c>
      <c r="L66" s="24">
        <f>K66/K93</f>
        <v>0.0029052744024311273</v>
      </c>
      <c r="M66" s="25">
        <v>2000</v>
      </c>
      <c r="N66" s="26">
        <f>M66/M93</f>
        <v>0.0028150646382474444</v>
      </c>
      <c r="O66" s="23">
        <v>1538.7841500000002</v>
      </c>
      <c r="P66" s="24">
        <f>O66/O93</f>
        <v>0.0030286391391051762</v>
      </c>
      <c r="Q66" s="25">
        <v>1758</v>
      </c>
      <c r="R66" s="26">
        <f>Q66/Q93</f>
        <v>0.0034369663806662278</v>
      </c>
      <c r="S66" s="23">
        <v>1597.85594</v>
      </c>
      <c r="T66" s="24">
        <f>S66/S93</f>
        <v>0.0022511076442518277</v>
      </c>
      <c r="U66" s="25">
        <v>1590</v>
      </c>
      <c r="V66" s="26">
        <f>U66/U93</f>
        <v>0.0022454611347309736</v>
      </c>
      <c r="W66" s="23">
        <v>682.24219</v>
      </c>
      <c r="X66" s="24">
        <f>W66/W93</f>
        <v>0.002534885759298351</v>
      </c>
      <c r="Y66" s="25">
        <v>1140</v>
      </c>
      <c r="Z66" s="26">
        <f>Y66/Y93</f>
        <v>0.00415947697423007</v>
      </c>
    </row>
    <row r="67" spans="1:26" s="8" customFormat="1" ht="11.25" customHeight="1">
      <c r="A67" s="155" t="s">
        <v>64</v>
      </c>
      <c r="B67" s="156"/>
      <c r="C67" s="23">
        <v>22414.146</v>
      </c>
      <c r="D67" s="24">
        <f>C67/C93</f>
        <v>0.02831899893543216</v>
      </c>
      <c r="E67" s="25">
        <v>23209.12</v>
      </c>
      <c r="F67" s="26">
        <f>E67/E93</f>
        <v>0.02918721209074984</v>
      </c>
      <c r="G67" s="23">
        <v>80376</v>
      </c>
      <c r="H67" s="24">
        <f>G67/G93</f>
        <v>0.06918320055851317</v>
      </c>
      <c r="I67" s="25">
        <v>71340.24</v>
      </c>
      <c r="J67" s="26">
        <f>I67/I93</f>
        <v>0.062113580247005175</v>
      </c>
      <c r="K67" s="23">
        <v>31882.13</v>
      </c>
      <c r="L67" s="24">
        <f>K67/K93</f>
        <v>0.04531089117910887</v>
      </c>
      <c r="M67" s="25">
        <v>32697.68</v>
      </c>
      <c r="N67" s="26">
        <f>M67/M93</f>
        <v>0.04602304136036535</v>
      </c>
      <c r="O67" s="23">
        <v>26687.57117</v>
      </c>
      <c r="P67" s="24">
        <f>O67/O93</f>
        <v>0.05252654998631024</v>
      </c>
      <c r="Q67" s="25">
        <v>25775.4</v>
      </c>
      <c r="R67" s="26">
        <f>Q67/Q93</f>
        <v>0.050392026876123035</v>
      </c>
      <c r="S67" s="23">
        <v>46971.09153</v>
      </c>
      <c r="T67" s="24">
        <f>S67/S93</f>
        <v>0.066174290532121</v>
      </c>
      <c r="U67" s="25">
        <v>42520.44</v>
      </c>
      <c r="V67" s="26">
        <f>U67/U93</f>
        <v>0.06004905374318257</v>
      </c>
      <c r="W67" s="23">
        <v>13191.34449</v>
      </c>
      <c r="X67" s="24">
        <f>W67/W93</f>
        <v>0.04901272859378539</v>
      </c>
      <c r="Y67" s="25">
        <v>9679.32</v>
      </c>
      <c r="Z67" s="26">
        <f>Y67/Y93</f>
        <v>0.03531658654930228</v>
      </c>
    </row>
    <row r="68" spans="1:26" s="8" customFormat="1" ht="9.75">
      <c r="A68" s="139" t="s">
        <v>17</v>
      </c>
      <c r="B68" s="55" t="s">
        <v>65</v>
      </c>
      <c r="C68" s="23">
        <v>0</v>
      </c>
      <c r="D68" s="24">
        <f>C68/C93</f>
        <v>0</v>
      </c>
      <c r="E68" s="25">
        <v>0</v>
      </c>
      <c r="F68" s="26">
        <f>E68/E93</f>
        <v>0</v>
      </c>
      <c r="G68" s="23">
        <v>6288</v>
      </c>
      <c r="H68" s="24">
        <f>G68/G93</f>
        <v>0.005412361465013571</v>
      </c>
      <c r="I68" s="25">
        <v>6300</v>
      </c>
      <c r="J68" s="26">
        <f>I68/I93</f>
        <v>0.005485200996746473</v>
      </c>
      <c r="K68" s="23">
        <v>6100</v>
      </c>
      <c r="L68" s="24">
        <f>K68/K93</f>
        <v>0.008669321535059425</v>
      </c>
      <c r="M68" s="25">
        <v>6200</v>
      </c>
      <c r="N68" s="26">
        <f>M68/M93</f>
        <v>0.008726700378567077</v>
      </c>
      <c r="O68" s="23">
        <v>0</v>
      </c>
      <c r="P68" s="24">
        <f>O68/O93</f>
        <v>0</v>
      </c>
      <c r="Q68" s="25">
        <v>0</v>
      </c>
      <c r="R68" s="26">
        <f>Q68/Q93</f>
        <v>0</v>
      </c>
      <c r="S68" s="23">
        <v>5496.362</v>
      </c>
      <c r="T68" s="24">
        <f>S68/S93</f>
        <v>0.007743440571854848</v>
      </c>
      <c r="U68" s="25">
        <v>5500</v>
      </c>
      <c r="V68" s="26">
        <f>U68/U93</f>
        <v>0.007767318390578839</v>
      </c>
      <c r="W68" s="23">
        <v>358.16</v>
      </c>
      <c r="X68" s="24">
        <f>W68/W93</f>
        <v>0.0013307513033609037</v>
      </c>
      <c r="Y68" s="25">
        <v>350</v>
      </c>
      <c r="Z68" s="26">
        <f>Y68/Y93</f>
        <v>0.0012770324043688813</v>
      </c>
    </row>
    <row r="69" spans="1:26" s="8" customFormat="1" ht="11.25" customHeight="1">
      <c r="A69" s="140"/>
      <c r="B69" s="55" t="s">
        <v>66</v>
      </c>
      <c r="C69" s="23">
        <v>103.207</v>
      </c>
      <c r="D69" s="24">
        <f>C69/C93</f>
        <v>0.0001303961758404334</v>
      </c>
      <c r="E69" s="25">
        <v>0</v>
      </c>
      <c r="F69" s="26">
        <f>E69/E93</f>
        <v>0</v>
      </c>
      <c r="G69" s="23">
        <v>0</v>
      </c>
      <c r="H69" s="24">
        <f>G69/G93</f>
        <v>0</v>
      </c>
      <c r="I69" s="25">
        <v>0</v>
      </c>
      <c r="J69" s="26">
        <f>I69/I93</f>
        <v>0</v>
      </c>
      <c r="K69" s="23">
        <v>97</v>
      </c>
      <c r="L69" s="24">
        <f>K69/K93</f>
        <v>0.00013785642440996133</v>
      </c>
      <c r="M69" s="25">
        <v>100</v>
      </c>
      <c r="N69" s="26">
        <f>M69/M93</f>
        <v>0.00014075323191237223</v>
      </c>
      <c r="O69" s="23">
        <v>0</v>
      </c>
      <c r="P69" s="24">
        <f>O69/O93</f>
        <v>0</v>
      </c>
      <c r="Q69" s="25">
        <v>0</v>
      </c>
      <c r="R69" s="26">
        <f>Q69/Q93</f>
        <v>0</v>
      </c>
      <c r="S69" s="23">
        <v>-501.05008</v>
      </c>
      <c r="T69" s="24">
        <f>S69/S93</f>
        <v>-0.0007058944658308745</v>
      </c>
      <c r="U69" s="25">
        <v>-500</v>
      </c>
      <c r="V69" s="26">
        <f>U69/U93</f>
        <v>-0.0007061198536889853</v>
      </c>
      <c r="W69" s="23">
        <v>1299.09</v>
      </c>
      <c r="X69" s="24">
        <f>W69/W93</f>
        <v>0.004826797271284108</v>
      </c>
      <c r="Y69" s="25">
        <v>1300</v>
      </c>
      <c r="Z69" s="26">
        <f>Y69/Y93</f>
        <v>0.004743263216227273</v>
      </c>
    </row>
    <row r="70" spans="1:26" s="8" customFormat="1" ht="11.25" customHeight="1">
      <c r="A70" s="140"/>
      <c r="B70" s="55" t="s">
        <v>67</v>
      </c>
      <c r="C70" s="23">
        <v>0</v>
      </c>
      <c r="D70" s="24">
        <f>C70/C93</f>
        <v>0</v>
      </c>
      <c r="E70" s="25">
        <v>0</v>
      </c>
      <c r="F70" s="26">
        <f>E70/E93</f>
        <v>0</v>
      </c>
      <c r="G70" s="23">
        <v>17639</v>
      </c>
      <c r="H70" s="24">
        <f>G70/G93</f>
        <v>0.01518267237299211</v>
      </c>
      <c r="I70" s="25">
        <v>17600</v>
      </c>
      <c r="J70" s="26">
        <f>I70/I93</f>
        <v>0.015323736117894907</v>
      </c>
      <c r="K70" s="23">
        <v>0</v>
      </c>
      <c r="L70" s="24">
        <f>K70/K93</f>
        <v>0</v>
      </c>
      <c r="M70" s="25">
        <v>0</v>
      </c>
      <c r="N70" s="26">
        <f>M70/M93</f>
        <v>0</v>
      </c>
      <c r="O70" s="23">
        <v>8344.03996</v>
      </c>
      <c r="P70" s="24">
        <f>O70/O93</f>
        <v>0.016422762088570762</v>
      </c>
      <c r="Q70" s="25">
        <v>8100</v>
      </c>
      <c r="R70" s="26">
        <f>Q70/Q93</f>
        <v>0.01583585192457136</v>
      </c>
      <c r="S70" s="23">
        <v>14922.92202</v>
      </c>
      <c r="T70" s="24">
        <f>S70/S93</f>
        <v>0.021023862660482354</v>
      </c>
      <c r="U70" s="25">
        <v>10000</v>
      </c>
      <c r="V70" s="26">
        <f>U70/U93</f>
        <v>0.014122397073779708</v>
      </c>
      <c r="W70" s="23">
        <v>318.4</v>
      </c>
      <c r="X70" s="24">
        <f>W70/W93</f>
        <v>0.001183022154875228</v>
      </c>
      <c r="Y70" s="25">
        <v>330</v>
      </c>
      <c r="Z70" s="26">
        <f>Y70/Y93</f>
        <v>0.001204059124119231</v>
      </c>
    </row>
    <row r="71" spans="1:26" s="8" customFormat="1" ht="11.25" customHeight="1">
      <c r="A71" s="140"/>
      <c r="B71" s="55" t="s">
        <v>95</v>
      </c>
      <c r="C71" s="23">
        <v>3422.46</v>
      </c>
      <c r="D71" s="24">
        <f>C71/C93</f>
        <v>0.004324083598659487</v>
      </c>
      <c r="E71" s="25">
        <v>0</v>
      </c>
      <c r="F71" s="26">
        <f>E71/E93</f>
        <v>0</v>
      </c>
      <c r="G71" s="23">
        <v>0</v>
      </c>
      <c r="H71" s="24">
        <f>G71/G93</f>
        <v>0</v>
      </c>
      <c r="I71" s="25">
        <v>0</v>
      </c>
      <c r="J71" s="26">
        <f>I71/I93</f>
        <v>0</v>
      </c>
      <c r="K71" s="23">
        <v>0</v>
      </c>
      <c r="L71" s="24">
        <f>K71/K93</f>
        <v>0</v>
      </c>
      <c r="M71" s="25">
        <v>0</v>
      </c>
      <c r="N71" s="26">
        <f>M71/M93</f>
        <v>0</v>
      </c>
      <c r="O71" s="23">
        <v>1512.13441</v>
      </c>
      <c r="P71" s="24">
        <f>O71/O93</f>
        <v>0.0029761870485303043</v>
      </c>
      <c r="Q71" s="25">
        <v>1550</v>
      </c>
      <c r="R71" s="26">
        <f>Q71/Q93</f>
        <v>0.0030303173435908153</v>
      </c>
      <c r="S71" s="23">
        <v>3252.7648</v>
      </c>
      <c r="T71" s="24">
        <f>S71/S93</f>
        <v>0.004582593163081566</v>
      </c>
      <c r="U71" s="25">
        <v>3250</v>
      </c>
      <c r="V71" s="26">
        <f>U71/U93</f>
        <v>0.004589779048978405</v>
      </c>
      <c r="W71" s="23">
        <v>357.45</v>
      </c>
      <c r="X71" s="24">
        <f>W71/W93</f>
        <v>0.001328113282852231</v>
      </c>
      <c r="Y71" s="25">
        <v>400</v>
      </c>
      <c r="Z71" s="26">
        <f>Y71/Y93</f>
        <v>0.0014594656049930071</v>
      </c>
    </row>
    <row r="72" spans="1:26" s="8" customFormat="1" ht="9.75">
      <c r="A72" s="140"/>
      <c r="B72" s="55" t="s">
        <v>68</v>
      </c>
      <c r="C72" s="23">
        <v>1738.108</v>
      </c>
      <c r="D72" s="24">
        <f>C72/C93</f>
        <v>0.002196000623966049</v>
      </c>
      <c r="E72" s="25">
        <v>0</v>
      </c>
      <c r="F72" s="26">
        <f>E72/E93</f>
        <v>0</v>
      </c>
      <c r="G72" s="23">
        <v>3074</v>
      </c>
      <c r="H72" s="24">
        <f>G72/G93</f>
        <v>0.002645928616961151</v>
      </c>
      <c r="I72" s="25">
        <v>3100</v>
      </c>
      <c r="J72" s="26">
        <f>I72/I93</f>
        <v>0.0026990671571292166</v>
      </c>
      <c r="K72" s="23">
        <v>2232</v>
      </c>
      <c r="L72" s="24">
        <f>K72/K93</f>
        <v>0.00317211896168076</v>
      </c>
      <c r="M72" s="25">
        <v>2400</v>
      </c>
      <c r="N72" s="26">
        <f>M72/M93</f>
        <v>0.003378077565896933</v>
      </c>
      <c r="O72" s="23">
        <v>1549.6953999999998</v>
      </c>
      <c r="P72" s="24">
        <f>O72/O93</f>
        <v>0.0030501146909599056</v>
      </c>
      <c r="Q72" s="25">
        <v>1850</v>
      </c>
      <c r="R72" s="26">
        <f>Q72/Q93</f>
        <v>0.003616830377834199</v>
      </c>
      <c r="S72" s="23">
        <v>2358.15994</v>
      </c>
      <c r="T72" s="24">
        <f>S72/S93</f>
        <v>0.0033222468524305338</v>
      </c>
      <c r="U72" s="25">
        <v>2350</v>
      </c>
      <c r="V72" s="26">
        <f>U72/U93</f>
        <v>0.0033187633123382314</v>
      </c>
      <c r="W72" s="23">
        <v>371.89</v>
      </c>
      <c r="X72" s="24">
        <f>W72/W93</f>
        <v>0.0013817654182680546</v>
      </c>
      <c r="Y72" s="25">
        <v>380</v>
      </c>
      <c r="Z72" s="26">
        <f>Y72/Y93</f>
        <v>0.0013864923247433568</v>
      </c>
    </row>
    <row r="73" spans="1:26" s="8" customFormat="1" ht="9.75">
      <c r="A73" s="141"/>
      <c r="B73" s="55" t="s">
        <v>69</v>
      </c>
      <c r="C73" s="23">
        <v>796.92</v>
      </c>
      <c r="D73" s="24">
        <f>C73/C93</f>
        <v>0.0010068631047386145</v>
      </c>
      <c r="E73" s="25">
        <v>0</v>
      </c>
      <c r="F73" s="26">
        <f>E73/E93</f>
        <v>0</v>
      </c>
      <c r="G73" s="23">
        <v>1682</v>
      </c>
      <c r="H73" s="24">
        <f>G73/G93</f>
        <v>0.0014477722621108187</v>
      </c>
      <c r="I73" s="25">
        <v>1600</v>
      </c>
      <c r="J73" s="26">
        <f>I73/I93</f>
        <v>0.001393066919808628</v>
      </c>
      <c r="K73" s="23">
        <v>0</v>
      </c>
      <c r="L73" s="24">
        <f>K73/K93</f>
        <v>0</v>
      </c>
      <c r="M73" s="25">
        <v>0</v>
      </c>
      <c r="N73" s="26">
        <f>M73/M93</f>
        <v>0</v>
      </c>
      <c r="O73" s="23">
        <v>486.33629</v>
      </c>
      <c r="P73" s="24">
        <f>O73/O93</f>
        <v>0.0009572084055201668</v>
      </c>
      <c r="Q73" s="25">
        <v>600</v>
      </c>
      <c r="R73" s="26">
        <f>Q73/Q93</f>
        <v>0.0011730260684867672</v>
      </c>
      <c r="S73" s="23">
        <v>1112.681</v>
      </c>
      <c r="T73" s="24">
        <f>S73/S93</f>
        <v>0.001567578554493322</v>
      </c>
      <c r="U73" s="25">
        <v>1100</v>
      </c>
      <c r="V73" s="26">
        <f>U73/U93</f>
        <v>0.001553463678115768</v>
      </c>
      <c r="W73" s="23">
        <v>266.15</v>
      </c>
      <c r="X73" s="24">
        <f>W73/W93</f>
        <v>0.000988886138567971</v>
      </c>
      <c r="Y73" s="25">
        <v>240</v>
      </c>
      <c r="Z73" s="26">
        <f>Y73/Y93</f>
        <v>0.0008756793629958042</v>
      </c>
    </row>
    <row r="74" spans="1:26" s="17" customFormat="1" ht="9.75">
      <c r="A74" s="137" t="s">
        <v>96</v>
      </c>
      <c r="B74" s="138"/>
      <c r="C74" s="73">
        <v>451436.2404</v>
      </c>
      <c r="D74" s="74">
        <f>C74/C93</f>
        <v>0.5703640197267875</v>
      </c>
      <c r="E74" s="75">
        <v>455700</v>
      </c>
      <c r="F74" s="76">
        <f>E74/E93</f>
        <v>0.5730769865360988</v>
      </c>
      <c r="G74" s="73">
        <v>542351</v>
      </c>
      <c r="H74" s="74">
        <f>G74/G93</f>
        <v>0.4668256445470063</v>
      </c>
      <c r="I74" s="75">
        <v>551266.764</v>
      </c>
      <c r="J74" s="76">
        <f>I74/I93</f>
        <v>0.4799696830739686</v>
      </c>
      <c r="K74" s="73">
        <v>415659.91000000003</v>
      </c>
      <c r="L74" s="74">
        <f>K74/K93</f>
        <v>0.5907359686924365</v>
      </c>
      <c r="M74" s="75">
        <v>423972</v>
      </c>
      <c r="N74" s="76">
        <f>M74/M93</f>
        <v>0.5967542924035227</v>
      </c>
      <c r="O74" s="73">
        <v>274082.952</v>
      </c>
      <c r="P74" s="74">
        <f>O74/O93</f>
        <v>0.5394508097764623</v>
      </c>
      <c r="Q74" s="75">
        <v>281900</v>
      </c>
      <c r="R74" s="76">
        <f>Q74/Q93</f>
        <v>0.5511267478440328</v>
      </c>
      <c r="S74" s="73">
        <v>424276.88622</v>
      </c>
      <c r="T74" s="74">
        <f>S74/S93</f>
        <v>0.5977340747309203</v>
      </c>
      <c r="U74" s="75">
        <v>425963.43610000005</v>
      </c>
      <c r="V74" s="76">
        <f>U74/U93</f>
        <v>0.601562478351579</v>
      </c>
      <c r="W74" s="73">
        <v>203177.36214</v>
      </c>
      <c r="X74" s="74">
        <f>W74/W93</f>
        <v>0.7549099270751489</v>
      </c>
      <c r="Y74" s="75">
        <v>213000</v>
      </c>
      <c r="Z74" s="76">
        <f>Y74/Y93</f>
        <v>0.7771654346587763</v>
      </c>
    </row>
    <row r="75" spans="1:26" s="8" customFormat="1" ht="9.75">
      <c r="A75" s="157" t="s">
        <v>70</v>
      </c>
      <c r="B75" s="158"/>
      <c r="C75" s="23">
        <v>334035.364</v>
      </c>
      <c r="D75" s="24">
        <f>C75/C93</f>
        <v>0.42203468816133766</v>
      </c>
      <c r="E75" s="25">
        <v>338200</v>
      </c>
      <c r="F75" s="26">
        <f>E75/E93</f>
        <v>0.4253119088139316</v>
      </c>
      <c r="G75" s="23">
        <v>401696</v>
      </c>
      <c r="H75" s="24">
        <f>G75/G93</f>
        <v>0.34575762580313163</v>
      </c>
      <c r="I75" s="25">
        <v>411803.764</v>
      </c>
      <c r="J75" s="26">
        <f>I75/I93</f>
        <v>0.3585438756756745</v>
      </c>
      <c r="K75" s="23">
        <v>307154.35000000003</v>
      </c>
      <c r="L75" s="24">
        <f>K75/K93</f>
        <v>0.4365278395151115</v>
      </c>
      <c r="M75" s="25">
        <v>313297</v>
      </c>
      <c r="N75" s="26">
        <f>M75/M93</f>
        <v>0.4409756529845048</v>
      </c>
      <c r="O75" s="23">
        <v>202818.05800000002</v>
      </c>
      <c r="P75" s="24">
        <f>O75/O93</f>
        <v>0.39918705204762067</v>
      </c>
      <c r="Q75" s="25">
        <v>208900</v>
      </c>
      <c r="R75" s="26">
        <f>Q75/Q93</f>
        <v>0.4084085761781428</v>
      </c>
      <c r="S75" s="23">
        <v>311930.85339</v>
      </c>
      <c r="T75" s="24">
        <f>S75/S93</f>
        <v>0.4394575949970967</v>
      </c>
      <c r="U75" s="25">
        <v>315793.286</v>
      </c>
      <c r="V75" s="26">
        <f>U75/U93</f>
        <v>0.44597581781256784</v>
      </c>
      <c r="W75" s="23">
        <v>150419.62</v>
      </c>
      <c r="X75" s="24">
        <f>W75/W93</f>
        <v>0.558887383756008</v>
      </c>
      <c r="Y75" s="25">
        <v>158000</v>
      </c>
      <c r="Z75" s="26">
        <f>Y75/Y93</f>
        <v>0.5764889139722378</v>
      </c>
    </row>
    <row r="76" spans="1:26" s="8" customFormat="1" ht="9.75">
      <c r="A76" s="159" t="s">
        <v>17</v>
      </c>
      <c r="B76" s="56" t="s">
        <v>71</v>
      </c>
      <c r="C76" s="23">
        <v>320495.929</v>
      </c>
      <c r="D76" s="24">
        <f>C76/C93</f>
        <v>0.4049283819317203</v>
      </c>
      <c r="E76" s="25">
        <v>324200</v>
      </c>
      <c r="F76" s="26">
        <f>E76/E93</f>
        <v>0.40770585700022655</v>
      </c>
      <c r="G76" s="23">
        <v>384578</v>
      </c>
      <c r="H76" s="24">
        <f>G76/G93</f>
        <v>0.3310234013187006</v>
      </c>
      <c r="I76" s="25">
        <v>394307.764</v>
      </c>
      <c r="J76" s="26">
        <f>I76/I93</f>
        <v>0.34331068890756716</v>
      </c>
      <c r="K76" s="23">
        <v>293799.97</v>
      </c>
      <c r="L76" s="24">
        <f>K76/K93</f>
        <v>0.41754859129849387</v>
      </c>
      <c r="M76" s="25">
        <v>299598</v>
      </c>
      <c r="N76" s="26">
        <f>M76/M93</f>
        <v>0.4216938677448289</v>
      </c>
      <c r="O76" s="23">
        <v>192709.771</v>
      </c>
      <c r="P76" s="24">
        <f>O76/O93</f>
        <v>0.37929189414811404</v>
      </c>
      <c r="Q76" s="25">
        <v>198500</v>
      </c>
      <c r="R76" s="26">
        <f>Q76/Q93</f>
        <v>0.38807612432437216</v>
      </c>
      <c r="S76" s="23">
        <v>284570.43239000003</v>
      </c>
      <c r="T76" s="24">
        <f>S76/S93</f>
        <v>0.4009114086224676</v>
      </c>
      <c r="U76" s="25">
        <v>279793.286</v>
      </c>
      <c r="V76" s="26">
        <f>U76/U93</f>
        <v>0.39513518834696093</v>
      </c>
      <c r="W76" s="23">
        <v>143967.2</v>
      </c>
      <c r="X76" s="24">
        <f>W76/W93</f>
        <v>0.5349132763045005</v>
      </c>
      <c r="Y76" s="25">
        <v>150000</v>
      </c>
      <c r="Z76" s="26">
        <f>Y76/Y93</f>
        <v>0.5472996018723777</v>
      </c>
    </row>
    <row r="77" spans="1:26" s="8" customFormat="1" ht="11.25" customHeight="1">
      <c r="A77" s="160"/>
      <c r="B77" s="55" t="s">
        <v>72</v>
      </c>
      <c r="C77" s="23">
        <v>13539.434</v>
      </c>
      <c r="D77" s="24">
        <f>C77/C93</f>
        <v>0.017106304966174216</v>
      </c>
      <c r="E77" s="25">
        <v>13700</v>
      </c>
      <c r="F77" s="26">
        <f>E77/E93</f>
        <v>0.017228779274839925</v>
      </c>
      <c r="G77" s="23">
        <v>17118</v>
      </c>
      <c r="H77" s="24">
        <f>G77/G93</f>
        <v>0.01473422448443103</v>
      </c>
      <c r="I77" s="25">
        <v>17496</v>
      </c>
      <c r="J77" s="26">
        <f>I77/I93</f>
        <v>0.015233186768107346</v>
      </c>
      <c r="K77" s="23">
        <v>13354.380000000001</v>
      </c>
      <c r="L77" s="24">
        <f>K77/K93</f>
        <v>0.018979248216617523</v>
      </c>
      <c r="M77" s="25">
        <v>13699</v>
      </c>
      <c r="N77" s="26">
        <f>M77/M93</f>
        <v>0.01928178523967587</v>
      </c>
      <c r="O77" s="23">
        <v>10108.287</v>
      </c>
      <c r="P77" s="24">
        <f>O77/O93</f>
        <v>0.019895157899506594</v>
      </c>
      <c r="Q77" s="25">
        <v>10400</v>
      </c>
      <c r="R77" s="26">
        <f>Q77/Q93</f>
        <v>0.020332451853770632</v>
      </c>
      <c r="S77" s="23">
        <v>27360.421</v>
      </c>
      <c r="T77" s="24">
        <f>S77/S93</f>
        <v>0.03854618637462914</v>
      </c>
      <c r="U77" s="25">
        <v>36000</v>
      </c>
      <c r="V77" s="26">
        <f>U77/U93</f>
        <v>0.05084062946560695</v>
      </c>
      <c r="W77" s="23">
        <v>6452.42</v>
      </c>
      <c r="X77" s="24">
        <f>W77/W93</f>
        <v>0.0239741074515076</v>
      </c>
      <c r="Y77" s="25">
        <v>8000</v>
      </c>
      <c r="Z77" s="26">
        <f>Y77/Y93</f>
        <v>0.02918931209986014</v>
      </c>
    </row>
    <row r="78" spans="1:26" s="8" customFormat="1" ht="11.25" customHeight="1">
      <c r="A78" s="155" t="s">
        <v>73</v>
      </c>
      <c r="B78" s="156"/>
      <c r="C78" s="23">
        <v>117400.87640000001</v>
      </c>
      <c r="D78" s="24">
        <f>C78/C93</f>
        <v>0.14832933156544992</v>
      </c>
      <c r="E78" s="25">
        <v>117500</v>
      </c>
      <c r="F78" s="26">
        <f>E78/E93</f>
        <v>0.14776507772216724</v>
      </c>
      <c r="G78" s="23">
        <v>140655</v>
      </c>
      <c r="H78" s="24">
        <f>G78/G93</f>
        <v>0.12106801874387467</v>
      </c>
      <c r="I78" s="25">
        <v>139463</v>
      </c>
      <c r="J78" s="26">
        <f>I78/I93</f>
        <v>0.12142580739829417</v>
      </c>
      <c r="K78" s="23">
        <v>108505.55</v>
      </c>
      <c r="L78" s="24">
        <f>K78/K93</f>
        <v>0.1542081149653225</v>
      </c>
      <c r="M78" s="25">
        <v>110675</v>
      </c>
      <c r="N78" s="26">
        <f>M78/M93</f>
        <v>0.15577863941901796</v>
      </c>
      <c r="O78" s="23">
        <v>71264.894</v>
      </c>
      <c r="P78" s="24">
        <f>O78/O93</f>
        <v>0.1402637577288417</v>
      </c>
      <c r="Q78" s="25">
        <v>73000</v>
      </c>
      <c r="R78" s="26">
        <f>Q78/Q93</f>
        <v>0.14271817166589001</v>
      </c>
      <c r="S78" s="23">
        <v>112346.03283000001</v>
      </c>
      <c r="T78" s="24">
        <f>S78/S93</f>
        <v>0.15827647973382372</v>
      </c>
      <c r="U78" s="25">
        <v>110170.1501</v>
      </c>
      <c r="V78" s="26">
        <f>U78/U93</f>
        <v>0.15558666053901113</v>
      </c>
      <c r="W78" s="23">
        <v>52757.74</v>
      </c>
      <c r="X78" s="24">
        <f>W78/W93</f>
        <v>0.19602253536792405</v>
      </c>
      <c r="Y78" s="25">
        <v>55000</v>
      </c>
      <c r="Z78" s="26">
        <f>Y78/Y93</f>
        <v>0.20067652068653846</v>
      </c>
    </row>
    <row r="79" spans="1:26" s="17" customFormat="1" ht="9.75">
      <c r="A79" s="137" t="s">
        <v>97</v>
      </c>
      <c r="B79" s="138"/>
      <c r="C79" s="73">
        <v>56.845</v>
      </c>
      <c r="D79" s="74">
        <f>C79/C93</f>
        <v>7.182042512280598E-05</v>
      </c>
      <c r="E79" s="75">
        <v>0</v>
      </c>
      <c r="F79" s="76">
        <f>E79/E93</f>
        <v>0</v>
      </c>
      <c r="G79" s="73">
        <v>27</v>
      </c>
      <c r="H79" s="74">
        <f>G79/G93</f>
        <v>2.324010171045904E-05</v>
      </c>
      <c r="I79" s="75">
        <v>27</v>
      </c>
      <c r="J79" s="76">
        <f>I79/I93</f>
        <v>2.3508004271770596E-05</v>
      </c>
      <c r="K79" s="73">
        <v>10.04</v>
      </c>
      <c r="L79" s="74">
        <f>K79/K93</f>
        <v>1.4268850526556822E-05</v>
      </c>
      <c r="M79" s="75">
        <v>10</v>
      </c>
      <c r="N79" s="76">
        <f>M79/M93</f>
        <v>1.4075323191237222E-05</v>
      </c>
      <c r="O79" s="73">
        <v>134.77300000000002</v>
      </c>
      <c r="P79" s="74">
        <f>O79/O93</f>
        <v>0.0002652605842701343</v>
      </c>
      <c r="Q79" s="75">
        <v>300</v>
      </c>
      <c r="R79" s="76">
        <f>Q79/Q93</f>
        <v>0.0005865130342433836</v>
      </c>
      <c r="S79" s="73">
        <v>14.387</v>
      </c>
      <c r="T79" s="74">
        <f>S79/S93</f>
        <v>2.02688395537404E-05</v>
      </c>
      <c r="U79" s="75">
        <v>15</v>
      </c>
      <c r="V79" s="76">
        <f>U79/U93</f>
        <v>2.118359561066956E-05</v>
      </c>
      <c r="W79" s="73">
        <v>7.73</v>
      </c>
      <c r="X79" s="74">
        <f>W79/W93</f>
        <v>2.8720983847944455E-05</v>
      </c>
      <c r="Y79" s="75">
        <v>9</v>
      </c>
      <c r="Z79" s="76">
        <f>Y79/Y93</f>
        <v>3.283797611234266E-05</v>
      </c>
    </row>
    <row r="80" spans="1:26" s="17" customFormat="1" ht="9.75">
      <c r="A80" s="135" t="s">
        <v>98</v>
      </c>
      <c r="B80" s="136"/>
      <c r="C80" s="73">
        <v>8554.235</v>
      </c>
      <c r="D80" s="74">
        <f>C80/C93</f>
        <v>0.010807789503041362</v>
      </c>
      <c r="E80" s="75">
        <v>8600</v>
      </c>
      <c r="F80" s="76">
        <f>E80/E93</f>
        <v>0.010815146114133091</v>
      </c>
      <c r="G80" s="73">
        <v>9082</v>
      </c>
      <c r="H80" s="74">
        <f>G80/G93</f>
        <v>0.007817281619792185</v>
      </c>
      <c r="I80" s="75">
        <v>9400</v>
      </c>
      <c r="J80" s="76">
        <f>I80/I93</f>
        <v>0.00818426815387569</v>
      </c>
      <c r="K80" s="73">
        <v>4361.83</v>
      </c>
      <c r="L80" s="74">
        <f>K80/K93</f>
        <v>0.0061990338936505325</v>
      </c>
      <c r="M80" s="75">
        <v>4500</v>
      </c>
      <c r="N80" s="76">
        <f>M80/M93</f>
        <v>0.00633389543605675</v>
      </c>
      <c r="O80" s="73">
        <v>3939.6649199999997</v>
      </c>
      <c r="P80" s="74">
        <f>O80/O93</f>
        <v>0.007754059184760683</v>
      </c>
      <c r="Q80" s="75">
        <v>3500</v>
      </c>
      <c r="R80" s="76">
        <f>Q80/Q93</f>
        <v>0.006842652066172809</v>
      </c>
      <c r="S80" s="73">
        <v>4330.438459999999</v>
      </c>
      <c r="T80" s="74">
        <f>S80/S93</f>
        <v>0.006100852321059752</v>
      </c>
      <c r="U80" s="75">
        <v>3410</v>
      </c>
      <c r="V80" s="76">
        <f>U80/U93</f>
        <v>0.0048157374021588805</v>
      </c>
      <c r="W80" s="73">
        <v>6140.99586</v>
      </c>
      <c r="X80" s="74">
        <f>W80/W93</f>
        <v>0.022817004256837484</v>
      </c>
      <c r="Y80" s="75">
        <v>2500</v>
      </c>
      <c r="Z80" s="76">
        <f>Y80/Y93</f>
        <v>0.009121660031206295</v>
      </c>
    </row>
    <row r="81" spans="1:26" s="8" customFormat="1" ht="11.25" customHeight="1">
      <c r="A81" s="155" t="s">
        <v>74</v>
      </c>
      <c r="B81" s="156"/>
      <c r="C81" s="23">
        <v>400.34400000000005</v>
      </c>
      <c r="D81" s="24">
        <f>C81/C93</f>
        <v>0.0005058118792394166</v>
      </c>
      <c r="E81" s="25">
        <v>300</v>
      </c>
      <c r="F81" s="26">
        <f>E81/E93</f>
        <v>0.00037727253886510787</v>
      </c>
      <c r="G81" s="23">
        <v>557</v>
      </c>
      <c r="H81" s="24">
        <f>G81/G93</f>
        <v>0.000479434690841692</v>
      </c>
      <c r="I81" s="25">
        <v>400</v>
      </c>
      <c r="J81" s="26">
        <f>I81/I93</f>
        <v>0.000348266729952157</v>
      </c>
      <c r="K81" s="23">
        <v>0</v>
      </c>
      <c r="L81" s="24">
        <f>K81/K93</f>
        <v>0</v>
      </c>
      <c r="M81" s="25">
        <v>0</v>
      </c>
      <c r="N81" s="26">
        <f>M81/M93</f>
        <v>0</v>
      </c>
      <c r="O81" s="23">
        <v>0</v>
      </c>
      <c r="P81" s="24">
        <f>O81/O93</f>
        <v>0</v>
      </c>
      <c r="Q81" s="25">
        <v>0</v>
      </c>
      <c r="R81" s="26">
        <f>Q81/Q93</f>
        <v>0</v>
      </c>
      <c r="S81" s="23">
        <v>56.34777</v>
      </c>
      <c r="T81" s="24">
        <f>S81/S93</f>
        <v>7.938443798853595E-05</v>
      </c>
      <c r="U81" s="25">
        <v>60</v>
      </c>
      <c r="V81" s="26">
        <f>U81/U93</f>
        <v>8.473438244267824E-05</v>
      </c>
      <c r="W81" s="23">
        <v>2782.22331</v>
      </c>
      <c r="X81" s="24">
        <f>W81/W93</f>
        <v>0.010337411480968247</v>
      </c>
      <c r="Y81" s="25">
        <v>500</v>
      </c>
      <c r="Z81" s="26">
        <f>Y81/Y93</f>
        <v>0.0018243320062412587</v>
      </c>
    </row>
    <row r="82" spans="1:26" s="8" customFormat="1" ht="11.25" customHeight="1">
      <c r="A82" s="155" t="s">
        <v>99</v>
      </c>
      <c r="B82" s="156"/>
      <c r="C82" s="23">
        <v>381.25199999999995</v>
      </c>
      <c r="D82" s="24">
        <f>C82/C93</f>
        <v>0.00048169022286779876</v>
      </c>
      <c r="E82" s="25">
        <v>300</v>
      </c>
      <c r="F82" s="26">
        <f>E82/E93</f>
        <v>0.00037727253886510787</v>
      </c>
      <c r="G82" s="23">
        <v>0</v>
      </c>
      <c r="H82" s="24">
        <f>G82/G93</f>
        <v>0</v>
      </c>
      <c r="I82" s="25">
        <v>0</v>
      </c>
      <c r="J82" s="26">
        <f>I82/I93</f>
        <v>0</v>
      </c>
      <c r="K82" s="23">
        <v>0</v>
      </c>
      <c r="L82" s="24">
        <f>K82/K93</f>
        <v>0</v>
      </c>
      <c r="M82" s="25">
        <v>0</v>
      </c>
      <c r="N82" s="26">
        <f>M82/M93</f>
        <v>0</v>
      </c>
      <c r="O82" s="23">
        <v>0</v>
      </c>
      <c r="P82" s="24">
        <f>O82/O93</f>
        <v>0</v>
      </c>
      <c r="Q82" s="25">
        <v>0</v>
      </c>
      <c r="R82" s="26">
        <f>Q82/Q93</f>
        <v>0</v>
      </c>
      <c r="S82" s="23">
        <v>3243.0034</v>
      </c>
      <c r="T82" s="24">
        <f>S82/S93</f>
        <v>0.004568841008329367</v>
      </c>
      <c r="U82" s="25">
        <v>3060</v>
      </c>
      <c r="V82" s="26">
        <f>U82/U93</f>
        <v>0.004321453504576591</v>
      </c>
      <c r="W82" s="23">
        <v>0</v>
      </c>
      <c r="X82" s="24">
        <f>W82/W93</f>
        <v>0</v>
      </c>
      <c r="Y82" s="25">
        <v>0</v>
      </c>
      <c r="Z82" s="26">
        <f>Y82/Y93</f>
        <v>0</v>
      </c>
    </row>
    <row r="83" spans="1:26" s="8" customFormat="1" ht="11.25" customHeight="1">
      <c r="A83" s="137" t="s">
        <v>100</v>
      </c>
      <c r="B83" s="138"/>
      <c r="C83" s="73">
        <v>21018.379999999997</v>
      </c>
      <c r="D83" s="74">
        <f>C83/C93</f>
        <v>0.02655552796187321</v>
      </c>
      <c r="E83" s="75">
        <v>25500</v>
      </c>
      <c r="F83" s="76">
        <f>E83/E93</f>
        <v>0.032068165803534165</v>
      </c>
      <c r="G83" s="73">
        <v>42324</v>
      </c>
      <c r="H83" s="74">
        <f>G83/G93</f>
        <v>0.036430150547906236</v>
      </c>
      <c r="I83" s="75">
        <v>39997.25399999999</v>
      </c>
      <c r="J83" s="76">
        <f>I83/I93</f>
        <v>0.03482428214411457</v>
      </c>
      <c r="K83" s="73">
        <v>25179.95</v>
      </c>
      <c r="L83" s="74">
        <f>K83/K93</f>
        <v>0.0357857512765114</v>
      </c>
      <c r="M83" s="75">
        <v>24768</v>
      </c>
      <c r="N83" s="76">
        <f>M83/M93</f>
        <v>0.03486176048005635</v>
      </c>
      <c r="O83" s="73">
        <v>20428.673809999997</v>
      </c>
      <c r="P83" s="74">
        <f>O83/O93</f>
        <v>0.04020777122053073</v>
      </c>
      <c r="Q83" s="75">
        <v>21000</v>
      </c>
      <c r="R83" s="76">
        <f>Q83/Q93</f>
        <v>0.041055912397036855</v>
      </c>
      <c r="S83" s="73">
        <v>13159.49869</v>
      </c>
      <c r="T83" s="74">
        <f>S83/S93</f>
        <v>0.01853949868320477</v>
      </c>
      <c r="U83" s="75">
        <v>15591.570169999999</v>
      </c>
      <c r="V83" s="76">
        <f>U83/U93</f>
        <v>0.022019034494443895</v>
      </c>
      <c r="W83" s="73">
        <v>23369.79716</v>
      </c>
      <c r="X83" s="74">
        <f>W83/W93</f>
        <v>0.08683099181915888</v>
      </c>
      <c r="Y83" s="75">
        <v>24284</v>
      </c>
      <c r="Z83" s="76">
        <f>Y83/Y93</f>
        <v>0.08860415687912546</v>
      </c>
    </row>
    <row r="84" spans="1:26" s="8" customFormat="1" ht="11.25" customHeight="1">
      <c r="A84" s="155" t="s">
        <v>75</v>
      </c>
      <c r="B84" s="156"/>
      <c r="C84" s="23">
        <v>15767.232</v>
      </c>
      <c r="D84" s="24">
        <f>C84/C93</f>
        <v>0.01992100105989815</v>
      </c>
      <c r="E84" s="25">
        <v>22437</v>
      </c>
      <c r="F84" s="26">
        <f>E84/E93</f>
        <v>0.028216213181721416</v>
      </c>
      <c r="G84" s="23">
        <v>35148</v>
      </c>
      <c r="H84" s="24">
        <f>G84/G93</f>
        <v>0.0302534479599709</v>
      </c>
      <c r="I84" s="25">
        <v>35997.25399999999</v>
      </c>
      <c r="J84" s="26">
        <f>I84/I93</f>
        <v>0.031341614844593</v>
      </c>
      <c r="K84" s="23">
        <v>16950.53</v>
      </c>
      <c r="L84" s="24">
        <f>K84/K93</f>
        <v>0.02409009750158538</v>
      </c>
      <c r="M84" s="25">
        <v>17768</v>
      </c>
      <c r="N84" s="26">
        <f>M84/M93</f>
        <v>0.025009034246190297</v>
      </c>
      <c r="O84" s="23">
        <v>18223.286</v>
      </c>
      <c r="P84" s="24">
        <f>O84/O93</f>
        <v>0.035867120949164576</v>
      </c>
      <c r="Q84" s="25">
        <v>20000</v>
      </c>
      <c r="R84" s="26">
        <f>Q84/Q93</f>
        <v>0.03910086894955891</v>
      </c>
      <c r="S84" s="23">
        <v>7868.333</v>
      </c>
      <c r="T84" s="24">
        <f>S84/S93</f>
        <v>0.011085144862195096</v>
      </c>
      <c r="U84" s="25">
        <v>13486.570169999999</v>
      </c>
      <c r="V84" s="26">
        <f>U84/U93</f>
        <v>0.019046269910413267</v>
      </c>
      <c r="W84" s="23">
        <v>21849.32</v>
      </c>
      <c r="X84" s="24">
        <f>W84/W93</f>
        <v>0.08118162571909052</v>
      </c>
      <c r="Y84" s="25">
        <v>22584</v>
      </c>
      <c r="Z84" s="26">
        <f>Y84/Y93</f>
        <v>0.08240142805790518</v>
      </c>
    </row>
    <row r="85" spans="1:26" s="8" customFormat="1" ht="9.75">
      <c r="A85" s="130" t="s">
        <v>17</v>
      </c>
      <c r="B85" s="55" t="s">
        <v>76</v>
      </c>
      <c r="C85" s="23">
        <v>1384.82</v>
      </c>
      <c r="D85" s="24">
        <f>C85/C93</f>
        <v>0.0017496413249813382</v>
      </c>
      <c r="E85" s="25">
        <v>2000</v>
      </c>
      <c r="F85" s="26">
        <f>E85/E93</f>
        <v>0.002515150259100719</v>
      </c>
      <c r="G85" s="23">
        <v>799</v>
      </c>
      <c r="H85" s="24">
        <f>G85/G93</f>
        <v>0.0006877348617280286</v>
      </c>
      <c r="I85" s="25">
        <v>818.3056204051438</v>
      </c>
      <c r="J85" s="26">
        <f>I85/I93</f>
        <v>0.0007124715562999263</v>
      </c>
      <c r="K85" s="23">
        <v>0</v>
      </c>
      <c r="L85" s="24">
        <f>K85/K93</f>
        <v>0</v>
      </c>
      <c r="M85" s="25">
        <v>0</v>
      </c>
      <c r="N85" s="26">
        <f>M85/M93</f>
        <v>0</v>
      </c>
      <c r="O85" s="23">
        <v>471.715</v>
      </c>
      <c r="P85" s="24">
        <f>O85/O93</f>
        <v>0.0009284307428712455</v>
      </c>
      <c r="Q85" s="25">
        <v>600</v>
      </c>
      <c r="R85" s="26">
        <f>Q85/Q93</f>
        <v>0.0011730260684867672</v>
      </c>
      <c r="S85" s="23">
        <v>352.721</v>
      </c>
      <c r="T85" s="24">
        <f>S85/S93</f>
        <v>0.000496923983890656</v>
      </c>
      <c r="U85" s="25">
        <v>1029.867</v>
      </c>
      <c r="V85" s="26">
        <f>U85/U93</f>
        <v>0.0014544190707182286</v>
      </c>
      <c r="W85" s="23">
        <v>0</v>
      </c>
      <c r="X85" s="24">
        <f>W85/W93</f>
        <v>0</v>
      </c>
      <c r="Y85" s="25">
        <v>0</v>
      </c>
      <c r="Z85" s="26">
        <f>Y85/Y93</f>
        <v>0</v>
      </c>
    </row>
    <row r="86" spans="1:26" s="8" customFormat="1" ht="9.75">
      <c r="A86" s="130"/>
      <c r="B86" s="55" t="s">
        <v>77</v>
      </c>
      <c r="C86" s="23">
        <v>14382.462</v>
      </c>
      <c r="D86" s="24">
        <f>C86/C93</f>
        <v>0.018171422907073662</v>
      </c>
      <c r="E86" s="25">
        <v>20437</v>
      </c>
      <c r="F86" s="26">
        <f>E86/E93</f>
        <v>0.0257010629226207</v>
      </c>
      <c r="G86" s="23">
        <v>34349</v>
      </c>
      <c r="H86" s="24">
        <f>G86/G93</f>
        <v>0.02956571309824287</v>
      </c>
      <c r="I86" s="25">
        <v>35178.94837959485</v>
      </c>
      <c r="J86" s="26">
        <f>I86/I93</f>
        <v>0.030629143288293074</v>
      </c>
      <c r="K86" s="23">
        <v>0</v>
      </c>
      <c r="L86" s="24">
        <f>K86/K93</f>
        <v>0</v>
      </c>
      <c r="M86" s="25">
        <v>0</v>
      </c>
      <c r="N86" s="26">
        <f>M86/M93</f>
        <v>0</v>
      </c>
      <c r="O86" s="23">
        <v>17751.571</v>
      </c>
      <c r="P86" s="24">
        <f>O86/O93</f>
        <v>0.03493869020629333</v>
      </c>
      <c r="Q86" s="25">
        <v>19400</v>
      </c>
      <c r="R86" s="26">
        <f>Q86/Q93</f>
        <v>0.03792784288107214</v>
      </c>
      <c r="S86" s="23">
        <v>7515.611999999999</v>
      </c>
      <c r="T86" s="24">
        <f>S86/S93</f>
        <v>0.01058822087830444</v>
      </c>
      <c r="U86" s="25">
        <v>12456.703169999999</v>
      </c>
      <c r="V86" s="26">
        <f>U86/U93</f>
        <v>0.01759185083969504</v>
      </c>
      <c r="W86" s="23">
        <v>0</v>
      </c>
      <c r="X86" s="24">
        <f>W86/W93</f>
        <v>0</v>
      </c>
      <c r="Y86" s="25">
        <v>0</v>
      </c>
      <c r="Z86" s="26">
        <f>Y86/Y93</f>
        <v>0</v>
      </c>
    </row>
    <row r="87" spans="1:26" s="22" customFormat="1" ht="11.25" customHeight="1">
      <c r="A87" s="131" t="s">
        <v>101</v>
      </c>
      <c r="B87" s="132"/>
      <c r="C87" s="23">
        <v>5094</v>
      </c>
      <c r="D87" s="24">
        <f>C87/C93</f>
        <v>0.006435979339881672</v>
      </c>
      <c r="E87" s="25">
        <v>3000</v>
      </c>
      <c r="F87" s="26">
        <f>E87/E93</f>
        <v>0.0037727253886510785</v>
      </c>
      <c r="G87" s="23">
        <v>7069</v>
      </c>
      <c r="H87" s="24">
        <f>G87/G93</f>
        <v>0.006084602925601294</v>
      </c>
      <c r="I87" s="25">
        <v>4000</v>
      </c>
      <c r="J87" s="26">
        <f>I87/I93</f>
        <v>0.00348266729952157</v>
      </c>
      <c r="K87" s="23">
        <v>7841</v>
      </c>
      <c r="L87" s="24">
        <f>K87/K93</f>
        <v>0.011143631173180483</v>
      </c>
      <c r="M87" s="25">
        <v>7000</v>
      </c>
      <c r="N87" s="26">
        <f>M87/M93</f>
        <v>0.009852726233866056</v>
      </c>
      <c r="O87" s="23">
        <v>1986.18062</v>
      </c>
      <c r="P87" s="24">
        <f>O87/O93</f>
        <v>0.003909206085248659</v>
      </c>
      <c r="Q87" s="25">
        <v>600</v>
      </c>
      <c r="R87" s="26">
        <f>Q87/Q93</f>
        <v>0.0011730260684867672</v>
      </c>
      <c r="S87" s="23">
        <v>5077.1798</v>
      </c>
      <c r="T87" s="24">
        <f>S87/S93</f>
        <v>0.007152884044741209</v>
      </c>
      <c r="U87" s="25">
        <v>2055</v>
      </c>
      <c r="V87" s="26">
        <f>U87/U93</f>
        <v>0.00290215259866173</v>
      </c>
      <c r="W87" s="23">
        <v>1520.48</v>
      </c>
      <c r="X87" s="24">
        <f>W87/W93</f>
        <v>0.005649376652150399</v>
      </c>
      <c r="Y87" s="25">
        <v>1700</v>
      </c>
      <c r="Z87" s="26">
        <f>Y87/Y93</f>
        <v>0.00620272882122028</v>
      </c>
    </row>
    <row r="88" spans="1:26" s="8" customFormat="1" ht="11.25" customHeight="1">
      <c r="A88" s="152" t="s">
        <v>17</v>
      </c>
      <c r="B88" s="49" t="s">
        <v>46</v>
      </c>
      <c r="C88" s="23">
        <v>656</v>
      </c>
      <c r="D88" s="24">
        <f>C88/C93</f>
        <v>0.0008288186978724729</v>
      </c>
      <c r="E88" s="25">
        <v>2000</v>
      </c>
      <c r="F88" s="26">
        <f>E88/E93</f>
        <v>0.002515150259100719</v>
      </c>
      <c r="G88" s="23">
        <v>1812</v>
      </c>
      <c r="H88" s="24">
        <f>G88/G93</f>
        <v>0.00155966904812414</v>
      </c>
      <c r="I88" s="25">
        <v>1800</v>
      </c>
      <c r="J88" s="26">
        <f>I88/I93</f>
        <v>0.0015672002847847064</v>
      </c>
      <c r="K88" s="23">
        <v>1431</v>
      </c>
      <c r="L88" s="24">
        <f>K88/K93</f>
        <v>0.002033737560109842</v>
      </c>
      <c r="M88" s="25">
        <v>3000</v>
      </c>
      <c r="N88" s="26">
        <f>M88/M93</f>
        <v>0.004222596957371166</v>
      </c>
      <c r="O88" s="23">
        <v>460.65204</v>
      </c>
      <c r="P88" s="24">
        <f>O88/O93</f>
        <v>0.0009066565949828916</v>
      </c>
      <c r="Q88" s="25">
        <v>400</v>
      </c>
      <c r="R88" s="26">
        <f>Q88/Q93</f>
        <v>0.0007820173789911782</v>
      </c>
      <c r="S88" s="23">
        <v>772.0359699999999</v>
      </c>
      <c r="T88" s="24">
        <f>S88/S93</f>
        <v>0.0010876675613850236</v>
      </c>
      <c r="U88" s="25">
        <v>275</v>
      </c>
      <c r="V88" s="26">
        <f>U88/U93</f>
        <v>0.000388365919528942</v>
      </c>
      <c r="W88" s="23">
        <v>409.8</v>
      </c>
      <c r="X88" s="24">
        <f>W88/W93</f>
        <v>0.001522620851343808</v>
      </c>
      <c r="Y88" s="25">
        <v>500</v>
      </c>
      <c r="Z88" s="26">
        <f>Y88/Y93</f>
        <v>0.0018243320062412587</v>
      </c>
    </row>
    <row r="89" spans="1:26" s="8" customFormat="1" ht="9.75">
      <c r="A89" s="152"/>
      <c r="B89" s="49" t="s">
        <v>47</v>
      </c>
      <c r="C89" s="23">
        <v>917</v>
      </c>
      <c r="D89" s="24">
        <f>C89/C93</f>
        <v>0.001158577356629661</v>
      </c>
      <c r="E89" s="25">
        <v>800</v>
      </c>
      <c r="F89" s="26">
        <f>E89/E93</f>
        <v>0.0010060601036402876</v>
      </c>
      <c r="G89" s="23">
        <v>1857</v>
      </c>
      <c r="H89" s="24">
        <f>G89/G93</f>
        <v>0.0015984025509749049</v>
      </c>
      <c r="I89" s="25">
        <v>1200</v>
      </c>
      <c r="J89" s="26">
        <f>I89/I93</f>
        <v>0.001044800189856471</v>
      </c>
      <c r="K89" s="23">
        <v>3000</v>
      </c>
      <c r="L89" s="24">
        <f>K89/K93</f>
        <v>0.004263600754947258</v>
      </c>
      <c r="M89" s="25">
        <v>3000</v>
      </c>
      <c r="N89" s="26">
        <f>M89/M93</f>
        <v>0.004222596957371166</v>
      </c>
      <c r="O89" s="23">
        <v>106.5773</v>
      </c>
      <c r="P89" s="24">
        <f>O89/O93</f>
        <v>0.00020976573102871773</v>
      </c>
      <c r="Q89" s="25">
        <v>100</v>
      </c>
      <c r="R89" s="26">
        <f>Q89/Q93</f>
        <v>0.00019550434474779454</v>
      </c>
      <c r="S89" s="23">
        <v>268.79136</v>
      </c>
      <c r="T89" s="24">
        <f>S89/S93</f>
        <v>0.00037868137549674537</v>
      </c>
      <c r="U89" s="25">
        <v>95</v>
      </c>
      <c r="V89" s="26">
        <f>U89/U93</f>
        <v>0.00013416277220090723</v>
      </c>
      <c r="W89" s="23">
        <v>300.75</v>
      </c>
      <c r="X89" s="24">
        <f>W89/W93</f>
        <v>0.0011174431943427288</v>
      </c>
      <c r="Y89" s="25">
        <v>1000</v>
      </c>
      <c r="Z89" s="26">
        <f>Y89/Y93</f>
        <v>0.0036486640124825174</v>
      </c>
    </row>
    <row r="90" spans="1:26" s="8" customFormat="1" ht="9.75">
      <c r="A90" s="152"/>
      <c r="B90" s="49" t="s">
        <v>48</v>
      </c>
      <c r="C90" s="23">
        <v>1880</v>
      </c>
      <c r="D90" s="24">
        <f>C90/C93</f>
        <v>0.002375273097561355</v>
      </c>
      <c r="E90" s="25">
        <v>200</v>
      </c>
      <c r="F90" s="26">
        <f>E90/E93</f>
        <v>0.0002515150259100719</v>
      </c>
      <c r="G90" s="23">
        <v>3400</v>
      </c>
      <c r="H90" s="24">
        <f>G90/G93</f>
        <v>0.0029265313265022493</v>
      </c>
      <c r="I90" s="25">
        <v>1000</v>
      </c>
      <c r="J90" s="26">
        <f>I90/I93</f>
        <v>0.0008706668248803925</v>
      </c>
      <c r="K90" s="23">
        <v>2883</v>
      </c>
      <c r="L90" s="24">
        <f>K90/K93</f>
        <v>0.004097320325504315</v>
      </c>
      <c r="M90" s="25">
        <v>1000</v>
      </c>
      <c r="N90" s="26">
        <f>M90/M93</f>
        <v>0.0014075323191237222</v>
      </c>
      <c r="O90" s="23">
        <v>874.8759</v>
      </c>
      <c r="P90" s="24">
        <f>O90/O93</f>
        <v>0.0017219331201194566</v>
      </c>
      <c r="Q90" s="25">
        <v>100</v>
      </c>
      <c r="R90" s="26">
        <f>Q90/Q93</f>
        <v>0.00019550434474779454</v>
      </c>
      <c r="S90" s="23">
        <v>3215.2216</v>
      </c>
      <c r="T90" s="24">
        <f>S90/S93</f>
        <v>0.004529701170509522</v>
      </c>
      <c r="U90" s="25">
        <v>750</v>
      </c>
      <c r="V90" s="26">
        <f>U90/U93</f>
        <v>0.001059179780533478</v>
      </c>
      <c r="W90" s="23">
        <v>362.14</v>
      </c>
      <c r="X90" s="24">
        <f>W90/W93</f>
        <v>0.001345539080296844</v>
      </c>
      <c r="Y90" s="25">
        <v>200</v>
      </c>
      <c r="Z90" s="26">
        <f>Y90/Y93</f>
        <v>0.0007297328024965036</v>
      </c>
    </row>
    <row r="91" spans="1:26" s="22" customFormat="1" ht="11.25" customHeight="1">
      <c r="A91" s="137" t="s">
        <v>78</v>
      </c>
      <c r="B91" s="138"/>
      <c r="C91" s="73">
        <v>0.994</v>
      </c>
      <c r="D91" s="74">
        <f>C91/C93</f>
        <v>1.2558624781787165E-06</v>
      </c>
      <c r="E91" s="75">
        <v>2</v>
      </c>
      <c r="F91" s="76">
        <f>E91/E93</f>
        <v>2.515150259100719E-06</v>
      </c>
      <c r="G91" s="73">
        <v>49</v>
      </c>
      <c r="H91" s="74">
        <f>G91/G93</f>
        <v>4.217648088194418E-05</v>
      </c>
      <c r="I91" s="75">
        <v>49</v>
      </c>
      <c r="J91" s="76">
        <f>I91/I93</f>
        <v>4.2662674419139234E-05</v>
      </c>
      <c r="K91" s="73">
        <v>7.4</v>
      </c>
      <c r="L91" s="74">
        <f>K91/K93</f>
        <v>1.0516881862203237E-05</v>
      </c>
      <c r="M91" s="75">
        <v>0</v>
      </c>
      <c r="N91" s="76">
        <f>M91/M93</f>
        <v>0</v>
      </c>
      <c r="O91" s="73">
        <v>237.13058</v>
      </c>
      <c r="P91" s="74">
        <f>O91/O93</f>
        <v>0.0004667210509457815</v>
      </c>
      <c r="Q91" s="75">
        <v>400</v>
      </c>
      <c r="R91" s="76">
        <f>Q91/Q93</f>
        <v>0.0007820173789911782</v>
      </c>
      <c r="S91" s="73">
        <v>0</v>
      </c>
      <c r="T91" s="74">
        <f>S91/S93</f>
        <v>0</v>
      </c>
      <c r="U91" s="75">
        <v>0</v>
      </c>
      <c r="V91" s="76">
        <f>U91/U93</f>
        <v>0</v>
      </c>
      <c r="W91" s="73">
        <v>0.59842</v>
      </c>
      <c r="X91" s="74">
        <f>W91/W93</f>
        <v>2.223442581408398E-06</v>
      </c>
      <c r="Y91" s="75">
        <v>0.6</v>
      </c>
      <c r="Z91" s="76">
        <f>Y91/Y93</f>
        <v>2.1891984074895105E-06</v>
      </c>
    </row>
    <row r="92" spans="1:26" s="22" customFormat="1" ht="12" customHeight="1" thickBot="1">
      <c r="A92" s="153" t="s">
        <v>102</v>
      </c>
      <c r="B92" s="154"/>
      <c r="C92" s="77">
        <v>0</v>
      </c>
      <c r="D92" s="78">
        <f>C92/C93</f>
        <v>0</v>
      </c>
      <c r="E92" s="79">
        <v>0</v>
      </c>
      <c r="F92" s="80">
        <f>E92/E93</f>
        <v>0</v>
      </c>
      <c r="G92" s="77">
        <v>0</v>
      </c>
      <c r="H92" s="78">
        <f>G92/G93</f>
        <v>0</v>
      </c>
      <c r="I92" s="79">
        <v>0</v>
      </c>
      <c r="J92" s="80">
        <f>I92/I93</f>
        <v>0</v>
      </c>
      <c r="K92" s="77">
        <v>0</v>
      </c>
      <c r="L92" s="78">
        <f>K92/K93</f>
        <v>0</v>
      </c>
      <c r="M92" s="79">
        <v>0</v>
      </c>
      <c r="N92" s="80">
        <f>M92/M93</f>
        <v>0</v>
      </c>
      <c r="O92" s="77">
        <v>0</v>
      </c>
      <c r="P92" s="78">
        <f>O92/O93</f>
        <v>0</v>
      </c>
      <c r="Q92" s="79">
        <v>0</v>
      </c>
      <c r="R92" s="80">
        <f>Q92/Q93</f>
        <v>0</v>
      </c>
      <c r="S92" s="77">
        <v>0</v>
      </c>
      <c r="T92" s="78">
        <f>S92/S93</f>
        <v>0</v>
      </c>
      <c r="U92" s="79">
        <v>0</v>
      </c>
      <c r="V92" s="80">
        <f>U92/U93</f>
        <v>0</v>
      </c>
      <c r="W92" s="77">
        <v>0</v>
      </c>
      <c r="X92" s="78">
        <f>W92/W93</f>
        <v>0</v>
      </c>
      <c r="Y92" s="79">
        <v>0</v>
      </c>
      <c r="Z92" s="80">
        <f>Y92/Y93</f>
        <v>0</v>
      </c>
    </row>
    <row r="93" spans="1:26" s="22" customFormat="1" ht="10.5" thickBot="1">
      <c r="A93" s="148" t="s">
        <v>79</v>
      </c>
      <c r="B93" s="149"/>
      <c r="C93" s="18">
        <v>791487.9354000001</v>
      </c>
      <c r="D93" s="19">
        <f>SUM(D24,D52,D57:D62,D74,D79:D80,D83,D91:D92)</f>
        <v>0.9999999999999999</v>
      </c>
      <c r="E93" s="20">
        <v>795181.12</v>
      </c>
      <c r="F93" s="21">
        <f>SUM(F24,F52,F57:F62,F74,F79:F80,F83,F91:F92)</f>
        <v>0.9999999999999999</v>
      </c>
      <c r="G93" s="18">
        <v>1161784.93263</v>
      </c>
      <c r="H93" s="19">
        <f>SUM(H24,H52,H57:H62,H74,H79:H80,H83,H91:H92)</f>
        <v>1.0000000000000002</v>
      </c>
      <c r="I93" s="20">
        <v>1148544.9674017092</v>
      </c>
      <c r="J93" s="21">
        <f>SUM(J24,J52,J57:J62,J74,J79:J80,J83,J91:J92)</f>
        <v>1</v>
      </c>
      <c r="K93" s="18">
        <v>703630.6100000001</v>
      </c>
      <c r="L93" s="19">
        <f>SUM(L24,L52,L57:L62,L74,L79:L80,L83,L91:L92)</f>
        <v>0.9999999999999999</v>
      </c>
      <c r="M93" s="20">
        <v>710463.26</v>
      </c>
      <c r="N93" s="21">
        <f>SUM(N24,N52,N57:N62,N74,N79:N80,N83,N91:N92)</f>
        <v>1</v>
      </c>
      <c r="O93" s="18">
        <v>508077.74691000005</v>
      </c>
      <c r="P93" s="19">
        <f>SUM(P24,P52,P57:P62,P74,P79:P80,P83,P91:P92)</f>
        <v>1</v>
      </c>
      <c r="Q93" s="20">
        <v>511497.58400000003</v>
      </c>
      <c r="R93" s="21">
        <f>SUM(R24,R52,R57:R62,R74,R79:R80,R83,R91:R92)</f>
        <v>1</v>
      </c>
      <c r="S93" s="18">
        <v>709808.7664</v>
      </c>
      <c r="T93" s="19">
        <f>SUM(T24,T52,T57:T62,T74,T79:T80,T83,T91:T92)</f>
        <v>0.9999999999999999</v>
      </c>
      <c r="U93" s="20">
        <v>708095.08809</v>
      </c>
      <c r="V93" s="21">
        <f>SUM(V24,V52,V57:V62,V74,V79:V80,V83,V91:V92)</f>
        <v>1.0000000000000002</v>
      </c>
      <c r="W93" s="18">
        <v>269141.19798</v>
      </c>
      <c r="X93" s="19">
        <f>SUM(X24,X52,X57:X62,X74,X79:X80,X83,X91:X92)</f>
        <v>1.0000000000000002</v>
      </c>
      <c r="Y93" s="20">
        <v>274072.92</v>
      </c>
      <c r="Z93" s="21">
        <f>SUM(Z24,Z52,Z57:Z62,Z74,Z79:Z80,Z83,Z91:Z92)</f>
        <v>1.0000000000000002</v>
      </c>
    </row>
    <row r="94" spans="1:26" s="22" customFormat="1" ht="10.5" thickBot="1">
      <c r="A94" s="150" t="s">
        <v>80</v>
      </c>
      <c r="B94" s="151"/>
      <c r="C94" s="27">
        <v>1798.5705699997488</v>
      </c>
      <c r="D94" s="28"/>
      <c r="E94" s="29">
        <v>0.3839000000152737</v>
      </c>
      <c r="F94" s="30"/>
      <c r="G94" s="27">
        <v>10306.421900000889</v>
      </c>
      <c r="H94" s="28"/>
      <c r="I94" s="29">
        <v>0.18243829099810682</v>
      </c>
      <c r="J94" s="30"/>
      <c r="K94" s="27">
        <v>92.08749999989232</v>
      </c>
      <c r="L94" s="28"/>
      <c r="M94" s="29">
        <v>0</v>
      </c>
      <c r="N94" s="30"/>
      <c r="O94" s="27">
        <v>254.56924999988405</v>
      </c>
      <c r="P94" s="28"/>
      <c r="Q94" s="29">
        <v>0.0009999999310821295</v>
      </c>
      <c r="R94" s="30"/>
      <c r="S94" s="27">
        <v>274.5266600000905</v>
      </c>
      <c r="T94" s="28"/>
      <c r="U94" s="29">
        <v>2.433895133435726E-06</v>
      </c>
      <c r="V94" s="30"/>
      <c r="W94" s="27">
        <v>0</v>
      </c>
      <c r="X94" s="28"/>
      <c r="Y94" s="29">
        <v>-1058.5199999999604</v>
      </c>
      <c r="Z94" s="30"/>
    </row>
    <row r="95" spans="1:9" ht="15.75" customHeight="1">
      <c r="A95" s="5"/>
      <c r="B95" s="5"/>
      <c r="C95" s="31"/>
      <c r="D95" s="32"/>
      <c r="E95" s="33"/>
      <c r="F95" s="5"/>
      <c r="G95" s="31"/>
      <c r="H95" s="5"/>
      <c r="I95" s="5"/>
    </row>
    <row r="98" ht="19.5" customHeight="1"/>
  </sheetData>
  <sheetProtection/>
  <mergeCells count="70">
    <mergeCell ref="A1:E1"/>
    <mergeCell ref="X1:Z1"/>
    <mergeCell ref="X2:Z2"/>
    <mergeCell ref="A3:B4"/>
    <mergeCell ref="C3:F3"/>
    <mergeCell ref="G3:J3"/>
    <mergeCell ref="K3:N3"/>
    <mergeCell ref="O3:R3"/>
    <mergeCell ref="S3:V3"/>
    <mergeCell ref="W3:Z3"/>
    <mergeCell ref="A41:B41"/>
    <mergeCell ref="A7:A10"/>
    <mergeCell ref="A13:A14"/>
    <mergeCell ref="A22:B22"/>
    <mergeCell ref="A23:B23"/>
    <mergeCell ref="A25:B25"/>
    <mergeCell ref="A20:B20"/>
    <mergeCell ref="A21:B21"/>
    <mergeCell ref="A24:B24"/>
    <mergeCell ref="A18:A19"/>
    <mergeCell ref="A26:A29"/>
    <mergeCell ref="A30:B30"/>
    <mergeCell ref="A31:A37"/>
    <mergeCell ref="A38:B38"/>
    <mergeCell ref="A39:B39"/>
    <mergeCell ref="A40:B40"/>
    <mergeCell ref="A51:B51"/>
    <mergeCell ref="A53:B53"/>
    <mergeCell ref="A54:B54"/>
    <mergeCell ref="A55:B55"/>
    <mergeCell ref="A56:B56"/>
    <mergeCell ref="A42:A45"/>
    <mergeCell ref="A46:B46"/>
    <mergeCell ref="A47:A48"/>
    <mergeCell ref="A49:B49"/>
    <mergeCell ref="A75:B75"/>
    <mergeCell ref="A76:A77"/>
    <mergeCell ref="A79:B79"/>
    <mergeCell ref="A80:B80"/>
    <mergeCell ref="A67:B67"/>
    <mergeCell ref="A61:B61"/>
    <mergeCell ref="A62:B62"/>
    <mergeCell ref="A63:B63"/>
    <mergeCell ref="A64:A66"/>
    <mergeCell ref="A93:B93"/>
    <mergeCell ref="A94:B94"/>
    <mergeCell ref="A88:A90"/>
    <mergeCell ref="A91:B91"/>
    <mergeCell ref="A92:B92"/>
    <mergeCell ref="A78:B78"/>
    <mergeCell ref="A81:B81"/>
    <mergeCell ref="A82:B82"/>
    <mergeCell ref="A83:B83"/>
    <mergeCell ref="A84:B84"/>
    <mergeCell ref="A5:B5"/>
    <mergeCell ref="A6:B6"/>
    <mergeCell ref="A11:B11"/>
    <mergeCell ref="A12:B12"/>
    <mergeCell ref="A15:B15"/>
    <mergeCell ref="A17:B17"/>
    <mergeCell ref="A85:A86"/>
    <mergeCell ref="A87:B87"/>
    <mergeCell ref="A50:B50"/>
    <mergeCell ref="A52:B52"/>
    <mergeCell ref="A57:B57"/>
    <mergeCell ref="A58:B58"/>
    <mergeCell ref="A59:B59"/>
    <mergeCell ref="A60:B60"/>
    <mergeCell ref="A68:A73"/>
    <mergeCell ref="A74:B74"/>
  </mergeCells>
  <printOptions/>
  <pageMargins left="0.5511811023622047" right="0.1968503937007874" top="0.3937007874015748" bottom="0.3937007874015748" header="0.15748031496062992" footer="0.1968503937007874"/>
  <pageSetup fitToHeight="1" fitToWidth="1" horizontalDpi="600" verticalDpi="600" orientation="landscape" paperSize="8" scale="77" r:id="rId1"/>
  <rowBreaks count="1" manualBreakCount="1">
    <brk id="9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4"/>
  <sheetViews>
    <sheetView showGridLines="0" zoomScalePageLayoutView="0" workbookViewId="0" topLeftCell="A1">
      <selection activeCell="H100" sqref="H100"/>
    </sheetView>
  </sheetViews>
  <sheetFormatPr defaultColWidth="9.140625" defaultRowHeight="12.75"/>
  <cols>
    <col min="2" max="2" width="38.00390625" style="0" customWidth="1"/>
    <col min="4" max="4" width="8.421875" style="0" customWidth="1"/>
    <col min="6" max="6" width="8.421875" style="0" customWidth="1"/>
    <col min="8" max="8" width="8.421875" style="0" customWidth="1"/>
    <col min="10" max="10" width="8.7109375" style="0" customWidth="1"/>
  </cols>
  <sheetData>
    <row r="1" spans="1:5" ht="15">
      <c r="A1" s="180" t="s">
        <v>105</v>
      </c>
      <c r="B1" s="180"/>
      <c r="C1" s="180"/>
      <c r="D1" s="180"/>
      <c r="E1" s="180"/>
    </row>
    <row r="2" ht="13.5" thickBot="1"/>
    <row r="3" spans="1:10" s="8" customFormat="1" ht="12.75" customHeight="1">
      <c r="A3" s="181" t="s">
        <v>0</v>
      </c>
      <c r="B3" s="182"/>
      <c r="C3" s="185" t="s">
        <v>81</v>
      </c>
      <c r="D3" s="186"/>
      <c r="E3" s="186"/>
      <c r="F3" s="188"/>
      <c r="G3" s="185" t="s">
        <v>82</v>
      </c>
      <c r="H3" s="186"/>
      <c r="I3" s="186"/>
      <c r="J3" s="187"/>
    </row>
    <row r="4" spans="1:10" s="8" customFormat="1" ht="21" thickBot="1">
      <c r="A4" s="183"/>
      <c r="B4" s="184"/>
      <c r="C4" s="9" t="s">
        <v>103</v>
      </c>
      <c r="D4" s="10" t="s">
        <v>7</v>
      </c>
      <c r="E4" s="11" t="s">
        <v>104</v>
      </c>
      <c r="F4" s="35" t="s">
        <v>7</v>
      </c>
      <c r="G4" s="9" t="s">
        <v>103</v>
      </c>
      <c r="H4" s="10" t="s">
        <v>7</v>
      </c>
      <c r="I4" s="11" t="s">
        <v>104</v>
      </c>
      <c r="J4" s="12" t="s">
        <v>7</v>
      </c>
    </row>
    <row r="5" spans="1:10" s="36" customFormat="1" ht="11.25" customHeight="1">
      <c r="A5" s="142" t="s">
        <v>8</v>
      </c>
      <c r="B5" s="143"/>
      <c r="C5" s="84">
        <v>0</v>
      </c>
      <c r="D5" s="85">
        <f>C5/C23</f>
        <v>0</v>
      </c>
      <c r="E5" s="86">
        <v>0</v>
      </c>
      <c r="F5" s="85">
        <f>E5/E23</f>
        <v>0</v>
      </c>
      <c r="G5" s="84">
        <v>0</v>
      </c>
      <c r="H5" s="87">
        <f>G5/G23</f>
        <v>0</v>
      </c>
      <c r="I5" s="88">
        <v>0</v>
      </c>
      <c r="J5" s="89">
        <f>I5/I23</f>
        <v>0</v>
      </c>
    </row>
    <row r="6" spans="1:10" s="36" customFormat="1" ht="11.25" customHeight="1">
      <c r="A6" s="144" t="s">
        <v>9</v>
      </c>
      <c r="B6" s="145"/>
      <c r="C6" s="90">
        <v>3</v>
      </c>
      <c r="D6" s="91">
        <f>C6/C23</f>
        <v>0.0001608924166040974</v>
      </c>
      <c r="E6" s="92">
        <v>3</v>
      </c>
      <c r="F6" s="91">
        <f>E6/E23</f>
        <v>0.00017340639522785598</v>
      </c>
      <c r="G6" s="90">
        <v>309.65</v>
      </c>
      <c r="H6" s="93">
        <f>G6/G23</f>
        <v>0.02712504325202682</v>
      </c>
      <c r="I6" s="94">
        <v>40</v>
      </c>
      <c r="J6" s="95">
        <f>I6/I23</f>
        <v>0.0036053835587298954</v>
      </c>
    </row>
    <row r="7" spans="1:10" s="36" customFormat="1" ht="9.75">
      <c r="A7" s="152" t="s">
        <v>10</v>
      </c>
      <c r="B7" s="49" t="s">
        <v>11</v>
      </c>
      <c r="C7" s="43">
        <v>0</v>
      </c>
      <c r="D7" s="45">
        <f>C7/C23</f>
        <v>0</v>
      </c>
      <c r="E7" s="39">
        <v>0</v>
      </c>
      <c r="F7" s="45">
        <f>E7/E23</f>
        <v>0</v>
      </c>
      <c r="G7" s="37">
        <v>0</v>
      </c>
      <c r="H7" s="46">
        <f>G7/G23</f>
        <v>0</v>
      </c>
      <c r="I7" s="42">
        <v>0</v>
      </c>
      <c r="J7" s="44">
        <f>I7/I23</f>
        <v>0</v>
      </c>
    </row>
    <row r="8" spans="1:10" s="36" customFormat="1" ht="11.25" customHeight="1">
      <c r="A8" s="152"/>
      <c r="B8" s="49" t="s">
        <v>12</v>
      </c>
      <c r="C8" s="37">
        <v>0</v>
      </c>
      <c r="D8" s="40">
        <f>C8/C23</f>
        <v>0</v>
      </c>
      <c r="E8" s="39">
        <v>0</v>
      </c>
      <c r="F8" s="40">
        <f>E8/E23</f>
        <v>0</v>
      </c>
      <c r="G8" s="37">
        <v>0</v>
      </c>
      <c r="H8" s="41">
        <f>G8/G23</f>
        <v>0</v>
      </c>
      <c r="I8" s="42">
        <v>0</v>
      </c>
      <c r="J8" s="38">
        <f>I8/I23</f>
        <v>0</v>
      </c>
    </row>
    <row r="9" spans="1:10" s="36" customFormat="1" ht="9.75">
      <c r="A9" s="152"/>
      <c r="B9" s="49" t="s">
        <v>13</v>
      </c>
      <c r="C9" s="37">
        <v>0</v>
      </c>
      <c r="D9" s="40">
        <f>C9/C23</f>
        <v>0</v>
      </c>
      <c r="E9" s="39">
        <v>0</v>
      </c>
      <c r="F9" s="40">
        <f>E9/E23</f>
        <v>0</v>
      </c>
      <c r="G9" s="37">
        <v>0</v>
      </c>
      <c r="H9" s="41">
        <f>G9/G23</f>
        <v>0</v>
      </c>
      <c r="I9" s="42">
        <v>0</v>
      </c>
      <c r="J9" s="38">
        <f>I9/I23</f>
        <v>0</v>
      </c>
    </row>
    <row r="10" spans="1:10" s="36" customFormat="1" ht="9.75">
      <c r="A10" s="152"/>
      <c r="B10" s="49" t="s">
        <v>14</v>
      </c>
      <c r="C10" s="37">
        <v>3</v>
      </c>
      <c r="D10" s="40">
        <f>C10/C23</f>
        <v>0.0001608924166040974</v>
      </c>
      <c r="E10" s="39">
        <v>3</v>
      </c>
      <c r="F10" s="40">
        <f>E10/E23</f>
        <v>0.00017340639522785598</v>
      </c>
      <c r="G10" s="37">
        <v>309.65</v>
      </c>
      <c r="H10" s="41">
        <f>G10/G23</f>
        <v>0.02712504325202682</v>
      </c>
      <c r="I10" s="42">
        <v>40</v>
      </c>
      <c r="J10" s="38">
        <f>I10/I23</f>
        <v>0.0036053835587298954</v>
      </c>
    </row>
    <row r="11" spans="1:10" s="36" customFormat="1" ht="9.75">
      <c r="A11" s="146" t="s">
        <v>15</v>
      </c>
      <c r="B11" s="147"/>
      <c r="C11" s="90">
        <v>2</v>
      </c>
      <c r="D11" s="91">
        <f>C11/C23</f>
        <v>0.00010726161106939826</v>
      </c>
      <c r="E11" s="92">
        <v>5</v>
      </c>
      <c r="F11" s="91">
        <f>E11/E23</f>
        <v>0.0002890106587130933</v>
      </c>
      <c r="G11" s="90">
        <v>0</v>
      </c>
      <c r="H11" s="93">
        <f>G11/G23</f>
        <v>0</v>
      </c>
      <c r="I11" s="94">
        <v>0</v>
      </c>
      <c r="J11" s="95">
        <f>I11/I23</f>
        <v>0</v>
      </c>
    </row>
    <row r="12" spans="1:10" s="36" customFormat="1" ht="9.75">
      <c r="A12" s="144" t="s">
        <v>16</v>
      </c>
      <c r="B12" s="145"/>
      <c r="C12" s="90">
        <v>0</v>
      </c>
      <c r="D12" s="91">
        <f>C12/C23</f>
        <v>0</v>
      </c>
      <c r="E12" s="92">
        <v>0</v>
      </c>
      <c r="F12" s="91">
        <f>E12/E23</f>
        <v>0</v>
      </c>
      <c r="G12" s="90">
        <v>0</v>
      </c>
      <c r="H12" s="93">
        <f>G12/G23</f>
        <v>0</v>
      </c>
      <c r="I12" s="94">
        <v>0</v>
      </c>
      <c r="J12" s="95">
        <f>I12/I23</f>
        <v>0</v>
      </c>
    </row>
    <row r="13" spans="1:10" s="36" customFormat="1" ht="9.75">
      <c r="A13" s="152" t="s">
        <v>17</v>
      </c>
      <c r="B13" s="50" t="s">
        <v>18</v>
      </c>
      <c r="C13" s="37">
        <v>0</v>
      </c>
      <c r="D13" s="40">
        <f>C13/C23</f>
        <v>0</v>
      </c>
      <c r="E13" s="39">
        <v>0</v>
      </c>
      <c r="F13" s="40">
        <f>E13/E23</f>
        <v>0</v>
      </c>
      <c r="G13" s="37">
        <v>0</v>
      </c>
      <c r="H13" s="41">
        <f>G13/G23</f>
        <v>0</v>
      </c>
      <c r="I13" s="42">
        <v>0</v>
      </c>
      <c r="J13" s="38">
        <f>I13/I23</f>
        <v>0</v>
      </c>
    </row>
    <row r="14" spans="1:10" s="36" customFormat="1" ht="9.75">
      <c r="A14" s="152"/>
      <c r="B14" s="50" t="s">
        <v>19</v>
      </c>
      <c r="C14" s="37">
        <v>0</v>
      </c>
      <c r="D14" s="40">
        <f>C14/C23</f>
        <v>0</v>
      </c>
      <c r="E14" s="39">
        <v>0</v>
      </c>
      <c r="F14" s="40">
        <f>E14/E23</f>
        <v>0</v>
      </c>
      <c r="G14" s="37">
        <v>0</v>
      </c>
      <c r="H14" s="41">
        <f>G14/G23</f>
        <v>0</v>
      </c>
      <c r="I14" s="42">
        <v>0</v>
      </c>
      <c r="J14" s="38">
        <f>I14/I23</f>
        <v>0</v>
      </c>
    </row>
    <row r="15" spans="1:10" s="36" customFormat="1" ht="9.75">
      <c r="A15" s="146" t="s">
        <v>20</v>
      </c>
      <c r="B15" s="147"/>
      <c r="C15" s="90">
        <v>0</v>
      </c>
      <c r="D15" s="91">
        <f>C15/C23</f>
        <v>0</v>
      </c>
      <c r="E15" s="92">
        <v>0</v>
      </c>
      <c r="F15" s="91">
        <f>E15/E23</f>
        <v>0</v>
      </c>
      <c r="G15" s="90">
        <v>0</v>
      </c>
      <c r="H15" s="93">
        <f>G15/G23</f>
        <v>0</v>
      </c>
      <c r="I15" s="94">
        <v>0</v>
      </c>
      <c r="J15" s="95">
        <f>I15/I23</f>
        <v>0</v>
      </c>
    </row>
    <row r="16" spans="1:10" s="36" customFormat="1" ht="9.75">
      <c r="A16" s="51" t="s">
        <v>21</v>
      </c>
      <c r="B16" s="52"/>
      <c r="C16" s="90">
        <v>0</v>
      </c>
      <c r="D16" s="91">
        <f>C16/C23</f>
        <v>0</v>
      </c>
      <c r="E16" s="92">
        <v>0</v>
      </c>
      <c r="F16" s="91">
        <f>E16/E23</f>
        <v>0</v>
      </c>
      <c r="G16" s="90">
        <v>0</v>
      </c>
      <c r="H16" s="93">
        <f>G16/G23</f>
        <v>0</v>
      </c>
      <c r="I16" s="94">
        <v>0</v>
      </c>
      <c r="J16" s="95">
        <f>I16/I23</f>
        <v>0</v>
      </c>
    </row>
    <row r="17" spans="1:10" s="36" customFormat="1" ht="9.75">
      <c r="A17" s="144" t="s">
        <v>22</v>
      </c>
      <c r="B17" s="145"/>
      <c r="C17" s="90">
        <v>1294</v>
      </c>
      <c r="D17" s="91">
        <f>C17/C23</f>
        <v>0.06939826236190068</v>
      </c>
      <c r="E17" s="92">
        <v>1073</v>
      </c>
      <c r="F17" s="91">
        <f>E17/E23</f>
        <v>0.062021687359829825</v>
      </c>
      <c r="G17" s="90">
        <v>155.61</v>
      </c>
      <c r="H17" s="93">
        <f>G17/G23</f>
        <v>0.013631286873721603</v>
      </c>
      <c r="I17" s="94">
        <v>950</v>
      </c>
      <c r="J17" s="95">
        <f>I17/I23</f>
        <v>0.08562785951983501</v>
      </c>
    </row>
    <row r="18" spans="1:10" s="36" customFormat="1" ht="9.75">
      <c r="A18" s="159" t="s">
        <v>17</v>
      </c>
      <c r="B18" s="49" t="s">
        <v>23</v>
      </c>
      <c r="C18" s="37">
        <v>1063</v>
      </c>
      <c r="D18" s="40">
        <f>C18/C23</f>
        <v>0.05700954628338518</v>
      </c>
      <c r="E18" s="39">
        <v>823</v>
      </c>
      <c r="F18" s="40">
        <f>E18/E23</f>
        <v>0.04757115442417516</v>
      </c>
      <c r="G18" s="37">
        <v>155.61</v>
      </c>
      <c r="H18" s="41">
        <f>G18/G23</f>
        <v>0.013631286873721603</v>
      </c>
      <c r="I18" s="42">
        <v>650</v>
      </c>
      <c r="J18" s="38">
        <f>I18/I23</f>
        <v>0.0585874828293608</v>
      </c>
    </row>
    <row r="19" spans="1:10" s="36" customFormat="1" ht="9.75">
      <c r="A19" s="160"/>
      <c r="B19" s="49" t="s">
        <v>87</v>
      </c>
      <c r="C19" s="37">
        <v>231</v>
      </c>
      <c r="D19" s="40">
        <f>C19/C23</f>
        <v>0.012388716078515499</v>
      </c>
      <c r="E19" s="39">
        <v>250</v>
      </c>
      <c r="F19" s="40">
        <f>E19/E23</f>
        <v>0.014450532935654665</v>
      </c>
      <c r="G19" s="37">
        <v>0</v>
      </c>
      <c r="H19" s="41">
        <f>G19/G23</f>
        <v>0</v>
      </c>
      <c r="I19" s="42">
        <v>300</v>
      </c>
      <c r="J19" s="38">
        <f>I19/I23</f>
        <v>0.027040376690474214</v>
      </c>
    </row>
    <row r="20" spans="1:10" s="36" customFormat="1" ht="9.75">
      <c r="A20" s="144" t="s">
        <v>24</v>
      </c>
      <c r="B20" s="145"/>
      <c r="C20" s="90">
        <v>1</v>
      </c>
      <c r="D20" s="91">
        <f>C20/C23</f>
        <v>5.363080553469913E-05</v>
      </c>
      <c r="E20" s="92">
        <v>1</v>
      </c>
      <c r="F20" s="91">
        <f>E20/E23</f>
        <v>5.7802131742618665E-05</v>
      </c>
      <c r="G20" s="90">
        <v>0.54</v>
      </c>
      <c r="H20" s="93">
        <f>G20/G23</f>
        <v>4.7303482499901454E-05</v>
      </c>
      <c r="I20" s="94">
        <v>0</v>
      </c>
      <c r="J20" s="95">
        <f>I20/I23</f>
        <v>0</v>
      </c>
    </row>
    <row r="21" spans="1:10" s="36" customFormat="1" ht="9.75">
      <c r="A21" s="144" t="s">
        <v>88</v>
      </c>
      <c r="B21" s="145"/>
      <c r="C21" s="96">
        <v>17346</v>
      </c>
      <c r="D21" s="97">
        <f>C21/C23</f>
        <v>0.9302799528048912</v>
      </c>
      <c r="E21" s="92">
        <v>16218.4</v>
      </c>
      <c r="F21" s="97">
        <f>E21/E23</f>
        <v>0.9374580934544865</v>
      </c>
      <c r="G21" s="90">
        <v>10949.85</v>
      </c>
      <c r="H21" s="98">
        <f>G21/G23</f>
        <v>0.9591963663917518</v>
      </c>
      <c r="I21" s="94">
        <v>10104.52</v>
      </c>
      <c r="J21" s="99">
        <f>I21/I23</f>
        <v>0.910766756921435</v>
      </c>
    </row>
    <row r="22" spans="1:10" s="36" customFormat="1" ht="10.5" thickBot="1">
      <c r="A22" s="189" t="s">
        <v>89</v>
      </c>
      <c r="B22" s="190"/>
      <c r="C22" s="37">
        <v>0</v>
      </c>
      <c r="D22" s="40">
        <f>C22/C23</f>
        <v>0</v>
      </c>
      <c r="E22" s="81">
        <v>0</v>
      </c>
      <c r="F22" s="40">
        <f>E22/E23</f>
        <v>0</v>
      </c>
      <c r="G22" s="37">
        <v>0</v>
      </c>
      <c r="H22" s="41">
        <f>G22/G23</f>
        <v>0</v>
      </c>
      <c r="I22" s="42">
        <v>0</v>
      </c>
      <c r="J22" s="38">
        <f>I22/I23</f>
        <v>0</v>
      </c>
    </row>
    <row r="23" spans="1:10" s="36" customFormat="1" ht="10.5" thickBot="1">
      <c r="A23" s="200" t="s">
        <v>25</v>
      </c>
      <c r="B23" s="201"/>
      <c r="C23" s="100">
        <v>18646</v>
      </c>
      <c r="D23" s="101">
        <f>SUM(D5,D6,D11,D12,D15:D17,D20,D21)</f>
        <v>1</v>
      </c>
      <c r="E23" s="102">
        <v>17300.4</v>
      </c>
      <c r="F23" s="103">
        <f>SUM(F5,F6,F11,F12,F15,F16,F17,F20,F21)</f>
        <v>0.9999999999999999</v>
      </c>
      <c r="G23" s="100">
        <v>11415.65</v>
      </c>
      <c r="H23" s="101">
        <f>SUM(H5,H6,H11,H12,H15:H17,H20,H21)</f>
        <v>1</v>
      </c>
      <c r="I23" s="104">
        <v>11094.52</v>
      </c>
      <c r="J23" s="105">
        <f>SUM(J5,J6,J11,J12,J15,J16,J17,J20,J21)</f>
        <v>1</v>
      </c>
    </row>
    <row r="24" spans="1:10" s="36" customFormat="1" ht="9.75">
      <c r="A24" s="178" t="s">
        <v>26</v>
      </c>
      <c r="B24" s="179"/>
      <c r="C24" s="106">
        <v>1454</v>
      </c>
      <c r="D24" s="107">
        <f>C24/C93</f>
        <v>0.07835318208762192</v>
      </c>
      <c r="E24" s="108">
        <v>1150</v>
      </c>
      <c r="F24" s="109">
        <f>E24/E93</f>
        <v>0.063201398124842</v>
      </c>
      <c r="G24" s="106">
        <v>1128.55</v>
      </c>
      <c r="H24" s="107">
        <f>G24/G93</f>
        <v>0.10004379215216266</v>
      </c>
      <c r="I24" s="108">
        <v>1136</v>
      </c>
      <c r="J24" s="110">
        <f>I24/I93</f>
        <v>0.09773051841910563</v>
      </c>
    </row>
    <row r="25" spans="1:10" s="36" customFormat="1" ht="9.75">
      <c r="A25" s="169" t="s">
        <v>27</v>
      </c>
      <c r="B25" s="170"/>
      <c r="C25" s="37">
        <v>343</v>
      </c>
      <c r="D25" s="41">
        <f>C25/C93</f>
        <v>0.01848359109769898</v>
      </c>
      <c r="E25" s="47">
        <v>230</v>
      </c>
      <c r="F25" s="40">
        <f>E25/E93</f>
        <v>0.012640279624968399</v>
      </c>
      <c r="G25" s="37">
        <v>44.48</v>
      </c>
      <c r="H25" s="41">
        <f>G25/G93</f>
        <v>0.0039430666562652915</v>
      </c>
      <c r="I25" s="47">
        <v>45</v>
      </c>
      <c r="J25" s="38">
        <f>I25/I93</f>
        <v>0.0038713673669540085</v>
      </c>
    </row>
    <row r="26" spans="1:10" s="36" customFormat="1" ht="9.75">
      <c r="A26" s="166" t="s">
        <v>17</v>
      </c>
      <c r="B26" s="49" t="s">
        <v>28</v>
      </c>
      <c r="C26" s="37">
        <v>0</v>
      </c>
      <c r="D26" s="41">
        <f>C26/C93</f>
        <v>0</v>
      </c>
      <c r="E26" s="47">
        <v>0</v>
      </c>
      <c r="F26" s="40">
        <f>E26/E93</f>
        <v>0</v>
      </c>
      <c r="G26" s="37">
        <v>0</v>
      </c>
      <c r="H26" s="41">
        <f>G26/G93</f>
        <v>0</v>
      </c>
      <c r="I26" s="47">
        <v>0</v>
      </c>
      <c r="J26" s="38">
        <f>I26/I93</f>
        <v>0</v>
      </c>
    </row>
    <row r="27" spans="1:10" s="36" customFormat="1" ht="9.75">
      <c r="A27" s="166"/>
      <c r="B27" s="49" t="s">
        <v>29</v>
      </c>
      <c r="C27" s="37">
        <v>0</v>
      </c>
      <c r="D27" s="41">
        <f>C27/C93</f>
        <v>0</v>
      </c>
      <c r="E27" s="47">
        <v>0</v>
      </c>
      <c r="F27" s="40">
        <f>E27/E93</f>
        <v>0</v>
      </c>
      <c r="G27" s="37">
        <v>0</v>
      </c>
      <c r="H27" s="41">
        <f>G27/G93</f>
        <v>0</v>
      </c>
      <c r="I27" s="47">
        <v>0</v>
      </c>
      <c r="J27" s="38">
        <f>I27/I93</f>
        <v>0</v>
      </c>
    </row>
    <row r="28" spans="1:10" s="36" customFormat="1" ht="9.75">
      <c r="A28" s="166"/>
      <c r="B28" s="49" t="s">
        <v>30</v>
      </c>
      <c r="C28" s="37">
        <v>0</v>
      </c>
      <c r="D28" s="41">
        <f>C28/C93</f>
        <v>0</v>
      </c>
      <c r="E28" s="47">
        <v>0</v>
      </c>
      <c r="F28" s="40">
        <f>E28/E93</f>
        <v>0</v>
      </c>
      <c r="G28" s="37">
        <v>0</v>
      </c>
      <c r="H28" s="41">
        <f>G28/G93</f>
        <v>0</v>
      </c>
      <c r="I28" s="47">
        <v>0</v>
      </c>
      <c r="J28" s="38">
        <f>I28/I93</f>
        <v>0</v>
      </c>
    </row>
    <row r="29" spans="1:10" s="36" customFormat="1" ht="9.75">
      <c r="A29" s="166"/>
      <c r="B29" s="49" t="s">
        <v>31</v>
      </c>
      <c r="C29" s="37">
        <v>0</v>
      </c>
      <c r="D29" s="41">
        <f>C29/C93</f>
        <v>0</v>
      </c>
      <c r="E29" s="47">
        <v>0</v>
      </c>
      <c r="F29" s="40">
        <f>E29/E93</f>
        <v>0</v>
      </c>
      <c r="G29" s="37">
        <v>0</v>
      </c>
      <c r="H29" s="41">
        <f>G29/G93</f>
        <v>0</v>
      </c>
      <c r="I29" s="47">
        <v>0</v>
      </c>
      <c r="J29" s="38">
        <f>I29/I93</f>
        <v>0</v>
      </c>
    </row>
    <row r="30" spans="1:10" s="36" customFormat="1" ht="9.75">
      <c r="A30" s="169" t="s">
        <v>32</v>
      </c>
      <c r="B30" s="170"/>
      <c r="C30" s="37">
        <v>419</v>
      </c>
      <c r="D30" s="41">
        <f>C30/C93</f>
        <v>0.02257908067036698</v>
      </c>
      <c r="E30" s="47">
        <v>325</v>
      </c>
      <c r="F30" s="40">
        <f>E30/E93</f>
        <v>0.017861264687455348</v>
      </c>
      <c r="G30" s="37">
        <v>111.7</v>
      </c>
      <c r="H30" s="41">
        <f>G30/G93</f>
        <v>0.009901990681313694</v>
      </c>
      <c r="I30" s="47">
        <v>112</v>
      </c>
      <c r="J30" s="38">
        <f>I30/I93</f>
        <v>0.009635403224418866</v>
      </c>
    </row>
    <row r="31" spans="1:10" s="36" customFormat="1" ht="9.75">
      <c r="A31" s="166" t="s">
        <v>17</v>
      </c>
      <c r="B31" s="49" t="s">
        <v>33</v>
      </c>
      <c r="C31" s="37">
        <v>0</v>
      </c>
      <c r="D31" s="41">
        <f>C31/C93</f>
        <v>0</v>
      </c>
      <c r="E31" s="47">
        <v>0</v>
      </c>
      <c r="F31" s="40">
        <f>E31/E93</f>
        <v>0</v>
      </c>
      <c r="G31" s="37">
        <v>0</v>
      </c>
      <c r="H31" s="41">
        <f>G31/G93</f>
        <v>0</v>
      </c>
      <c r="I31" s="47">
        <v>0</v>
      </c>
      <c r="J31" s="38">
        <f>I31/I93</f>
        <v>0</v>
      </c>
    </row>
    <row r="32" spans="1:10" s="36" customFormat="1" ht="9.75">
      <c r="A32" s="166"/>
      <c r="B32" s="49" t="s">
        <v>34</v>
      </c>
      <c r="C32" s="37">
        <v>4</v>
      </c>
      <c r="D32" s="41">
        <f>C32/C93</f>
        <v>0.0002155520827719998</v>
      </c>
      <c r="E32" s="47">
        <v>4</v>
      </c>
      <c r="F32" s="40">
        <f>E32/E93</f>
        <v>0.00021983094999945043</v>
      </c>
      <c r="G32" s="37">
        <v>0</v>
      </c>
      <c r="H32" s="41">
        <f>G32/G93</f>
        <v>0</v>
      </c>
      <c r="I32" s="47">
        <v>0</v>
      </c>
      <c r="J32" s="38">
        <f>I32/I93</f>
        <v>0</v>
      </c>
    </row>
    <row r="33" spans="1:10" s="36" customFormat="1" ht="9.75">
      <c r="A33" s="166"/>
      <c r="B33" s="49" t="s">
        <v>35</v>
      </c>
      <c r="C33" s="37">
        <v>0</v>
      </c>
      <c r="D33" s="41">
        <f>C33/C93</f>
        <v>0</v>
      </c>
      <c r="E33" s="47">
        <v>0</v>
      </c>
      <c r="F33" s="40">
        <f>E33/E93</f>
        <v>0</v>
      </c>
      <c r="G33" s="37">
        <v>0</v>
      </c>
      <c r="H33" s="41">
        <f>G33/G93</f>
        <v>0</v>
      </c>
      <c r="I33" s="47">
        <v>0</v>
      </c>
      <c r="J33" s="38">
        <f>I33/I93</f>
        <v>0</v>
      </c>
    </row>
    <row r="34" spans="1:10" s="36" customFormat="1" ht="9.75">
      <c r="A34" s="166"/>
      <c r="B34" s="49" t="s">
        <v>36</v>
      </c>
      <c r="C34" s="37">
        <v>2</v>
      </c>
      <c r="D34" s="41">
        <f>C34/C93</f>
        <v>0.0001077760413859999</v>
      </c>
      <c r="E34" s="47">
        <v>2</v>
      </c>
      <c r="F34" s="40">
        <f>E34/E93</f>
        <v>0.00010991547499972522</v>
      </c>
      <c r="G34" s="37">
        <v>0.93</v>
      </c>
      <c r="H34" s="41">
        <f>G34/G93</f>
        <v>8.244271560986335E-05</v>
      </c>
      <c r="I34" s="47">
        <v>1</v>
      </c>
      <c r="J34" s="38">
        <f>I34/I93</f>
        <v>8.60303859323113E-05</v>
      </c>
    </row>
    <row r="35" spans="1:10" s="36" customFormat="1" ht="9.75">
      <c r="A35" s="166"/>
      <c r="B35" s="49" t="s">
        <v>37</v>
      </c>
      <c r="C35" s="37">
        <v>1</v>
      </c>
      <c r="D35" s="41">
        <f>C35/C93</f>
        <v>5.388802069299995E-05</v>
      </c>
      <c r="E35" s="47">
        <v>1</v>
      </c>
      <c r="F35" s="40">
        <f>E35/E93</f>
        <v>5.495773749986261E-05</v>
      </c>
      <c r="G35" s="37">
        <v>0.17</v>
      </c>
      <c r="H35" s="41">
        <f>G35/G93</f>
        <v>1.5070173821157817E-05</v>
      </c>
      <c r="I35" s="47">
        <v>0</v>
      </c>
      <c r="J35" s="38">
        <f>I35/I93</f>
        <v>0</v>
      </c>
    </row>
    <row r="36" spans="1:10" s="36" customFormat="1" ht="9.75">
      <c r="A36" s="166"/>
      <c r="B36" s="49" t="s">
        <v>38</v>
      </c>
      <c r="C36" s="37">
        <v>0</v>
      </c>
      <c r="D36" s="41">
        <f>C36/C93</f>
        <v>0</v>
      </c>
      <c r="E36" s="47">
        <v>0</v>
      </c>
      <c r="F36" s="40">
        <f>E36/E93</f>
        <v>0</v>
      </c>
      <c r="G36" s="37">
        <v>0</v>
      </c>
      <c r="H36" s="41">
        <f>G36/G93</f>
        <v>0</v>
      </c>
      <c r="I36" s="47">
        <v>0</v>
      </c>
      <c r="J36" s="38">
        <f>I36/I93</f>
        <v>0</v>
      </c>
    </row>
    <row r="37" spans="1:10" s="36" customFormat="1" ht="9.75">
      <c r="A37" s="166"/>
      <c r="B37" s="49" t="s">
        <v>39</v>
      </c>
      <c r="C37" s="37">
        <v>0</v>
      </c>
      <c r="D37" s="41">
        <f>C37/C93</f>
        <v>0</v>
      </c>
      <c r="E37" s="47">
        <v>0</v>
      </c>
      <c r="F37" s="40">
        <f>E37/E93</f>
        <v>0</v>
      </c>
      <c r="G37" s="37">
        <v>0</v>
      </c>
      <c r="H37" s="41">
        <f>G37/G93</f>
        <v>0</v>
      </c>
      <c r="I37" s="47">
        <v>0</v>
      </c>
      <c r="J37" s="38">
        <f>I37/I93</f>
        <v>0</v>
      </c>
    </row>
    <row r="38" spans="1:10" s="36" customFormat="1" ht="9.75">
      <c r="A38" s="171" t="s">
        <v>83</v>
      </c>
      <c r="B38" s="172"/>
      <c r="C38" s="37">
        <v>0</v>
      </c>
      <c r="D38" s="41">
        <f>C38/C93</f>
        <v>0</v>
      </c>
      <c r="E38" s="47">
        <v>0</v>
      </c>
      <c r="F38" s="40">
        <f>E38/E93</f>
        <v>0</v>
      </c>
      <c r="G38" s="37">
        <v>0</v>
      </c>
      <c r="H38" s="41">
        <f>G38/G93</f>
        <v>0</v>
      </c>
      <c r="I38" s="47">
        <v>0</v>
      </c>
      <c r="J38" s="38">
        <f>I38/I93</f>
        <v>0</v>
      </c>
    </row>
    <row r="39" spans="1:10" s="36" customFormat="1" ht="9.75">
      <c r="A39" s="171" t="s">
        <v>84</v>
      </c>
      <c r="B39" s="172"/>
      <c r="C39" s="37">
        <v>345</v>
      </c>
      <c r="D39" s="41">
        <f>C39/C93</f>
        <v>0.01859136713908498</v>
      </c>
      <c r="E39" s="47">
        <v>300</v>
      </c>
      <c r="F39" s="40">
        <f>E39/E93</f>
        <v>0.016487321249958782</v>
      </c>
      <c r="G39" s="37">
        <v>707.48</v>
      </c>
      <c r="H39" s="41">
        <f>G39/G93</f>
        <v>0.06271674455878078</v>
      </c>
      <c r="I39" s="47">
        <v>708</v>
      </c>
      <c r="J39" s="38">
        <f>I39/I93</f>
        <v>0.0609095132400764</v>
      </c>
    </row>
    <row r="40" spans="1:10" s="36" customFormat="1" ht="9.75">
      <c r="A40" s="169" t="s">
        <v>40</v>
      </c>
      <c r="B40" s="170"/>
      <c r="C40" s="37">
        <v>19</v>
      </c>
      <c r="D40" s="41">
        <f>C40/C93</f>
        <v>0.001023872393166999</v>
      </c>
      <c r="E40" s="47">
        <v>20</v>
      </c>
      <c r="F40" s="40">
        <f>E40/E93</f>
        <v>0.0010991547499972522</v>
      </c>
      <c r="G40" s="37">
        <v>30.48</v>
      </c>
      <c r="H40" s="41">
        <f>G40/G93</f>
        <v>0.0027019935180522953</v>
      </c>
      <c r="I40" s="47">
        <v>30</v>
      </c>
      <c r="J40" s="38">
        <f>I40/I93</f>
        <v>0.002580911577969339</v>
      </c>
    </row>
    <row r="41" spans="1:10" s="36" customFormat="1" ht="12.75">
      <c r="A41" s="169" t="s">
        <v>41</v>
      </c>
      <c r="B41" s="199"/>
      <c r="C41" s="37">
        <v>228</v>
      </c>
      <c r="D41" s="41">
        <f>C41/C93</f>
        <v>0.012286468718003988</v>
      </c>
      <c r="E41" s="47">
        <v>190</v>
      </c>
      <c r="F41" s="40">
        <f>E41/E93</f>
        <v>0.010441970124973896</v>
      </c>
      <c r="G41" s="37">
        <v>150.95</v>
      </c>
      <c r="H41" s="41">
        <f>G41/G93</f>
        <v>0.01338142787237513</v>
      </c>
      <c r="I41" s="47">
        <v>151</v>
      </c>
      <c r="J41" s="38">
        <f>I41/I93</f>
        <v>0.012990588275779006</v>
      </c>
    </row>
    <row r="42" spans="1:10" s="36" customFormat="1" ht="9.75">
      <c r="A42" s="166" t="s">
        <v>17</v>
      </c>
      <c r="B42" s="53" t="s">
        <v>42</v>
      </c>
      <c r="C42" s="37">
        <v>14</v>
      </c>
      <c r="D42" s="41">
        <f>C42/C93</f>
        <v>0.0007544322897019992</v>
      </c>
      <c r="E42" s="47">
        <v>10</v>
      </c>
      <c r="F42" s="40">
        <f>E42/E93</f>
        <v>0.0005495773749986261</v>
      </c>
      <c r="G42" s="37">
        <v>46.67</v>
      </c>
      <c r="H42" s="41">
        <f>G42/G93</f>
        <v>0.004137205954314325</v>
      </c>
      <c r="I42" s="47">
        <v>47</v>
      </c>
      <c r="J42" s="38">
        <f>I42/I93</f>
        <v>0.004043428138818631</v>
      </c>
    </row>
    <row r="43" spans="1:10" s="36" customFormat="1" ht="11.25" customHeight="1">
      <c r="A43" s="166"/>
      <c r="B43" s="54" t="s">
        <v>43</v>
      </c>
      <c r="C43" s="37">
        <v>0</v>
      </c>
      <c r="D43" s="41">
        <f>C43/C93</f>
        <v>0</v>
      </c>
      <c r="E43" s="47">
        <v>0</v>
      </c>
      <c r="F43" s="40">
        <f>E43/E93</f>
        <v>0</v>
      </c>
      <c r="G43" s="37">
        <v>0</v>
      </c>
      <c r="H43" s="41">
        <f>G43/G93</f>
        <v>0</v>
      </c>
      <c r="I43" s="47">
        <v>0</v>
      </c>
      <c r="J43" s="38">
        <f>I43/I93</f>
        <v>0</v>
      </c>
    </row>
    <row r="44" spans="1:10" s="36" customFormat="1" ht="9.75">
      <c r="A44" s="166"/>
      <c r="B44" s="49" t="s">
        <v>44</v>
      </c>
      <c r="C44" s="37">
        <v>29</v>
      </c>
      <c r="D44" s="41">
        <f>C44/C93</f>
        <v>0.0015627526000969985</v>
      </c>
      <c r="E44" s="47">
        <v>25</v>
      </c>
      <c r="F44" s="40">
        <f>E44/E93</f>
        <v>0.001373943437496565</v>
      </c>
      <c r="G44" s="37">
        <v>31.48</v>
      </c>
      <c r="H44" s="41">
        <f>G44/G93</f>
        <v>0.0027906415993532237</v>
      </c>
      <c r="I44" s="47">
        <v>31</v>
      </c>
      <c r="J44" s="38">
        <f>I44/I93</f>
        <v>0.0026669419639016503</v>
      </c>
    </row>
    <row r="45" spans="1:10" s="36" customFormat="1" ht="9.75">
      <c r="A45" s="166"/>
      <c r="B45" s="54" t="s">
        <v>45</v>
      </c>
      <c r="C45" s="37">
        <v>34</v>
      </c>
      <c r="D45" s="41">
        <f>C45/C93</f>
        <v>0.0018321927035619982</v>
      </c>
      <c r="E45" s="47">
        <v>30</v>
      </c>
      <c r="F45" s="40">
        <f>E45/E93</f>
        <v>0.0016487321249958782</v>
      </c>
      <c r="G45" s="37">
        <v>27.03</v>
      </c>
      <c r="H45" s="41">
        <f>G45/G93</f>
        <v>0.002396157637564093</v>
      </c>
      <c r="I45" s="47">
        <v>27</v>
      </c>
      <c r="J45" s="38">
        <f>I45/I93</f>
        <v>0.002322820420172405</v>
      </c>
    </row>
    <row r="46" spans="1:10" s="36" customFormat="1" ht="11.25" customHeight="1">
      <c r="A46" s="133" t="s">
        <v>49</v>
      </c>
      <c r="B46" s="134"/>
      <c r="C46" s="37">
        <v>96</v>
      </c>
      <c r="D46" s="41">
        <f>C46/C93</f>
        <v>0.005173249986527995</v>
      </c>
      <c r="E46" s="47">
        <v>90</v>
      </c>
      <c r="F46" s="40">
        <f>E46/E93</f>
        <v>0.004946196374987635</v>
      </c>
      <c r="G46" s="37">
        <v>35.53</v>
      </c>
      <c r="H46" s="41">
        <f>G46/G93</f>
        <v>0.0031496663286219835</v>
      </c>
      <c r="I46" s="47">
        <v>36</v>
      </c>
      <c r="J46" s="38">
        <f>I46/I93</f>
        <v>0.003097093893563207</v>
      </c>
    </row>
    <row r="47" spans="1:10" s="36" customFormat="1" ht="9.75">
      <c r="A47" s="152" t="s">
        <v>17</v>
      </c>
      <c r="B47" s="49" t="s">
        <v>50</v>
      </c>
      <c r="C47" s="37">
        <v>50</v>
      </c>
      <c r="D47" s="41">
        <f>C47/C93</f>
        <v>0.002694401034649997</v>
      </c>
      <c r="E47" s="47">
        <v>45</v>
      </c>
      <c r="F47" s="40">
        <f>E47/E93</f>
        <v>0.0024730981874938173</v>
      </c>
      <c r="G47" s="37">
        <v>31.96</v>
      </c>
      <c r="H47" s="41">
        <f>G47/G93</f>
        <v>0.0028331926783776696</v>
      </c>
      <c r="I47" s="47">
        <v>32</v>
      </c>
      <c r="J47" s="38">
        <f>I47/I93</f>
        <v>0.0027529723498339615</v>
      </c>
    </row>
    <row r="48" spans="1:10" s="36" customFormat="1" ht="9.75">
      <c r="A48" s="152"/>
      <c r="B48" s="49" t="s">
        <v>51</v>
      </c>
      <c r="C48" s="37">
        <v>46</v>
      </c>
      <c r="D48" s="41">
        <f>C48/C93</f>
        <v>0.0024788489518779975</v>
      </c>
      <c r="E48" s="47">
        <v>40</v>
      </c>
      <c r="F48" s="40">
        <f>E48/E93</f>
        <v>0.0021983094999945044</v>
      </c>
      <c r="G48" s="37">
        <v>3.57</v>
      </c>
      <c r="H48" s="41">
        <f>G48/G93</f>
        <v>0.0003164736502443141</v>
      </c>
      <c r="I48" s="47">
        <v>5</v>
      </c>
      <c r="J48" s="38">
        <f>I48/I93</f>
        <v>0.0004301519296615565</v>
      </c>
    </row>
    <row r="49" spans="1:10" s="36" customFormat="1" ht="9.75">
      <c r="A49" s="167" t="s">
        <v>90</v>
      </c>
      <c r="B49" s="168"/>
      <c r="C49" s="37">
        <v>2</v>
      </c>
      <c r="D49" s="41">
        <f>C49/C93</f>
        <v>0.0001077760413859999</v>
      </c>
      <c r="E49" s="47">
        <v>0</v>
      </c>
      <c r="F49" s="40">
        <f>E49/E93</f>
        <v>0</v>
      </c>
      <c r="G49" s="37">
        <v>13.38</v>
      </c>
      <c r="H49" s="41">
        <f>G49/G93</f>
        <v>0.001186111327806421</v>
      </c>
      <c r="I49" s="47">
        <v>13</v>
      </c>
      <c r="J49" s="38">
        <f>I49/I93</f>
        <v>0.0011183950171200468</v>
      </c>
    </row>
    <row r="50" spans="1:10" s="36" customFormat="1" ht="9.75">
      <c r="A50" s="133" t="s">
        <v>52</v>
      </c>
      <c r="B50" s="134"/>
      <c r="C50" s="37">
        <v>2</v>
      </c>
      <c r="D50" s="41">
        <f>C50/C93</f>
        <v>0.0001077760413859999</v>
      </c>
      <c r="E50" s="47">
        <v>0</v>
      </c>
      <c r="F50" s="40">
        <f>E50/E93</f>
        <v>0</v>
      </c>
      <c r="G50" s="37">
        <v>34.55</v>
      </c>
      <c r="H50" s="41">
        <f>G50/G93</f>
        <v>0.0030627912089470732</v>
      </c>
      <c r="I50" s="47">
        <v>35</v>
      </c>
      <c r="J50" s="38">
        <f>I50/I93</f>
        <v>0.0030110635076308952</v>
      </c>
    </row>
    <row r="51" spans="1:10" s="36" customFormat="1" ht="9.75">
      <c r="A51" s="163" t="s">
        <v>85</v>
      </c>
      <c r="B51" s="164"/>
      <c r="C51" s="37">
        <v>0</v>
      </c>
      <c r="D51" s="41">
        <f>C51/C93</f>
        <v>0</v>
      </c>
      <c r="E51" s="47">
        <v>0</v>
      </c>
      <c r="F51" s="40">
        <f>E51/E93</f>
        <v>0</v>
      </c>
      <c r="G51" s="37">
        <v>0</v>
      </c>
      <c r="H51" s="41">
        <f>G51/G93</f>
        <v>0</v>
      </c>
      <c r="I51" s="47">
        <v>5</v>
      </c>
      <c r="J51" s="38">
        <f>I51/I93</f>
        <v>0.0004301519296615565</v>
      </c>
    </row>
    <row r="52" spans="1:10" s="36" customFormat="1" ht="9.75">
      <c r="A52" s="135" t="s">
        <v>53</v>
      </c>
      <c r="B52" s="136"/>
      <c r="C52" s="90">
        <v>761</v>
      </c>
      <c r="D52" s="93">
        <f>C52/C93</f>
        <v>0.04100878374737296</v>
      </c>
      <c r="E52" s="111">
        <v>761</v>
      </c>
      <c r="F52" s="91">
        <f>E52/E93</f>
        <v>0.041822838237395445</v>
      </c>
      <c r="G52" s="90">
        <v>411.97</v>
      </c>
      <c r="H52" s="93">
        <f>G52/G93</f>
        <v>0.03652035005354345</v>
      </c>
      <c r="I52" s="111">
        <v>474</v>
      </c>
      <c r="J52" s="95">
        <f>I52/I93</f>
        <v>0.04077840293191556</v>
      </c>
    </row>
    <row r="53" spans="1:10" s="36" customFormat="1" ht="12.75">
      <c r="A53" s="191" t="s">
        <v>54</v>
      </c>
      <c r="B53" s="192"/>
      <c r="C53" s="37">
        <v>320</v>
      </c>
      <c r="D53" s="41">
        <f>C53/C93</f>
        <v>0.017244166621759982</v>
      </c>
      <c r="E53" s="47">
        <v>320</v>
      </c>
      <c r="F53" s="40">
        <f>E53/E93</f>
        <v>0.017586475999956035</v>
      </c>
      <c r="G53" s="37">
        <v>118.79</v>
      </c>
      <c r="H53" s="41">
        <f>G53/G93</f>
        <v>0.010530505577737277</v>
      </c>
      <c r="I53" s="47">
        <v>139</v>
      </c>
      <c r="J53" s="38">
        <f>I53/I93</f>
        <v>0.01195822364459127</v>
      </c>
    </row>
    <row r="54" spans="1:10" s="36" customFormat="1" ht="12.75">
      <c r="A54" s="191" t="s">
        <v>55</v>
      </c>
      <c r="B54" s="192"/>
      <c r="C54" s="37">
        <v>115</v>
      </c>
      <c r="D54" s="41">
        <f>C54/C93</f>
        <v>0.0061971223796949935</v>
      </c>
      <c r="E54" s="47">
        <v>115</v>
      </c>
      <c r="F54" s="40">
        <f>E54/E93</f>
        <v>0.0063201398124841995</v>
      </c>
      <c r="G54" s="37">
        <v>88.73</v>
      </c>
      <c r="H54" s="41">
        <f>G54/G93</f>
        <v>0.00786574425383137</v>
      </c>
      <c r="I54" s="47">
        <v>109</v>
      </c>
      <c r="J54" s="38">
        <f>I54/I93</f>
        <v>0.00937731206662193</v>
      </c>
    </row>
    <row r="55" spans="1:10" s="36" customFormat="1" ht="9.75">
      <c r="A55" s="191" t="s">
        <v>56</v>
      </c>
      <c r="B55" s="134"/>
      <c r="C55" s="37">
        <v>0</v>
      </c>
      <c r="D55" s="41">
        <f>C55/C93</f>
        <v>0</v>
      </c>
      <c r="E55" s="47">
        <v>0</v>
      </c>
      <c r="F55" s="40">
        <f>E55/E93</f>
        <v>0</v>
      </c>
      <c r="G55" s="37">
        <v>0</v>
      </c>
      <c r="H55" s="41">
        <f>G55/G93</f>
        <v>0</v>
      </c>
      <c r="I55" s="47">
        <v>0</v>
      </c>
      <c r="J55" s="38">
        <f>I55/I93</f>
        <v>0</v>
      </c>
    </row>
    <row r="56" spans="1:10" s="36" customFormat="1" ht="12.75">
      <c r="A56" s="191" t="s">
        <v>57</v>
      </c>
      <c r="B56" s="192"/>
      <c r="C56" s="37">
        <v>327</v>
      </c>
      <c r="D56" s="41">
        <f>C56/C93</f>
        <v>0.01762138276661098</v>
      </c>
      <c r="E56" s="47">
        <v>327</v>
      </c>
      <c r="F56" s="40">
        <f>E56/E93</f>
        <v>0.017971180162455073</v>
      </c>
      <c r="G56" s="37">
        <v>204.45</v>
      </c>
      <c r="H56" s="41">
        <f>G56/G93</f>
        <v>0.018124100221974797</v>
      </c>
      <c r="I56" s="47">
        <v>226</v>
      </c>
      <c r="J56" s="38">
        <f>I56/I93</f>
        <v>0.019442867220702355</v>
      </c>
    </row>
    <row r="57" spans="1:10" s="36" customFormat="1" ht="9.75">
      <c r="A57" s="137" t="s">
        <v>58</v>
      </c>
      <c r="B57" s="138"/>
      <c r="C57" s="90">
        <v>0</v>
      </c>
      <c r="D57" s="93">
        <f>C57/C93</f>
        <v>0</v>
      </c>
      <c r="E57" s="111">
        <v>0</v>
      </c>
      <c r="F57" s="91">
        <f>E57/E93</f>
        <v>0</v>
      </c>
      <c r="G57" s="90">
        <v>0</v>
      </c>
      <c r="H57" s="93">
        <f>G57/G93</f>
        <v>0</v>
      </c>
      <c r="I57" s="111">
        <v>0</v>
      </c>
      <c r="J57" s="95">
        <f>I57/I93</f>
        <v>0</v>
      </c>
    </row>
    <row r="58" spans="1:10" s="36" customFormat="1" ht="9.75">
      <c r="A58" s="137" t="s">
        <v>59</v>
      </c>
      <c r="B58" s="138"/>
      <c r="C58" s="90">
        <v>0</v>
      </c>
      <c r="D58" s="93">
        <f>C58/C93</f>
        <v>0</v>
      </c>
      <c r="E58" s="111">
        <v>0</v>
      </c>
      <c r="F58" s="91">
        <f>E58/E93</f>
        <v>0</v>
      </c>
      <c r="G58" s="90">
        <v>0</v>
      </c>
      <c r="H58" s="93">
        <f>G58/G93</f>
        <v>0</v>
      </c>
      <c r="I58" s="111">
        <v>0</v>
      </c>
      <c r="J58" s="95">
        <f>I58/I93</f>
        <v>0</v>
      </c>
    </row>
    <row r="59" spans="1:10" s="36" customFormat="1" ht="9.75">
      <c r="A59" s="135" t="s">
        <v>91</v>
      </c>
      <c r="B59" s="136"/>
      <c r="C59" s="90">
        <v>0</v>
      </c>
      <c r="D59" s="93">
        <f>C59/C93</f>
        <v>0</v>
      </c>
      <c r="E59" s="111">
        <v>0</v>
      </c>
      <c r="F59" s="91">
        <f>E59/E93</f>
        <v>0</v>
      </c>
      <c r="G59" s="90">
        <v>0</v>
      </c>
      <c r="H59" s="93">
        <f>G59/G93</f>
        <v>0</v>
      </c>
      <c r="I59" s="111">
        <v>0</v>
      </c>
      <c r="J59" s="95">
        <f>I59/I93</f>
        <v>0</v>
      </c>
    </row>
    <row r="60" spans="1:10" s="36" customFormat="1" ht="9.75">
      <c r="A60" s="135" t="s">
        <v>92</v>
      </c>
      <c r="B60" s="136"/>
      <c r="C60" s="96">
        <v>0</v>
      </c>
      <c r="D60" s="98">
        <f>C60/C93</f>
        <v>0</v>
      </c>
      <c r="E60" s="111">
        <v>0</v>
      </c>
      <c r="F60" s="97">
        <f>E60/E93</f>
        <v>0</v>
      </c>
      <c r="G60" s="96">
        <v>0</v>
      </c>
      <c r="H60" s="98">
        <f>G60/G93</f>
        <v>0</v>
      </c>
      <c r="I60" s="111">
        <v>0</v>
      </c>
      <c r="J60" s="99">
        <f>I60/I93</f>
        <v>0</v>
      </c>
    </row>
    <row r="61" spans="1:10" s="36" customFormat="1" ht="11.25" customHeight="1">
      <c r="A61" s="135" t="s">
        <v>93</v>
      </c>
      <c r="B61" s="136"/>
      <c r="C61" s="90">
        <v>0</v>
      </c>
      <c r="D61" s="93">
        <f>C61/C93</f>
        <v>0</v>
      </c>
      <c r="E61" s="111">
        <v>0</v>
      </c>
      <c r="F61" s="91">
        <f>E61/E93</f>
        <v>0</v>
      </c>
      <c r="G61" s="90">
        <v>0</v>
      </c>
      <c r="H61" s="93">
        <f>G61/G93</f>
        <v>0</v>
      </c>
      <c r="I61" s="111">
        <v>0</v>
      </c>
      <c r="J61" s="95">
        <f>I61/I93</f>
        <v>0</v>
      </c>
    </row>
    <row r="62" spans="1:10" s="36" customFormat="1" ht="11.25" customHeight="1">
      <c r="A62" s="137" t="s">
        <v>94</v>
      </c>
      <c r="B62" s="138"/>
      <c r="C62" s="90">
        <v>466</v>
      </c>
      <c r="D62" s="93">
        <f>C62/C93</f>
        <v>0.025111817642937975</v>
      </c>
      <c r="E62" s="111">
        <v>279.8</v>
      </c>
      <c r="F62" s="91">
        <f>E62/E93</f>
        <v>0.015377174952461558</v>
      </c>
      <c r="G62" s="90">
        <v>252.04</v>
      </c>
      <c r="H62" s="93">
        <f>G62/G93</f>
        <v>0.022342862411085976</v>
      </c>
      <c r="I62" s="111">
        <v>412.8</v>
      </c>
      <c r="J62" s="95">
        <f>I62/I93</f>
        <v>0.0355133433128581</v>
      </c>
    </row>
    <row r="63" spans="1:10" s="36" customFormat="1" ht="11.25" customHeight="1">
      <c r="A63" s="193" t="s">
        <v>60</v>
      </c>
      <c r="B63" s="194"/>
      <c r="C63" s="37">
        <v>136</v>
      </c>
      <c r="D63" s="41">
        <f>C63/C93</f>
        <v>0.007328770814247993</v>
      </c>
      <c r="E63" s="47">
        <v>0</v>
      </c>
      <c r="F63" s="40">
        <f>E63/E93</f>
        <v>0</v>
      </c>
      <c r="G63" s="37">
        <v>18.14</v>
      </c>
      <c r="H63" s="41">
        <f>G63/G93</f>
        <v>0.00160807619479884</v>
      </c>
      <c r="I63" s="47">
        <v>135</v>
      </c>
      <c r="J63" s="38">
        <f>I63/I93</f>
        <v>0.011614102100862025</v>
      </c>
    </row>
    <row r="64" spans="1:10" s="36" customFormat="1" ht="11.25" customHeight="1">
      <c r="A64" s="161" t="s">
        <v>17</v>
      </c>
      <c r="B64" s="49" t="s">
        <v>61</v>
      </c>
      <c r="C64" s="37">
        <v>36.088</v>
      </c>
      <c r="D64" s="41">
        <f>C64/C93</f>
        <v>0.0019447108907689821</v>
      </c>
      <c r="E64" s="47">
        <v>0</v>
      </c>
      <c r="F64" s="40">
        <f>E64/E93</f>
        <v>0</v>
      </c>
      <c r="G64" s="37">
        <v>0</v>
      </c>
      <c r="H64" s="41">
        <f>G64/G93</f>
        <v>0</v>
      </c>
      <c r="I64" s="47">
        <v>0</v>
      </c>
      <c r="J64" s="38">
        <f>I64/I93</f>
        <v>0</v>
      </c>
    </row>
    <row r="65" spans="1:10" s="48" customFormat="1" ht="11.25" customHeight="1">
      <c r="A65" s="162"/>
      <c r="B65" s="49" t="s">
        <v>62</v>
      </c>
      <c r="C65" s="37">
        <v>4.979</v>
      </c>
      <c r="D65" s="41">
        <f>C65/C93</f>
        <v>0.00026830845503044673</v>
      </c>
      <c r="E65" s="47">
        <v>0</v>
      </c>
      <c r="F65" s="40">
        <f>E65/E93</f>
        <v>0</v>
      </c>
      <c r="G65" s="37">
        <v>0</v>
      </c>
      <c r="H65" s="41">
        <f>G65/G93</f>
        <v>0</v>
      </c>
      <c r="I65" s="47">
        <v>0</v>
      </c>
      <c r="J65" s="38">
        <f>I65/I93</f>
        <v>0</v>
      </c>
    </row>
    <row r="66" spans="1:10" s="36" customFormat="1" ht="9.75">
      <c r="A66" s="162"/>
      <c r="B66" s="49" t="s">
        <v>63</v>
      </c>
      <c r="C66" s="37">
        <v>95.1604</v>
      </c>
      <c r="D66" s="41">
        <f>C66/C93</f>
        <v>0.0051280056043541515</v>
      </c>
      <c r="E66" s="47">
        <v>0</v>
      </c>
      <c r="F66" s="40">
        <f>E66/E93</f>
        <v>0</v>
      </c>
      <c r="G66" s="37">
        <v>18.14</v>
      </c>
      <c r="H66" s="41">
        <f>G66/G93</f>
        <v>0.00160807619479884</v>
      </c>
      <c r="I66" s="47">
        <v>135</v>
      </c>
      <c r="J66" s="38">
        <f>I66/I93</f>
        <v>0.011614102100862025</v>
      </c>
    </row>
    <row r="67" spans="1:10" s="36" customFormat="1" ht="9.75">
      <c r="A67" s="193" t="s">
        <v>64</v>
      </c>
      <c r="B67" s="194"/>
      <c r="C67" s="37">
        <v>318</v>
      </c>
      <c r="D67" s="41">
        <f>C67/C93</f>
        <v>0.017136390580373983</v>
      </c>
      <c r="E67" s="47">
        <v>256.8</v>
      </c>
      <c r="F67" s="40">
        <f>E67/E93</f>
        <v>0.014113146989964718</v>
      </c>
      <c r="G67" s="37">
        <v>225.12</v>
      </c>
      <c r="H67" s="41">
        <f>G67/G93</f>
        <v>0.019956456062464985</v>
      </c>
      <c r="I67" s="47">
        <v>277.8</v>
      </c>
      <c r="J67" s="38">
        <f>I67/I93</f>
        <v>0.02389924121199608</v>
      </c>
    </row>
    <row r="68" spans="1:10" s="36" customFormat="1" ht="11.25" customHeight="1">
      <c r="A68" s="139" t="s">
        <v>17</v>
      </c>
      <c r="B68" s="82" t="s">
        <v>65</v>
      </c>
      <c r="C68" s="43">
        <v>85</v>
      </c>
      <c r="D68" s="46">
        <f>C68/C93</f>
        <v>0.004580481758904995</v>
      </c>
      <c r="E68" s="47">
        <v>70</v>
      </c>
      <c r="F68" s="45">
        <f>E68/E93</f>
        <v>0.0038470416249903826</v>
      </c>
      <c r="G68" s="43">
        <v>0</v>
      </c>
      <c r="H68" s="46">
        <f>G68/G93</f>
        <v>0</v>
      </c>
      <c r="I68" s="47">
        <v>0</v>
      </c>
      <c r="J68" s="44">
        <f>I68/I93</f>
        <v>0</v>
      </c>
    </row>
    <row r="69" spans="1:10" s="36" customFormat="1" ht="9.75">
      <c r="A69" s="140"/>
      <c r="B69" s="82" t="s">
        <v>66</v>
      </c>
      <c r="C69" s="43">
        <v>0</v>
      </c>
      <c r="D69" s="46">
        <f>C69/C93</f>
        <v>0</v>
      </c>
      <c r="E69" s="47">
        <v>0</v>
      </c>
      <c r="F69" s="45">
        <f>E69/E93</f>
        <v>0</v>
      </c>
      <c r="G69" s="37">
        <v>0.22</v>
      </c>
      <c r="H69" s="46">
        <f>G69/G93</f>
        <v>1.9502577886204232E-05</v>
      </c>
      <c r="I69" s="47">
        <v>1</v>
      </c>
      <c r="J69" s="44">
        <f>I69/I93</f>
        <v>8.60303859323113E-05</v>
      </c>
    </row>
    <row r="70" spans="1:10" s="36" customFormat="1" ht="11.25" customHeight="1">
      <c r="A70" s="140"/>
      <c r="B70" s="82" t="s">
        <v>67</v>
      </c>
      <c r="C70" s="43">
        <v>0</v>
      </c>
      <c r="D70" s="41">
        <f>C70/C93</f>
        <v>0</v>
      </c>
      <c r="E70" s="47">
        <v>0</v>
      </c>
      <c r="F70" s="40">
        <f>E70/E93</f>
        <v>0</v>
      </c>
      <c r="G70" s="37">
        <v>0</v>
      </c>
      <c r="H70" s="41">
        <f>G70/G93</f>
        <v>0</v>
      </c>
      <c r="I70" s="47">
        <v>0</v>
      </c>
      <c r="J70" s="38">
        <f>I70/I93</f>
        <v>0</v>
      </c>
    </row>
    <row r="71" spans="1:10" s="36" customFormat="1" ht="11.25" customHeight="1">
      <c r="A71" s="140"/>
      <c r="B71" s="82" t="s">
        <v>95</v>
      </c>
      <c r="C71" s="43">
        <v>45</v>
      </c>
      <c r="D71" s="46">
        <f>C71/C93</f>
        <v>0.0024249609311849975</v>
      </c>
      <c r="E71" s="47">
        <v>8</v>
      </c>
      <c r="F71" s="45">
        <f>E71/E93</f>
        <v>0.00043966189999890086</v>
      </c>
      <c r="G71" s="43">
        <v>22.73</v>
      </c>
      <c r="H71" s="46">
        <f>G71/G93</f>
        <v>0.0020149708879701007</v>
      </c>
      <c r="I71" s="47">
        <v>22</v>
      </c>
      <c r="J71" s="44">
        <f>I71/I93</f>
        <v>0.0018926684905108486</v>
      </c>
    </row>
    <row r="72" spans="1:10" s="36" customFormat="1" ht="11.25" customHeight="1">
      <c r="A72" s="140"/>
      <c r="B72" s="82" t="s">
        <v>68</v>
      </c>
      <c r="C72" s="37">
        <v>42</v>
      </c>
      <c r="D72" s="41">
        <f>C72/C93</f>
        <v>0.002263296869105998</v>
      </c>
      <c r="E72" s="47">
        <v>42</v>
      </c>
      <c r="F72" s="40">
        <f>E72/E93</f>
        <v>0.0023082249749942297</v>
      </c>
      <c r="G72" s="37">
        <v>42.19</v>
      </c>
      <c r="H72" s="41">
        <f>G72/G93</f>
        <v>0.003740062550086166</v>
      </c>
      <c r="I72" s="47">
        <v>42</v>
      </c>
      <c r="J72" s="38">
        <f>I72/I93</f>
        <v>0.0036132762091570744</v>
      </c>
    </row>
    <row r="73" spans="1:10" s="36" customFormat="1" ht="9.75">
      <c r="A73" s="141"/>
      <c r="B73" s="82" t="s">
        <v>69</v>
      </c>
      <c r="C73" s="119">
        <v>9</v>
      </c>
      <c r="D73" s="120">
        <f>C73/C93</f>
        <v>0.0004849921862369995</v>
      </c>
      <c r="E73" s="121">
        <v>5</v>
      </c>
      <c r="F73" s="122">
        <f>E73/E93</f>
        <v>0.00027478868749931305</v>
      </c>
      <c r="G73" s="119">
        <v>10.62</v>
      </c>
      <c r="H73" s="120">
        <f>G73/G93</f>
        <v>0.0009414426234158588</v>
      </c>
      <c r="I73" s="121">
        <v>11</v>
      </c>
      <c r="J73" s="123">
        <f>I73/I93</f>
        <v>0.0009463342452554243</v>
      </c>
    </row>
    <row r="74" spans="1:10" s="36" customFormat="1" ht="9.75">
      <c r="A74" s="137" t="s">
        <v>96</v>
      </c>
      <c r="B74" s="138"/>
      <c r="C74" s="124">
        <v>15076</v>
      </c>
      <c r="D74" s="125">
        <f>C74/C93</f>
        <v>0.8124157999676672</v>
      </c>
      <c r="E74" s="126">
        <v>15273</v>
      </c>
      <c r="F74" s="127">
        <f>E74/E93</f>
        <v>0.8393695248354016</v>
      </c>
      <c r="G74" s="124">
        <v>9074.380000000001</v>
      </c>
      <c r="H74" s="125">
        <f>G74/G93</f>
        <v>0.804426375995518</v>
      </c>
      <c r="I74" s="126">
        <v>9172</v>
      </c>
      <c r="J74" s="128">
        <f>I74/I93</f>
        <v>0.7890706997711592</v>
      </c>
    </row>
    <row r="75" spans="1:10" s="36" customFormat="1" ht="9.75">
      <c r="A75" s="202" t="s">
        <v>70</v>
      </c>
      <c r="B75" s="203"/>
      <c r="C75" s="119">
        <v>11074</v>
      </c>
      <c r="D75" s="120">
        <f>C75/C93</f>
        <v>0.5967559411542814</v>
      </c>
      <c r="E75" s="121">
        <v>11185</v>
      </c>
      <c r="F75" s="122">
        <f>E75/E93</f>
        <v>0.6147022939359633</v>
      </c>
      <c r="G75" s="119">
        <v>6713.56</v>
      </c>
      <c r="H75" s="120">
        <f>G75/G93</f>
        <v>0.5951442126986604</v>
      </c>
      <c r="I75" s="121">
        <v>6794</v>
      </c>
      <c r="J75" s="123">
        <f>I75/I93</f>
        <v>0.5844904420241229</v>
      </c>
    </row>
    <row r="76" spans="1:10" s="36" customFormat="1" ht="9.75">
      <c r="A76" s="159" t="s">
        <v>17</v>
      </c>
      <c r="B76" s="83" t="s">
        <v>71</v>
      </c>
      <c r="C76" s="119">
        <v>11065</v>
      </c>
      <c r="D76" s="120">
        <f>C76/C93</f>
        <v>0.5962709489680444</v>
      </c>
      <c r="E76" s="121">
        <v>11175</v>
      </c>
      <c r="F76" s="122">
        <f>E76/E93</f>
        <v>0.6141527165609646</v>
      </c>
      <c r="G76" s="119">
        <v>6683.56</v>
      </c>
      <c r="H76" s="120">
        <f>G76/G93</f>
        <v>0.5924847702596325</v>
      </c>
      <c r="I76" s="121">
        <v>6754</v>
      </c>
      <c r="J76" s="123">
        <f>I76/I93</f>
        <v>0.5810492265868306</v>
      </c>
    </row>
    <row r="77" spans="1:10" s="36" customFormat="1" ht="9.75">
      <c r="A77" s="160"/>
      <c r="B77" s="82" t="s">
        <v>72</v>
      </c>
      <c r="C77" s="119">
        <v>9</v>
      </c>
      <c r="D77" s="120">
        <f>C77/C93</f>
        <v>0.0004849921862369995</v>
      </c>
      <c r="E77" s="121">
        <v>10</v>
      </c>
      <c r="F77" s="122">
        <f>E77/E93</f>
        <v>0.0005495773749986261</v>
      </c>
      <c r="G77" s="119">
        <v>30</v>
      </c>
      <c r="H77" s="120">
        <f>G77/G93</f>
        <v>0.00265944243902785</v>
      </c>
      <c r="I77" s="121">
        <v>40</v>
      </c>
      <c r="J77" s="123">
        <f>I77/I93</f>
        <v>0.003441215437292452</v>
      </c>
    </row>
    <row r="78" spans="1:10" s="36" customFormat="1" ht="9.75">
      <c r="A78" s="193" t="s">
        <v>73</v>
      </c>
      <c r="B78" s="194"/>
      <c r="C78" s="43">
        <v>4002</v>
      </c>
      <c r="D78" s="46">
        <f>C78/C93</f>
        <v>0.21565985881338579</v>
      </c>
      <c r="E78" s="47">
        <v>4088</v>
      </c>
      <c r="F78" s="45">
        <f>E78/E93</f>
        <v>0.22466723089943835</v>
      </c>
      <c r="G78" s="43">
        <v>2360.82</v>
      </c>
      <c r="H78" s="46">
        <f>G78/G93</f>
        <v>0.20928216329685762</v>
      </c>
      <c r="I78" s="47">
        <v>2378</v>
      </c>
      <c r="J78" s="44">
        <f>I78/I93</f>
        <v>0.20458025774703625</v>
      </c>
    </row>
    <row r="79" spans="1:10" s="36" customFormat="1" ht="11.25" customHeight="1">
      <c r="A79" s="137" t="s">
        <v>97</v>
      </c>
      <c r="B79" s="138"/>
      <c r="C79" s="90">
        <v>1</v>
      </c>
      <c r="D79" s="93">
        <f>C79/C93</f>
        <v>5.388802069299995E-05</v>
      </c>
      <c r="E79" s="111">
        <v>1</v>
      </c>
      <c r="F79" s="91">
        <f>E79/E93</f>
        <v>5.495773749986261E-05</v>
      </c>
      <c r="G79" s="90">
        <v>13.93</v>
      </c>
      <c r="H79" s="93">
        <f>G79/G93</f>
        <v>0.0012348677725219316</v>
      </c>
      <c r="I79" s="111">
        <v>2</v>
      </c>
      <c r="J79" s="95">
        <f>I79/I93</f>
        <v>0.0001720607718646226</v>
      </c>
    </row>
    <row r="80" spans="1:10" s="36" customFormat="1" ht="9.75">
      <c r="A80" s="135" t="s">
        <v>98</v>
      </c>
      <c r="B80" s="136"/>
      <c r="C80" s="90">
        <v>196</v>
      </c>
      <c r="D80" s="93">
        <f>C80/C93</f>
        <v>0.010562052055827989</v>
      </c>
      <c r="E80" s="111">
        <v>163</v>
      </c>
      <c r="F80" s="91">
        <f>E80/E93</f>
        <v>0.008958111212477604</v>
      </c>
      <c r="G80" s="90">
        <v>117.59</v>
      </c>
      <c r="H80" s="93">
        <f>G80/G93</f>
        <v>0.010424127880176163</v>
      </c>
      <c r="I80" s="111">
        <v>118</v>
      </c>
      <c r="J80" s="95">
        <f>I80/I93</f>
        <v>0.010151585540012734</v>
      </c>
    </row>
    <row r="81" spans="1:10" s="36" customFormat="1" ht="9.75">
      <c r="A81" s="155" t="s">
        <v>74</v>
      </c>
      <c r="B81" s="156"/>
      <c r="C81" s="37">
        <v>0</v>
      </c>
      <c r="D81" s="41">
        <f>C81/C93</f>
        <v>0</v>
      </c>
      <c r="E81" s="47">
        <v>0</v>
      </c>
      <c r="F81" s="40">
        <f>E81/E93</f>
        <v>0</v>
      </c>
      <c r="G81" s="37">
        <v>0</v>
      </c>
      <c r="H81" s="41">
        <f>G81/G93</f>
        <v>0</v>
      </c>
      <c r="I81" s="47">
        <v>0</v>
      </c>
      <c r="J81" s="38">
        <f>I81/I93</f>
        <v>0</v>
      </c>
    </row>
    <row r="82" spans="1:10" s="36" customFormat="1" ht="9.75">
      <c r="A82" s="155" t="s">
        <v>99</v>
      </c>
      <c r="B82" s="156"/>
      <c r="C82" s="37">
        <v>196</v>
      </c>
      <c r="D82" s="41">
        <f>C82/C93</f>
        <v>0.010562052055827989</v>
      </c>
      <c r="E82" s="47">
        <v>163</v>
      </c>
      <c r="F82" s="40">
        <f>E82/E93</f>
        <v>0.008958111212477604</v>
      </c>
      <c r="G82" s="37">
        <v>117.59</v>
      </c>
      <c r="H82" s="41">
        <f>G82/G93</f>
        <v>0.010424127880176163</v>
      </c>
      <c r="I82" s="47">
        <v>118</v>
      </c>
      <c r="J82" s="38">
        <f>I82/I93</f>
        <v>0.010151585540012734</v>
      </c>
    </row>
    <row r="83" spans="1:10" s="36" customFormat="1" ht="11.25" customHeight="1">
      <c r="A83" s="137" t="s">
        <v>100</v>
      </c>
      <c r="B83" s="138"/>
      <c r="C83" s="90">
        <v>603</v>
      </c>
      <c r="D83" s="93">
        <f>C83/C93</f>
        <v>0.03249447647787897</v>
      </c>
      <c r="E83" s="111">
        <v>568</v>
      </c>
      <c r="F83" s="91">
        <f>E83/E93</f>
        <v>0.03121599489992196</v>
      </c>
      <c r="G83" s="90">
        <v>268.21</v>
      </c>
      <c r="H83" s="93">
        <f>G83/G93</f>
        <v>0.023776301885721985</v>
      </c>
      <c r="I83" s="111">
        <v>295</v>
      </c>
      <c r="J83" s="95">
        <f>I83/I93</f>
        <v>0.025378963850031834</v>
      </c>
    </row>
    <row r="84" spans="1:10" s="36" customFormat="1" ht="9.75">
      <c r="A84" s="193" t="s">
        <v>75</v>
      </c>
      <c r="B84" s="194"/>
      <c r="C84" s="37">
        <v>424</v>
      </c>
      <c r="D84" s="41">
        <f>C84/C93</f>
        <v>0.02284852077383198</v>
      </c>
      <c r="E84" s="47">
        <v>518</v>
      </c>
      <c r="F84" s="40">
        <f>E84/E93</f>
        <v>0.028468108024928832</v>
      </c>
      <c r="G84" s="37">
        <v>145.1</v>
      </c>
      <c r="H84" s="41">
        <f>G84/G93</f>
        <v>0.0128628365967647</v>
      </c>
      <c r="I84" s="47">
        <v>235</v>
      </c>
      <c r="J84" s="38">
        <f>I84/I93</f>
        <v>0.020217140694093156</v>
      </c>
    </row>
    <row r="85" spans="1:10" s="36" customFormat="1" ht="9.75">
      <c r="A85" s="130" t="s">
        <v>17</v>
      </c>
      <c r="B85" s="82" t="s">
        <v>76</v>
      </c>
      <c r="C85" s="119">
        <v>0</v>
      </c>
      <c r="D85" s="120">
        <f>C85/C93</f>
        <v>0</v>
      </c>
      <c r="E85" s="121">
        <v>45</v>
      </c>
      <c r="F85" s="122">
        <f>E85/E93</f>
        <v>0.0024730981874938173</v>
      </c>
      <c r="G85" s="119">
        <v>0</v>
      </c>
      <c r="H85" s="120">
        <f>G85/G93</f>
        <v>0</v>
      </c>
      <c r="I85" s="121">
        <v>46</v>
      </c>
      <c r="J85" s="123">
        <f>I85/I93</f>
        <v>0.00395739775288632</v>
      </c>
    </row>
    <row r="86" spans="1:10" s="36" customFormat="1" ht="9.75">
      <c r="A86" s="130"/>
      <c r="B86" s="82" t="s">
        <v>77</v>
      </c>
      <c r="C86" s="119">
        <v>424</v>
      </c>
      <c r="D86" s="120">
        <f>C86/C93</f>
        <v>0.02284852077383198</v>
      </c>
      <c r="E86" s="121">
        <v>473</v>
      </c>
      <c r="F86" s="122">
        <f>E86/E93</f>
        <v>0.025995009837435013</v>
      </c>
      <c r="G86" s="119">
        <v>145.1</v>
      </c>
      <c r="H86" s="120">
        <f>G86/G93</f>
        <v>0.0128628365967647</v>
      </c>
      <c r="I86" s="121">
        <v>189</v>
      </c>
      <c r="J86" s="123">
        <f>I86/I93</f>
        <v>0.016259742941206835</v>
      </c>
    </row>
    <row r="87" spans="1:10" s="36" customFormat="1" ht="9.75">
      <c r="A87" s="131" t="s">
        <v>101</v>
      </c>
      <c r="B87" s="132"/>
      <c r="C87" s="37">
        <v>179</v>
      </c>
      <c r="D87" s="41">
        <f>C87/C93</f>
        <v>0.00964595570404699</v>
      </c>
      <c r="E87" s="47">
        <v>50</v>
      </c>
      <c r="F87" s="40">
        <f>E87/E93</f>
        <v>0.00274788687499313</v>
      </c>
      <c r="G87" s="37">
        <v>123.11</v>
      </c>
      <c r="H87" s="41">
        <f>G87/G93</f>
        <v>0.010913465288957286</v>
      </c>
      <c r="I87" s="47">
        <v>60</v>
      </c>
      <c r="J87" s="38">
        <f>I87/I93</f>
        <v>0.005161823155938678</v>
      </c>
    </row>
    <row r="88" spans="1:10" s="48" customFormat="1" ht="11.25" customHeight="1">
      <c r="A88" s="152" t="s">
        <v>17</v>
      </c>
      <c r="B88" s="49" t="s">
        <v>46</v>
      </c>
      <c r="C88" s="37">
        <v>0</v>
      </c>
      <c r="D88" s="41">
        <f>C88/C93</f>
        <v>0</v>
      </c>
      <c r="E88" s="47">
        <v>0</v>
      </c>
      <c r="F88" s="40">
        <f>E88/E93</f>
        <v>0</v>
      </c>
      <c r="G88" s="37">
        <v>0</v>
      </c>
      <c r="H88" s="41">
        <f>G88/G93</f>
        <v>0</v>
      </c>
      <c r="I88" s="47">
        <v>0</v>
      </c>
      <c r="J88" s="38">
        <f>I88/I93</f>
        <v>0</v>
      </c>
    </row>
    <row r="89" spans="1:10" s="36" customFormat="1" ht="11.25" customHeight="1">
      <c r="A89" s="152"/>
      <c r="B89" s="49" t="s">
        <v>47</v>
      </c>
      <c r="C89" s="37">
        <v>37</v>
      </c>
      <c r="D89" s="41">
        <f>C89/C93</f>
        <v>0.001993856765640998</v>
      </c>
      <c r="E89" s="47">
        <v>0</v>
      </c>
      <c r="F89" s="40">
        <f>E89/E93</f>
        <v>0</v>
      </c>
      <c r="G89" s="37">
        <v>27.19</v>
      </c>
      <c r="H89" s="41">
        <f>G89/G93</f>
        <v>0.0024103413305722413</v>
      </c>
      <c r="I89" s="47">
        <v>50</v>
      </c>
      <c r="J89" s="38">
        <f>I89/I93</f>
        <v>0.004301519296615565</v>
      </c>
    </row>
    <row r="90" spans="1:10" s="36" customFormat="1" ht="9.75">
      <c r="A90" s="152"/>
      <c r="B90" s="49" t="s">
        <v>48</v>
      </c>
      <c r="C90" s="37">
        <v>113</v>
      </c>
      <c r="D90" s="41">
        <f>C90/C93</f>
        <v>0.0060893463383089935</v>
      </c>
      <c r="E90" s="47">
        <v>50</v>
      </c>
      <c r="F90" s="40">
        <f>E90/E93</f>
        <v>0.00274788687499313</v>
      </c>
      <c r="G90" s="37">
        <v>95.92</v>
      </c>
      <c r="H90" s="41">
        <f>G90/G93</f>
        <v>0.008503123958385045</v>
      </c>
      <c r="I90" s="47">
        <v>10</v>
      </c>
      <c r="J90" s="38">
        <f>I90/I93</f>
        <v>0.000860303859323113</v>
      </c>
    </row>
    <row r="91" spans="1:10" s="36" customFormat="1" ht="9.75">
      <c r="A91" s="137" t="s">
        <v>78</v>
      </c>
      <c r="B91" s="138"/>
      <c r="C91" s="90">
        <v>0</v>
      </c>
      <c r="D91" s="93">
        <f>C91/C93</f>
        <v>0</v>
      </c>
      <c r="E91" s="111">
        <v>0</v>
      </c>
      <c r="F91" s="91">
        <f>E91/E93</f>
        <v>0</v>
      </c>
      <c r="G91" s="90">
        <v>13.89</v>
      </c>
      <c r="H91" s="93">
        <f>G91/G93</f>
        <v>0.0012313218492698945</v>
      </c>
      <c r="I91" s="111">
        <v>14</v>
      </c>
      <c r="J91" s="95">
        <f>I91/I93</f>
        <v>0.0012044254030523583</v>
      </c>
    </row>
    <row r="92" spans="1:10" s="48" customFormat="1" ht="10.5" thickBot="1">
      <c r="A92" s="153" t="s">
        <v>102</v>
      </c>
      <c r="B92" s="154"/>
      <c r="C92" s="90">
        <v>0</v>
      </c>
      <c r="D92" s="93">
        <f>C92/C93</f>
        <v>0</v>
      </c>
      <c r="E92" s="111">
        <v>0</v>
      </c>
      <c r="F92" s="91">
        <f>E92/E93</f>
        <v>0</v>
      </c>
      <c r="G92" s="90">
        <v>0</v>
      </c>
      <c r="H92" s="93">
        <f>G92/G93</f>
        <v>0</v>
      </c>
      <c r="I92" s="111">
        <v>0</v>
      </c>
      <c r="J92" s="95">
        <f>I92/I93</f>
        <v>0</v>
      </c>
    </row>
    <row r="93" spans="1:10" s="36" customFormat="1" ht="10.5" thickBot="1">
      <c r="A93" s="195" t="s">
        <v>79</v>
      </c>
      <c r="B93" s="196"/>
      <c r="C93" s="100">
        <v>18557</v>
      </c>
      <c r="D93" s="101">
        <f>SUM(D24,D52,D57:D62,D74,D79:D80,D83,D91:D92)</f>
        <v>0.9999999999999999</v>
      </c>
      <c r="E93" s="102">
        <v>18195.8</v>
      </c>
      <c r="F93" s="103">
        <f>SUM(F24,F52,F57:F62,F74,F79:F80,F83,F91:F92)</f>
        <v>1</v>
      </c>
      <c r="G93" s="100">
        <v>11280.56</v>
      </c>
      <c r="H93" s="101">
        <f>SUM(H24,H52,H57:H62,H74,H79:H80,H83,H91:H92)</f>
        <v>1.0000000000000002</v>
      </c>
      <c r="I93" s="112">
        <v>11623.8</v>
      </c>
      <c r="J93" s="105">
        <f>SUM(J24,J52,J57:J62,J74,J79:J80,J83,J91:J92)</f>
        <v>0.9999999999999999</v>
      </c>
    </row>
    <row r="94" spans="1:10" s="36" customFormat="1" ht="10.5" thickBot="1">
      <c r="A94" s="197" t="s">
        <v>80</v>
      </c>
      <c r="B94" s="198"/>
      <c r="C94" s="100">
        <v>89</v>
      </c>
      <c r="D94" s="113"/>
      <c r="E94" s="112">
        <v>-895.3999999999978</v>
      </c>
      <c r="F94" s="103"/>
      <c r="G94" s="129">
        <v>135.09000000000015</v>
      </c>
      <c r="H94" s="114"/>
      <c r="I94" s="115">
        <v>-529.2799999999988</v>
      </c>
      <c r="J94" s="116"/>
    </row>
  </sheetData>
  <sheetProtection/>
  <protectedRanges>
    <protectedRange password="A131" sqref="C61:D67 D70 C72:D77 F79:H92 G7 G21 F22:H22 F5:H5 F8:H20 C22:D22 J5 J8:J20 J61:J67 C5:D5 C8:D20 J79:J92 J70 J72:J77 C24:D59 F61:H67 F70:H70 F72:H77 J22 F24:H59 J24:J59 C79:D92" name="Oblast1"/>
  </protectedRanges>
  <mergeCells count="64">
    <mergeCell ref="A75:B75"/>
    <mergeCell ref="A76:A77"/>
    <mergeCell ref="A78:B78"/>
    <mergeCell ref="A80:B80"/>
    <mergeCell ref="A81:B81"/>
    <mergeCell ref="A84:B84"/>
    <mergeCell ref="A83:B83"/>
    <mergeCell ref="A47:A48"/>
    <mergeCell ref="A49:B49"/>
    <mergeCell ref="A50:B50"/>
    <mergeCell ref="A52:B52"/>
    <mergeCell ref="A46:B46"/>
    <mergeCell ref="A51:B51"/>
    <mergeCell ref="A41:B41"/>
    <mergeCell ref="A42:A45"/>
    <mergeCell ref="A23:B23"/>
    <mergeCell ref="A26:A29"/>
    <mergeCell ref="A30:B30"/>
    <mergeCell ref="A31:A37"/>
    <mergeCell ref="A38:B38"/>
    <mergeCell ref="A39:B39"/>
    <mergeCell ref="A40:B40"/>
    <mergeCell ref="A93:B93"/>
    <mergeCell ref="A94:B94"/>
    <mergeCell ref="A82:B82"/>
    <mergeCell ref="A85:A86"/>
    <mergeCell ref="A88:A90"/>
    <mergeCell ref="A79:B79"/>
    <mergeCell ref="A91:B91"/>
    <mergeCell ref="A92:B92"/>
    <mergeCell ref="A87:B87"/>
    <mergeCell ref="A68:A73"/>
    <mergeCell ref="A74:B74"/>
    <mergeCell ref="A58:B58"/>
    <mergeCell ref="A59:B59"/>
    <mergeCell ref="A61:B61"/>
    <mergeCell ref="A62:B62"/>
    <mergeCell ref="A63:B63"/>
    <mergeCell ref="A64:A66"/>
    <mergeCell ref="A67:B67"/>
    <mergeCell ref="A56:B56"/>
    <mergeCell ref="A57:B57"/>
    <mergeCell ref="A60:B60"/>
    <mergeCell ref="A55:B55"/>
    <mergeCell ref="A53:B53"/>
    <mergeCell ref="A54:B54"/>
    <mergeCell ref="G3:J3"/>
    <mergeCell ref="A7:A10"/>
    <mergeCell ref="A13:A14"/>
    <mergeCell ref="A22:B22"/>
    <mergeCell ref="A5:B5"/>
    <mergeCell ref="A15:B15"/>
    <mergeCell ref="A6:B6"/>
    <mergeCell ref="A11:B11"/>
    <mergeCell ref="A12:B12"/>
    <mergeCell ref="A3:B4"/>
    <mergeCell ref="A1:E1"/>
    <mergeCell ref="A25:B25"/>
    <mergeCell ref="A17:B17"/>
    <mergeCell ref="A18:A19"/>
    <mergeCell ref="A20:B20"/>
    <mergeCell ref="A21:B21"/>
    <mergeCell ref="C3:F3"/>
    <mergeCell ref="A24:B24"/>
  </mergeCells>
  <printOptions/>
  <pageMargins left="0.65" right="0.24" top="0.18" bottom="0.2" header="0.17" footer="0.3"/>
  <pageSetup fitToHeight="1" fitToWidth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Tomášová Eva Ing.</dc:creator>
  <cp:keywords/>
  <dc:description/>
  <cp:lastModifiedBy>Jakoubková Marie</cp:lastModifiedBy>
  <cp:lastPrinted>2012-04-05T10:41:30Z</cp:lastPrinted>
  <dcterms:created xsi:type="dcterms:W3CDTF">2012-03-26T07:39:13Z</dcterms:created>
  <dcterms:modified xsi:type="dcterms:W3CDTF">2012-04-05T10:42:25Z</dcterms:modified>
  <cp:category/>
  <cp:version/>
  <cp:contentType/>
  <cp:contentStatus/>
</cp:coreProperties>
</file>