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6" firstSheet="2" activeTab="2"/>
  </bookViews>
  <sheets>
    <sheet name="zadosti 2010" sheetId="1" r:id="rId1"/>
    <sheet name="List1" sheetId="2" r:id="rId2"/>
    <sheet name="hodnocení komise" sheetId="3" r:id="rId3"/>
  </sheets>
  <definedNames>
    <definedName name="_xlnm.Print_Area" localSheetId="2">'hodnocení komise'!$A$2:$Y$29</definedName>
  </definedNames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2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2"/>
          </rPr>
          <t>hrebenova:</t>
        </r>
        <r>
          <rPr>
            <sz val="8"/>
            <rFont val="Tahoma"/>
            <family val="2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2"/>
          </rPr>
          <t>hrebenova:</t>
        </r>
        <r>
          <rPr>
            <sz val="8"/>
            <rFont val="Tahoma"/>
            <family val="2"/>
          </rPr>
          <t xml:space="preserve">
snížení požadované dotace o 28 000</t>
        </r>
      </text>
    </comment>
  </commentList>
</comments>
</file>

<file path=xl/comments3.xml><?xml version="1.0" encoding="utf-8"?>
<comments xmlns="http://schemas.openxmlformats.org/spreadsheetml/2006/main">
  <authors>
    <author>Hřebenová Dagmar Mgr.</author>
  </authors>
  <commentList>
    <comment ref="Y14" authorId="0">
      <text>
        <r>
          <rPr>
            <b/>
            <sz val="8"/>
            <rFont val="Tahoma"/>
            <family val="2"/>
          </rPr>
          <t>Hřebenová Dagmar Mgr.:</t>
        </r>
        <r>
          <rPr>
            <sz val="8"/>
            <rFont val="Tahoma"/>
            <family val="2"/>
          </rPr>
          <t xml:space="preserve">
1.) Požadovaná dotace snížena o 8 ti. Kč.
2.) Nástroj bude využíván pro velký dechový orchestr, který pravidelně reprezentuje město i Kraj Vysočina (celostát. Soutěže, Setkání orch. ZUŠ v Kalištích...). O nástroj žádáno již v roce 2010.</t>
        </r>
      </text>
    </comment>
    <comment ref="X18" authorId="0">
      <text>
        <r>
          <rPr>
            <b/>
            <sz val="8"/>
            <rFont val="Tahoma"/>
            <family val="2"/>
          </rPr>
          <t>Hřebenová Dagmar Mgr.:</t>
        </r>
        <r>
          <rPr>
            <sz val="8"/>
            <rFont val="Tahoma"/>
            <family val="2"/>
          </rPr>
          <t xml:space="preserve">
 (V minululých letech získali již 2x el. Klávesy, v loňském dotace akordeon.)</t>
        </r>
      </text>
    </comment>
    <comment ref="X26" authorId="0">
      <text>
        <r>
          <rPr>
            <b/>
            <sz val="8"/>
            <rFont val="Tahoma"/>
            <family val="2"/>
          </rPr>
          <t>Hřebenová Dagmar Mgr.:</t>
        </r>
        <r>
          <rPr>
            <sz val="8"/>
            <rFont val="Tahoma"/>
            <family val="2"/>
          </rPr>
          <t xml:space="preserve">
V roce 2006 již saxofon získali, v roce 2008 získali dotaci ve výši 300 tis. Kč - klavír, loni získali bicí soupravu.</t>
        </r>
      </text>
    </comment>
  </commentList>
</comments>
</file>

<file path=xl/sharedStrings.xml><?xml version="1.0" encoding="utf-8"?>
<sst xmlns="http://schemas.openxmlformats.org/spreadsheetml/2006/main" count="461" uniqueCount="144">
  <si>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</si>
  <si>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</si>
  <si>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</si>
  <si>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</si>
  <si>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</si>
  <si>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</si>
  <si>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</si>
  <si>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</si>
  <si>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</si>
  <si>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</si>
  <si>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</si>
  <si>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Celkem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</si>
  <si>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</si>
  <si>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</si>
  <si>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</si>
  <si>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</si>
  <si>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</si>
  <si>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</si>
  <si>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</si>
  <si>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</si>
  <si>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</si>
  <si>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</si>
  <si>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</si>
  <si>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</si>
  <si>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</si>
  <si>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</si>
  <si>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</si>
  <si>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</si>
  <si>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</si>
  <si>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</si>
  <si>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</si>
  <si>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</si>
  <si>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</si>
  <si>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</si>
  <si>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</si>
  <si>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</si>
  <si>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</si>
  <si>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</si>
  <si>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</si>
  <si>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</si>
  <si>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</si>
  <si>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</si>
  <si>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</si>
  <si>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</si>
  <si>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</si>
  <si>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</si>
  <si>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</si>
  <si>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</si>
  <si>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</si>
  <si>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</si>
  <si>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</si>
  <si>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</si>
  <si>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</si>
  <si>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</si>
  <si>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</si>
  <si>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</si>
  <si>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</si>
  <si>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</si>
  <si>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</si>
  <si>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</si>
  <si>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</si>
  <si>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</si>
  <si>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</si>
  <si>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</si>
  <si>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</si>
  <si>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</si>
  <si>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</si>
  <si>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</si>
  <si>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</si>
  <si>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</si>
  <si>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</si>
  <si>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</si>
  <si>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</si>
  <si>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</si>
  <si>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</si>
  <si>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</si>
  <si>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</si>
  <si>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</si>
  <si>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</si>
  <si>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</si>
  <si>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</si>
  <si>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</si>
  <si>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</si>
  <si>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</si>
  <si>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</si>
  <si>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</si>
  <si>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</si>
  <si>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</si>
  <si>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</si>
  <si>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</si>
  <si>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</si>
  <si>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</si>
  <si>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</si>
  <si>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</si>
  <si>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</si>
  <si>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</si>
  <si>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</si>
  <si>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</si>
  <si>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</si>
  <si>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</si>
  <si>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 xml:space="preserve"> </t>
  </si>
  <si>
    <t>odesláno do         31.1. 2011</t>
  </si>
  <si>
    <t>Navrhovaná částka</t>
  </si>
  <si>
    <t>ano</t>
  </si>
  <si>
    <t>ZUŠ Jihlava, příspěv. org., Masarykovo nám. 65/16, 586 01 Jihlava</t>
  </si>
  <si>
    <t>Trubicové zvony Symphonic C5-F6, výr. ADAMS</t>
  </si>
  <si>
    <t>Tympány ADAMS Universal 23, výr. ADAMS</t>
  </si>
  <si>
    <t>ZUŠ Ledeč nad Sázavou, příspěv. org., Nádražní 231, 584 01 Ledeč nad Sázavou</t>
  </si>
  <si>
    <t>Interaktivní tabule SMART Board 680 výr.: Smart technologies Calgary Kanada</t>
  </si>
  <si>
    <t>Základní umělecká škola Bystřice nad Perštejnem, přísp. org., Zahradní 622, 593 01 Bystřice nad Pernštejnem</t>
  </si>
  <si>
    <t>Fagot, ty Fagottino in G, výrobce: Gutram Wolf</t>
  </si>
  <si>
    <t>ZUŠ Žirovnice, Branka 1, 394 68 Žirovnice</t>
  </si>
  <si>
    <t>Klarinet Buffet Crampon RC</t>
  </si>
  <si>
    <t>Kontrabas koncertní, celomasiv, model 5/5, výrobce: Strunal</t>
  </si>
  <si>
    <t>ZUŠ G. Mahlera Humpolec, Školní 701, 396 01 Humpolec</t>
  </si>
  <si>
    <t>Tympány ADAMS</t>
  </si>
  <si>
    <t>ZUŠ Jana Štursy Nové Město na Moravě, přísp. org., Vratislavovo nám. 121, 592 31 Nové Město na Moravě</t>
  </si>
  <si>
    <t>Klavír W. HOFFMANN TRADITION T 177 výrobce: C. Bechstein Europe</t>
  </si>
  <si>
    <t>Základní umělecká škola Kamenice nad Lipou, Pelhřimovská 127, okres Pelhřimov</t>
  </si>
  <si>
    <t>Elektrické piano</t>
  </si>
  <si>
    <t>Základní umělecká škola J. V. Stamice Havlíčkův Brod, Smetanovo nám. 31, 580 01 Havlíčkův Brod</t>
  </si>
  <si>
    <t>Základní škola, ZUŠ a Mateřská škola Lipnice nad Sázavou, PSČ 582 32</t>
  </si>
  <si>
    <t>Klávesy Yamaha</t>
  </si>
  <si>
    <t>ZUŠ Františka Drdly, Doležalovo náměstí 4, Žďár nad Sázavou</t>
  </si>
  <si>
    <t>Digitální piano YAMAHA CVP 505 SET</t>
  </si>
  <si>
    <t>Základní umělecká škola, Velká Bíteš, Hrnčířská 117, příspěvková organizace</t>
  </si>
  <si>
    <t>Základní umělecká škola Pacov, Španovského 319, 395 01 Pacov</t>
  </si>
  <si>
    <t>Vypalovací pec ROHDE TE110 MCC+</t>
  </si>
  <si>
    <t>Vypalovací keramická pec TE 75 MCC+</t>
  </si>
  <si>
    <t>Interaktivní tabule SMART Board 800</t>
  </si>
  <si>
    <t>Základní umělecká škola Třešť, Revoluční 20, 589 01 Třešť</t>
  </si>
  <si>
    <t>Saxofon baryton Yamaha YBS 32E</t>
  </si>
  <si>
    <t>Základní umělecká škola Pelhřimov, příspěvková organizace, Pod Kalvárií 850, 393 01 Pelhřimov</t>
  </si>
  <si>
    <t>Interaktivní tabule + příslušenství</t>
  </si>
  <si>
    <t>Soukromá základní umělecká škola, spol. s r. o., Nuselská 3240, 580 01 Havlíčkův Brod</t>
  </si>
  <si>
    <t>Pianino Burger Jakobi model 118</t>
  </si>
  <si>
    <t>El. poklopová pec TE 300 MCC+ vytápěcí dno a osazovací materiál výrobce: Rohde</t>
  </si>
  <si>
    <t>Komise nedoporučuje vyhovět nákupům interaktivních tabulí.</t>
  </si>
  <si>
    <t>NE</t>
  </si>
  <si>
    <t>Příloha č. 2 -  Hodnocení žádostí o dotaci na pořizování a opravy pomůcek ZUŠ 2012</t>
  </si>
  <si>
    <t>Rozhodnutí komise o přidělení dotace (ANO/NE)</t>
  </si>
  <si>
    <t>Počet ZUŠ</t>
  </si>
  <si>
    <t>počet stran: 1</t>
  </si>
  <si>
    <t>RK-14-2012-66,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</si>
</sst>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2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medium"/>
      <bottom>
        <color indexed="63"/>
      </bottom>
      <diagonal style="thin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3" fontId="0" fillId="33" borderId="40" xfId="0" applyNumberFormat="1" applyFill="1" applyBorder="1" applyAlignment="1">
      <alignment horizontal="center" vertical="center" wrapText="1"/>
    </xf>
    <xf numFmtId="3" fontId="0" fillId="33" borderId="41" xfId="0" applyNumberFormat="1" applyFill="1" applyBorder="1" applyAlignment="1">
      <alignment horizontal="center" vertical="center" wrapText="1"/>
    </xf>
    <xf numFmtId="3" fontId="0" fillId="33" borderId="4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165" fontId="1" fillId="0" borderId="38" xfId="0" applyNumberFormat="1" applyFont="1" applyFill="1" applyBorder="1" applyAlignment="1">
      <alignment horizontal="center" vertical="center" wrapText="1"/>
    </xf>
    <xf numFmtId="165" fontId="0" fillId="0" borderId="49" xfId="0" applyNumberFormat="1" applyFill="1" applyBorder="1" applyAlignment="1">
      <alignment horizontal="center" vertical="center" wrapText="1"/>
    </xf>
    <xf numFmtId="165" fontId="0" fillId="0" borderId="30" xfId="0" applyNumberFormat="1" applyFill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 wrapText="1"/>
    </xf>
    <xf numFmtId="165" fontId="0" fillId="0" borderId="38" xfId="0" applyNumberFormat="1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169" fontId="0" fillId="33" borderId="50" xfId="0" applyNumberFormat="1" applyFill="1" applyBorder="1" applyAlignment="1">
      <alignment horizontal="center" vertical="center" wrapText="1"/>
    </xf>
    <xf numFmtId="169" fontId="0" fillId="33" borderId="5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65" fontId="0" fillId="33" borderId="52" xfId="0" applyNumberFormat="1" applyFill="1" applyBorder="1" applyAlignment="1">
      <alignment horizontal="center" vertical="center" wrapText="1"/>
    </xf>
    <xf numFmtId="165" fontId="0" fillId="33" borderId="42" xfId="0" applyNumberForma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textRotation="90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textRotation="90" wrapText="1"/>
    </xf>
    <xf numFmtId="165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Fill="1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3" fontId="0" fillId="0" borderId="59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center" vertical="center" wrapText="1"/>
    </xf>
    <xf numFmtId="3" fontId="0" fillId="0" borderId="61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3" fontId="0" fillId="0" borderId="39" xfId="0" applyNumberForma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textRotation="90" wrapText="1"/>
    </xf>
    <xf numFmtId="3" fontId="1" fillId="0" borderId="5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3" fontId="0" fillId="0" borderId="6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horizontal="center" vertical="center" wrapText="1"/>
    </xf>
    <xf numFmtId="3" fontId="0" fillId="0" borderId="42" xfId="0" applyNumberFormat="1" applyFill="1" applyBorder="1" applyAlignment="1">
      <alignment horizontal="center" vertical="center" wrapText="1"/>
    </xf>
    <xf numFmtId="3" fontId="0" fillId="0" borderId="60" xfId="0" applyNumberForma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textRotation="90" wrapText="1"/>
    </xf>
    <xf numFmtId="3" fontId="0" fillId="0" borderId="39" xfId="0" applyNumberFormat="1" applyFont="1" applyFill="1" applyBorder="1" applyAlignment="1">
      <alignment horizontal="center" vertical="center" wrapText="1"/>
    </xf>
    <xf numFmtId="1" fontId="0" fillId="0" borderId="42" xfId="0" applyNumberFormat="1" applyFill="1" applyBorder="1" applyAlignment="1">
      <alignment horizontal="center" vertical="center" textRotation="90" wrapText="1"/>
    </xf>
    <xf numFmtId="3" fontId="0" fillId="0" borderId="51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textRotation="90" wrapText="1"/>
    </xf>
    <xf numFmtId="3" fontId="0" fillId="0" borderId="38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42" xfId="0" applyNumberFormat="1" applyFill="1" applyBorder="1" applyAlignment="1">
      <alignment horizontal="center" vertical="center" textRotation="90" wrapText="1"/>
    </xf>
    <xf numFmtId="2" fontId="0" fillId="0" borderId="60" xfId="0" applyNumberFormat="1" applyFill="1" applyBorder="1" applyAlignment="1">
      <alignment horizontal="center" vertical="center" wrapText="1"/>
    </xf>
    <xf numFmtId="2" fontId="0" fillId="0" borderId="60" xfId="0" applyNumberFormat="1" applyFill="1" applyBorder="1" applyAlignment="1">
      <alignment horizontal="center" vertical="center" textRotation="90" wrapText="1"/>
    </xf>
    <xf numFmtId="2" fontId="0" fillId="0" borderId="57" xfId="0" applyNumberForma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textRotation="90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1" fontId="0" fillId="0" borderId="42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>
      <alignment horizontal="center" vertical="center" textRotation="90"/>
    </xf>
    <xf numFmtId="1" fontId="0" fillId="0" borderId="24" xfId="0" applyNumberFormat="1" applyFill="1" applyBorder="1" applyAlignment="1">
      <alignment horizontal="center" vertical="center" wrapText="1"/>
    </xf>
    <xf numFmtId="1" fontId="0" fillId="0" borderId="61" xfId="0" applyNumberFormat="1" applyFill="1" applyBorder="1" applyAlignment="1">
      <alignment horizontal="center" vertical="center" wrapText="1"/>
    </xf>
    <xf numFmtId="1" fontId="0" fillId="0" borderId="60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textRotation="90" wrapText="1"/>
    </xf>
    <xf numFmtId="1" fontId="0" fillId="0" borderId="64" xfId="0" applyNumberFormat="1" applyFill="1" applyBorder="1" applyAlignment="1">
      <alignment horizontal="center" vertical="center" wrapText="1"/>
    </xf>
    <xf numFmtId="1" fontId="0" fillId="0" borderId="53" xfId="0" applyNumberFormat="1" applyFill="1" applyBorder="1" applyAlignment="1">
      <alignment horizontal="center" vertical="center" wrapText="1"/>
    </xf>
    <xf numFmtId="1" fontId="0" fillId="0" borderId="56" xfId="0" applyNumberFormat="1" applyFill="1" applyBorder="1" applyAlignment="1">
      <alignment horizontal="center" vertical="center" wrapText="1"/>
    </xf>
    <xf numFmtId="1" fontId="0" fillId="0" borderId="65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64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2" fontId="0" fillId="0" borderId="42" xfId="0" applyNumberForma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67" xfId="0" applyNumberFormat="1" applyFont="1" applyFill="1" applyBorder="1" applyAlignment="1">
      <alignment horizontal="center" vertical="center" wrapText="1"/>
    </xf>
    <xf numFmtId="2" fontId="0" fillId="0" borderId="56" xfId="0" applyNumberFormat="1" applyFont="1" applyFill="1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49" fontId="0" fillId="0" borderId="69" xfId="0" applyNumberFormat="1" applyFont="1" applyFill="1" applyBorder="1" applyAlignment="1">
      <alignment horizontal="center" vertical="center" wrapText="1"/>
    </xf>
    <xf numFmtId="49" fontId="0" fillId="0" borderId="69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1" fillId="0" borderId="62" xfId="0" applyNumberFormat="1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165" fontId="0" fillId="0" borderId="52" xfId="0" applyNumberForma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3" fontId="48" fillId="0" borderId="49" xfId="0" applyNumberFormat="1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0" fontId="1" fillId="33" borderId="71" xfId="0" applyFont="1" applyFill="1" applyBorder="1" applyAlignment="1">
      <alignment horizontal="left" vertical="center" wrapText="1"/>
    </xf>
    <xf numFmtId="3" fontId="0" fillId="33" borderId="36" xfId="0" applyNumberFormat="1" applyFill="1" applyBorder="1" applyAlignment="1">
      <alignment horizontal="center" vertical="center" wrapText="1"/>
    </xf>
    <xf numFmtId="3" fontId="0" fillId="33" borderId="37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62" xfId="0" applyNumberFormat="1" applyFill="1" applyBorder="1" applyAlignment="1">
      <alignment horizontal="center" vertical="center" wrapText="1"/>
    </xf>
    <xf numFmtId="3" fontId="0" fillId="33" borderId="70" xfId="0" applyNumberFormat="1" applyFill="1" applyBorder="1" applyAlignment="1">
      <alignment horizontal="center" vertical="center" wrapText="1"/>
    </xf>
    <xf numFmtId="3" fontId="1" fillId="33" borderId="56" xfId="0" applyNumberFormat="1" applyFont="1" applyFill="1" applyBorder="1" applyAlignment="1">
      <alignment horizontal="left" vertical="center" wrapText="1"/>
    </xf>
    <xf numFmtId="3" fontId="1" fillId="33" borderId="36" xfId="0" applyNumberFormat="1" applyFont="1" applyFill="1" applyBorder="1" applyAlignment="1">
      <alignment horizontal="left" vertical="center" wrapText="1"/>
    </xf>
    <xf numFmtId="3" fontId="1" fillId="33" borderId="55" xfId="0" applyNumberFormat="1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1" fontId="0" fillId="0" borderId="73" xfId="0" applyNumberForma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73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0" xfId="0" applyNumberFormat="1" applyFill="1" applyBorder="1" applyAlignment="1">
      <alignment horizontal="center" vertical="center" wrapText="1"/>
    </xf>
    <xf numFmtId="165" fontId="0" fillId="0" borderId="49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0" fillId="0" borderId="74" xfId="0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0" fillId="0" borderId="5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 vertical="center" textRotation="90" wrapText="1"/>
    </xf>
    <xf numFmtId="1" fontId="0" fillId="0" borderId="11" xfId="0" applyNumberFormat="1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73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7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7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10" fillId="0" borderId="78" xfId="0" applyNumberFormat="1" applyFont="1" applyFill="1" applyBorder="1" applyAlignment="1">
      <alignment horizontal="center" vertical="center"/>
    </xf>
    <xf numFmtId="1" fontId="10" fillId="0" borderId="79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center" vertical="center" wrapText="1"/>
    </xf>
    <xf numFmtId="49" fontId="0" fillId="0" borderId="81" xfId="0" applyNumberFormat="1" applyFont="1" applyFill="1" applyBorder="1" applyAlignment="1">
      <alignment horizontal="center" vertical="center" wrapText="1"/>
    </xf>
    <xf numFmtId="49" fontId="0" fillId="0" borderId="8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00390625" defaultRowHeight="12.75"/>
  <cols>
    <col min="1" max="1" width="3.25390625" style="10" customWidth="1"/>
    <col min="2" max="2" width="23.75390625" style="10" customWidth="1"/>
    <col min="3" max="3" width="20.00390625" style="15" customWidth="1"/>
    <col min="4" max="4" width="5.625" style="10" customWidth="1"/>
    <col min="5" max="6" width="4.625" style="10" customWidth="1"/>
    <col min="7" max="7" width="3.25390625" style="10" customWidth="1"/>
    <col min="8" max="8" width="3.625" style="10" customWidth="1"/>
    <col min="9" max="9" width="2.875" style="10" customWidth="1"/>
    <col min="10" max="10" width="3.125" style="10" customWidth="1"/>
    <col min="11" max="11" width="17.375" style="10" customWidth="1"/>
    <col min="12" max="12" width="4.625" style="10" customWidth="1"/>
    <col min="13" max="13" width="11.125" style="16" customWidth="1"/>
    <col min="14" max="14" width="10.875" style="16" customWidth="1"/>
    <col min="15" max="15" width="7.625" style="17" customWidth="1"/>
    <col min="16" max="16" width="3.375" style="10" customWidth="1"/>
    <col min="17" max="17" width="5.125" style="10" customWidth="1"/>
    <col min="18" max="18" width="4.00390625" style="10" customWidth="1"/>
    <col min="19" max="19" width="3.75390625" style="10" customWidth="1"/>
    <col min="20" max="20" width="4.00390625" style="10" customWidth="1"/>
    <col min="21" max="21" width="0.37109375" style="10" hidden="1" customWidth="1"/>
    <col min="22" max="22" width="3.125" style="10" customWidth="1"/>
    <col min="23" max="23" width="5.25390625" style="10" customWidth="1"/>
    <col min="24" max="24" width="4.375" style="10" customWidth="1"/>
    <col min="25" max="25" width="12.75390625" style="16" bestFit="1" customWidth="1"/>
    <col min="26" max="16384" width="9.125" style="10" customWidth="1"/>
  </cols>
  <sheetData>
    <row r="1" spans="1:24" ht="22.5" customHeight="1" thickBot="1">
      <c r="A1" s="265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  <c r="P1" s="101"/>
      <c r="Q1" s="101"/>
      <c r="R1" s="101"/>
      <c r="S1" s="101"/>
      <c r="T1" s="101"/>
      <c r="U1" s="101"/>
      <c r="V1" s="101"/>
      <c r="W1" s="101"/>
      <c r="X1" s="102"/>
    </row>
    <row r="2" spans="1:24" ht="13.5" customHeight="1" thickBot="1">
      <c r="A2" s="246" t="s">
        <v>25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P2" s="86"/>
      <c r="Q2" s="86"/>
      <c r="R2" s="86"/>
      <c r="S2" s="86"/>
      <c r="T2" s="86"/>
      <c r="U2" s="86"/>
      <c r="V2" s="86"/>
      <c r="W2" s="86"/>
      <c r="X2" s="87"/>
    </row>
    <row r="3" spans="1:25" s="11" customFormat="1" ht="107.25" customHeight="1">
      <c r="A3" s="79" t="s">
        <v>22</v>
      </c>
      <c r="B3" s="80" t="s">
        <v>12</v>
      </c>
      <c r="C3" s="29" t="s">
        <v>30</v>
      </c>
      <c r="D3" s="81" t="s">
        <v>31</v>
      </c>
      <c r="E3" s="82" t="s">
        <v>77</v>
      </c>
      <c r="F3" s="82" t="s">
        <v>4</v>
      </c>
      <c r="G3" s="81" t="s">
        <v>0</v>
      </c>
      <c r="H3" s="81" t="s">
        <v>3</v>
      </c>
      <c r="I3" s="81" t="s">
        <v>1</v>
      </c>
      <c r="J3" s="81" t="s">
        <v>2</v>
      </c>
      <c r="K3" s="80" t="s">
        <v>5</v>
      </c>
      <c r="L3" s="81" t="s">
        <v>32</v>
      </c>
      <c r="M3" s="83" t="s">
        <v>27</v>
      </c>
      <c r="N3" s="83" t="s">
        <v>23</v>
      </c>
      <c r="O3" s="111" t="s">
        <v>24</v>
      </c>
      <c r="P3" s="105" t="s">
        <v>33</v>
      </c>
      <c r="Q3" s="81" t="s">
        <v>10</v>
      </c>
      <c r="R3" s="81" t="s">
        <v>8</v>
      </c>
      <c r="S3" s="84" t="s">
        <v>7</v>
      </c>
      <c r="T3" s="276" t="s">
        <v>9</v>
      </c>
      <c r="U3" s="276"/>
      <c r="V3" s="85" t="s">
        <v>42</v>
      </c>
      <c r="W3" s="81" t="s">
        <v>41</v>
      </c>
      <c r="X3" s="91" t="s">
        <v>40</v>
      </c>
      <c r="Y3" s="53"/>
    </row>
    <row r="4" spans="1:25" s="12" customFormat="1" ht="42" customHeight="1">
      <c r="A4" s="14">
        <v>1</v>
      </c>
      <c r="B4" s="24" t="s">
        <v>13</v>
      </c>
      <c r="C4" s="67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12">
        <f aca="true" t="shared" si="0" ref="O4:O13">SUM(N4/(M4/100))</f>
        <v>75.13373805373564</v>
      </c>
      <c r="P4" s="106" t="s">
        <v>14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59">
        <f>SUM(Q4:W4)</f>
        <v>-4</v>
      </c>
      <c r="Y4" s="4"/>
    </row>
    <row r="5" spans="1:25" s="12" customFormat="1" ht="28.5" customHeight="1">
      <c r="A5" s="258">
        <v>2</v>
      </c>
      <c r="B5" s="281" t="s">
        <v>15</v>
      </c>
      <c r="C5" s="283" t="s">
        <v>48</v>
      </c>
      <c r="D5" s="300">
        <v>300</v>
      </c>
      <c r="E5" s="254" t="s">
        <v>61</v>
      </c>
      <c r="F5" s="254" t="s">
        <v>61</v>
      </c>
      <c r="G5" s="254" t="s">
        <v>61</v>
      </c>
      <c r="H5" s="254" t="s">
        <v>61</v>
      </c>
      <c r="I5" s="254" t="s">
        <v>61</v>
      </c>
      <c r="J5" s="254" t="s">
        <v>61</v>
      </c>
      <c r="K5" s="256" t="s">
        <v>69</v>
      </c>
      <c r="L5" s="259">
        <v>1</v>
      </c>
      <c r="M5" s="277">
        <v>120000</v>
      </c>
      <c r="N5" s="277">
        <v>80000</v>
      </c>
      <c r="O5" s="279">
        <f t="shared" si="0"/>
        <v>66.66666666666667</v>
      </c>
      <c r="P5" s="292" t="s">
        <v>14</v>
      </c>
      <c r="Q5" s="259">
        <v>4</v>
      </c>
      <c r="R5" s="259">
        <v>2</v>
      </c>
      <c r="S5" s="294">
        <v>2</v>
      </c>
      <c r="T5" s="259">
        <v>-8</v>
      </c>
      <c r="U5" s="1"/>
      <c r="V5" s="259">
        <v>1</v>
      </c>
      <c r="W5" s="259">
        <v>0</v>
      </c>
      <c r="X5" s="289">
        <f aca="true" t="shared" si="1" ref="X5:X18">SUM(Q5:W5)</f>
        <v>1</v>
      </c>
      <c r="Y5" s="4"/>
    </row>
    <row r="6" spans="1:25" s="12" customFormat="1" ht="24" customHeight="1">
      <c r="A6" s="258"/>
      <c r="B6" s="282"/>
      <c r="C6" s="284"/>
      <c r="D6" s="300"/>
      <c r="E6" s="255"/>
      <c r="F6" s="255"/>
      <c r="G6" s="255"/>
      <c r="H6" s="255"/>
      <c r="I6" s="255"/>
      <c r="J6" s="255"/>
      <c r="K6" s="257"/>
      <c r="L6" s="259"/>
      <c r="M6" s="278"/>
      <c r="N6" s="278"/>
      <c r="O6" s="280"/>
      <c r="P6" s="293"/>
      <c r="Q6" s="259"/>
      <c r="R6" s="259"/>
      <c r="S6" s="294"/>
      <c r="T6" s="259"/>
      <c r="U6" s="1"/>
      <c r="V6" s="259"/>
      <c r="W6" s="259"/>
      <c r="X6" s="289"/>
      <c r="Y6" s="4"/>
    </row>
    <row r="7" spans="1:25" s="12" customFormat="1" ht="37.5" customHeight="1">
      <c r="A7" s="287">
        <v>3</v>
      </c>
      <c r="B7" s="281" t="s">
        <v>16</v>
      </c>
      <c r="C7" s="285" t="s">
        <v>49</v>
      </c>
      <c r="D7" s="281">
        <v>600</v>
      </c>
      <c r="E7" s="295" t="s">
        <v>61</v>
      </c>
      <c r="F7" s="295" t="s">
        <v>61</v>
      </c>
      <c r="G7" s="295" t="s">
        <v>61</v>
      </c>
      <c r="H7" s="290" t="s">
        <v>61</v>
      </c>
      <c r="I7" s="290" t="s">
        <v>61</v>
      </c>
      <c r="J7" s="290" t="s">
        <v>72</v>
      </c>
      <c r="K7" s="25" t="s">
        <v>74</v>
      </c>
      <c r="L7" s="256">
        <v>2</v>
      </c>
      <c r="M7" s="3">
        <v>103900</v>
      </c>
      <c r="N7" s="3">
        <v>83120</v>
      </c>
      <c r="O7" s="112">
        <f t="shared" si="0"/>
        <v>80</v>
      </c>
      <c r="P7" s="106" t="s">
        <v>14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59">
        <f t="shared" si="1"/>
        <v>-1</v>
      </c>
      <c r="Y7" s="4"/>
    </row>
    <row r="8" spans="1:25" s="12" customFormat="1" ht="23.25" customHeight="1">
      <c r="A8" s="288"/>
      <c r="B8" s="282"/>
      <c r="C8" s="286"/>
      <c r="D8" s="282"/>
      <c r="E8" s="296"/>
      <c r="F8" s="296"/>
      <c r="G8" s="296"/>
      <c r="H8" s="291"/>
      <c r="I8" s="291"/>
      <c r="J8" s="291"/>
      <c r="K8" s="25" t="s">
        <v>75</v>
      </c>
      <c r="L8" s="257"/>
      <c r="M8" s="3">
        <v>89000</v>
      </c>
      <c r="N8" s="3">
        <v>71200</v>
      </c>
      <c r="O8" s="112">
        <f t="shared" si="0"/>
        <v>80</v>
      </c>
      <c r="P8" s="106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59">
        <f t="shared" si="1"/>
        <v>-2</v>
      </c>
      <c r="Y8" s="4"/>
    </row>
    <row r="9" spans="1:25" s="12" customFormat="1" ht="65.25" customHeight="1">
      <c r="A9" s="13">
        <v>4</v>
      </c>
      <c r="B9" s="5" t="s">
        <v>17</v>
      </c>
      <c r="C9" s="61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14">
        <f t="shared" si="0"/>
        <v>50</v>
      </c>
      <c r="P9" s="108" t="s">
        <v>14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59">
        <f t="shared" si="1"/>
        <v>2</v>
      </c>
      <c r="Y9" s="4"/>
    </row>
    <row r="10" spans="1:25" s="12" customFormat="1" ht="51">
      <c r="A10" s="13">
        <v>5</v>
      </c>
      <c r="B10" s="5" t="s">
        <v>43</v>
      </c>
      <c r="C10" s="61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14">
        <f t="shared" si="0"/>
        <v>60</v>
      </c>
      <c r="P10" s="108" t="s">
        <v>14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59">
        <f t="shared" si="1"/>
        <v>2</v>
      </c>
      <c r="Y10" s="4"/>
    </row>
    <row r="11" spans="1:25" s="12" customFormat="1" ht="83.25" customHeight="1">
      <c r="A11" s="13">
        <v>6</v>
      </c>
      <c r="B11" s="5" t="s">
        <v>38</v>
      </c>
      <c r="C11" s="61" t="s">
        <v>52</v>
      </c>
      <c r="D11" s="5">
        <v>1242</v>
      </c>
      <c r="E11" s="48" t="s">
        <v>61</v>
      </c>
      <c r="F11" s="48" t="s">
        <v>61</v>
      </c>
      <c r="G11" s="90" t="s">
        <v>61</v>
      </c>
      <c r="H11" s="47" t="s">
        <v>61</v>
      </c>
      <c r="I11" s="47" t="s">
        <v>61</v>
      </c>
      <c r="J11" s="47" t="s">
        <v>61</v>
      </c>
      <c r="K11" s="1" t="s">
        <v>39</v>
      </c>
      <c r="L11" s="1">
        <v>1</v>
      </c>
      <c r="M11" s="3">
        <v>415000</v>
      </c>
      <c r="N11" s="3">
        <v>166000</v>
      </c>
      <c r="O11" s="114">
        <f t="shared" si="0"/>
        <v>40</v>
      </c>
      <c r="P11" s="108" t="s">
        <v>14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59">
        <f t="shared" si="1"/>
        <v>2</v>
      </c>
      <c r="Y11" s="4"/>
    </row>
    <row r="12" spans="1:25" s="12" customFormat="1" ht="59.25" customHeight="1">
      <c r="A12" s="13">
        <v>7</v>
      </c>
      <c r="B12" s="5" t="s">
        <v>18</v>
      </c>
      <c r="C12" s="61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14">
        <f t="shared" si="0"/>
        <v>57.142857142857146</v>
      </c>
      <c r="P12" s="108" t="s">
        <v>14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59">
        <f t="shared" si="1"/>
        <v>7</v>
      </c>
      <c r="Y12" s="4"/>
    </row>
    <row r="13" spans="1:25" s="12" customFormat="1" ht="74.25" customHeight="1">
      <c r="A13" s="13">
        <v>8</v>
      </c>
      <c r="B13" s="5" t="s">
        <v>19</v>
      </c>
      <c r="C13" s="61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14">
        <f t="shared" si="0"/>
        <v>75</v>
      </c>
      <c r="P13" s="108" t="s">
        <v>14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59">
        <f t="shared" si="1"/>
        <v>5</v>
      </c>
      <c r="Y13" s="4"/>
    </row>
    <row r="14" spans="1:25" s="12" customFormat="1" ht="28.5" customHeight="1">
      <c r="A14" s="287">
        <v>9</v>
      </c>
      <c r="B14" s="281" t="s">
        <v>44</v>
      </c>
      <c r="C14" s="283" t="s">
        <v>55</v>
      </c>
      <c r="D14" s="281">
        <v>590</v>
      </c>
      <c r="E14" s="254" t="s">
        <v>61</v>
      </c>
      <c r="F14" s="254" t="s">
        <v>61</v>
      </c>
      <c r="G14" s="254" t="s">
        <v>61</v>
      </c>
      <c r="H14" s="254" t="s">
        <v>61</v>
      </c>
      <c r="I14" s="254" t="s">
        <v>61</v>
      </c>
      <c r="J14" s="272" t="s">
        <v>61</v>
      </c>
      <c r="K14" s="1" t="s">
        <v>34</v>
      </c>
      <c r="L14" s="256">
        <v>4</v>
      </c>
      <c r="M14" s="3">
        <v>130000</v>
      </c>
      <c r="N14" s="3">
        <v>84500</v>
      </c>
      <c r="O14" s="114">
        <f aca="true" t="shared" si="2" ref="O14:O25">SUM(N14/(M14/100))</f>
        <v>65</v>
      </c>
      <c r="P14" s="108" t="s">
        <v>14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59">
        <f t="shared" si="1"/>
        <v>-2</v>
      </c>
      <c r="Y14" s="4"/>
    </row>
    <row r="15" spans="1:25" s="12" customFormat="1" ht="28.5" customHeight="1">
      <c r="A15" s="297"/>
      <c r="B15" s="298"/>
      <c r="C15" s="299"/>
      <c r="D15" s="298"/>
      <c r="E15" s="271"/>
      <c r="F15" s="271"/>
      <c r="G15" s="271"/>
      <c r="H15" s="271"/>
      <c r="I15" s="271"/>
      <c r="J15" s="273"/>
      <c r="K15" s="19" t="s">
        <v>70</v>
      </c>
      <c r="L15" s="275"/>
      <c r="M15" s="3">
        <v>60000</v>
      </c>
      <c r="N15" s="3">
        <v>48000</v>
      </c>
      <c r="O15" s="113">
        <f t="shared" si="2"/>
        <v>80</v>
      </c>
      <c r="P15" s="107" t="s">
        <v>14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59">
        <f t="shared" si="1"/>
        <v>-6</v>
      </c>
      <c r="Y15" s="4"/>
    </row>
    <row r="16" spans="1:25" s="12" customFormat="1" ht="28.5" customHeight="1">
      <c r="A16" s="297"/>
      <c r="B16" s="298"/>
      <c r="C16" s="299"/>
      <c r="D16" s="298"/>
      <c r="E16" s="271"/>
      <c r="F16" s="271"/>
      <c r="G16" s="271"/>
      <c r="H16" s="271"/>
      <c r="I16" s="271"/>
      <c r="J16" s="273"/>
      <c r="K16" s="19" t="s">
        <v>71</v>
      </c>
      <c r="L16" s="275"/>
      <c r="M16" s="3">
        <v>90000</v>
      </c>
      <c r="N16" s="3">
        <v>67500</v>
      </c>
      <c r="O16" s="113">
        <f t="shared" si="2"/>
        <v>75</v>
      </c>
      <c r="P16" s="107" t="s">
        <v>14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59">
        <f t="shared" si="1"/>
        <v>-5</v>
      </c>
      <c r="Y16" s="4"/>
    </row>
    <row r="17" spans="1:25" s="12" customFormat="1" ht="28.5" customHeight="1">
      <c r="A17" s="288"/>
      <c r="B17" s="282"/>
      <c r="C17" s="284"/>
      <c r="D17" s="282"/>
      <c r="E17" s="255"/>
      <c r="F17" s="255"/>
      <c r="G17" s="255"/>
      <c r="H17" s="255"/>
      <c r="I17" s="255"/>
      <c r="J17" s="274"/>
      <c r="K17" s="19" t="s">
        <v>6</v>
      </c>
      <c r="L17" s="257"/>
      <c r="M17" s="3">
        <v>130000</v>
      </c>
      <c r="N17" s="3">
        <v>84500</v>
      </c>
      <c r="O17" s="113">
        <f t="shared" si="2"/>
        <v>65</v>
      </c>
      <c r="P17" s="107" t="s">
        <v>14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59">
        <f t="shared" si="1"/>
        <v>-2</v>
      </c>
      <c r="Y17" s="4"/>
    </row>
    <row r="18" spans="1:25" s="12" customFormat="1" ht="51">
      <c r="A18" s="33">
        <v>10</v>
      </c>
      <c r="B18" s="23" t="s">
        <v>99</v>
      </c>
      <c r="C18" s="60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13">
        <f t="shared" si="2"/>
        <v>75</v>
      </c>
      <c r="P18" s="107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59">
        <f t="shared" si="1"/>
        <v>5</v>
      </c>
      <c r="Y18" s="4"/>
    </row>
    <row r="19" spans="1:25" s="12" customFormat="1" ht="57" customHeight="1">
      <c r="A19" s="33">
        <v>11</v>
      </c>
      <c r="B19" s="23" t="s">
        <v>35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36</v>
      </c>
      <c r="L19" s="19">
        <v>1</v>
      </c>
      <c r="M19" s="26">
        <v>85000</v>
      </c>
      <c r="N19" s="26">
        <v>46665</v>
      </c>
      <c r="O19" s="113">
        <f>SUM(N19/(M19/100))</f>
        <v>54.9</v>
      </c>
      <c r="P19" s="107" t="s">
        <v>14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93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66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14">
        <f>SUM(N20/(M20/100))</f>
        <v>80</v>
      </c>
      <c r="P20" s="108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93">
        <f>SUM(Q20:W20)</f>
        <v>2</v>
      </c>
      <c r="Y20" s="4"/>
    </row>
    <row r="21" spans="1:25" s="12" customFormat="1" ht="51" customHeight="1">
      <c r="A21" s="13">
        <v>13</v>
      </c>
      <c r="B21" s="5" t="s">
        <v>20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37</v>
      </c>
      <c r="L21" s="1">
        <v>1</v>
      </c>
      <c r="M21" s="26">
        <v>92000</v>
      </c>
      <c r="N21" s="26">
        <v>72680</v>
      </c>
      <c r="O21" s="114">
        <f>SUM(N21/(M21/100))</f>
        <v>79</v>
      </c>
      <c r="P21" s="108" t="s">
        <v>14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93">
        <f>SUM(Q21:W21)</f>
        <v>0</v>
      </c>
      <c r="Y21" s="4"/>
    </row>
    <row r="22" spans="1:25" s="63" customFormat="1" ht="13.5" thickBot="1">
      <c r="A22" s="249" t="s">
        <v>29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1"/>
      <c r="L22" s="119">
        <f>SUM(L4:L21)</f>
        <v>17</v>
      </c>
      <c r="M22" s="120">
        <f>SUM(M4:M21)</f>
        <v>1978448</v>
      </c>
      <c r="N22" s="120">
        <f>SUM(N4:N21)</f>
        <v>1222365</v>
      </c>
      <c r="O22" s="121">
        <f t="shared" si="2"/>
        <v>61.78403475855823</v>
      </c>
      <c r="P22" s="268"/>
      <c r="Q22" s="269"/>
      <c r="R22" s="269"/>
      <c r="S22" s="269"/>
      <c r="T22" s="269"/>
      <c r="U22" s="269"/>
      <c r="V22" s="269"/>
      <c r="W22" s="269"/>
      <c r="X22" s="270"/>
      <c r="Y22" s="62"/>
    </row>
    <row r="23" spans="1:26" s="64" customFormat="1" ht="13.5" customHeight="1" thickBot="1">
      <c r="A23" s="246" t="s">
        <v>98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8"/>
      <c r="P23" s="103"/>
      <c r="Q23" s="103"/>
      <c r="R23" s="103"/>
      <c r="S23" s="103"/>
      <c r="T23" s="103"/>
      <c r="U23" s="103"/>
      <c r="V23" s="103"/>
      <c r="W23" s="103"/>
      <c r="X23" s="104"/>
      <c r="Y23" s="4"/>
      <c r="Z23" s="12"/>
    </row>
    <row r="24" spans="1:25" s="12" customFormat="1" ht="63.75">
      <c r="A24" s="99">
        <v>14</v>
      </c>
      <c r="B24" s="29" t="s">
        <v>45</v>
      </c>
      <c r="C24" s="76" t="s">
        <v>56</v>
      </c>
      <c r="D24" s="29">
        <v>405</v>
      </c>
      <c r="E24" s="42" t="s">
        <v>61</v>
      </c>
      <c r="F24" s="42" t="s">
        <v>61</v>
      </c>
      <c r="G24" s="77"/>
      <c r="H24" s="78" t="s">
        <v>61</v>
      </c>
      <c r="I24" s="78" t="s">
        <v>61</v>
      </c>
      <c r="J24" s="78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15">
        <f t="shared" si="2"/>
        <v>70</v>
      </c>
      <c r="P24" s="109" t="s">
        <v>14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94">
        <f>SUM(Q24:W24)</f>
        <v>-2</v>
      </c>
      <c r="Y24" s="4"/>
    </row>
    <row r="25" spans="1:25" s="12" customFormat="1" ht="94.5" customHeight="1" thickBot="1">
      <c r="A25" s="100">
        <v>15</v>
      </c>
      <c r="B25" s="70" t="s">
        <v>21</v>
      </c>
      <c r="C25" s="71" t="s">
        <v>58</v>
      </c>
      <c r="D25" s="70">
        <v>550</v>
      </c>
      <c r="E25" s="72" t="s">
        <v>61</v>
      </c>
      <c r="F25" s="72" t="s">
        <v>61</v>
      </c>
      <c r="G25" s="73"/>
      <c r="H25" s="74" t="s">
        <v>61</v>
      </c>
      <c r="I25" s="74" t="s">
        <v>61</v>
      </c>
      <c r="J25" s="74" t="s">
        <v>61</v>
      </c>
      <c r="K25" s="75" t="s">
        <v>64</v>
      </c>
      <c r="L25" s="75">
        <v>1</v>
      </c>
      <c r="M25" s="58">
        <v>100350</v>
      </c>
      <c r="N25" s="58">
        <v>60210</v>
      </c>
      <c r="O25" s="116">
        <f t="shared" si="2"/>
        <v>60</v>
      </c>
      <c r="P25" s="110" t="s">
        <v>14</v>
      </c>
      <c r="Q25" s="75">
        <v>5</v>
      </c>
      <c r="R25" s="75">
        <v>2</v>
      </c>
      <c r="S25" s="57">
        <v>1</v>
      </c>
      <c r="T25" s="75">
        <v>-16</v>
      </c>
      <c r="U25" s="75"/>
      <c r="V25" s="75">
        <v>1</v>
      </c>
      <c r="W25" s="75">
        <v>0</v>
      </c>
      <c r="X25" s="95">
        <f>SUM(Q25:W25)</f>
        <v>-7</v>
      </c>
      <c r="Y25" s="4"/>
    </row>
    <row r="26" spans="1:24" s="4" customFormat="1" ht="13.5" thickBot="1">
      <c r="A26" s="262" t="s">
        <v>28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4"/>
      <c r="L26" s="96">
        <f>SUM(L24:L25)</f>
        <v>2</v>
      </c>
      <c r="M26" s="97">
        <f>SUM(M24:M25)</f>
        <v>154350</v>
      </c>
      <c r="N26" s="97">
        <f>SUM(N24:N25)</f>
        <v>98010</v>
      </c>
      <c r="O26" s="117">
        <f>SUM(N26/(M26/100))</f>
        <v>63.498542274052475</v>
      </c>
      <c r="P26" s="252"/>
      <c r="Q26" s="252"/>
      <c r="R26" s="252"/>
      <c r="S26" s="252"/>
      <c r="T26" s="252"/>
      <c r="U26" s="252"/>
      <c r="V26" s="252"/>
      <c r="W26" s="252"/>
      <c r="X26" s="253"/>
    </row>
    <row r="27" spans="1:24" s="4" customFormat="1" ht="13.5" thickBot="1">
      <c r="A27" s="262" t="s">
        <v>26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4"/>
      <c r="L27" s="98">
        <f>SUM(L26+L22)</f>
        <v>19</v>
      </c>
      <c r="M27" s="98">
        <f>SUM(M26+M22)</f>
        <v>2132798</v>
      </c>
      <c r="N27" s="98">
        <f>SUM(N26+N22)</f>
        <v>1320375</v>
      </c>
      <c r="O27" s="118">
        <f>SUM(N27/(M27/100))</f>
        <v>61.908113192154154</v>
      </c>
      <c r="P27" s="260"/>
      <c r="Q27" s="260"/>
      <c r="R27" s="260"/>
      <c r="S27" s="260"/>
      <c r="T27" s="260"/>
      <c r="U27" s="260"/>
      <c r="V27" s="260"/>
      <c r="W27" s="260"/>
      <c r="X27" s="261"/>
    </row>
    <row r="33" ht="15">
      <c r="L33" s="18"/>
    </row>
  </sheetData>
  <sheetProtection/>
  <mergeCells count="55"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  <mergeCell ref="E14:E17"/>
    <mergeCell ref="F14:F17"/>
    <mergeCell ref="D7:D8"/>
    <mergeCell ref="H7:H8"/>
    <mergeCell ref="G7:G8"/>
    <mergeCell ref="F7:F8"/>
    <mergeCell ref="E7:E8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K5:K6"/>
    <mergeCell ref="M5:M6"/>
    <mergeCell ref="N5:N6"/>
    <mergeCell ref="O5:O6"/>
    <mergeCell ref="B5:B6"/>
    <mergeCell ref="C5:C6"/>
    <mergeCell ref="E5:E6"/>
    <mergeCell ref="F5:F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00390625" defaultRowHeight="12.75"/>
  <cols>
    <col min="1" max="1" width="35.25390625" style="10" customWidth="1"/>
    <col min="2" max="2" width="17.00390625" style="10" bestFit="1" customWidth="1"/>
    <col min="3" max="3" width="3.2539062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25390625" style="10" bestFit="1" customWidth="1"/>
    <col min="11" max="11" width="3.625" style="10" bestFit="1" customWidth="1"/>
    <col min="12" max="12" width="0.37109375" style="10" hidden="1" customWidth="1"/>
    <col min="13" max="13" width="3.25390625" style="10" bestFit="1" customWidth="1"/>
    <col min="14" max="14" width="4.25390625" style="10" customWidth="1"/>
    <col min="15" max="15" width="3.25390625" style="10" bestFit="1" customWidth="1"/>
    <col min="16" max="16" width="3.25390625" style="12" bestFit="1" customWidth="1"/>
    <col min="17" max="18" width="7.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246" t="s">
        <v>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123"/>
      <c r="R1" s="123"/>
      <c r="S1" s="123"/>
      <c r="T1" s="123"/>
      <c r="U1" s="123"/>
      <c r="V1" s="88"/>
      <c r="W1" s="88"/>
      <c r="X1" s="88"/>
      <c r="Y1" s="89"/>
    </row>
    <row r="2" spans="1:19" s="11" customFormat="1" ht="135.75" thickBot="1">
      <c r="A2" s="124" t="s">
        <v>12</v>
      </c>
      <c r="B2" s="6" t="s">
        <v>5</v>
      </c>
      <c r="C2" s="7" t="s">
        <v>32</v>
      </c>
      <c r="D2" s="8" t="s">
        <v>27</v>
      </c>
      <c r="E2" s="8" t="s">
        <v>23</v>
      </c>
      <c r="F2" s="9" t="s">
        <v>24</v>
      </c>
      <c r="G2" s="39" t="s">
        <v>33</v>
      </c>
      <c r="H2" s="37" t="s">
        <v>84</v>
      </c>
      <c r="I2" s="7" t="s">
        <v>85</v>
      </c>
      <c r="J2" s="38" t="s">
        <v>86</v>
      </c>
      <c r="K2" s="304" t="s">
        <v>9</v>
      </c>
      <c r="L2" s="304"/>
      <c r="M2" s="54" t="s">
        <v>87</v>
      </c>
      <c r="N2" s="39" t="s">
        <v>88</v>
      </c>
      <c r="O2" s="127" t="s">
        <v>89</v>
      </c>
      <c r="P2" s="128" t="s">
        <v>90</v>
      </c>
      <c r="Q2" s="53"/>
      <c r="R2" s="53"/>
      <c r="S2" s="53"/>
    </row>
    <row r="3" spans="1:19" s="12" customFormat="1" ht="27">
      <c r="A3" s="125" t="s">
        <v>18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14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69" t="s">
        <v>19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68" t="s">
        <v>14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65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69" t="s">
        <v>99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69" t="s">
        <v>17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14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6" t="s">
        <v>43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14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6" t="s">
        <v>38</v>
      </c>
      <c r="B8" s="1" t="s">
        <v>39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14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6" t="s">
        <v>81</v>
      </c>
      <c r="B9" s="1" t="s">
        <v>82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14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6" t="s">
        <v>15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14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6" t="s">
        <v>35</v>
      </c>
      <c r="B11" s="1" t="s">
        <v>96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14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8.25">
      <c r="A12" s="69" t="s">
        <v>20</v>
      </c>
      <c r="B12" s="1" t="s">
        <v>37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14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8.25">
      <c r="A13" s="69" t="s">
        <v>16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14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8.25">
      <c r="A14" s="69" t="s">
        <v>16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14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1">
      <c r="A15" s="69" t="s">
        <v>44</v>
      </c>
      <c r="B15" s="19" t="s">
        <v>92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14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1">
      <c r="A16" s="69" t="s">
        <v>44</v>
      </c>
      <c r="B16" s="19" t="s">
        <v>95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14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69" t="s">
        <v>45</v>
      </c>
      <c r="B17" s="19" t="s">
        <v>97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14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6" t="s">
        <v>13</v>
      </c>
      <c r="B18" s="1" t="s">
        <v>91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14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1">
      <c r="A19" s="56" t="s">
        <v>44</v>
      </c>
      <c r="B19" s="1" t="s">
        <v>94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14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1">
      <c r="A20" s="56" t="s">
        <v>44</v>
      </c>
      <c r="B20" s="1" t="s">
        <v>93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14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26" t="s">
        <v>21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14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0"/>
      <c r="B22" s="92"/>
      <c r="C22" s="129"/>
      <c r="D22" s="98">
        <f>SUM(D3:D21)</f>
        <v>2132788</v>
      </c>
      <c r="E22" s="98">
        <f>SUM(E3:E21)</f>
        <v>1320375</v>
      </c>
      <c r="F22" s="122">
        <f t="shared" si="0"/>
        <v>61.908403460634624</v>
      </c>
      <c r="G22" s="301"/>
      <c r="H22" s="302"/>
      <c r="I22" s="302"/>
      <c r="J22" s="302"/>
      <c r="K22" s="302"/>
      <c r="L22" s="302"/>
      <c r="M22" s="302"/>
      <c r="N22" s="302"/>
      <c r="O22" s="302"/>
      <c r="P22" s="303"/>
      <c r="Q22" s="4">
        <f>SUM(Q3:Q20)</f>
        <v>534200</v>
      </c>
      <c r="R22" s="4">
        <f>SUM(R3:R20)</f>
        <v>500000</v>
      </c>
      <c r="S22" s="4"/>
    </row>
    <row r="28" ht="1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9"/>
  <sheetViews>
    <sheetView tabSelected="1" view="pageBreakPreview" zoomScale="60" zoomScalePageLayoutView="0" workbookViewId="0" topLeftCell="A1">
      <selection activeCell="V2" sqref="V2:Y2"/>
    </sheetView>
  </sheetViews>
  <sheetFormatPr defaultColWidth="9.00390625" defaultRowHeight="12.75"/>
  <cols>
    <col min="1" max="1" width="4.75390625" style="12" customWidth="1"/>
    <col min="2" max="2" width="24.25390625" style="12" customWidth="1"/>
    <col min="3" max="3" width="9.25390625" style="200" customWidth="1"/>
    <col min="4" max="4" width="7.125" style="203" customWidth="1"/>
    <col min="5" max="5" width="4.75390625" style="12" customWidth="1"/>
    <col min="6" max="6" width="4.375" style="12" customWidth="1"/>
    <col min="7" max="7" width="2.25390625" style="12" customWidth="1"/>
    <col min="8" max="8" width="2.625" style="12" customWidth="1"/>
    <col min="9" max="9" width="2.125" style="12" customWidth="1"/>
    <col min="10" max="10" width="2.00390625" style="12" customWidth="1"/>
    <col min="11" max="11" width="13.375" style="131" customWidth="1"/>
    <col min="12" max="12" width="5.75390625" style="12" customWidth="1"/>
    <col min="13" max="13" width="9.00390625" style="4" customWidth="1"/>
    <col min="14" max="14" width="10.375" style="4" customWidth="1"/>
    <col min="15" max="15" width="8.75390625" style="17" customWidth="1"/>
    <col min="16" max="16" width="3.375" style="12" customWidth="1"/>
    <col min="17" max="17" width="4.375" style="12" customWidth="1"/>
    <col min="18" max="18" width="5.375" style="203" customWidth="1"/>
    <col min="19" max="20" width="4.875" style="203" customWidth="1"/>
    <col min="21" max="21" width="4.375" style="203" customWidth="1"/>
    <col min="22" max="22" width="5.25390625" style="12" customWidth="1"/>
    <col min="23" max="23" width="4.875" style="203" customWidth="1"/>
    <col min="24" max="24" width="11.125" style="142" customWidth="1"/>
    <col min="25" max="25" width="8.625" style="140" customWidth="1"/>
    <col min="26" max="26" width="9.00390625" style="140" customWidth="1"/>
    <col min="27" max="28" width="9.125" style="141" customWidth="1"/>
    <col min="29" max="16384" width="9.125" style="12" customWidth="1"/>
  </cols>
  <sheetData>
    <row r="1" ht="13.5" customHeight="1"/>
    <row r="2" spans="22:25" ht="15.75" customHeight="1">
      <c r="V2" s="345" t="s">
        <v>143</v>
      </c>
      <c r="W2" s="345"/>
      <c r="X2" s="345"/>
      <c r="Y2" s="345"/>
    </row>
    <row r="3" spans="22:25" ht="12.75" customHeight="1">
      <c r="V3" s="345" t="s">
        <v>142</v>
      </c>
      <c r="W3" s="345"/>
      <c r="X3" s="345"/>
      <c r="Y3" s="345"/>
    </row>
    <row r="4" ht="13.5" thickBot="1"/>
    <row r="5" spans="1:28" ht="13.5" customHeight="1" thickBot="1">
      <c r="A5" s="331" t="s">
        <v>139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3"/>
      <c r="Z5" s="143"/>
      <c r="AA5" s="138"/>
      <c r="AB5" s="138"/>
    </row>
    <row r="6" spans="1:28" s="63" customFormat="1" ht="105.75" customHeight="1" thickBot="1">
      <c r="A6" s="135" t="s">
        <v>141</v>
      </c>
      <c r="B6" s="150" t="s">
        <v>12</v>
      </c>
      <c r="C6" s="197" t="s">
        <v>30</v>
      </c>
      <c r="D6" s="151" t="s">
        <v>31</v>
      </c>
      <c r="E6" s="151" t="s">
        <v>101</v>
      </c>
      <c r="F6" s="151" t="s">
        <v>4</v>
      </c>
      <c r="G6" s="134" t="s">
        <v>0</v>
      </c>
      <c r="H6" s="134" t="s">
        <v>3</v>
      </c>
      <c r="I6" s="134" t="s">
        <v>1</v>
      </c>
      <c r="J6" s="134" t="s">
        <v>2</v>
      </c>
      <c r="K6" s="222" t="s">
        <v>5</v>
      </c>
      <c r="L6" s="134" t="s">
        <v>32</v>
      </c>
      <c r="M6" s="164" t="s">
        <v>27</v>
      </c>
      <c r="N6" s="164" t="s">
        <v>23</v>
      </c>
      <c r="O6" s="133" t="s">
        <v>24</v>
      </c>
      <c r="P6" s="153" t="s">
        <v>33</v>
      </c>
      <c r="Q6" s="132" t="s">
        <v>84</v>
      </c>
      <c r="R6" s="151" t="s">
        <v>85</v>
      </c>
      <c r="S6" s="151" t="s">
        <v>86</v>
      </c>
      <c r="T6" s="209" t="s">
        <v>9</v>
      </c>
      <c r="U6" s="209" t="s">
        <v>87</v>
      </c>
      <c r="V6" s="153" t="s">
        <v>88</v>
      </c>
      <c r="W6" s="214" t="s">
        <v>89</v>
      </c>
      <c r="X6" s="147" t="s">
        <v>140</v>
      </c>
      <c r="Y6" s="165" t="s">
        <v>102</v>
      </c>
      <c r="Z6" s="144"/>
      <c r="AA6" s="139"/>
      <c r="AB6" s="139"/>
    </row>
    <row r="7" spans="1:28" ht="67.5" customHeight="1">
      <c r="A7" s="337">
        <v>1</v>
      </c>
      <c r="B7" s="314" t="s">
        <v>104</v>
      </c>
      <c r="C7" s="339">
        <v>640942</v>
      </c>
      <c r="D7" s="319">
        <v>1242</v>
      </c>
      <c r="E7" s="308" t="s">
        <v>103</v>
      </c>
      <c r="F7" s="308" t="s">
        <v>103</v>
      </c>
      <c r="G7" s="334" t="s">
        <v>103</v>
      </c>
      <c r="H7" s="334" t="s">
        <v>103</v>
      </c>
      <c r="I7" s="334" t="s">
        <v>103</v>
      </c>
      <c r="J7" s="334" t="s">
        <v>103</v>
      </c>
      <c r="K7" s="223" t="s">
        <v>105</v>
      </c>
      <c r="L7" s="310">
        <v>3</v>
      </c>
      <c r="M7" s="31">
        <v>162240</v>
      </c>
      <c r="N7" s="155">
        <v>97344</v>
      </c>
      <c r="O7" s="32">
        <f>SUM(N7/(M7/100))</f>
        <v>60</v>
      </c>
      <c r="P7" s="78" t="s">
        <v>103</v>
      </c>
      <c r="Q7" s="99">
        <v>5</v>
      </c>
      <c r="R7" s="204">
        <v>2</v>
      </c>
      <c r="S7" s="204">
        <v>1</v>
      </c>
      <c r="T7" s="204">
        <v>-17</v>
      </c>
      <c r="U7" s="210">
        <v>1</v>
      </c>
      <c r="V7" s="154">
        <v>1</v>
      </c>
      <c r="W7" s="215">
        <f aca="true" t="shared" si="0" ref="W7:W28">SUM(Q7:V7)</f>
        <v>-7</v>
      </c>
      <c r="X7" s="221" t="s">
        <v>138</v>
      </c>
      <c r="Y7" s="156"/>
      <c r="Z7" s="145"/>
      <c r="AA7" s="136"/>
      <c r="AB7" s="137"/>
    </row>
    <row r="8" spans="1:28" ht="56.25" customHeight="1">
      <c r="A8" s="297"/>
      <c r="B8" s="298"/>
      <c r="C8" s="340"/>
      <c r="D8" s="320"/>
      <c r="E8" s="271"/>
      <c r="F8" s="271"/>
      <c r="G8" s="335"/>
      <c r="H8" s="335"/>
      <c r="I8" s="335"/>
      <c r="J8" s="335"/>
      <c r="K8" s="224" t="s">
        <v>106</v>
      </c>
      <c r="L8" s="275"/>
      <c r="M8" s="3">
        <v>59046</v>
      </c>
      <c r="N8" s="149">
        <v>47236</v>
      </c>
      <c r="O8" s="2">
        <f aca="true" t="shared" si="1" ref="O8:O28">SUM(N8/(M8/100))</f>
        <v>79.9986451241405</v>
      </c>
      <c r="P8" s="47" t="s">
        <v>103</v>
      </c>
      <c r="Q8" s="33">
        <v>1</v>
      </c>
      <c r="R8" s="205">
        <v>1</v>
      </c>
      <c r="S8" s="205">
        <v>1</v>
      </c>
      <c r="T8" s="205">
        <v>-17</v>
      </c>
      <c r="U8" s="205">
        <v>1</v>
      </c>
      <c r="V8" s="65">
        <v>1</v>
      </c>
      <c r="W8" s="219">
        <f t="shared" si="0"/>
        <v>-12</v>
      </c>
      <c r="X8" s="231" t="s">
        <v>138</v>
      </c>
      <c r="Y8" s="148"/>
      <c r="Z8" s="145"/>
      <c r="AA8" s="137"/>
      <c r="AB8" s="137"/>
    </row>
    <row r="9" spans="1:28" ht="56.25" customHeight="1" thickBot="1">
      <c r="A9" s="338"/>
      <c r="B9" s="315"/>
      <c r="C9" s="341"/>
      <c r="D9" s="321"/>
      <c r="E9" s="309"/>
      <c r="F9" s="309"/>
      <c r="G9" s="336"/>
      <c r="H9" s="336"/>
      <c r="I9" s="336"/>
      <c r="J9" s="336"/>
      <c r="K9" s="225" t="s">
        <v>106</v>
      </c>
      <c r="L9" s="311"/>
      <c r="M9" s="57">
        <v>69420</v>
      </c>
      <c r="N9" s="157">
        <v>48594</v>
      </c>
      <c r="O9" s="158">
        <f t="shared" si="1"/>
        <v>70</v>
      </c>
      <c r="P9" s="74" t="s">
        <v>103</v>
      </c>
      <c r="Q9" s="167">
        <v>3</v>
      </c>
      <c r="R9" s="206">
        <v>1</v>
      </c>
      <c r="S9" s="206">
        <v>1</v>
      </c>
      <c r="T9" s="206">
        <v>-17</v>
      </c>
      <c r="U9" s="211">
        <v>1</v>
      </c>
      <c r="V9" s="168">
        <v>1</v>
      </c>
      <c r="W9" s="216">
        <f t="shared" si="0"/>
        <v>-10</v>
      </c>
      <c r="X9" s="232" t="s">
        <v>138</v>
      </c>
      <c r="Y9" s="159"/>
      <c r="Z9" s="145"/>
      <c r="AA9" s="136"/>
      <c r="AB9" s="137"/>
    </row>
    <row r="10" spans="1:28" s="64" customFormat="1" ht="90" customHeight="1" thickBot="1">
      <c r="A10" s="172">
        <v>2</v>
      </c>
      <c r="B10" s="152" t="s">
        <v>107</v>
      </c>
      <c r="C10" s="198">
        <v>401665</v>
      </c>
      <c r="D10" s="202">
        <v>350</v>
      </c>
      <c r="E10" s="173" t="s">
        <v>103</v>
      </c>
      <c r="F10" s="173" t="s">
        <v>103</v>
      </c>
      <c r="G10" s="173" t="s">
        <v>103</v>
      </c>
      <c r="H10" s="173" t="s">
        <v>103</v>
      </c>
      <c r="I10" s="173" t="s">
        <v>103</v>
      </c>
      <c r="J10" s="173" t="s">
        <v>103</v>
      </c>
      <c r="K10" s="226" t="s">
        <v>108</v>
      </c>
      <c r="L10" s="174">
        <v>1</v>
      </c>
      <c r="M10" s="175">
        <v>80000</v>
      </c>
      <c r="N10" s="176">
        <v>64000</v>
      </c>
      <c r="O10" s="161">
        <f t="shared" si="1"/>
        <v>80</v>
      </c>
      <c r="P10" s="177" t="s">
        <v>103</v>
      </c>
      <c r="Q10" s="305" t="s">
        <v>137</v>
      </c>
      <c r="R10" s="306"/>
      <c r="S10" s="306"/>
      <c r="T10" s="306"/>
      <c r="U10" s="306"/>
      <c r="V10" s="307"/>
      <c r="W10" s="235"/>
      <c r="X10" s="237"/>
      <c r="Y10" s="179"/>
      <c r="Z10" s="145"/>
      <c r="AA10" s="137"/>
      <c r="AB10" s="137"/>
    </row>
    <row r="11" spans="1:28" ht="60" customHeight="1">
      <c r="A11" s="337">
        <v>3</v>
      </c>
      <c r="B11" s="314" t="s">
        <v>109</v>
      </c>
      <c r="C11" s="316">
        <v>300000</v>
      </c>
      <c r="D11" s="319">
        <v>405</v>
      </c>
      <c r="E11" s="312" t="s">
        <v>103</v>
      </c>
      <c r="F11" s="312" t="s">
        <v>103</v>
      </c>
      <c r="G11" s="312" t="s">
        <v>103</v>
      </c>
      <c r="H11" s="312" t="s">
        <v>103</v>
      </c>
      <c r="I11" s="312" t="s">
        <v>103</v>
      </c>
      <c r="J11" s="312" t="s">
        <v>103</v>
      </c>
      <c r="K11" s="223" t="s">
        <v>110</v>
      </c>
      <c r="L11" s="310">
        <v>2</v>
      </c>
      <c r="M11" s="31">
        <v>70000</v>
      </c>
      <c r="N11" s="155">
        <v>49000</v>
      </c>
      <c r="O11" s="32">
        <f t="shared" si="1"/>
        <v>70</v>
      </c>
      <c r="P11" s="49" t="s">
        <v>103</v>
      </c>
      <c r="Q11" s="99">
        <v>3</v>
      </c>
      <c r="R11" s="204">
        <v>1</v>
      </c>
      <c r="S11" s="204">
        <v>2</v>
      </c>
      <c r="T11" s="204">
        <v>-10</v>
      </c>
      <c r="U11" s="210">
        <v>1</v>
      </c>
      <c r="V11" s="154">
        <v>0</v>
      </c>
      <c r="W11" s="215">
        <f t="shared" si="0"/>
        <v>-3</v>
      </c>
      <c r="X11" s="221" t="s">
        <v>138</v>
      </c>
      <c r="Y11" s="156"/>
      <c r="Z11" s="170"/>
      <c r="AA11" s="171"/>
      <c r="AB11" s="171"/>
    </row>
    <row r="12" spans="1:28" ht="78" customHeight="1" thickBot="1">
      <c r="A12" s="338"/>
      <c r="B12" s="315"/>
      <c r="C12" s="318"/>
      <c r="D12" s="321"/>
      <c r="E12" s="313"/>
      <c r="F12" s="313"/>
      <c r="G12" s="313"/>
      <c r="H12" s="313"/>
      <c r="I12" s="313"/>
      <c r="J12" s="313"/>
      <c r="K12" s="225" t="s">
        <v>113</v>
      </c>
      <c r="L12" s="311"/>
      <c r="M12" s="57">
        <v>50000</v>
      </c>
      <c r="N12" s="157">
        <v>35000</v>
      </c>
      <c r="O12" s="158">
        <f t="shared" si="1"/>
        <v>70</v>
      </c>
      <c r="P12" s="180" t="s">
        <v>103</v>
      </c>
      <c r="Q12" s="167">
        <v>3</v>
      </c>
      <c r="R12" s="206">
        <v>1</v>
      </c>
      <c r="S12" s="206">
        <v>2</v>
      </c>
      <c r="T12" s="206">
        <v>-10</v>
      </c>
      <c r="U12" s="211">
        <v>1</v>
      </c>
      <c r="V12" s="168">
        <v>0</v>
      </c>
      <c r="W12" s="216">
        <f t="shared" si="0"/>
        <v>-3</v>
      </c>
      <c r="X12" s="232" t="s">
        <v>138</v>
      </c>
      <c r="Y12" s="181"/>
      <c r="Z12" s="145"/>
      <c r="AA12" s="137"/>
      <c r="AB12" s="137"/>
    </row>
    <row r="13" spans="1:28" ht="33.75" customHeight="1" thickBot="1">
      <c r="A13" s="178">
        <v>4</v>
      </c>
      <c r="B13" s="152" t="s">
        <v>111</v>
      </c>
      <c r="C13" s="198">
        <v>57955</v>
      </c>
      <c r="D13" s="202">
        <v>120</v>
      </c>
      <c r="E13" s="182" t="s">
        <v>103</v>
      </c>
      <c r="F13" s="182" t="s">
        <v>103</v>
      </c>
      <c r="G13" s="182" t="s">
        <v>103</v>
      </c>
      <c r="H13" s="182" t="s">
        <v>103</v>
      </c>
      <c r="I13" s="182" t="s">
        <v>103</v>
      </c>
      <c r="J13" s="182" t="s">
        <v>103</v>
      </c>
      <c r="K13" s="226" t="s">
        <v>112</v>
      </c>
      <c r="L13" s="160">
        <v>1</v>
      </c>
      <c r="M13" s="175">
        <v>60000</v>
      </c>
      <c r="N13" s="176">
        <v>48000</v>
      </c>
      <c r="O13" s="161">
        <f t="shared" si="1"/>
        <v>80</v>
      </c>
      <c r="P13" s="177" t="s">
        <v>103</v>
      </c>
      <c r="Q13" s="172">
        <v>1</v>
      </c>
      <c r="R13" s="207">
        <v>1</v>
      </c>
      <c r="S13" s="207">
        <v>2</v>
      </c>
      <c r="T13" s="207">
        <v>-2</v>
      </c>
      <c r="U13" s="212">
        <v>1</v>
      </c>
      <c r="V13" s="174">
        <v>0</v>
      </c>
      <c r="W13" s="217">
        <f t="shared" si="0"/>
        <v>3</v>
      </c>
      <c r="X13" s="147" t="s">
        <v>14</v>
      </c>
      <c r="Y13" s="165">
        <v>48000</v>
      </c>
      <c r="Z13" s="145"/>
      <c r="AA13" s="136"/>
      <c r="AB13" s="137"/>
    </row>
    <row r="14" spans="1:28" ht="46.5" customHeight="1" thickBot="1">
      <c r="A14" s="178">
        <v>5</v>
      </c>
      <c r="B14" s="152" t="s">
        <v>114</v>
      </c>
      <c r="C14" s="198">
        <v>156800</v>
      </c>
      <c r="D14" s="202">
        <v>600</v>
      </c>
      <c r="E14" s="182" t="s">
        <v>103</v>
      </c>
      <c r="F14" s="182" t="s">
        <v>103</v>
      </c>
      <c r="G14" s="182" t="s">
        <v>103</v>
      </c>
      <c r="H14" s="182" t="s">
        <v>103</v>
      </c>
      <c r="I14" s="182" t="s">
        <v>103</v>
      </c>
      <c r="J14" s="182" t="s">
        <v>103</v>
      </c>
      <c r="K14" s="226" t="s">
        <v>115</v>
      </c>
      <c r="L14" s="174">
        <v>1</v>
      </c>
      <c r="M14" s="175">
        <v>110000</v>
      </c>
      <c r="N14" s="176">
        <v>88000</v>
      </c>
      <c r="O14" s="161">
        <f t="shared" si="1"/>
        <v>80</v>
      </c>
      <c r="P14" s="177" t="s">
        <v>103</v>
      </c>
      <c r="Q14" s="172">
        <v>1</v>
      </c>
      <c r="R14" s="207">
        <v>2</v>
      </c>
      <c r="S14" s="207">
        <v>1</v>
      </c>
      <c r="T14" s="207">
        <v>-6</v>
      </c>
      <c r="U14" s="212">
        <v>1</v>
      </c>
      <c r="V14" s="174">
        <v>0</v>
      </c>
      <c r="W14" s="217">
        <f t="shared" si="0"/>
        <v>-1</v>
      </c>
      <c r="X14" s="147" t="s">
        <v>14</v>
      </c>
      <c r="Y14" s="165">
        <v>80000</v>
      </c>
      <c r="Z14" s="145"/>
      <c r="AA14" s="136"/>
      <c r="AB14" s="137"/>
    </row>
    <row r="15" spans="1:28" ht="79.5" customHeight="1" thickBot="1">
      <c r="A15" s="178">
        <v>6</v>
      </c>
      <c r="B15" s="152" t="s">
        <v>116</v>
      </c>
      <c r="C15" s="198">
        <v>362701</v>
      </c>
      <c r="D15" s="202">
        <v>590</v>
      </c>
      <c r="E15" s="182" t="s">
        <v>103</v>
      </c>
      <c r="F15" s="182" t="s">
        <v>103</v>
      </c>
      <c r="G15" s="182" t="s">
        <v>103</v>
      </c>
      <c r="H15" s="182" t="s">
        <v>103</v>
      </c>
      <c r="I15" s="182" t="s">
        <v>103</v>
      </c>
      <c r="J15" s="182" t="s">
        <v>103</v>
      </c>
      <c r="K15" s="226" t="s">
        <v>117</v>
      </c>
      <c r="L15" s="174">
        <v>1</v>
      </c>
      <c r="M15" s="175">
        <v>400000</v>
      </c>
      <c r="N15" s="176">
        <v>200000</v>
      </c>
      <c r="O15" s="161">
        <f t="shared" si="1"/>
        <v>50</v>
      </c>
      <c r="P15" s="177" t="s">
        <v>103</v>
      </c>
      <c r="Q15" s="172">
        <v>7</v>
      </c>
      <c r="R15" s="207">
        <v>5</v>
      </c>
      <c r="S15" s="207">
        <v>1</v>
      </c>
      <c r="T15" s="207">
        <v>-12</v>
      </c>
      <c r="U15" s="212">
        <v>1</v>
      </c>
      <c r="V15" s="174">
        <v>0</v>
      </c>
      <c r="W15" s="217">
        <f t="shared" si="0"/>
        <v>2</v>
      </c>
      <c r="X15" s="147" t="s">
        <v>14</v>
      </c>
      <c r="Y15" s="165">
        <v>200000</v>
      </c>
      <c r="Z15" s="145"/>
      <c r="AA15" s="137"/>
      <c r="AB15" s="137"/>
    </row>
    <row r="16" spans="1:28" ht="57.75" customHeight="1" thickBot="1">
      <c r="A16" s="172">
        <v>7</v>
      </c>
      <c r="B16" s="152" t="s">
        <v>118</v>
      </c>
      <c r="C16" s="198">
        <v>383260</v>
      </c>
      <c r="D16" s="202">
        <v>380</v>
      </c>
      <c r="E16" s="182" t="s">
        <v>103</v>
      </c>
      <c r="F16" s="182" t="s">
        <v>103</v>
      </c>
      <c r="G16" s="182" t="s">
        <v>103</v>
      </c>
      <c r="H16" s="182" t="s">
        <v>103</v>
      </c>
      <c r="I16" s="182" t="s">
        <v>103</v>
      </c>
      <c r="J16" s="182" t="s">
        <v>103</v>
      </c>
      <c r="K16" s="226" t="s">
        <v>119</v>
      </c>
      <c r="L16" s="174">
        <v>1</v>
      </c>
      <c r="M16" s="175">
        <v>67000</v>
      </c>
      <c r="N16" s="176">
        <v>42880</v>
      </c>
      <c r="O16" s="161">
        <f t="shared" si="1"/>
        <v>64</v>
      </c>
      <c r="P16" s="177" t="s">
        <v>103</v>
      </c>
      <c r="Q16" s="172">
        <v>5</v>
      </c>
      <c r="R16" s="207">
        <v>1</v>
      </c>
      <c r="S16" s="207">
        <v>2</v>
      </c>
      <c r="T16" s="207">
        <v>-12</v>
      </c>
      <c r="U16" s="212">
        <v>1</v>
      </c>
      <c r="V16" s="174">
        <v>0</v>
      </c>
      <c r="W16" s="218">
        <f t="shared" si="0"/>
        <v>-3</v>
      </c>
      <c r="X16" s="220" t="s">
        <v>138</v>
      </c>
      <c r="Y16" s="183"/>
      <c r="Z16" s="145"/>
      <c r="AA16" s="136"/>
      <c r="AB16" s="137"/>
    </row>
    <row r="17" spans="1:28" ht="63.75" customHeight="1" thickBot="1">
      <c r="A17" s="172">
        <v>8</v>
      </c>
      <c r="B17" s="152" t="s">
        <v>120</v>
      </c>
      <c r="C17" s="198">
        <v>607899</v>
      </c>
      <c r="D17" s="202">
        <v>550</v>
      </c>
      <c r="E17" s="182" t="s">
        <v>103</v>
      </c>
      <c r="F17" s="182" t="s">
        <v>103</v>
      </c>
      <c r="G17" s="182" t="s">
        <v>103</v>
      </c>
      <c r="H17" s="182" t="s">
        <v>103</v>
      </c>
      <c r="I17" s="182" t="s">
        <v>103</v>
      </c>
      <c r="J17" s="182" t="s">
        <v>103</v>
      </c>
      <c r="K17" s="226" t="s">
        <v>136</v>
      </c>
      <c r="L17" s="174">
        <v>1</v>
      </c>
      <c r="M17" s="175">
        <v>100350</v>
      </c>
      <c r="N17" s="176">
        <v>60200</v>
      </c>
      <c r="O17" s="161">
        <f t="shared" si="1"/>
        <v>59.99003487792726</v>
      </c>
      <c r="P17" s="177" t="s">
        <v>103</v>
      </c>
      <c r="Q17" s="172">
        <v>5</v>
      </c>
      <c r="R17" s="207">
        <v>2</v>
      </c>
      <c r="S17" s="207">
        <v>1</v>
      </c>
      <c r="T17" s="207">
        <v>-17</v>
      </c>
      <c r="U17" s="212">
        <v>1</v>
      </c>
      <c r="V17" s="174">
        <v>2</v>
      </c>
      <c r="W17" s="218">
        <f t="shared" si="0"/>
        <v>-6</v>
      </c>
      <c r="X17" s="230" t="s">
        <v>138</v>
      </c>
      <c r="Y17" s="245"/>
      <c r="Z17" s="145"/>
      <c r="AA17" s="136"/>
      <c r="AB17" s="137"/>
    </row>
    <row r="18" spans="1:28" ht="57" customHeight="1" thickBot="1">
      <c r="A18" s="169">
        <v>9</v>
      </c>
      <c r="B18" s="70" t="s">
        <v>121</v>
      </c>
      <c r="C18" s="199">
        <v>106000</v>
      </c>
      <c r="D18" s="201">
        <v>100</v>
      </c>
      <c r="E18" s="72" t="s">
        <v>103</v>
      </c>
      <c r="F18" s="72" t="s">
        <v>103</v>
      </c>
      <c r="G18" s="72" t="s">
        <v>103</v>
      </c>
      <c r="H18" s="72" t="s">
        <v>103</v>
      </c>
      <c r="I18" s="72" t="s">
        <v>103</v>
      </c>
      <c r="J18" s="72" t="s">
        <v>103</v>
      </c>
      <c r="K18" s="225" t="s">
        <v>122</v>
      </c>
      <c r="L18" s="184">
        <v>1</v>
      </c>
      <c r="M18" s="58">
        <v>40000</v>
      </c>
      <c r="N18" s="185">
        <v>32000</v>
      </c>
      <c r="O18" s="161">
        <f t="shared" si="1"/>
        <v>80</v>
      </c>
      <c r="P18" s="186" t="s">
        <v>103</v>
      </c>
      <c r="Q18" s="166">
        <v>1</v>
      </c>
      <c r="R18" s="208">
        <v>1</v>
      </c>
      <c r="S18" s="208">
        <v>2</v>
      </c>
      <c r="T18" s="208">
        <v>-4</v>
      </c>
      <c r="U18" s="213">
        <v>1</v>
      </c>
      <c r="V18" s="184">
        <v>0</v>
      </c>
      <c r="W18" s="216">
        <f t="shared" si="0"/>
        <v>1</v>
      </c>
      <c r="X18" s="232" t="s">
        <v>138</v>
      </c>
      <c r="Y18" s="181"/>
      <c r="Z18" s="145"/>
      <c r="AA18" s="137"/>
      <c r="AB18" s="137"/>
    </row>
    <row r="19" spans="1:28" ht="45" customHeight="1" thickBot="1">
      <c r="A19" s="178">
        <v>10</v>
      </c>
      <c r="B19" s="152" t="s">
        <v>123</v>
      </c>
      <c r="C19" s="198">
        <v>127000</v>
      </c>
      <c r="D19" s="202">
        <v>750</v>
      </c>
      <c r="E19" s="182" t="s">
        <v>103</v>
      </c>
      <c r="F19" s="182" t="s">
        <v>103</v>
      </c>
      <c r="G19" s="182" t="s">
        <v>103</v>
      </c>
      <c r="H19" s="182" t="s">
        <v>103</v>
      </c>
      <c r="I19" s="182" t="s">
        <v>103</v>
      </c>
      <c r="J19" s="182" t="s">
        <v>103</v>
      </c>
      <c r="K19" s="226" t="s">
        <v>124</v>
      </c>
      <c r="L19" s="174">
        <v>1</v>
      </c>
      <c r="M19" s="175">
        <v>112000</v>
      </c>
      <c r="N19" s="176">
        <v>84000</v>
      </c>
      <c r="O19" s="161">
        <f t="shared" si="1"/>
        <v>75</v>
      </c>
      <c r="P19" s="177" t="s">
        <v>103</v>
      </c>
      <c r="Q19" s="172">
        <v>2</v>
      </c>
      <c r="R19" s="207">
        <v>2</v>
      </c>
      <c r="S19" s="207">
        <v>1</v>
      </c>
      <c r="T19" s="207">
        <v>-4</v>
      </c>
      <c r="U19" s="212">
        <v>1</v>
      </c>
      <c r="V19" s="174">
        <v>0</v>
      </c>
      <c r="W19" s="216">
        <f t="shared" si="0"/>
        <v>2</v>
      </c>
      <c r="X19" s="147" t="s">
        <v>14</v>
      </c>
      <c r="Y19" s="165">
        <v>84000</v>
      </c>
      <c r="Z19" s="145"/>
      <c r="AA19" s="137"/>
      <c r="AB19" s="137"/>
    </row>
    <row r="20" spans="1:28" s="189" customFormat="1" ht="56.25" customHeight="1" thickBot="1">
      <c r="A20" s="217">
        <v>11</v>
      </c>
      <c r="B20" s="188" t="s">
        <v>125</v>
      </c>
      <c r="C20" s="198">
        <v>260000</v>
      </c>
      <c r="D20" s="202">
        <v>300</v>
      </c>
      <c r="E20" s="190" t="s">
        <v>103</v>
      </c>
      <c r="F20" s="190" t="s">
        <v>103</v>
      </c>
      <c r="G20" s="190" t="s">
        <v>103</v>
      </c>
      <c r="H20" s="190" t="s">
        <v>103</v>
      </c>
      <c r="I20" s="190" t="s">
        <v>103</v>
      </c>
      <c r="J20" s="190" t="s">
        <v>103</v>
      </c>
      <c r="K20" s="227" t="s">
        <v>128</v>
      </c>
      <c r="L20" s="212">
        <v>1</v>
      </c>
      <c r="M20" s="207">
        <v>64700</v>
      </c>
      <c r="N20" s="212">
        <v>51700</v>
      </c>
      <c r="O20" s="207">
        <f t="shared" si="1"/>
        <v>79.90726429675425</v>
      </c>
      <c r="P20" s="192" t="s">
        <v>103</v>
      </c>
      <c r="Q20" s="193">
        <v>2</v>
      </c>
      <c r="R20" s="207">
        <v>1</v>
      </c>
      <c r="S20" s="207">
        <v>2</v>
      </c>
      <c r="T20" s="207">
        <v>-10</v>
      </c>
      <c r="U20" s="212">
        <v>1</v>
      </c>
      <c r="V20" s="191">
        <v>0</v>
      </c>
      <c r="W20" s="216">
        <f t="shared" si="0"/>
        <v>-4</v>
      </c>
      <c r="X20" s="233" t="s">
        <v>138</v>
      </c>
      <c r="Y20" s="194"/>
      <c r="Z20" s="195"/>
      <c r="AA20" s="196"/>
      <c r="AB20" s="196"/>
    </row>
    <row r="21" spans="1:28" ht="40.5" customHeight="1" thickBot="1">
      <c r="A21" s="178">
        <v>12</v>
      </c>
      <c r="B21" s="152" t="s">
        <v>126</v>
      </c>
      <c r="C21" s="198">
        <v>235200</v>
      </c>
      <c r="D21" s="202">
        <v>190</v>
      </c>
      <c r="E21" s="182" t="s">
        <v>103</v>
      </c>
      <c r="F21" s="182" t="s">
        <v>103</v>
      </c>
      <c r="G21" s="182" t="s">
        <v>103</v>
      </c>
      <c r="H21" s="182" t="s">
        <v>103</v>
      </c>
      <c r="I21" s="182" t="s">
        <v>103</v>
      </c>
      <c r="J21" s="182" t="s">
        <v>103</v>
      </c>
      <c r="K21" s="226" t="s">
        <v>127</v>
      </c>
      <c r="L21" s="174">
        <v>1</v>
      </c>
      <c r="M21" s="175">
        <v>39900</v>
      </c>
      <c r="N21" s="176">
        <v>31900</v>
      </c>
      <c r="O21" s="161">
        <f t="shared" si="1"/>
        <v>79.9498746867168</v>
      </c>
      <c r="P21" s="177" t="s">
        <v>103</v>
      </c>
      <c r="Q21" s="172">
        <v>2</v>
      </c>
      <c r="R21" s="207">
        <v>1</v>
      </c>
      <c r="S21" s="207">
        <v>2</v>
      </c>
      <c r="T21" s="207">
        <v>-8</v>
      </c>
      <c r="U21" s="212">
        <v>1</v>
      </c>
      <c r="V21" s="174">
        <v>0</v>
      </c>
      <c r="W21" s="216">
        <f t="shared" si="0"/>
        <v>-2</v>
      </c>
      <c r="X21" s="220" t="s">
        <v>138</v>
      </c>
      <c r="Y21" s="179"/>
      <c r="Z21" s="145"/>
      <c r="AA21" s="137"/>
      <c r="AB21" s="137"/>
    </row>
    <row r="22" spans="1:28" ht="40.5" customHeight="1">
      <c r="A22" s="337">
        <v>13</v>
      </c>
      <c r="B22" s="314" t="s">
        <v>15</v>
      </c>
      <c r="C22" s="316">
        <v>302400</v>
      </c>
      <c r="D22" s="319">
        <v>300</v>
      </c>
      <c r="E22" s="308" t="s">
        <v>103</v>
      </c>
      <c r="F22" s="308" t="s">
        <v>103</v>
      </c>
      <c r="G22" s="308" t="s">
        <v>103</v>
      </c>
      <c r="H22" s="308" t="s">
        <v>103</v>
      </c>
      <c r="I22" s="308" t="s">
        <v>103</v>
      </c>
      <c r="J22" s="308" t="s">
        <v>103</v>
      </c>
      <c r="K22" s="223" t="s">
        <v>129</v>
      </c>
      <c r="L22" s="310">
        <v>4</v>
      </c>
      <c r="M22" s="31">
        <v>130000</v>
      </c>
      <c r="N22" s="155">
        <v>40000</v>
      </c>
      <c r="O22" s="32">
        <f>SUM(N22/(M22/100))</f>
        <v>30.76923076923077</v>
      </c>
      <c r="P22" s="49" t="s">
        <v>103</v>
      </c>
      <c r="Q22" s="322" t="s">
        <v>137</v>
      </c>
      <c r="R22" s="323"/>
      <c r="S22" s="323"/>
      <c r="T22" s="323"/>
      <c r="U22" s="323"/>
      <c r="V22" s="324"/>
      <c r="W22" s="348"/>
      <c r="X22" s="342"/>
      <c r="Y22" s="187"/>
      <c r="Z22" s="145"/>
      <c r="AA22" s="137"/>
      <c r="AB22" s="137"/>
    </row>
    <row r="23" spans="1:28" ht="40.5" customHeight="1">
      <c r="A23" s="297"/>
      <c r="B23" s="298"/>
      <c r="C23" s="317"/>
      <c r="D23" s="320"/>
      <c r="E23" s="271"/>
      <c r="F23" s="271"/>
      <c r="G23" s="271"/>
      <c r="H23" s="271"/>
      <c r="I23" s="271"/>
      <c r="J23" s="271"/>
      <c r="K23" s="228" t="s">
        <v>129</v>
      </c>
      <c r="L23" s="275"/>
      <c r="M23" s="3">
        <v>130000</v>
      </c>
      <c r="N23" s="149">
        <v>40000</v>
      </c>
      <c r="O23" s="2">
        <f>SUM(N23/(M23/100))</f>
        <v>30.76923076923077</v>
      </c>
      <c r="P23" s="50" t="s">
        <v>103</v>
      </c>
      <c r="Q23" s="325"/>
      <c r="R23" s="326"/>
      <c r="S23" s="326"/>
      <c r="T23" s="326"/>
      <c r="U23" s="326"/>
      <c r="V23" s="327"/>
      <c r="W23" s="349"/>
      <c r="X23" s="343"/>
      <c r="Y23" s="146"/>
      <c r="Z23" s="145"/>
      <c r="AA23" s="137"/>
      <c r="AB23" s="137"/>
    </row>
    <row r="24" spans="1:28" ht="37.5" customHeight="1">
      <c r="A24" s="297"/>
      <c r="B24" s="298"/>
      <c r="C24" s="317"/>
      <c r="D24" s="320"/>
      <c r="E24" s="271"/>
      <c r="F24" s="271"/>
      <c r="G24" s="271"/>
      <c r="H24" s="271"/>
      <c r="I24" s="271"/>
      <c r="J24" s="271"/>
      <c r="K24" s="224" t="s">
        <v>129</v>
      </c>
      <c r="L24" s="275"/>
      <c r="M24" s="3">
        <v>130000</v>
      </c>
      <c r="N24" s="149">
        <v>80000</v>
      </c>
      <c r="O24" s="2">
        <f>SUM(N24/(M24/100))</f>
        <v>61.53846153846154</v>
      </c>
      <c r="P24" s="108" t="s">
        <v>103</v>
      </c>
      <c r="Q24" s="325"/>
      <c r="R24" s="326"/>
      <c r="S24" s="326"/>
      <c r="T24" s="326"/>
      <c r="U24" s="326"/>
      <c r="V24" s="327"/>
      <c r="W24" s="349"/>
      <c r="X24" s="343"/>
      <c r="Y24" s="146"/>
      <c r="Z24" s="145"/>
      <c r="AA24" s="137"/>
      <c r="AB24" s="137"/>
    </row>
    <row r="25" spans="1:28" ht="38.25" customHeight="1" thickBot="1">
      <c r="A25" s="338"/>
      <c r="B25" s="315"/>
      <c r="C25" s="318"/>
      <c r="D25" s="321"/>
      <c r="E25" s="309"/>
      <c r="F25" s="309"/>
      <c r="G25" s="309"/>
      <c r="H25" s="309"/>
      <c r="I25" s="309"/>
      <c r="J25" s="309"/>
      <c r="K25" s="229" t="s">
        <v>129</v>
      </c>
      <c r="L25" s="311"/>
      <c r="M25" s="58">
        <v>130000</v>
      </c>
      <c r="N25" s="185">
        <v>80000</v>
      </c>
      <c r="O25" s="158">
        <f t="shared" si="1"/>
        <v>61.53846153846154</v>
      </c>
      <c r="P25" s="186" t="s">
        <v>103</v>
      </c>
      <c r="Q25" s="328"/>
      <c r="R25" s="329"/>
      <c r="S25" s="329"/>
      <c r="T25" s="329"/>
      <c r="U25" s="329"/>
      <c r="V25" s="330"/>
      <c r="W25" s="350"/>
      <c r="X25" s="344"/>
      <c r="Y25" s="163"/>
      <c r="Z25" s="145"/>
      <c r="AA25" s="137"/>
      <c r="AB25" s="137"/>
    </row>
    <row r="26" spans="1:28" ht="53.25" customHeight="1" thickBot="1">
      <c r="A26" s="178">
        <v>14</v>
      </c>
      <c r="B26" s="152" t="s">
        <v>130</v>
      </c>
      <c r="C26" s="198">
        <v>377935</v>
      </c>
      <c r="D26" s="202">
        <v>330</v>
      </c>
      <c r="E26" s="182" t="s">
        <v>103</v>
      </c>
      <c r="F26" s="182" t="s">
        <v>103</v>
      </c>
      <c r="G26" s="182" t="s">
        <v>103</v>
      </c>
      <c r="H26" s="182" t="s">
        <v>103</v>
      </c>
      <c r="I26" s="182" t="s">
        <v>103</v>
      </c>
      <c r="J26" s="182" t="s">
        <v>103</v>
      </c>
      <c r="K26" s="226" t="s">
        <v>131</v>
      </c>
      <c r="L26" s="174">
        <v>1</v>
      </c>
      <c r="M26" s="175">
        <v>120000</v>
      </c>
      <c r="N26" s="176">
        <v>60000</v>
      </c>
      <c r="O26" s="161">
        <f t="shared" si="1"/>
        <v>50</v>
      </c>
      <c r="P26" s="177" t="s">
        <v>103</v>
      </c>
      <c r="Q26" s="172">
        <v>7</v>
      </c>
      <c r="R26" s="207">
        <v>2</v>
      </c>
      <c r="S26" s="207">
        <v>2</v>
      </c>
      <c r="T26" s="207">
        <v>-12</v>
      </c>
      <c r="U26" s="212">
        <v>1</v>
      </c>
      <c r="V26" s="174">
        <v>0</v>
      </c>
      <c r="W26" s="216">
        <f t="shared" si="0"/>
        <v>0</v>
      </c>
      <c r="X26" s="220" t="s">
        <v>138</v>
      </c>
      <c r="Y26" s="179"/>
      <c r="Z26" s="145"/>
      <c r="AA26" s="137"/>
      <c r="AB26" s="137"/>
    </row>
    <row r="27" spans="1:28" ht="56.25" customHeight="1" thickBot="1">
      <c r="A27" s="178">
        <v>15</v>
      </c>
      <c r="B27" s="152" t="s">
        <v>132</v>
      </c>
      <c r="C27" s="198">
        <v>324000</v>
      </c>
      <c r="D27" s="202">
        <v>620</v>
      </c>
      <c r="E27" s="173" t="s">
        <v>103</v>
      </c>
      <c r="F27" s="173" t="s">
        <v>103</v>
      </c>
      <c r="G27" s="173" t="s">
        <v>103</v>
      </c>
      <c r="H27" s="173" t="s">
        <v>103</v>
      </c>
      <c r="I27" s="173" t="s">
        <v>103</v>
      </c>
      <c r="J27" s="173" t="s">
        <v>103</v>
      </c>
      <c r="K27" s="226" t="s">
        <v>133</v>
      </c>
      <c r="L27" s="174">
        <v>1</v>
      </c>
      <c r="M27" s="175">
        <v>149000</v>
      </c>
      <c r="N27" s="176">
        <v>89400</v>
      </c>
      <c r="O27" s="161">
        <f t="shared" si="1"/>
        <v>60</v>
      </c>
      <c r="P27" s="177" t="s">
        <v>103</v>
      </c>
      <c r="Q27" s="305" t="s">
        <v>137</v>
      </c>
      <c r="R27" s="306"/>
      <c r="S27" s="306"/>
      <c r="T27" s="306"/>
      <c r="U27" s="306"/>
      <c r="V27" s="307"/>
      <c r="W27" s="235"/>
      <c r="X27" s="236"/>
      <c r="Y27" s="234"/>
      <c r="Z27" s="145"/>
      <c r="AA27" s="136"/>
      <c r="AB27" s="137"/>
    </row>
    <row r="28" spans="1:28" ht="50.25" customHeight="1" thickBot="1">
      <c r="A28" s="178">
        <v>16</v>
      </c>
      <c r="B28" s="152" t="s">
        <v>134</v>
      </c>
      <c r="C28" s="198">
        <v>155000</v>
      </c>
      <c r="D28" s="202">
        <v>460</v>
      </c>
      <c r="E28" s="173" t="s">
        <v>103</v>
      </c>
      <c r="F28" s="173" t="s">
        <v>103</v>
      </c>
      <c r="G28" s="173" t="s">
        <v>103</v>
      </c>
      <c r="H28" s="173" t="s">
        <v>103</v>
      </c>
      <c r="I28" s="173" t="s">
        <v>103</v>
      </c>
      <c r="J28" s="173" t="s">
        <v>103</v>
      </c>
      <c r="K28" s="226" t="s">
        <v>135</v>
      </c>
      <c r="L28" s="174">
        <v>1</v>
      </c>
      <c r="M28" s="175">
        <v>146750</v>
      </c>
      <c r="N28" s="176">
        <v>88000</v>
      </c>
      <c r="O28" s="161">
        <f t="shared" si="1"/>
        <v>59.96592844974446</v>
      </c>
      <c r="P28" s="177" t="s">
        <v>103</v>
      </c>
      <c r="Q28" s="172">
        <v>5</v>
      </c>
      <c r="R28" s="207">
        <v>2</v>
      </c>
      <c r="S28" s="207">
        <v>2</v>
      </c>
      <c r="T28" s="207">
        <v>-6</v>
      </c>
      <c r="U28" s="212">
        <v>1</v>
      </c>
      <c r="V28" s="174">
        <v>0</v>
      </c>
      <c r="W28" s="217">
        <f t="shared" si="0"/>
        <v>4</v>
      </c>
      <c r="X28" s="147" t="s">
        <v>14</v>
      </c>
      <c r="Y28" s="165">
        <v>88000</v>
      </c>
      <c r="Z28" s="145"/>
      <c r="AA28" s="136"/>
      <c r="AB28" s="137"/>
    </row>
    <row r="29" spans="1:28" ht="13.5" customHeight="1" thickBot="1">
      <c r="A29" s="346" t="s">
        <v>11</v>
      </c>
      <c r="B29" s="347"/>
      <c r="C29" s="238"/>
      <c r="D29" s="239"/>
      <c r="E29" s="240"/>
      <c r="F29" s="240"/>
      <c r="G29" s="240"/>
      <c r="H29" s="240"/>
      <c r="I29" s="240"/>
      <c r="J29" s="240"/>
      <c r="K29" s="241"/>
      <c r="L29" s="166">
        <f>SUM(L7:L28)</f>
        <v>22</v>
      </c>
      <c r="M29" s="58">
        <f>SUM(M7:M28)</f>
        <v>2420406</v>
      </c>
      <c r="N29" s="58">
        <f>SUM(N7:N28)</f>
        <v>1457254</v>
      </c>
      <c r="O29" s="242">
        <f>SUM(N29/(M29/100))</f>
        <v>60.20700659310876</v>
      </c>
      <c r="P29" s="162" t="s">
        <v>100</v>
      </c>
      <c r="Q29" s="162"/>
      <c r="R29" s="243"/>
      <c r="S29" s="243"/>
      <c r="T29" s="243"/>
      <c r="U29" s="243"/>
      <c r="V29" s="162"/>
      <c r="W29" s="243"/>
      <c r="X29" s="162"/>
      <c r="Y29" s="244">
        <f>SUM(Y7:Y28)</f>
        <v>500000</v>
      </c>
      <c r="Z29" s="145"/>
      <c r="AA29" s="136"/>
      <c r="AB29" s="137"/>
    </row>
  </sheetData>
  <sheetProtection/>
  <mergeCells count="42">
    <mergeCell ref="X22:X25"/>
    <mergeCell ref="V2:Y2"/>
    <mergeCell ref="V3:Y3"/>
    <mergeCell ref="A29:B29"/>
    <mergeCell ref="I11:I12"/>
    <mergeCell ref="A22:A25"/>
    <mergeCell ref="H22:H25"/>
    <mergeCell ref="I22:I25"/>
    <mergeCell ref="W22:W25"/>
    <mergeCell ref="B11:B12"/>
    <mergeCell ref="A11:A12"/>
    <mergeCell ref="L7:L9"/>
    <mergeCell ref="C11:C12"/>
    <mergeCell ref="D11:D12"/>
    <mergeCell ref="E11:E12"/>
    <mergeCell ref="F11:F12"/>
    <mergeCell ref="B7:B9"/>
    <mergeCell ref="A5:Y5"/>
    <mergeCell ref="I7:I9"/>
    <mergeCell ref="J7:J9"/>
    <mergeCell ref="A7:A9"/>
    <mergeCell ref="C7:C9"/>
    <mergeCell ref="L11:L12"/>
    <mergeCell ref="E7:E9"/>
    <mergeCell ref="F7:F9"/>
    <mergeCell ref="G7:G9"/>
    <mergeCell ref="H7:H9"/>
    <mergeCell ref="B22:B25"/>
    <mergeCell ref="C22:C25"/>
    <mergeCell ref="D22:D25"/>
    <mergeCell ref="E22:E25"/>
    <mergeCell ref="D7:D9"/>
    <mergeCell ref="Q10:V10"/>
    <mergeCell ref="Q22:V25"/>
    <mergeCell ref="Q27:V27"/>
    <mergeCell ref="J22:J25"/>
    <mergeCell ref="L22:L25"/>
    <mergeCell ref="F22:F25"/>
    <mergeCell ref="G22:G25"/>
    <mergeCell ref="G11:G12"/>
    <mergeCell ref="H11:H12"/>
    <mergeCell ref="J11:J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2012-03-28T06:20:38Z</cp:lastPrinted>
  <dcterms:created xsi:type="dcterms:W3CDTF">2005-08-24T13:56:27Z</dcterms:created>
  <dcterms:modified xsi:type="dcterms:W3CDTF">2012-03-29T10:19:25Z</dcterms:modified>
  <cp:category/>
  <cp:version/>
  <cp:contentType/>
  <cp:contentStatus/>
</cp:coreProperties>
</file>