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856" activeTab="0"/>
  </bookViews>
  <sheets>
    <sheet name="        RK-41-2011-50, př. 1  " sheetId="1" r:id="rId1"/>
  </sheets>
  <definedNames>
    <definedName name="_xlnm.Print_Area" localSheetId="0">'        RK-41-2011-50, př. 1  '!$A$1:$P$26</definedName>
  </definedNames>
  <calcPr fullCalcOnLoad="1"/>
</workbook>
</file>

<file path=xl/sharedStrings.xml><?xml version="1.0" encoding="utf-8"?>
<sst xmlns="http://schemas.openxmlformats.org/spreadsheetml/2006/main" count="56" uniqueCount="39">
  <si>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</si>
  <si>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</si>
  <si>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</si>
  <si>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</si>
  <si>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</si>
  <si>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</si>
  <si>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</si>
  <si>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</si>
  <si>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</si>
  <si>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</si>
  <si>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</si>
  <si>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</si>
  <si>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Použití</t>
  </si>
  <si>
    <t>Tvorba celkem</t>
  </si>
  <si>
    <t>celkem vč. odvodu</t>
  </si>
  <si>
    <t>Odsouhlasené čerpání investičního fondu</t>
  </si>
  <si>
    <t>pořízení movitého majetku</t>
  </si>
  <si>
    <t>technické zhodnocení nemovitého majetku</t>
  </si>
  <si>
    <t>údržba a opravy majetku, který PO používá k činnosti</t>
  </si>
  <si>
    <t>Technické zhodnocení nem. maj., údržba a opravy maj., který PO používá k činnosti</t>
  </si>
  <si>
    <t>Pořízení movitého majetku</t>
  </si>
  <si>
    <t>Celkem</t>
  </si>
  <si>
    <t>Návrh na úpravu použití investičního fondu v roce 2011</t>
  </si>
  <si>
    <t>Zůstatek k 1. 1. 2011</t>
  </si>
  <si>
    <t>Zůstatek k 31.12.2011</t>
  </si>
  <si>
    <t>Návrh na úpravu čerpání investičního fondu v roce 2011</t>
  </si>
  <si>
    <t>Upravený zůstatek k 31.12.2011</t>
  </si>
  <si>
    <t>Česká zemědělská akademie v Humpolci, střední škola</t>
  </si>
  <si>
    <t>Vyšší odborná škola a Střední škola veterinární, zemědělská a zdravotnická Třebíč</t>
  </si>
  <si>
    <t>Střední průmyslová škola Třebíč</t>
  </si>
  <si>
    <t>Střední průmyslová škola stavební akademika Stanislava Bechyně, Havlíčkův Brod</t>
  </si>
  <si>
    <r>
      <t>rozšíření serverů 380 tis. Kč (dotace zřizovatele 100 tis. Kč v rámci ICT Standardu)</t>
    </r>
    <r>
      <rPr>
        <strike/>
        <sz val="10"/>
        <rFont val="Arial"/>
        <family val="2"/>
      </rPr>
      <t>, informační systém školy - software 150 tis. Kč</t>
    </r>
  </si>
  <si>
    <r>
      <t xml:space="preserve">oprava podlah ve třídách a posilovně </t>
    </r>
    <r>
      <rPr>
        <strike/>
        <sz val="10"/>
        <rFont val="Arial"/>
        <family val="2"/>
      </rPr>
      <t>270 tis. Kč,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292 tis. Kč</t>
    </r>
  </si>
  <si>
    <r>
      <t xml:space="preserve">model do ošetřovatelství </t>
    </r>
    <r>
      <rPr>
        <strike/>
        <sz val="10"/>
        <rFont val="Arial"/>
        <family val="2"/>
      </rPr>
      <t>150 tis. Kč,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130 tis. Kč</t>
    </r>
    <r>
      <rPr>
        <sz val="10"/>
        <rFont val="Arial"/>
        <family val="2"/>
      </rPr>
      <t>,</t>
    </r>
    <r>
      <rPr>
        <strike/>
        <sz val="10"/>
        <rFont val="Arial"/>
        <family val="2"/>
      </rPr>
      <t xml:space="preserve"> model zvířete 190 tis. Kč,</t>
    </r>
    <r>
      <rPr>
        <sz val="10"/>
        <rFont val="Arial"/>
        <family val="2"/>
      </rPr>
      <t xml:space="preserve"> cvičný model figuríny pro oš. dovednosti </t>
    </r>
    <r>
      <rPr>
        <strike/>
        <sz val="10"/>
        <rFont val="Arial"/>
        <family val="2"/>
      </rPr>
      <t>130 tis. Kč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110 tis. Kč,</t>
    </r>
    <r>
      <rPr>
        <sz val="10"/>
        <rFont val="Arial"/>
        <family val="2"/>
      </rPr>
      <t xml:space="preserve"> sonda na zjišťování březosti zvířat </t>
    </r>
    <r>
      <rPr>
        <strike/>
        <sz val="10"/>
        <rFont val="Arial"/>
        <family val="2"/>
      </rPr>
      <t>150 tis. Kč.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125 tis. Kč,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diskové zálohovací zařízení 60 tis. Kč, záložní zdroj - řešení krizového napájení pro servery 80 tis. Kč, tiskové multifunkční zařízení s dohledovým software 140 tis. Kč, tiskové multifunkční zařízení s dohledovým software 145 tis. Kč</t>
    </r>
  </si>
  <si>
    <r>
      <t xml:space="preserve">rekonstrukce školní sítě ICT </t>
    </r>
    <r>
      <rPr>
        <strike/>
        <sz val="10"/>
        <rFont val="Arial"/>
        <family val="2"/>
      </rPr>
      <t>200 tis. Kč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500 tis. Kč</t>
    </r>
    <r>
      <rPr>
        <sz val="10"/>
        <rFont val="Arial"/>
        <family val="2"/>
      </rPr>
      <t xml:space="preserve">, stavební úpravy - rozšíření dílny pro zabezpečovací techniku </t>
    </r>
    <r>
      <rPr>
        <strike/>
        <sz val="10"/>
        <rFont val="Arial"/>
        <family val="2"/>
      </rPr>
      <t>60 tis. Kč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137 tis. Kč</t>
    </r>
    <r>
      <rPr>
        <sz val="10"/>
        <rFont val="Arial"/>
        <family val="2"/>
      </rPr>
      <t xml:space="preserve">, bezpečnostní folie - vstup do školy </t>
    </r>
    <r>
      <rPr>
        <strike/>
        <sz val="10"/>
        <rFont val="Arial"/>
        <family val="2"/>
      </rPr>
      <t>30 tis. Kč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13 tis. Kč</t>
    </r>
    <r>
      <rPr>
        <sz val="10"/>
        <rFont val="Arial"/>
        <family val="2"/>
      </rPr>
      <t xml:space="preserve">, oprava dlažby - budova A III. NP </t>
    </r>
    <r>
      <rPr>
        <strike/>
        <sz val="10"/>
        <rFont val="Arial"/>
        <family val="2"/>
      </rPr>
      <t>120 tis. Kč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97 tis. Kč</t>
    </r>
    <r>
      <rPr>
        <sz val="10"/>
        <rFont val="Arial"/>
        <family val="2"/>
      </rPr>
      <t xml:space="preserve">, oprava podlah - 3 učebny </t>
    </r>
    <r>
      <rPr>
        <strike/>
        <sz val="10"/>
        <rFont val="Arial"/>
        <family val="2"/>
      </rPr>
      <t>250 tis. Kč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142 tis. Kč</t>
    </r>
    <r>
      <rPr>
        <sz val="10"/>
        <rFont val="Arial"/>
        <family val="2"/>
      </rPr>
      <t xml:space="preserve">, oprava rozvodů vody </t>
    </r>
    <r>
      <rPr>
        <strike/>
        <sz val="10"/>
        <rFont val="Arial"/>
        <family val="2"/>
      </rPr>
      <t>400 tis. Kč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428 tis. Kč </t>
    </r>
    <r>
      <rPr>
        <sz val="10"/>
        <rFont val="Arial"/>
        <family val="2"/>
      </rPr>
      <t xml:space="preserve">- budova A, dlažba - vstup do DM + botárna </t>
    </r>
    <r>
      <rPr>
        <strike/>
        <sz val="10"/>
        <rFont val="Arial"/>
        <family val="2"/>
      </rPr>
      <t>220 tis. Kč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251 tis. Kč</t>
    </r>
    <r>
      <rPr>
        <sz val="10"/>
        <rFont val="Arial"/>
        <family val="2"/>
      </rPr>
      <t xml:space="preserve">, </t>
    </r>
    <r>
      <rPr>
        <strike/>
        <sz val="10"/>
        <rFont val="Arial"/>
        <family val="2"/>
      </rPr>
      <t>oprava elektroinstalace 300 tis. Kč</t>
    </r>
    <r>
      <rPr>
        <sz val="10"/>
        <rFont val="Arial"/>
        <family val="2"/>
      </rPr>
      <t xml:space="preserve">, nový povrch na chodbách v DM - 4 podlaží </t>
    </r>
    <r>
      <rPr>
        <strike/>
        <sz val="10"/>
        <rFont val="Arial"/>
        <family val="2"/>
      </rPr>
      <t>280 tis. Kč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225 tis. Kč,</t>
    </r>
    <r>
      <rPr>
        <sz val="10"/>
        <rFont val="Arial"/>
        <family val="2"/>
      </rPr>
      <t xml:space="preserve"> oprava podlah ve všech podestách v DM 2.-9.p.</t>
    </r>
    <r>
      <rPr>
        <strike/>
        <sz val="10"/>
        <rFont val="Arial"/>
        <family val="2"/>
      </rPr>
      <t xml:space="preserve"> 200 tis. Kč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173 tis. Kč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vertikální žaluzie 46 tis. Kč</t>
    </r>
  </si>
  <si>
    <r>
      <t xml:space="preserve">PLC (programovatelný logický automat) do mechatroniky 65 tis. Kč, osciloskop Tektronikx TDS2022 </t>
    </r>
    <r>
      <rPr>
        <strike/>
        <sz val="10"/>
        <rFont val="Arial"/>
        <family val="2"/>
      </rPr>
      <t>56 tis. Kč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41 tis. Kč</t>
    </r>
    <r>
      <rPr>
        <sz val="10"/>
        <rFont val="Arial"/>
        <family val="2"/>
      </rPr>
      <t xml:space="preserve">, měřící jednotka + program RC2000 </t>
    </r>
    <r>
      <rPr>
        <strike/>
        <sz val="10"/>
        <rFont val="Arial"/>
        <family val="2"/>
      </rPr>
      <t>57 tis. Kč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72 tis. Kč</t>
    </r>
    <r>
      <rPr>
        <sz val="10"/>
        <rFont val="Arial"/>
        <family val="2"/>
      </rPr>
      <t xml:space="preserve">,  </t>
    </r>
    <r>
      <rPr>
        <strike/>
        <sz val="10"/>
        <rFont val="Arial"/>
        <family val="2"/>
      </rPr>
      <t>měřící souprava 105 tis. Kč</t>
    </r>
    <r>
      <rPr>
        <sz val="10"/>
        <rFont val="Arial"/>
        <family val="2"/>
      </rPr>
      <t xml:space="preserve">, moduly Pasco </t>
    </r>
    <r>
      <rPr>
        <strike/>
        <sz val="10"/>
        <rFont val="Arial"/>
        <family val="2"/>
      </rPr>
      <t>80 tis. Kč</t>
    </r>
    <r>
      <rPr>
        <b/>
        <sz val="10"/>
        <rFont val="Arial"/>
        <family val="2"/>
      </rPr>
      <t xml:space="preserve"> 74 tis. Kč</t>
    </r>
    <r>
      <rPr>
        <sz val="10"/>
        <rFont val="Arial"/>
        <family val="2"/>
      </rPr>
      <t xml:space="preserve">, multifunkční barevná kopírka </t>
    </r>
    <r>
      <rPr>
        <strike/>
        <sz val="10"/>
        <rFont val="Arial"/>
        <family val="2"/>
      </rPr>
      <t xml:space="preserve">135 tis. Kč </t>
    </r>
    <r>
      <rPr>
        <b/>
        <sz val="10"/>
        <rFont val="Arial"/>
        <family val="2"/>
      </rPr>
      <t>105 tis. Kč</t>
    </r>
    <r>
      <rPr>
        <sz val="10"/>
        <rFont val="Arial"/>
        <family val="2"/>
      </rPr>
      <t xml:space="preserve">, model inteligentní domovní instalace </t>
    </r>
    <r>
      <rPr>
        <strike/>
        <sz val="10"/>
        <rFont val="Arial"/>
        <family val="2"/>
      </rPr>
      <t>200 tis. Kč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203 tis. Kč,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zařízení na úpravu stlačeného vzduchu 70 tis. Kč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3D měřící přístroj X-Orbit 1 950 tis. Kč, projektor 210 tis. Kč, univerzální tvrdoměr 116 tis. Kč, ultrazvukový defektoskop 102 tis. Kč, soubor laboratorních stolů v pavilonu Energetika 272 tis. Kč   </t>
    </r>
  </si>
  <si>
    <r>
      <t xml:space="preserve">nový povrch sportovního hřiště - Humpolec 700 tis. Kč, </t>
    </r>
    <r>
      <rPr>
        <b/>
        <sz val="10"/>
        <rFont val="Arial"/>
        <family val="2"/>
      </rPr>
      <t>plynová přípojka 117 tis. Kč</t>
    </r>
  </si>
  <si>
    <r>
      <t xml:space="preserve">hydraulický lis - dílny Světlá nad Sázavou (opravář zemědělských strojů) 180 tis. Kč, osobní auto - autoškola (náhrada za bourané auto) 250 tis. Kč, vybavení odborné učebny 200 tis. Kč, </t>
    </r>
    <r>
      <rPr>
        <b/>
        <sz val="10"/>
        <rFont val="Arial"/>
        <family val="2"/>
      </rPr>
      <t>doplnění a přestěhování kamerového systému - dílny Světlá nad Sázavou 62 tis. Kč, nákup 2 koní z projektu hiporehabilitace 132 tis. Kč</t>
    </r>
  </si>
  <si>
    <t xml:space="preserve">        RK-41-2011-50,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</si>
</sst>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2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12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right" vertical="center" wrapText="1"/>
    </xf>
    <xf numFmtId="3" fontId="20" fillId="0" borderId="6" xfId="0" applyNumberFormat="1" applyFont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right" vertical="center" wrapText="1"/>
    </xf>
    <xf numFmtId="3" fontId="20" fillId="0" borderId="8" xfId="0" applyNumberFormat="1" applyFont="1" applyFill="1" applyBorder="1" applyAlignment="1">
      <alignment horizontal="right" vertical="center" wrapText="1"/>
    </xf>
    <xf numFmtId="3" fontId="22" fillId="0" borderId="9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3" fontId="20" fillId="0" borderId="18" xfId="0" applyNumberFormat="1" applyFont="1" applyFill="1" applyBorder="1" applyAlignment="1">
      <alignment horizontal="right" vertical="center"/>
    </xf>
    <xf numFmtId="3" fontId="20" fillId="0" borderId="19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15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horizontal="right" vertical="center"/>
    </xf>
    <xf numFmtId="3" fontId="22" fillId="0" borderId="22" xfId="0" applyNumberFormat="1" applyFont="1" applyBorder="1" applyAlignment="1">
      <alignment horizontal="right" vertical="center"/>
    </xf>
    <xf numFmtId="3" fontId="22" fillId="0" borderId="23" xfId="0" applyNumberFormat="1" applyFont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 vertical="center" wrapText="1"/>
    </xf>
    <xf numFmtId="3" fontId="20" fillId="0" borderId="22" xfId="0" applyNumberFormat="1" applyFont="1" applyBorder="1" applyAlignment="1">
      <alignment horizontal="right" vertical="center"/>
    </xf>
    <xf numFmtId="3" fontId="20" fillId="0" borderId="25" xfId="0" applyNumberFormat="1" applyFont="1" applyBorder="1" applyAlignment="1">
      <alignment horizontal="right" vertical="center"/>
    </xf>
    <xf numFmtId="3" fontId="20" fillId="0" borderId="23" xfId="0" applyNumberFormat="1" applyFont="1" applyBorder="1" applyAlignment="1">
      <alignment horizontal="right" vertical="center"/>
    </xf>
    <xf numFmtId="3" fontId="20" fillId="0" borderId="23" xfId="0" applyNumberFormat="1" applyFont="1" applyFill="1" applyBorder="1" applyAlignment="1">
      <alignment horizontal="right" vertical="center"/>
    </xf>
    <xf numFmtId="3" fontId="20" fillId="0" borderId="26" xfId="0" applyNumberFormat="1" applyFont="1" applyFill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0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20" fillId="0" borderId="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workbookViewId="0" topLeftCell="E1">
      <selection activeCell="T2" sqref="T2"/>
    </sheetView>
  </sheetViews>
  <sheetFormatPr defaultColWidth="9.00390625" defaultRowHeight="12.75"/>
  <cols>
    <col min="1" max="1" width="11.125" style="0" bestFit="1" customWidth="1"/>
    <col min="2" max="2" width="42.125" style="0" customWidth="1"/>
    <col min="3" max="16" width="8.625" style="0" customWidth="1"/>
  </cols>
  <sheetData>
    <row r="1" spans="14:16" ht="13.5">
      <c r="N1" s="91" t="s">
        <v>38</v>
      </c>
      <c r="O1" s="92"/>
      <c r="P1" s="92"/>
    </row>
    <row r="2" spans="14:16" ht="13.5">
      <c r="N2" s="91" t="s">
        <v>11</v>
      </c>
      <c r="O2" s="92"/>
      <c r="P2" s="92"/>
    </row>
    <row r="3" spans="1:16" ht="17.25">
      <c r="A3" s="93" t="s">
        <v>22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3:16" ht="13.5" thickBot="1">
      <c r="C4" s="8"/>
      <c r="D4" s="8"/>
      <c r="E4" s="8"/>
      <c r="F4" s="8"/>
      <c r="G4" s="8"/>
      <c r="H4" s="8"/>
      <c r="I4" s="8"/>
      <c r="P4" s="1" t="s">
        <v>3</v>
      </c>
    </row>
    <row r="5" spans="1:16" ht="39" customHeight="1" thickBot="1">
      <c r="A5" s="99" t="s">
        <v>6</v>
      </c>
      <c r="B5" s="100"/>
      <c r="C5" s="94" t="s">
        <v>15</v>
      </c>
      <c r="D5" s="95"/>
      <c r="E5" s="95"/>
      <c r="F5" s="95"/>
      <c r="G5" s="95"/>
      <c r="H5" s="95"/>
      <c r="I5" s="96"/>
      <c r="J5" s="97" t="s">
        <v>0</v>
      </c>
      <c r="K5" s="97"/>
      <c r="L5" s="97"/>
      <c r="M5" s="97"/>
      <c r="N5" s="97"/>
      <c r="O5" s="97"/>
      <c r="P5" s="98"/>
    </row>
    <row r="6" spans="1:16" ht="12.75" customHeight="1">
      <c r="A6" s="101"/>
      <c r="B6" s="102"/>
      <c r="C6" s="106" t="s">
        <v>23</v>
      </c>
      <c r="D6" s="90" t="s">
        <v>13</v>
      </c>
      <c r="E6" s="103" t="s">
        <v>12</v>
      </c>
      <c r="F6" s="104"/>
      <c r="G6" s="104"/>
      <c r="H6" s="105"/>
      <c r="I6" s="108" t="s">
        <v>24</v>
      </c>
      <c r="J6" s="119" t="s">
        <v>23</v>
      </c>
      <c r="K6" s="90" t="s">
        <v>13</v>
      </c>
      <c r="L6" s="103" t="s">
        <v>12</v>
      </c>
      <c r="M6" s="104"/>
      <c r="N6" s="104"/>
      <c r="O6" s="105"/>
      <c r="P6" s="86" t="s">
        <v>26</v>
      </c>
    </row>
    <row r="7" spans="1:16" ht="23.25" customHeight="1">
      <c r="A7" s="101"/>
      <c r="B7" s="102"/>
      <c r="C7" s="107"/>
      <c r="D7" s="89"/>
      <c r="E7" s="88" t="s">
        <v>16</v>
      </c>
      <c r="F7" s="88" t="s">
        <v>17</v>
      </c>
      <c r="G7" s="88" t="s">
        <v>18</v>
      </c>
      <c r="H7" s="88" t="s">
        <v>14</v>
      </c>
      <c r="I7" s="109"/>
      <c r="J7" s="120"/>
      <c r="K7" s="89"/>
      <c r="L7" s="88" t="s">
        <v>16</v>
      </c>
      <c r="M7" s="88" t="s">
        <v>17</v>
      </c>
      <c r="N7" s="88" t="s">
        <v>18</v>
      </c>
      <c r="O7" s="88" t="s">
        <v>14</v>
      </c>
      <c r="P7" s="87"/>
    </row>
    <row r="8" spans="1:16" ht="47.25" customHeight="1" thickBot="1">
      <c r="A8" s="101"/>
      <c r="B8" s="102"/>
      <c r="C8" s="107"/>
      <c r="D8" s="89"/>
      <c r="E8" s="89"/>
      <c r="F8" s="89"/>
      <c r="G8" s="89"/>
      <c r="H8" s="89"/>
      <c r="I8" s="110"/>
      <c r="J8" s="120"/>
      <c r="K8" s="89"/>
      <c r="L8" s="89"/>
      <c r="M8" s="89"/>
      <c r="N8" s="89"/>
      <c r="O8" s="89"/>
      <c r="P8" s="87"/>
    </row>
    <row r="9" spans="1:16" ht="25.5" customHeight="1">
      <c r="A9" s="69" t="s">
        <v>27</v>
      </c>
      <c r="B9" s="70"/>
      <c r="C9" s="20">
        <v>1489</v>
      </c>
      <c r="D9" s="21">
        <v>3167</v>
      </c>
      <c r="E9" s="21">
        <v>630</v>
      </c>
      <c r="F9" s="21">
        <v>700</v>
      </c>
      <c r="G9" s="21">
        <v>0</v>
      </c>
      <c r="H9" s="21">
        <v>2882</v>
      </c>
      <c r="I9" s="22">
        <v>1774</v>
      </c>
      <c r="J9" s="20">
        <v>1489</v>
      </c>
      <c r="K9" s="21">
        <v>3299</v>
      </c>
      <c r="L9" s="21">
        <v>824</v>
      </c>
      <c r="M9" s="21">
        <v>817</v>
      </c>
      <c r="N9" s="21">
        <v>0</v>
      </c>
      <c r="O9" s="21">
        <f>1552+L9+M9+N9</f>
        <v>3193</v>
      </c>
      <c r="P9" s="23">
        <f>J9+K9-O9</f>
        <v>1595</v>
      </c>
    </row>
    <row r="10" spans="1:17" s="14" customFormat="1" ht="33" customHeight="1">
      <c r="A10" s="121" t="s">
        <v>28</v>
      </c>
      <c r="B10" s="122"/>
      <c r="C10" s="24">
        <v>321</v>
      </c>
      <c r="D10" s="25">
        <v>1157</v>
      </c>
      <c r="E10" s="25">
        <v>620</v>
      </c>
      <c r="F10" s="25">
        <v>0</v>
      </c>
      <c r="G10" s="25">
        <v>0</v>
      </c>
      <c r="H10" s="25">
        <v>1228</v>
      </c>
      <c r="I10" s="26">
        <v>250</v>
      </c>
      <c r="J10" s="27">
        <v>321</v>
      </c>
      <c r="K10" s="28">
        <v>1157</v>
      </c>
      <c r="L10" s="28">
        <v>790</v>
      </c>
      <c r="M10" s="30">
        <v>0</v>
      </c>
      <c r="N10" s="28">
        <v>0</v>
      </c>
      <c r="O10" s="28">
        <f>608+N10+M10+L10</f>
        <v>1398</v>
      </c>
      <c r="P10" s="29">
        <f>J10+K10-O10</f>
        <v>80</v>
      </c>
      <c r="Q10" s="13"/>
    </row>
    <row r="11" spans="1:17" s="14" customFormat="1" ht="33" customHeight="1">
      <c r="A11" s="84" t="s">
        <v>30</v>
      </c>
      <c r="B11" s="85"/>
      <c r="C11" s="47">
        <v>41</v>
      </c>
      <c r="D11" s="48">
        <v>1593</v>
      </c>
      <c r="E11" s="48">
        <v>530</v>
      </c>
      <c r="F11" s="48">
        <v>0</v>
      </c>
      <c r="G11" s="48">
        <v>270</v>
      </c>
      <c r="H11" s="48">
        <v>1327</v>
      </c>
      <c r="I11" s="49">
        <v>307</v>
      </c>
      <c r="J11" s="50">
        <v>41</v>
      </c>
      <c r="K11" s="51">
        <v>1607</v>
      </c>
      <c r="L11" s="52">
        <v>380</v>
      </c>
      <c r="M11" s="53">
        <v>0</v>
      </c>
      <c r="N11" s="52">
        <v>292</v>
      </c>
      <c r="O11" s="52">
        <f>527+N11+M11+L11</f>
        <v>1199</v>
      </c>
      <c r="P11" s="54">
        <f>J11+K11-O11</f>
        <v>449</v>
      </c>
      <c r="Q11" s="13"/>
    </row>
    <row r="12" spans="1:17" s="14" customFormat="1" ht="25.5" customHeight="1" thickBot="1">
      <c r="A12" s="111" t="s">
        <v>29</v>
      </c>
      <c r="B12" s="112"/>
      <c r="C12" s="36">
        <v>952</v>
      </c>
      <c r="D12" s="42">
        <v>4617</v>
      </c>
      <c r="E12" s="42">
        <v>698</v>
      </c>
      <c r="F12" s="42">
        <v>260</v>
      </c>
      <c r="G12" s="42">
        <v>1800</v>
      </c>
      <c r="H12" s="42">
        <v>5182</v>
      </c>
      <c r="I12" s="43">
        <v>387</v>
      </c>
      <c r="J12" s="44">
        <v>952</v>
      </c>
      <c r="K12" s="45">
        <f>4417+2400+250</f>
        <v>7067</v>
      </c>
      <c r="L12" s="46">
        <v>3280</v>
      </c>
      <c r="M12" s="40">
        <v>683</v>
      </c>
      <c r="N12" s="46">
        <f>13+97+142+428+251+225+173</f>
        <v>1329</v>
      </c>
      <c r="O12" s="46">
        <f>N12+M12+L12+2424</f>
        <v>7716</v>
      </c>
      <c r="P12" s="41">
        <f>J12+K12-O12</f>
        <v>303</v>
      </c>
      <c r="Q12" s="13"/>
    </row>
    <row r="13" spans="1:16" s="14" customFormat="1" ht="22.5" customHeight="1">
      <c r="A13" s="11"/>
      <c r="B13" s="11"/>
      <c r="C13" s="12"/>
      <c r="D13" s="15"/>
      <c r="E13" s="15"/>
      <c r="F13" s="15"/>
      <c r="G13" s="15"/>
      <c r="H13" s="15"/>
      <c r="I13" s="15"/>
      <c r="J13" s="65"/>
      <c r="K13" s="65"/>
      <c r="L13" s="65"/>
      <c r="M13" s="65"/>
      <c r="N13" s="65"/>
      <c r="O13" s="65"/>
      <c r="P13" s="65"/>
    </row>
    <row r="14" spans="1:18" ht="10.5" customHeight="1">
      <c r="A14" s="4"/>
      <c r="B14" s="5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R14" s="9"/>
    </row>
    <row r="15" spans="1:16" ht="17.25">
      <c r="A15" s="80" t="s">
        <v>25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 customHeight="1" thickBo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1:16" ht="30.75" customHeight="1">
      <c r="A17" s="123" t="s">
        <v>1</v>
      </c>
      <c r="B17" s="124"/>
      <c r="C17" s="62" t="s">
        <v>19</v>
      </c>
      <c r="D17" s="63"/>
      <c r="E17" s="63"/>
      <c r="F17" s="63"/>
      <c r="G17" s="64"/>
      <c r="H17" s="10" t="s">
        <v>21</v>
      </c>
      <c r="I17" s="77" t="s">
        <v>20</v>
      </c>
      <c r="J17" s="77"/>
      <c r="K17" s="77"/>
      <c r="L17" s="77"/>
      <c r="M17" s="77"/>
      <c r="N17" s="77"/>
      <c r="O17" s="77"/>
      <c r="P17" s="10" t="s">
        <v>21</v>
      </c>
    </row>
    <row r="18" spans="1:16" ht="20.25" customHeight="1" thickBot="1">
      <c r="A18" s="125"/>
      <c r="B18" s="126"/>
      <c r="C18" s="66" t="s">
        <v>2</v>
      </c>
      <c r="D18" s="67"/>
      <c r="E18" s="67"/>
      <c r="F18" s="67"/>
      <c r="G18" s="68"/>
      <c r="H18" s="19" t="s">
        <v>3</v>
      </c>
      <c r="I18" s="78"/>
      <c r="J18" s="78"/>
      <c r="K18" s="78"/>
      <c r="L18" s="78"/>
      <c r="M18" s="78"/>
      <c r="N18" s="78"/>
      <c r="O18" s="78"/>
      <c r="P18" s="19" t="s">
        <v>3</v>
      </c>
    </row>
    <row r="19" spans="1:16" ht="80.25" customHeight="1">
      <c r="A19" s="69" t="s">
        <v>27</v>
      </c>
      <c r="B19" s="70"/>
      <c r="C19" s="71" t="s">
        <v>36</v>
      </c>
      <c r="D19" s="72"/>
      <c r="E19" s="72"/>
      <c r="F19" s="72"/>
      <c r="G19" s="73"/>
      <c r="H19" s="17">
        <f>700+117</f>
        <v>817</v>
      </c>
      <c r="I19" s="74" t="s">
        <v>37</v>
      </c>
      <c r="J19" s="75"/>
      <c r="K19" s="75"/>
      <c r="L19" s="75"/>
      <c r="M19" s="75"/>
      <c r="N19" s="75"/>
      <c r="O19" s="76"/>
      <c r="P19" s="31">
        <f>180+62+250+200+132</f>
        <v>824</v>
      </c>
    </row>
    <row r="20" spans="1:16" ht="105" customHeight="1">
      <c r="A20" s="121" t="s">
        <v>28</v>
      </c>
      <c r="B20" s="122"/>
      <c r="C20" s="59"/>
      <c r="D20" s="60"/>
      <c r="E20" s="60"/>
      <c r="F20" s="60"/>
      <c r="G20" s="61"/>
      <c r="H20" s="18">
        <v>0</v>
      </c>
      <c r="I20" s="128" t="s">
        <v>33</v>
      </c>
      <c r="J20" s="129"/>
      <c r="K20" s="129"/>
      <c r="L20" s="129"/>
      <c r="M20" s="129"/>
      <c r="N20" s="129"/>
      <c r="O20" s="130"/>
      <c r="P20" s="32">
        <f>130+110+125+60+80+140+145</f>
        <v>790</v>
      </c>
    </row>
    <row r="21" spans="1:16" ht="93" customHeight="1">
      <c r="A21" s="84" t="s">
        <v>30</v>
      </c>
      <c r="B21" s="85"/>
      <c r="C21" s="59" t="s">
        <v>32</v>
      </c>
      <c r="D21" s="127"/>
      <c r="E21" s="127"/>
      <c r="F21" s="127"/>
      <c r="G21" s="85"/>
      <c r="H21" s="55">
        <v>292</v>
      </c>
      <c r="I21" s="59" t="s">
        <v>31</v>
      </c>
      <c r="J21" s="127"/>
      <c r="K21" s="127"/>
      <c r="L21" s="127"/>
      <c r="M21" s="127"/>
      <c r="N21" s="127"/>
      <c r="O21" s="85"/>
      <c r="P21" s="56">
        <v>380</v>
      </c>
    </row>
    <row r="22" spans="1:16" ht="177.75" customHeight="1" thickBot="1">
      <c r="A22" s="111" t="s">
        <v>29</v>
      </c>
      <c r="B22" s="112"/>
      <c r="C22" s="113" t="s">
        <v>34</v>
      </c>
      <c r="D22" s="114"/>
      <c r="E22" s="114"/>
      <c r="F22" s="114"/>
      <c r="G22" s="115"/>
      <c r="H22" s="38">
        <f>225+173+251+428+142+97+13+137+500+46</f>
        <v>2012</v>
      </c>
      <c r="I22" s="116" t="s">
        <v>35</v>
      </c>
      <c r="J22" s="117"/>
      <c r="K22" s="117"/>
      <c r="L22" s="117"/>
      <c r="M22" s="117"/>
      <c r="N22" s="117"/>
      <c r="O22" s="118"/>
      <c r="P22" s="39">
        <f>65+41+72+74+105+203+70+1950+210+116+102+272</f>
        <v>3280</v>
      </c>
    </row>
    <row r="23" spans="1:23" ht="29.25" customHeight="1">
      <c r="A23" s="16"/>
      <c r="B23" s="37"/>
      <c r="C23" s="57"/>
      <c r="D23" s="58"/>
      <c r="E23" s="58"/>
      <c r="F23" s="58"/>
      <c r="G23" s="58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5"/>
    </row>
    <row r="24" spans="1:16" ht="12.75">
      <c r="A24" s="6" t="s">
        <v>4</v>
      </c>
      <c r="B24" s="6" t="s">
        <v>10</v>
      </c>
      <c r="C24" s="6" t="s">
        <v>7</v>
      </c>
      <c r="D24" s="2"/>
      <c r="E24" s="2"/>
      <c r="F24" s="2"/>
      <c r="G24" s="2"/>
      <c r="H24" s="2"/>
      <c r="I24" s="2"/>
      <c r="J24" s="2"/>
      <c r="K24" s="3"/>
      <c r="L24" s="2"/>
      <c r="M24" s="2"/>
      <c r="N24" s="2"/>
      <c r="O24" s="2"/>
      <c r="P24" s="2"/>
    </row>
    <row r="25" spans="1:16" ht="12.75">
      <c r="A25" s="2"/>
      <c r="B25" s="7" t="s">
        <v>10</v>
      </c>
      <c r="C25" s="2" t="s">
        <v>8</v>
      </c>
      <c r="D25" s="2"/>
      <c r="E25" s="2"/>
      <c r="F25" s="2"/>
      <c r="G25" s="2"/>
      <c r="H25" s="2"/>
      <c r="I25" s="2"/>
      <c r="J25" s="2"/>
      <c r="K25" s="3"/>
      <c r="L25" s="2" t="s">
        <v>5</v>
      </c>
      <c r="M25" s="2"/>
      <c r="N25" s="2"/>
      <c r="O25" s="2"/>
      <c r="P25" s="2"/>
    </row>
    <row r="26" spans="1:16" ht="12.75">
      <c r="A26" s="2"/>
      <c r="B26" s="2" t="s">
        <v>10</v>
      </c>
      <c r="C26" s="2" t="s">
        <v>9</v>
      </c>
      <c r="D26" s="2"/>
      <c r="E26" s="2"/>
      <c r="F26" s="2"/>
      <c r="G26" s="2"/>
      <c r="H26" s="2"/>
      <c r="I26" s="2"/>
      <c r="J26" s="2"/>
      <c r="K26" s="3"/>
      <c r="L26" s="2"/>
      <c r="M26" s="2"/>
      <c r="N26" s="2"/>
      <c r="O26" s="2"/>
      <c r="P26" s="2"/>
    </row>
    <row r="27" spans="1:16" ht="1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 t="s">
        <v>5</v>
      </c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</sheetData>
  <mergeCells count="47">
    <mergeCell ref="A21:B21"/>
    <mergeCell ref="C21:G21"/>
    <mergeCell ref="I21:O21"/>
    <mergeCell ref="A12:B12"/>
    <mergeCell ref="A20:B20"/>
    <mergeCell ref="I20:O20"/>
    <mergeCell ref="A22:B22"/>
    <mergeCell ref="C22:G22"/>
    <mergeCell ref="I22:O22"/>
    <mergeCell ref="J6:J8"/>
    <mergeCell ref="A10:B10"/>
    <mergeCell ref="E6:H6"/>
    <mergeCell ref="G7:G8"/>
    <mergeCell ref="A17:B18"/>
    <mergeCell ref="D6:D8"/>
    <mergeCell ref="E7:E8"/>
    <mergeCell ref="N1:P1"/>
    <mergeCell ref="N2:P2"/>
    <mergeCell ref="A3:P3"/>
    <mergeCell ref="C5:I5"/>
    <mergeCell ref="J5:P5"/>
    <mergeCell ref="A5:B8"/>
    <mergeCell ref="L6:O6"/>
    <mergeCell ref="C6:C8"/>
    <mergeCell ref="F7:F8"/>
    <mergeCell ref="I6:I8"/>
    <mergeCell ref="P6:P8"/>
    <mergeCell ref="O7:O8"/>
    <mergeCell ref="N7:N8"/>
    <mergeCell ref="H7:H8"/>
    <mergeCell ref="L7:L8"/>
    <mergeCell ref="M7:M8"/>
    <mergeCell ref="K6:K8"/>
    <mergeCell ref="A9:B9"/>
    <mergeCell ref="A19:B19"/>
    <mergeCell ref="C19:G19"/>
    <mergeCell ref="I19:O19"/>
    <mergeCell ref="I17:O18"/>
    <mergeCell ref="A16:P16"/>
    <mergeCell ref="A15:P15"/>
    <mergeCell ref="C14:P14"/>
    <mergeCell ref="A11:B11"/>
    <mergeCell ref="C23:G23"/>
    <mergeCell ref="C20:G20"/>
    <mergeCell ref="C17:G17"/>
    <mergeCell ref="J13:P13"/>
    <mergeCell ref="C18:G18"/>
  </mergeCells>
  <printOptions horizontalCentered="1" verticalCentered="1"/>
  <pageMargins left="0.5905511811023623" right="0.1968503937007874" top="0.2755905511811024" bottom="0.2755905511811024" header="0.5118110236220472" footer="0.03937007874015748"/>
  <pageSetup fitToHeight="1" fitToWidth="1" horizontalDpi="600" verticalDpi="600" orientation="landscape" paperSize="9" scale="60" r:id="rId1"/>
  <headerFooter alignWithMargins="0">
    <oddFooter>&amp;C&amp;P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jakoubkova</cp:lastModifiedBy>
  <cp:lastPrinted>2011-12-14T14:16:56Z</cp:lastPrinted>
  <dcterms:created xsi:type="dcterms:W3CDTF">2003-05-30T09:45:20Z</dcterms:created>
  <dcterms:modified xsi:type="dcterms:W3CDTF">2011-12-15T16:59:22Z</dcterms:modified>
  <cp:category/>
  <cp:version/>
  <cp:contentType/>
  <cp:contentStatus/>
</cp:coreProperties>
</file>