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528" activeTab="0"/>
  </bookViews>
  <sheets>
    <sheet name="RK-39-2011-46, př. 2 " sheetId="1" r:id="rId1"/>
  </sheets>
  <definedNames>
    <definedName name="_xlnm.Print_Titles" localSheetId="0">'RK-39-2011-46, př. 2 '!$7:$7</definedName>
    <definedName name="_xlnm.Print_Area" localSheetId="0">'RK-39-2011-46, př. 2 '!$A$1:$G$523</definedName>
  </definedNames>
  <calcPr fullCalcOnLoad="1"/>
</workbook>
</file>

<file path=xl/sharedStrings.xml><?xml version="1.0" encoding="utf-8"?>
<sst xmlns="http://schemas.openxmlformats.org/spreadsheetml/2006/main" count="1472" uniqueCount="1136">
  <si>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</si>
  <si>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</si>
  <si>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</si>
  <si>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</si>
  <si>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</si>
  <si>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</si>
  <si>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</si>
  <si>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</si>
  <si>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</si>
  <si>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</si>
  <si>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</si>
  <si>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</si>
  <si>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</si>
  <si>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</si>
  <si>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</si>
  <si>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</si>
  <si>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</si>
  <si>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</si>
  <si>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</si>
  <si>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</si>
  <si>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</si>
  <si>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</si>
  <si>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</si>
  <si>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</si>
  <si>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</si>
  <si>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</si>
  <si>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</si>
  <si>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</si>
  <si>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</si>
  <si>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</si>
  <si>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</si>
  <si>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</si>
  <si>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</si>
  <si>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</si>
  <si>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</si>
  <si>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</si>
  <si>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</si>
  <si>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</si>
  <si>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</si>
  <si>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</si>
  <si>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</si>
  <si>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</si>
  <si>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</si>
  <si>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</si>
  <si>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</si>
  <si>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</si>
  <si>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</si>
  <si>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</si>
  <si>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</si>
  <si>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</si>
  <si>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</si>
  <si>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</si>
  <si>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</si>
  <si>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</si>
  <si>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</si>
  <si>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</si>
  <si>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</si>
  <si>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</si>
  <si>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</si>
  <si>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</si>
  <si>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</si>
  <si>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</si>
  <si>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</si>
  <si>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</si>
  <si>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</si>
  <si>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</si>
  <si>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</si>
  <si>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</si>
  <si>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</si>
  <si>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</si>
  <si>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</si>
  <si>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</si>
  <si>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</si>
  <si>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</si>
  <si>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</si>
  <si>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</si>
  <si>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</si>
  <si>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</si>
  <si>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</si>
  <si>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</si>
  <si>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</si>
  <si>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</si>
  <si>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</si>
  <si>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</si>
  <si>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</si>
  <si>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</si>
  <si>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</si>
  <si>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</si>
  <si>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</si>
  <si>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</si>
  <si>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</si>
  <si>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</si>
  <si>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</si>
  <si>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</si>
  <si>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</si>
  <si>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</si>
  <si>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</si>
  <si>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</si>
  <si>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</si>
  <si>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</si>
  <si>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</si>
  <si>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</si>
  <si>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</si>
  <si>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</si>
  <si>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</si>
  <si>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</si>
  <si>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</si>
  <si>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</si>
  <si>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</si>
  <si>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</si>
  <si>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</si>
  <si>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</si>
  <si>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</si>
  <si>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RK-39-2011-46, př. 2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</si>
  <si>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</si>
  <si>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</si>
  <si>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</si>
  <si>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</si>
  <si>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</si>
  <si>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</si>
  <si>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</si>
  <si>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</si>
  <si>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</si>
  <si>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</si>
  <si>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</si>
  <si>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</si>
  <si>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</si>
  <si>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</si>
  <si>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</si>
  <si>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</si>
  <si>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</si>
  <si>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</si>
  <si>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</si>
  <si>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</si>
  <si>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</si>
  <si>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</si>
  <si>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</si>
  <si>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</si>
  <si>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</si>
  <si>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</si>
  <si>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</si>
  <si>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</si>
  <si>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</si>
  <si>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</si>
  <si>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</si>
  <si>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</si>
  <si>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</si>
  <si>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</si>
  <si>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</si>
  <si>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</si>
  <si>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</si>
  <si>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</si>
  <si>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</si>
  <si>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</si>
  <si>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</si>
  <si>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</si>
  <si>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</si>
  <si>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</si>
  <si>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</si>
  <si>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</si>
  <si>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</si>
  <si>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</si>
  <si>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</si>
  <si>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</si>
  <si>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</si>
  <si>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</si>
  <si>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</si>
  <si>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</si>
  <si>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</si>
  <si>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</si>
  <si>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</si>
  <si>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</si>
  <si>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</si>
  <si>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</si>
  <si>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</si>
  <si>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</si>
  <si>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</si>
  <si>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</si>
  <si>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</si>
  <si>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</si>
  <si>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</si>
  <si>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</si>
  <si>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</si>
  <si>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</si>
  <si>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</si>
  <si>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</si>
  <si>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</si>
  <si>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</si>
  <si>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</si>
  <si>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</si>
  <si>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</si>
  <si>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</si>
  <si>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</si>
  <si>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</si>
  <si>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</si>
  <si>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</si>
  <si>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</si>
  <si>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</si>
  <si>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</si>
  <si>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</si>
  <si>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</si>
  <si>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</si>
  <si>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</si>
  <si>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</si>
  <si>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</si>
  <si>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</si>
  <si>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</si>
  <si>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</si>
  <si>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</si>
  <si>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</si>
  <si>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</si>
  <si>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</si>
  <si>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</si>
  <si>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</si>
  <si>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</si>
  <si>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</si>
  <si>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</si>
  <si>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</si>
  <si>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</si>
  <si>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</si>
  <si>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</si>
  <si>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</si>
  <si>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</si>
  <si>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</si>
  <si>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</si>
  <si>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</si>
  <si>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</si>
  <si>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</si>
  <si>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</si>
  <si>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</si>
  <si>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</si>
  <si>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</si>
  <si>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</si>
  <si>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</si>
  <si>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</si>
  <si>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</si>
  <si>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</si>
  <si>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</si>
  <si>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</si>
  <si>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</si>
  <si>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</si>
  <si>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</si>
  <si>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</si>
  <si>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</si>
  <si>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</si>
  <si>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</si>
  <si>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</si>
  <si>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</si>
  <si>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</si>
  <si>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</si>
  <si>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</si>
  <si>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</si>
  <si>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</si>
  <si>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</si>
  <si>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</si>
  <si>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</si>
  <si>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</si>
  <si>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</si>
  <si>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</si>
  <si>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</si>
  <si>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</si>
  <si>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</si>
  <si>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Dotace na přímé výdaje na vzdělávání - úprava rozpočtu přímých NIV k 18. listopadu 2011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</si>
  <si>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</si>
  <si>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</si>
  <si>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</si>
  <si>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</si>
  <si>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</si>
  <si>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</si>
  <si>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</si>
  <si>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</si>
  <si>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</si>
  <si>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</si>
  <si>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</si>
  <si>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</si>
  <si>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</si>
  <si>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</si>
  <si>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</si>
  <si>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</si>
  <si>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</si>
  <si>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</si>
  <si>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</si>
  <si>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</si>
  <si>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</si>
  <si>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</si>
  <si>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</si>
  <si>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</si>
  <si>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</si>
  <si>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</si>
  <si>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</si>
  <si>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</si>
  <si>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</si>
  <si>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</si>
  <si>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</si>
  <si>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</si>
  <si>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</si>
  <si>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</si>
  <si>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Tis 112</t>
  </si>
  <si>
    <t xml:space="preserve">p. Tis </t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</si>
  <si>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</si>
  <si>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</si>
  <si>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</si>
  <si>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</si>
  <si>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</si>
  <si>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</si>
  <si>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</si>
  <si>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</si>
  <si>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</si>
  <si>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</si>
  <si>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</si>
  <si>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</si>
  <si>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</si>
  <si>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</si>
  <si>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</si>
  <si>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</si>
  <si>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</si>
  <si>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</si>
  <si>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</si>
  <si>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</si>
  <si>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</si>
  <si>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</si>
  <si>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</si>
  <si>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</si>
  <si>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</si>
  <si>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</si>
  <si>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</si>
  <si>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</si>
  <si>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</si>
  <si>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</si>
  <si>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</si>
  <si>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</si>
  <si>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</si>
  <si>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</si>
  <si>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</si>
  <si>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</si>
  <si>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</si>
  <si>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</si>
  <si>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</si>
  <si>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</si>
  <si>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</si>
  <si>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</si>
  <si>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</si>
  <si>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</si>
  <si>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</si>
  <si>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</si>
  <si>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</si>
  <si>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</si>
  <si>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</si>
  <si>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</si>
  <si>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</si>
  <si>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</si>
  <si>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</si>
  <si>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</si>
  <si>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</si>
  <si>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</si>
  <si>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</si>
  <si>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</si>
  <si>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</si>
  <si>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</si>
  <si>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</si>
  <si>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</si>
  <si>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</si>
  <si>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</si>
  <si>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</si>
  <si>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</si>
  <si>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</si>
  <si>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</si>
  <si>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</si>
  <si>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</si>
  <si>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</si>
  <si>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</si>
  <si>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</si>
  <si>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</si>
  <si>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</si>
  <si>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</si>
  <si>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</si>
  <si>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</si>
  <si>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</si>
  <si>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</si>
  <si>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</si>
  <si>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</si>
  <si>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</si>
  <si>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</si>
  <si>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</si>
  <si>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</si>
  <si>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</si>
  <si>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</si>
  <si>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</si>
  <si>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</si>
  <si>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</si>
  <si>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</si>
  <si>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</si>
  <si>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</si>
  <si>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</si>
  <si>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</si>
  <si>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</si>
  <si>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</si>
  <si>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</si>
  <si>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</si>
  <si>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</si>
  <si>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</si>
  <si>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</si>
  <si>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</si>
  <si>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</si>
  <si>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</si>
  <si>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</si>
  <si>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</si>
  <si>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</si>
  <si>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</si>
  <si>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</si>
  <si>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</si>
  <si>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</si>
  <si>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</si>
  <si>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</si>
  <si>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</si>
  <si>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</si>
  <si>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</si>
  <si>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</si>
  <si>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</si>
  <si>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</si>
  <si>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</si>
  <si>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</si>
  <si>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</si>
  <si>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</si>
  <si>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</si>
  <si>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</si>
  <si>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</si>
  <si>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</si>
  <si>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</si>
  <si>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</si>
  <si>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</si>
  <si>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</si>
  <si>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</si>
  <si>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</si>
  <si>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</si>
  <si>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</si>
  <si>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</si>
  <si>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</si>
  <si>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</si>
  <si>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</si>
  <si>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</si>
  <si>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</si>
  <si>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</si>
  <si>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</si>
  <si>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</si>
  <si>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</si>
  <si>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</si>
  <si>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</si>
  <si>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</si>
  <si>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</si>
  <si>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</si>
  <si>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</si>
  <si>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</si>
  <si>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</si>
  <si>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</si>
  <si>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</si>
  <si>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</si>
  <si>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</si>
  <si>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</si>
  <si>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</si>
  <si>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</si>
  <si>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</si>
  <si>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</si>
  <si>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</si>
  <si>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</si>
  <si>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</si>
  <si>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</si>
  <si>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</si>
  <si>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</si>
  <si>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</si>
  <si>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</si>
  <si>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</si>
  <si>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</si>
  <si>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</si>
  <si>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</si>
  <si>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</si>
  <si>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</si>
  <si>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</si>
  <si>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</si>
  <si>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</si>
  <si>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</si>
  <si>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Upravený rozpočet přímých NIV k 23. září 2011</t>
  </si>
  <si>
    <t>Obec s rozšířenou působností Bystřice nad Pernštejnem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</si>
  <si>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</si>
  <si>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</si>
  <si>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</si>
  <si>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</si>
  <si>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</si>
  <si>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</si>
  <si>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</si>
  <si>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</si>
  <si>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</si>
  <si>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</si>
  <si>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</si>
  <si>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</si>
  <si>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</si>
  <si>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</si>
  <si>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</si>
  <si>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</si>
  <si>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</si>
  <si>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</si>
  <si>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</si>
  <si>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</si>
  <si>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</si>
  <si>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</si>
  <si>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</si>
  <si>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</si>
  <si>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</si>
  <si>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</si>
  <si>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</si>
  <si>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</si>
  <si>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Mateřská škola SEDMIKRÁSKA  Horní Ves</t>
  </si>
  <si>
    <t>Horní Ves 71</t>
  </si>
  <si>
    <t>p. Horní Cerekev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</si>
  <si>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</si>
  <si>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</si>
  <si>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</si>
  <si>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</si>
  <si>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</si>
  <si>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</si>
  <si>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</si>
  <si>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</si>
  <si>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</si>
  <si>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</si>
  <si>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</si>
  <si>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</si>
  <si>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</si>
  <si>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</si>
  <si>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</si>
  <si>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</si>
  <si>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</si>
  <si>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</si>
  <si>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</si>
  <si>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</si>
  <si>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</si>
  <si>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</si>
  <si>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</si>
  <si>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</si>
  <si>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</si>
  <si>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</si>
  <si>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</si>
  <si>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</si>
  <si>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</si>
  <si>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</si>
  <si>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</si>
  <si>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</si>
  <si>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</si>
  <si>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</si>
  <si>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</si>
  <si>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</si>
  <si>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</si>
  <si>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</si>
  <si>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</si>
  <si>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</si>
  <si>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</si>
  <si>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</si>
  <si>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</si>
  <si>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</si>
  <si>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</si>
  <si>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</si>
  <si>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</si>
  <si>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</si>
  <si>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</si>
  <si>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</si>
  <si>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</si>
  <si>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</si>
  <si>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</si>
  <si>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</si>
  <si>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</si>
  <si>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</si>
  <si>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</si>
  <si>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</si>
  <si>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</si>
  <si>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</si>
  <si>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</si>
  <si>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</si>
  <si>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</si>
  <si>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</si>
  <si>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</si>
  <si>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</si>
  <si>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</si>
  <si>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</si>
  <si>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</si>
  <si>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</si>
  <si>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</si>
  <si>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</si>
  <si>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</si>
  <si>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</si>
  <si>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</si>
  <si>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</si>
  <si>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</si>
  <si>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</si>
  <si>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</si>
  <si>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</si>
  <si>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</si>
  <si>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</si>
  <si>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</si>
  <si>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</si>
  <si>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</si>
  <si>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</si>
  <si>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</si>
  <si>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</si>
  <si>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</si>
  <si>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</si>
  <si>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</si>
  <si>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</si>
  <si>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</si>
  <si>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</si>
  <si>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</si>
  <si>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</si>
  <si>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</si>
  <si>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</si>
  <si>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</si>
  <si>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</si>
  <si>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</si>
  <si>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</si>
  <si>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</si>
  <si>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</si>
  <si>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</si>
  <si>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</si>
  <si>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</si>
  <si>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</si>
  <si>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</si>
  <si>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</si>
  <si>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</si>
  <si>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</si>
  <si>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</si>
  <si>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</si>
  <si>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</si>
  <si>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</si>
  <si>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</si>
  <si>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</si>
  <si>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</si>
  <si>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</si>
  <si>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</si>
  <si>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</si>
  <si>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</si>
  <si>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</si>
  <si>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</si>
  <si>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</si>
  <si>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</si>
  <si>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</si>
  <si>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</si>
  <si>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</si>
  <si>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</si>
  <si>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</si>
  <si>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</si>
  <si>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</si>
  <si>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</si>
  <si>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</si>
  <si>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</si>
  <si>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</si>
  <si>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</si>
  <si>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</si>
  <si>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</si>
  <si>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</si>
  <si>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</si>
  <si>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Tis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</si>
  <si>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</si>
  <si>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</si>
  <si>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</si>
  <si>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</si>
  <si>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</si>
  <si>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</si>
  <si>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</si>
  <si>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</si>
  <si>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</si>
  <si>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</si>
  <si>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</si>
  <si>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</si>
  <si>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</si>
  <si>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</si>
  <si>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</si>
  <si>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</si>
  <si>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</si>
  <si>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</si>
  <si>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</si>
  <si>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</si>
  <si>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</si>
  <si>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</si>
  <si>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</si>
  <si>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</si>
  <si>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</si>
  <si>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</si>
  <si>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</si>
  <si>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</si>
  <si>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</si>
  <si>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</si>
  <si>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</si>
  <si>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</si>
  <si>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</si>
  <si>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</si>
  <si>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</si>
  <si>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Úprava rozpočtu přímých NIV k 18. listopadu 2011</t>
  </si>
  <si>
    <t>Upravený rozpočet přímých NIV k 18. listopadu 2011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</si>
  <si>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</si>
  <si>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</si>
  <si>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</si>
  <si>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</si>
  <si>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</si>
  <si>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</si>
  <si>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</si>
  <si>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</si>
  <si>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</si>
  <si>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</si>
  <si>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</si>
  <si>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</si>
  <si>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</si>
  <si>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</si>
  <si>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</si>
  <si>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</si>
  <si>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</si>
  <si>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</si>
  <si>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</si>
  <si>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</si>
  <si>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</si>
  <si>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</si>
  <si>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</si>
  <si>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</si>
  <si>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</si>
  <si>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</si>
  <si>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</si>
  <si>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</si>
  <si>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</si>
  <si>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</si>
  <si>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</si>
  <si>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</si>
  <si>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</si>
  <si>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</si>
  <si>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</si>
  <si>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</si>
  <si>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</si>
  <si>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</si>
  <si>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</si>
  <si>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</si>
  <si>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</si>
  <si>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</si>
  <si>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</si>
  <si>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</si>
  <si>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</si>
  <si>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</si>
  <si>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</si>
  <si>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</si>
  <si>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</si>
  <si>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</si>
  <si>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</si>
  <si>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</si>
  <si>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</si>
  <si>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</si>
  <si>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</si>
  <si>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</si>
  <si>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</si>
  <si>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</si>
  <si>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</si>
  <si>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</si>
  <si>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</si>
  <si>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</si>
  <si>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</si>
  <si>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</si>
  <si>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</si>
  <si>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</si>
  <si>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</si>
  <si>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</si>
  <si>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</si>
  <si>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</si>
  <si>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</si>
  <si>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</si>
  <si>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Základní škola speciální a Praktiská škola Jihlava, Březinova 31, příspěvková organizace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</si>
  <si>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</si>
  <si>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</si>
  <si>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</si>
  <si>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</si>
  <si>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</si>
  <si>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</si>
  <si>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</si>
  <si>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</si>
  <si>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</si>
  <si>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</si>
  <si>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</si>
  <si>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</si>
  <si>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</si>
  <si>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</si>
  <si>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</si>
  <si>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</si>
  <si>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</si>
  <si>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</si>
  <si>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</si>
  <si>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</si>
  <si>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</si>
  <si>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</si>
  <si>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</si>
  <si>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</si>
  <si>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</si>
  <si>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</si>
  <si>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</si>
  <si>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</si>
  <si>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</si>
  <si>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</si>
  <si>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</si>
  <si>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</si>
  <si>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</si>
  <si>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</si>
  <si>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</si>
  <si>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</si>
  <si>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</si>
  <si>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</si>
  <si>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</si>
  <si>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</si>
  <si>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</si>
  <si>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</si>
  <si>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</si>
  <si>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</si>
  <si>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</si>
  <si>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</si>
  <si>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</si>
  <si>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</si>
  <si>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</si>
  <si>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</si>
  <si>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</si>
  <si>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</si>
  <si>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</si>
  <si>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</si>
  <si>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</si>
  <si>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</si>
  <si>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</si>
  <si>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</si>
  <si>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</si>
  <si>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</si>
  <si>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</si>
  <si>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</si>
  <si>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</si>
  <si>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</si>
  <si>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</si>
  <si>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</si>
  <si>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</si>
  <si>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</si>
  <si>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</si>
  <si>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</si>
  <si>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</si>
  <si>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</si>
  <si>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</si>
  <si>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</si>
  <si>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</si>
  <si>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</si>
  <si>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</si>
  <si>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</si>
  <si>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</si>
  <si>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</si>
  <si>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</si>
  <si>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</si>
  <si>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</si>
  <si>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</si>
  <si>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</si>
  <si>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</si>
  <si>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</si>
  <si>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</si>
  <si>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</si>
  <si>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</si>
  <si>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</si>
  <si>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</si>
  <si>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</si>
  <si>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</si>
  <si>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</si>
  <si>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</si>
  <si>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</si>
  <si>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</si>
  <si>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</si>
  <si>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</si>
  <si>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</si>
  <si>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</si>
  <si>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</si>
  <si>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</si>
  <si>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Velký Beranov, okres Jihlava, příspěvková organizace</t>
  </si>
  <si>
    <t>Základní škola a mateřská škola Třebíč, Na Kopcích 342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</si>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</sst>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9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3" fontId="5" fillId="0" borderId="13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wrapText="1"/>
    </xf>
    <xf numFmtId="0" fontId="6" fillId="0" borderId="19" xfId="0" applyFont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3" fontId="7" fillId="0" borderId="22" xfId="0" applyNumberFormat="1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3" fontId="5" fillId="0" borderId="23" xfId="0" applyNumberFormat="1" applyFont="1" applyFill="1" applyBorder="1" applyAlignment="1">
      <alignment horizontal="right" wrapText="1"/>
    </xf>
    <xf numFmtId="0" fontId="7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3" fontId="5" fillId="0" borderId="2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" fontId="4" fillId="2" borderId="29" xfId="0" applyNumberFormat="1" applyFont="1" applyFill="1" applyBorder="1" applyAlignment="1">
      <alignment horizontal="center" vertical="center" wrapText="1"/>
    </xf>
    <xf numFmtId="4" fontId="4" fillId="2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3" borderId="43" xfId="0" applyFont="1" applyFill="1" applyBorder="1" applyAlignment="1">
      <alignment wrapText="1"/>
    </xf>
    <xf numFmtId="0" fontId="8" fillId="3" borderId="44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5" fillId="0" borderId="28" xfId="0" applyFont="1" applyFill="1" applyBorder="1" applyAlignment="1">
      <alignment horizontal="left"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3" fontId="5" fillId="2" borderId="28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0" fontId="5" fillId="0" borderId="46" xfId="0" applyFont="1" applyFill="1" applyBorder="1" applyAlignment="1">
      <alignment horizontal="left" wrapText="1"/>
    </xf>
    <xf numFmtId="0" fontId="8" fillId="0" borderId="47" xfId="0" applyFont="1" applyBorder="1" applyAlignment="1">
      <alignment wrapText="1"/>
    </xf>
    <xf numFmtId="0" fontId="8" fillId="0" borderId="48" xfId="0" applyFont="1" applyBorder="1" applyAlignment="1">
      <alignment wrapText="1"/>
    </xf>
    <xf numFmtId="0" fontId="5" fillId="0" borderId="49" xfId="0" applyFont="1" applyFill="1" applyBorder="1" applyAlignment="1">
      <alignment horizontal="left" wrapText="1"/>
    </xf>
    <xf numFmtId="0" fontId="8" fillId="0" borderId="50" xfId="0" applyFont="1" applyBorder="1" applyAlignment="1">
      <alignment wrapText="1"/>
    </xf>
    <xf numFmtId="0" fontId="8" fillId="0" borderId="51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5" fillId="0" borderId="29" xfId="0" applyNumberFormat="1" applyFont="1" applyFill="1" applyBorder="1" applyAlignment="1">
      <alignment wrapText="1"/>
    </xf>
    <xf numFmtId="3" fontId="5" fillId="0" borderId="30" xfId="0" applyNumberFormat="1" applyFont="1" applyFill="1" applyBorder="1" applyAlignment="1">
      <alignment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3" fontId="5" fillId="0" borderId="46" xfId="0" applyNumberFormat="1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0" borderId="43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4"/>
  <sheetViews>
    <sheetView tabSelected="1" zoomScale="75" zoomScaleNormal="75" zoomScaleSheetLayoutView="50" workbookViewId="0" topLeftCell="C1">
      <selection activeCell="F1" sqref="F1:G1"/>
    </sheetView>
  </sheetViews>
  <sheetFormatPr defaultColWidth="9.00390625" defaultRowHeight="12.75"/>
  <cols>
    <col min="1" max="1" width="15.875" style="6" customWidth="1"/>
    <col min="2" max="2" width="77.125" style="4" bestFit="1" customWidth="1"/>
    <col min="3" max="3" width="21.625" style="4" bestFit="1" customWidth="1"/>
    <col min="4" max="4" width="26.875" style="4" customWidth="1"/>
    <col min="5" max="7" width="14.375" style="52" customWidth="1"/>
    <col min="8" max="8" width="49.625" style="107" customWidth="1"/>
    <col min="9" max="9" width="20.50390625" style="107" customWidth="1"/>
    <col min="10" max="16384" width="49.625" style="107" customWidth="1"/>
  </cols>
  <sheetData>
    <row r="1" spans="1:7" s="99" customFormat="1" ht="15" customHeight="1">
      <c r="A1" s="5"/>
      <c r="B1" s="3"/>
      <c r="C1" s="3"/>
      <c r="D1" s="137"/>
      <c r="E1" s="138"/>
      <c r="F1" s="137" t="s">
        <v>113</v>
      </c>
      <c r="G1" s="138"/>
    </row>
    <row r="2" spans="1:7" s="99" customFormat="1" ht="15" customHeight="1">
      <c r="A2" s="5"/>
      <c r="B2" s="3"/>
      <c r="C2" s="3"/>
      <c r="D2" s="139"/>
      <c r="E2" s="138"/>
      <c r="F2" s="139" t="s">
        <v>435</v>
      </c>
      <c r="G2" s="138"/>
    </row>
    <row r="3" spans="1:7" s="100" customFormat="1" ht="23.25" customHeight="1">
      <c r="A3" s="118" t="s">
        <v>262</v>
      </c>
      <c r="B3" s="145"/>
      <c r="C3" s="145"/>
      <c r="D3" s="145"/>
      <c r="E3" s="145"/>
      <c r="F3" s="119"/>
      <c r="G3" s="119"/>
    </row>
    <row r="4" spans="1:7" s="100" customFormat="1" ht="18" customHeight="1">
      <c r="A4" s="118" t="s">
        <v>540</v>
      </c>
      <c r="B4" s="119"/>
      <c r="C4" s="119"/>
      <c r="D4" s="119"/>
      <c r="E4" s="119"/>
      <c r="F4" s="119"/>
      <c r="G4" s="119"/>
    </row>
    <row r="5" spans="1:7" s="100" customFormat="1" ht="18" customHeight="1">
      <c r="A5" s="118" t="s">
        <v>541</v>
      </c>
      <c r="B5" s="120"/>
      <c r="C5" s="120"/>
      <c r="D5" s="120"/>
      <c r="E5" s="120"/>
      <c r="F5" s="119"/>
      <c r="G5" s="119"/>
    </row>
    <row r="6" spans="1:7" s="101" customFormat="1" ht="14.25" thickBot="1">
      <c r="A6" s="6"/>
      <c r="B6" s="2"/>
      <c r="C6" s="2"/>
      <c r="D6" s="2"/>
      <c r="E6" s="55"/>
      <c r="F6" s="55"/>
      <c r="G6" s="55" t="s">
        <v>936</v>
      </c>
    </row>
    <row r="7" spans="1:7" s="102" customFormat="1" ht="90" customHeight="1" thickBot="1">
      <c r="A7" s="142" t="s">
        <v>974</v>
      </c>
      <c r="B7" s="143"/>
      <c r="C7" s="143"/>
      <c r="D7" s="144"/>
      <c r="E7" s="92" t="s">
        <v>481</v>
      </c>
      <c r="F7" s="91" t="s">
        <v>693</v>
      </c>
      <c r="G7" s="92" t="s">
        <v>694</v>
      </c>
    </row>
    <row r="8" spans="1:7" s="95" customFormat="1" ht="21" customHeight="1" thickBot="1">
      <c r="A8" s="121" t="s">
        <v>482</v>
      </c>
      <c r="B8" s="125"/>
      <c r="C8" s="125"/>
      <c r="D8" s="125"/>
      <c r="E8" s="125"/>
      <c r="F8" s="123"/>
      <c r="G8" s="124"/>
    </row>
    <row r="9" spans="1:9" s="103" customFormat="1" ht="15.75" thickBot="1">
      <c r="A9" s="130" t="s">
        <v>975</v>
      </c>
      <c r="B9" s="140"/>
      <c r="C9" s="140"/>
      <c r="D9" s="141"/>
      <c r="E9" s="56">
        <v>14087</v>
      </c>
      <c r="F9" s="56">
        <f>F10+F11+F12+F13+F14</f>
        <v>115</v>
      </c>
      <c r="G9" s="56">
        <f>G10+G11+G12+G13+G14</f>
        <v>14202</v>
      </c>
      <c r="H9" s="115"/>
      <c r="I9" s="115"/>
    </row>
    <row r="10" spans="1:9" s="1" customFormat="1" ht="15">
      <c r="A10" s="7">
        <v>75021935</v>
      </c>
      <c r="B10" s="8" t="s">
        <v>858</v>
      </c>
      <c r="C10" s="9" t="s">
        <v>857</v>
      </c>
      <c r="D10" s="10" t="s">
        <v>855</v>
      </c>
      <c r="E10" s="59">
        <v>9076</v>
      </c>
      <c r="F10" s="110">
        <v>73</v>
      </c>
      <c r="G10" s="108">
        <f>E10+F10</f>
        <v>9149</v>
      </c>
      <c r="H10" s="115"/>
      <c r="I10" s="115"/>
    </row>
    <row r="11" spans="1:9" s="1" customFormat="1" ht="15">
      <c r="A11" s="11">
        <v>71011684</v>
      </c>
      <c r="B11" s="12" t="s">
        <v>863</v>
      </c>
      <c r="C11" s="12" t="s">
        <v>296</v>
      </c>
      <c r="D11" s="13" t="s">
        <v>864</v>
      </c>
      <c r="E11" s="58">
        <v>1685</v>
      </c>
      <c r="F11" s="93">
        <v>31</v>
      </c>
      <c r="G11" s="96">
        <f>E11+F11</f>
        <v>1716</v>
      </c>
      <c r="H11" s="115"/>
      <c r="I11" s="115"/>
    </row>
    <row r="12" spans="1:9" s="1" customFormat="1" ht="15">
      <c r="A12" s="11">
        <v>70999643</v>
      </c>
      <c r="B12" s="12" t="s">
        <v>865</v>
      </c>
      <c r="C12" s="12" t="s">
        <v>296</v>
      </c>
      <c r="D12" s="13" t="s">
        <v>866</v>
      </c>
      <c r="E12" s="58">
        <v>1326</v>
      </c>
      <c r="F12" s="93">
        <v>7</v>
      </c>
      <c r="G12" s="96">
        <f>E12+F12</f>
        <v>1333</v>
      </c>
      <c r="H12" s="115"/>
      <c r="I12" s="115"/>
    </row>
    <row r="13" spans="1:9" s="1" customFormat="1" ht="30">
      <c r="A13" s="11">
        <v>75020556</v>
      </c>
      <c r="B13" s="12" t="s">
        <v>859</v>
      </c>
      <c r="C13" s="12" t="s">
        <v>860</v>
      </c>
      <c r="D13" s="13" t="s">
        <v>169</v>
      </c>
      <c r="E13" s="58">
        <v>845</v>
      </c>
      <c r="F13" s="93">
        <v>4</v>
      </c>
      <c r="G13" s="96">
        <f>E13+F13</f>
        <v>849</v>
      </c>
      <c r="H13" s="115"/>
      <c r="I13" s="115"/>
    </row>
    <row r="14" spans="1:9" s="1" customFormat="1" ht="15" thickBot="1">
      <c r="A14" s="14">
        <v>75022095</v>
      </c>
      <c r="B14" s="15" t="s">
        <v>861</v>
      </c>
      <c r="C14" s="15" t="s">
        <v>862</v>
      </c>
      <c r="D14" s="16" t="s">
        <v>224</v>
      </c>
      <c r="E14" s="60">
        <v>1155</v>
      </c>
      <c r="F14" s="94">
        <v>0</v>
      </c>
      <c r="G14" s="111">
        <f>E14+F14</f>
        <v>1155</v>
      </c>
      <c r="H14" s="115"/>
      <c r="I14" s="115"/>
    </row>
    <row r="15" spans="1:9" s="104" customFormat="1" ht="15.75" thickBot="1">
      <c r="A15" s="126" t="s">
        <v>976</v>
      </c>
      <c r="B15" s="127"/>
      <c r="C15" s="127"/>
      <c r="D15" s="128"/>
      <c r="E15" s="56">
        <v>47085</v>
      </c>
      <c r="F15" s="56">
        <f>F16+F17+F18+F19+F20</f>
        <v>201</v>
      </c>
      <c r="G15" s="56">
        <f>G16+G17+G18+G19+G20</f>
        <v>47286</v>
      </c>
      <c r="H15" s="115"/>
      <c r="I15" s="115"/>
    </row>
    <row r="16" spans="1:9" s="1" customFormat="1" ht="15">
      <c r="A16" s="7">
        <v>43380247</v>
      </c>
      <c r="B16" s="8" t="s">
        <v>874</v>
      </c>
      <c r="C16" s="9" t="s">
        <v>296</v>
      </c>
      <c r="D16" s="10" t="s">
        <v>871</v>
      </c>
      <c r="E16" s="59">
        <v>7959</v>
      </c>
      <c r="F16" s="59">
        <v>11</v>
      </c>
      <c r="G16" s="96">
        <f>E16+F16</f>
        <v>7970</v>
      </c>
      <c r="H16" s="115"/>
      <c r="I16" s="115"/>
    </row>
    <row r="17" spans="1:9" s="1" customFormat="1" ht="15">
      <c r="A17" s="11">
        <v>70998779</v>
      </c>
      <c r="B17" s="17" t="s">
        <v>889</v>
      </c>
      <c r="C17" s="12" t="s">
        <v>296</v>
      </c>
      <c r="D17" s="13" t="s">
        <v>888</v>
      </c>
      <c r="E17" s="58">
        <v>4943</v>
      </c>
      <c r="F17" s="58">
        <v>0</v>
      </c>
      <c r="G17" s="96">
        <f>E17+F17</f>
        <v>4943</v>
      </c>
      <c r="H17" s="115"/>
      <c r="I17" s="115"/>
    </row>
    <row r="18" spans="1:9" s="1" customFormat="1" ht="30">
      <c r="A18" s="11">
        <v>70885966</v>
      </c>
      <c r="B18" s="17" t="s">
        <v>891</v>
      </c>
      <c r="C18" s="12" t="s">
        <v>296</v>
      </c>
      <c r="D18" s="13" t="s">
        <v>890</v>
      </c>
      <c r="E18" s="58">
        <v>6748</v>
      </c>
      <c r="F18" s="58">
        <v>34</v>
      </c>
      <c r="G18" s="96">
        <f>E18+F18</f>
        <v>6782</v>
      </c>
      <c r="H18" s="115"/>
      <c r="I18" s="115"/>
    </row>
    <row r="19" spans="1:9" s="1" customFormat="1" ht="15">
      <c r="A19" s="11">
        <v>43379516</v>
      </c>
      <c r="B19" s="17" t="s">
        <v>856</v>
      </c>
      <c r="C19" s="12" t="s">
        <v>854</v>
      </c>
      <c r="D19" s="13" t="s">
        <v>855</v>
      </c>
      <c r="E19" s="58">
        <v>12130</v>
      </c>
      <c r="F19" s="58">
        <v>75</v>
      </c>
      <c r="G19" s="96">
        <f>E19+F19</f>
        <v>12205</v>
      </c>
      <c r="H19" s="115"/>
      <c r="I19" s="115"/>
    </row>
    <row r="20" spans="1:9" s="1" customFormat="1" ht="15" thickBot="1">
      <c r="A20" s="14">
        <v>48897400</v>
      </c>
      <c r="B20" s="15" t="s">
        <v>896</v>
      </c>
      <c r="C20" s="15" t="s">
        <v>897</v>
      </c>
      <c r="D20" s="16" t="s">
        <v>855</v>
      </c>
      <c r="E20" s="60">
        <v>15305</v>
      </c>
      <c r="F20" s="60">
        <v>81</v>
      </c>
      <c r="G20" s="96">
        <f>E20+F20</f>
        <v>15386</v>
      </c>
      <c r="H20" s="115"/>
      <c r="I20" s="115"/>
    </row>
    <row r="21" spans="1:9" s="105" customFormat="1" ht="15.75" thickBot="1">
      <c r="A21" s="126" t="s">
        <v>1000</v>
      </c>
      <c r="B21" s="127"/>
      <c r="C21" s="127"/>
      <c r="D21" s="128"/>
      <c r="E21" s="56">
        <v>19692</v>
      </c>
      <c r="F21" s="56">
        <f>F22+F23+F24+F25+F26+F27+F28+F29+F30+F31</f>
        <v>45</v>
      </c>
      <c r="G21" s="56">
        <f>G22+G23+G24+G25+G26+G27+G28+G29+G30+G31</f>
        <v>19737</v>
      </c>
      <c r="H21" s="115"/>
      <c r="I21" s="115"/>
    </row>
    <row r="22" spans="1:9" s="1" customFormat="1" ht="15">
      <c r="A22" s="7">
        <v>70981779</v>
      </c>
      <c r="B22" s="8" t="s">
        <v>870</v>
      </c>
      <c r="C22" s="9" t="s">
        <v>296</v>
      </c>
      <c r="D22" s="10" t="s">
        <v>869</v>
      </c>
      <c r="E22" s="59">
        <v>2237</v>
      </c>
      <c r="F22" s="59">
        <v>13</v>
      </c>
      <c r="G22" s="96">
        <f aca="true" t="shared" si="0" ref="G22:G31">E22+F22</f>
        <v>2250</v>
      </c>
      <c r="H22" s="115"/>
      <c r="I22" s="115"/>
    </row>
    <row r="23" spans="1:9" s="1" customFormat="1" ht="15">
      <c r="A23" s="11">
        <v>71011757</v>
      </c>
      <c r="B23" s="17" t="s">
        <v>879</v>
      </c>
      <c r="C23" s="12" t="s">
        <v>296</v>
      </c>
      <c r="D23" s="13" t="s">
        <v>878</v>
      </c>
      <c r="E23" s="58">
        <v>622</v>
      </c>
      <c r="F23" s="58">
        <v>3</v>
      </c>
      <c r="G23" s="96">
        <f t="shared" si="0"/>
        <v>625</v>
      </c>
      <c r="H23" s="115"/>
      <c r="I23" s="115"/>
    </row>
    <row r="24" spans="1:9" s="1" customFormat="1" ht="30">
      <c r="A24" s="11">
        <v>75021404</v>
      </c>
      <c r="B24" s="17" t="s">
        <v>868</v>
      </c>
      <c r="C24" s="12" t="s">
        <v>867</v>
      </c>
      <c r="D24" s="13" t="s">
        <v>169</v>
      </c>
      <c r="E24" s="58">
        <v>1836</v>
      </c>
      <c r="F24" s="58">
        <v>0</v>
      </c>
      <c r="G24" s="96">
        <f t="shared" si="0"/>
        <v>1836</v>
      </c>
      <c r="H24" s="115"/>
      <c r="I24" s="115"/>
    </row>
    <row r="25" spans="1:9" s="1" customFormat="1" ht="15">
      <c r="A25" s="11">
        <v>75022893</v>
      </c>
      <c r="B25" s="12" t="s">
        <v>880</v>
      </c>
      <c r="C25" s="12" t="s">
        <v>296</v>
      </c>
      <c r="D25" s="13" t="s">
        <v>881</v>
      </c>
      <c r="E25" s="58">
        <v>2020</v>
      </c>
      <c r="F25" s="58">
        <v>0</v>
      </c>
      <c r="G25" s="96">
        <f t="shared" si="0"/>
        <v>2020</v>
      </c>
      <c r="H25" s="115"/>
      <c r="I25" s="115"/>
    </row>
    <row r="26" spans="1:9" s="1" customFormat="1" ht="15">
      <c r="A26" s="11">
        <v>70830754</v>
      </c>
      <c r="B26" s="17" t="s">
        <v>883</v>
      </c>
      <c r="C26" s="12" t="s">
        <v>296</v>
      </c>
      <c r="D26" s="13" t="s">
        <v>882</v>
      </c>
      <c r="E26" s="58">
        <v>3094</v>
      </c>
      <c r="F26" s="58">
        <v>13</v>
      </c>
      <c r="G26" s="96">
        <f t="shared" si="0"/>
        <v>3107</v>
      </c>
      <c r="H26" s="115"/>
      <c r="I26" s="115"/>
    </row>
    <row r="27" spans="1:9" s="1" customFormat="1" ht="15">
      <c r="A27" s="11">
        <v>70881308</v>
      </c>
      <c r="B27" s="12" t="s">
        <v>884</v>
      </c>
      <c r="C27" s="12" t="s">
        <v>296</v>
      </c>
      <c r="D27" s="13" t="s">
        <v>885</v>
      </c>
      <c r="E27" s="58">
        <v>1464</v>
      </c>
      <c r="F27" s="58">
        <v>0</v>
      </c>
      <c r="G27" s="96">
        <f t="shared" si="0"/>
        <v>1464</v>
      </c>
      <c r="H27" s="115"/>
      <c r="I27" s="115"/>
    </row>
    <row r="28" spans="1:9" s="1" customFormat="1" ht="30">
      <c r="A28" s="11">
        <v>70981761</v>
      </c>
      <c r="B28" s="17" t="s">
        <v>887</v>
      </c>
      <c r="C28" s="12" t="s">
        <v>296</v>
      </c>
      <c r="D28" s="13" t="s">
        <v>886</v>
      </c>
      <c r="E28" s="58">
        <v>3023</v>
      </c>
      <c r="F28" s="58">
        <v>11</v>
      </c>
      <c r="G28" s="96">
        <f t="shared" si="0"/>
        <v>3034</v>
      </c>
      <c r="H28" s="115"/>
      <c r="I28" s="115"/>
    </row>
    <row r="29" spans="1:9" s="1" customFormat="1" ht="15">
      <c r="A29" s="11">
        <v>75020955</v>
      </c>
      <c r="B29" s="17" t="s">
        <v>877</v>
      </c>
      <c r="C29" s="12" t="s">
        <v>875</v>
      </c>
      <c r="D29" s="13" t="s">
        <v>170</v>
      </c>
      <c r="E29" s="58">
        <v>1447</v>
      </c>
      <c r="F29" s="58">
        <v>0</v>
      </c>
      <c r="G29" s="96">
        <f t="shared" si="0"/>
        <v>1447</v>
      </c>
      <c r="H29" s="115"/>
      <c r="I29" s="115"/>
    </row>
    <row r="30" spans="1:9" s="1" customFormat="1" ht="15">
      <c r="A30" s="11">
        <v>70981604</v>
      </c>
      <c r="B30" s="17" t="s">
        <v>893</v>
      </c>
      <c r="C30" s="12" t="s">
        <v>296</v>
      </c>
      <c r="D30" s="13" t="s">
        <v>892</v>
      </c>
      <c r="E30" s="58">
        <v>2982</v>
      </c>
      <c r="F30" s="58">
        <v>0</v>
      </c>
      <c r="G30" s="96">
        <f t="shared" si="0"/>
        <v>2982</v>
      </c>
      <c r="H30" s="115"/>
      <c r="I30" s="115"/>
    </row>
    <row r="31" spans="1:9" s="1" customFormat="1" ht="15" thickBot="1">
      <c r="A31" s="14">
        <v>75022087</v>
      </c>
      <c r="B31" s="15" t="s">
        <v>894</v>
      </c>
      <c r="C31" s="15" t="s">
        <v>296</v>
      </c>
      <c r="D31" s="16" t="s">
        <v>895</v>
      </c>
      <c r="E31" s="60">
        <v>967</v>
      </c>
      <c r="F31" s="60">
        <v>5</v>
      </c>
      <c r="G31" s="96">
        <f t="shared" si="0"/>
        <v>972</v>
      </c>
      <c r="H31" s="115"/>
      <c r="I31" s="115"/>
    </row>
    <row r="32" spans="1:9" s="105" customFormat="1" ht="15.75" thickBot="1">
      <c r="A32" s="126" t="s">
        <v>980</v>
      </c>
      <c r="B32" s="127"/>
      <c r="C32" s="127"/>
      <c r="D32" s="128"/>
      <c r="E32" s="56">
        <v>6938</v>
      </c>
      <c r="F32" s="56">
        <f>F33</f>
        <v>0</v>
      </c>
      <c r="G32" s="56">
        <f>G33</f>
        <v>6938</v>
      </c>
      <c r="H32" s="115"/>
      <c r="I32" s="115"/>
    </row>
    <row r="33" spans="1:9" s="103" customFormat="1" ht="15" thickBot="1">
      <c r="A33" s="30">
        <v>29253136</v>
      </c>
      <c r="B33" s="31" t="s">
        <v>364</v>
      </c>
      <c r="C33" s="31" t="s">
        <v>366</v>
      </c>
      <c r="D33" s="16" t="s">
        <v>855</v>
      </c>
      <c r="E33" s="61">
        <v>6938</v>
      </c>
      <c r="F33" s="61">
        <v>0</v>
      </c>
      <c r="G33" s="96">
        <f>E33+F33</f>
        <v>6938</v>
      </c>
      <c r="H33" s="115"/>
      <c r="I33" s="115"/>
    </row>
    <row r="34" spans="1:9" s="105" customFormat="1" ht="15.75" thickBot="1">
      <c r="A34" s="126" t="s">
        <v>985</v>
      </c>
      <c r="B34" s="127"/>
      <c r="C34" s="127"/>
      <c r="D34" s="128"/>
      <c r="E34" s="56">
        <v>1624</v>
      </c>
      <c r="F34" s="56">
        <f>F35</f>
        <v>0</v>
      </c>
      <c r="G34" s="56">
        <f>G35</f>
        <v>1624</v>
      </c>
      <c r="H34" s="115"/>
      <c r="I34" s="115"/>
    </row>
    <row r="35" spans="1:9" s="103" customFormat="1" ht="30" thickBot="1">
      <c r="A35" s="40">
        <v>29251982</v>
      </c>
      <c r="B35" s="38" t="s">
        <v>367</v>
      </c>
      <c r="C35" s="38" t="s">
        <v>365</v>
      </c>
      <c r="D35" s="16" t="s">
        <v>855</v>
      </c>
      <c r="E35" s="61">
        <v>1624</v>
      </c>
      <c r="F35" s="61">
        <v>0</v>
      </c>
      <c r="G35" s="96">
        <f>E35+F35</f>
        <v>1624</v>
      </c>
      <c r="H35" s="115"/>
      <c r="I35" s="115"/>
    </row>
    <row r="36" spans="1:9" s="104" customFormat="1" ht="15.75" thickBot="1">
      <c r="A36" s="129" t="s">
        <v>977</v>
      </c>
      <c r="B36" s="127"/>
      <c r="C36" s="127"/>
      <c r="D36" s="128"/>
      <c r="E36" s="57">
        <v>89426</v>
      </c>
      <c r="F36" s="57">
        <f>F21+F15+F9+F32+F34</f>
        <v>361</v>
      </c>
      <c r="G36" s="57">
        <f>G21+G15+G9+G32+G34</f>
        <v>89787</v>
      </c>
      <c r="H36" s="115"/>
      <c r="I36" s="115"/>
    </row>
    <row r="37" spans="1:9" s="1" customFormat="1" ht="16.5" customHeight="1" thickBot="1">
      <c r="A37" s="121" t="s">
        <v>978</v>
      </c>
      <c r="B37" s="122"/>
      <c r="C37" s="122"/>
      <c r="D37" s="122"/>
      <c r="E37" s="122"/>
      <c r="F37" s="123"/>
      <c r="G37" s="124"/>
      <c r="H37" s="115"/>
      <c r="I37" s="115"/>
    </row>
    <row r="38" spans="1:9" s="105" customFormat="1" ht="15.75" thickBot="1">
      <c r="A38" s="130" t="s">
        <v>975</v>
      </c>
      <c r="B38" s="127"/>
      <c r="C38" s="127"/>
      <c r="D38" s="128"/>
      <c r="E38" s="56">
        <v>32544</v>
      </c>
      <c r="F38" s="56">
        <f>F39+F40+F41+F42+F43+F45+F44</f>
        <v>195</v>
      </c>
      <c r="G38" s="56">
        <f>G39+G40+G41+G42+G43+G45+G44</f>
        <v>32739</v>
      </c>
      <c r="H38" s="115"/>
      <c r="I38" s="115"/>
    </row>
    <row r="39" spans="1:9" s="103" customFormat="1" ht="15">
      <c r="A39" s="18">
        <v>70986720</v>
      </c>
      <c r="B39" s="19" t="s">
        <v>900</v>
      </c>
      <c r="C39" s="19" t="s">
        <v>901</v>
      </c>
      <c r="D39" s="20" t="s">
        <v>171</v>
      </c>
      <c r="E39" s="59">
        <v>866</v>
      </c>
      <c r="F39" s="59">
        <v>3</v>
      </c>
      <c r="G39" s="96">
        <f aca="true" t="shared" si="1" ref="G39:G45">E39+F39</f>
        <v>869</v>
      </c>
      <c r="H39" s="115"/>
      <c r="I39" s="115"/>
    </row>
    <row r="40" spans="1:9" s="103" customFormat="1" ht="15">
      <c r="A40" s="21">
        <v>71000496</v>
      </c>
      <c r="B40" s="22" t="s">
        <v>1064</v>
      </c>
      <c r="C40" s="22" t="s">
        <v>1065</v>
      </c>
      <c r="D40" s="23" t="s">
        <v>948</v>
      </c>
      <c r="E40" s="58">
        <v>914</v>
      </c>
      <c r="F40" s="58">
        <v>4</v>
      </c>
      <c r="G40" s="96">
        <f t="shared" si="1"/>
        <v>918</v>
      </c>
      <c r="H40" s="115"/>
      <c r="I40" s="115"/>
    </row>
    <row r="41" spans="1:9" s="103" customFormat="1" ht="15">
      <c r="A41" s="21">
        <v>75011930</v>
      </c>
      <c r="B41" s="22" t="s">
        <v>902</v>
      </c>
      <c r="C41" s="22" t="s">
        <v>903</v>
      </c>
      <c r="D41" s="23" t="s">
        <v>904</v>
      </c>
      <c r="E41" s="58">
        <v>4795</v>
      </c>
      <c r="F41" s="58">
        <v>20</v>
      </c>
      <c r="G41" s="96">
        <f t="shared" si="1"/>
        <v>4815</v>
      </c>
      <c r="H41" s="115"/>
      <c r="I41" s="115"/>
    </row>
    <row r="42" spans="1:9" s="103" customFormat="1" ht="15">
      <c r="A42" s="21">
        <v>75017601</v>
      </c>
      <c r="B42" s="22" t="s">
        <v>905</v>
      </c>
      <c r="C42" s="22" t="s">
        <v>906</v>
      </c>
      <c r="D42" s="23" t="s">
        <v>172</v>
      </c>
      <c r="E42" s="58">
        <v>895</v>
      </c>
      <c r="F42" s="58">
        <v>3</v>
      </c>
      <c r="G42" s="96">
        <f t="shared" si="1"/>
        <v>898</v>
      </c>
      <c r="H42" s="115"/>
      <c r="I42" s="115"/>
    </row>
    <row r="43" spans="1:9" s="103" customFormat="1" ht="15">
      <c r="A43" s="21">
        <v>70984921</v>
      </c>
      <c r="B43" s="22" t="s">
        <v>907</v>
      </c>
      <c r="C43" s="22" t="s">
        <v>908</v>
      </c>
      <c r="D43" s="23" t="s">
        <v>172</v>
      </c>
      <c r="E43" s="58">
        <v>752</v>
      </c>
      <c r="F43" s="58">
        <v>38</v>
      </c>
      <c r="G43" s="96">
        <f t="shared" si="1"/>
        <v>790</v>
      </c>
      <c r="H43" s="115"/>
      <c r="I43" s="115"/>
    </row>
    <row r="44" spans="1:9" s="103" customFormat="1" ht="15">
      <c r="A44" s="24">
        <v>75015196</v>
      </c>
      <c r="B44" s="25" t="s">
        <v>844</v>
      </c>
      <c r="C44" s="25" t="s">
        <v>899</v>
      </c>
      <c r="D44" s="26" t="s">
        <v>898</v>
      </c>
      <c r="E44" s="60">
        <v>24102</v>
      </c>
      <c r="F44" s="60">
        <v>116</v>
      </c>
      <c r="G44" s="96">
        <f>E44+F44</f>
        <v>24218</v>
      </c>
      <c r="H44" s="115"/>
      <c r="I44" s="115"/>
    </row>
    <row r="45" spans="1:9" s="1" customFormat="1" ht="15" thickBot="1">
      <c r="A45" s="14">
        <v>72544104</v>
      </c>
      <c r="B45" s="29" t="s">
        <v>657</v>
      </c>
      <c r="C45" s="29" t="s">
        <v>297</v>
      </c>
      <c r="D45" s="34" t="s">
        <v>298</v>
      </c>
      <c r="E45" s="60">
        <v>220</v>
      </c>
      <c r="F45" s="60">
        <v>11</v>
      </c>
      <c r="G45" s="96">
        <f t="shared" si="1"/>
        <v>231</v>
      </c>
      <c r="H45" s="116"/>
      <c r="I45" s="115"/>
    </row>
    <row r="46" spans="1:9" s="105" customFormat="1" ht="15.75" thickBot="1">
      <c r="A46" s="126" t="s">
        <v>976</v>
      </c>
      <c r="B46" s="127"/>
      <c r="C46" s="127"/>
      <c r="D46" s="128"/>
      <c r="E46" s="56">
        <v>174101</v>
      </c>
      <c r="F46" s="56">
        <f>F47+F48+F49+F50+F51+F52+F53+F54+F55+F56+F57+F58+F59+F60+F61</f>
        <v>1137</v>
      </c>
      <c r="G46" s="56">
        <f>G47+G48+G49+G50+G51+G52+G53+G54+G55+G56+G57+G58+G59+G60+G61</f>
        <v>175238</v>
      </c>
      <c r="H46" s="115"/>
      <c r="I46" s="115"/>
    </row>
    <row r="47" spans="1:9" s="103" customFormat="1" ht="15">
      <c r="A47" s="18">
        <v>70910987</v>
      </c>
      <c r="B47" s="19" t="s">
        <v>928</v>
      </c>
      <c r="C47" s="19" t="s">
        <v>927</v>
      </c>
      <c r="D47" s="20" t="s">
        <v>898</v>
      </c>
      <c r="E47" s="59">
        <v>22044</v>
      </c>
      <c r="F47" s="59">
        <v>211</v>
      </c>
      <c r="G47" s="96">
        <f aca="true" t="shared" si="2" ref="G47:G61">E47+F47</f>
        <v>22255</v>
      </c>
      <c r="H47" s="115"/>
      <c r="I47" s="115"/>
    </row>
    <row r="48" spans="1:9" s="103" customFormat="1" ht="30">
      <c r="A48" s="21">
        <v>70891656</v>
      </c>
      <c r="B48" s="22" t="s">
        <v>942</v>
      </c>
      <c r="C48" s="22"/>
      <c r="D48" s="23" t="s">
        <v>940</v>
      </c>
      <c r="E48" s="58">
        <v>9792</v>
      </c>
      <c r="F48" s="58">
        <v>72</v>
      </c>
      <c r="G48" s="96">
        <f t="shared" si="2"/>
        <v>9864</v>
      </c>
      <c r="H48" s="115"/>
      <c r="I48" s="115"/>
    </row>
    <row r="49" spans="1:9" s="103" customFormat="1" ht="15">
      <c r="A49" s="21">
        <v>70981329</v>
      </c>
      <c r="B49" s="22" t="s">
        <v>910</v>
      </c>
      <c r="C49" s="22"/>
      <c r="D49" s="23" t="s">
        <v>909</v>
      </c>
      <c r="E49" s="58">
        <v>8127</v>
      </c>
      <c r="F49" s="58">
        <v>28</v>
      </c>
      <c r="G49" s="96">
        <f t="shared" si="2"/>
        <v>8155</v>
      </c>
      <c r="H49" s="115"/>
      <c r="I49" s="115"/>
    </row>
    <row r="50" spans="1:9" s="103" customFormat="1" ht="15">
      <c r="A50" s="21">
        <v>70986002</v>
      </c>
      <c r="B50" s="22" t="s">
        <v>917</v>
      </c>
      <c r="C50" s="22" t="s">
        <v>915</v>
      </c>
      <c r="D50" s="23" t="s">
        <v>916</v>
      </c>
      <c r="E50" s="58">
        <v>13153</v>
      </c>
      <c r="F50" s="58">
        <v>52</v>
      </c>
      <c r="G50" s="96">
        <f t="shared" si="2"/>
        <v>13205</v>
      </c>
      <c r="H50" s="115"/>
      <c r="I50" s="115"/>
    </row>
    <row r="51" spans="1:9" s="103" customFormat="1" ht="15">
      <c r="A51" s="21">
        <v>75017687</v>
      </c>
      <c r="B51" s="22" t="s">
        <v>956</v>
      </c>
      <c r="C51" s="22"/>
      <c r="D51" s="23" t="s">
        <v>955</v>
      </c>
      <c r="E51" s="58">
        <v>5795</v>
      </c>
      <c r="F51" s="58">
        <v>20</v>
      </c>
      <c r="G51" s="96">
        <f t="shared" si="2"/>
        <v>5815</v>
      </c>
      <c r="H51" s="115"/>
      <c r="I51" s="115"/>
    </row>
    <row r="52" spans="1:9" s="103" customFormat="1" ht="15">
      <c r="A52" s="21">
        <v>75016362</v>
      </c>
      <c r="B52" s="22" t="s">
        <v>958</v>
      </c>
      <c r="C52" s="22"/>
      <c r="D52" s="23" t="s">
        <v>957</v>
      </c>
      <c r="E52" s="58">
        <v>9950</v>
      </c>
      <c r="F52" s="58">
        <v>81</v>
      </c>
      <c r="G52" s="96">
        <f t="shared" si="2"/>
        <v>10031</v>
      </c>
      <c r="H52" s="115"/>
      <c r="I52" s="115"/>
    </row>
    <row r="53" spans="1:9" s="103" customFormat="1" ht="30">
      <c r="A53" s="21">
        <v>70892857</v>
      </c>
      <c r="B53" s="17" t="s">
        <v>965</v>
      </c>
      <c r="C53" s="17" t="s">
        <v>963</v>
      </c>
      <c r="D53" s="27" t="s">
        <v>964</v>
      </c>
      <c r="E53" s="58">
        <v>5951</v>
      </c>
      <c r="F53" s="58">
        <v>25</v>
      </c>
      <c r="G53" s="96">
        <f t="shared" si="2"/>
        <v>5976</v>
      </c>
      <c r="H53" s="115"/>
      <c r="I53" s="115"/>
    </row>
    <row r="54" spans="1:9" s="103" customFormat="1" ht="15">
      <c r="A54" s="21">
        <v>70990964</v>
      </c>
      <c r="B54" s="22" t="s">
        <v>929</v>
      </c>
      <c r="C54" s="22" t="s">
        <v>930</v>
      </c>
      <c r="D54" s="23" t="s">
        <v>931</v>
      </c>
      <c r="E54" s="58">
        <v>10472</v>
      </c>
      <c r="F54" s="58">
        <v>38</v>
      </c>
      <c r="G54" s="96">
        <f t="shared" si="2"/>
        <v>10510</v>
      </c>
      <c r="H54" s="115"/>
      <c r="I54" s="115"/>
    </row>
    <row r="55" spans="1:9" s="103" customFormat="1" ht="15">
      <c r="A55" s="21">
        <v>70985669</v>
      </c>
      <c r="B55" s="28" t="s">
        <v>932</v>
      </c>
      <c r="C55" s="22" t="s">
        <v>933</v>
      </c>
      <c r="D55" s="23" t="s">
        <v>934</v>
      </c>
      <c r="E55" s="58">
        <v>7321</v>
      </c>
      <c r="F55" s="58">
        <v>25</v>
      </c>
      <c r="G55" s="96">
        <f t="shared" si="2"/>
        <v>7346</v>
      </c>
      <c r="H55" s="115"/>
      <c r="I55" s="115"/>
    </row>
    <row r="56" spans="1:9" s="103" customFormat="1" ht="15">
      <c r="A56" s="21">
        <v>70910995</v>
      </c>
      <c r="B56" s="22" t="s">
        <v>919</v>
      </c>
      <c r="C56" s="22" t="s">
        <v>920</v>
      </c>
      <c r="D56" s="23" t="s">
        <v>898</v>
      </c>
      <c r="E56" s="58">
        <v>9886</v>
      </c>
      <c r="F56" s="58">
        <v>69</v>
      </c>
      <c r="G56" s="96">
        <f t="shared" si="2"/>
        <v>9955</v>
      </c>
      <c r="H56" s="115"/>
      <c r="I56" s="115"/>
    </row>
    <row r="57" spans="1:9" s="103" customFormat="1" ht="15">
      <c r="A57" s="21">
        <v>70910961</v>
      </c>
      <c r="B57" s="22" t="s">
        <v>921</v>
      </c>
      <c r="C57" s="22" t="s">
        <v>922</v>
      </c>
      <c r="D57" s="23" t="s">
        <v>898</v>
      </c>
      <c r="E57" s="58">
        <v>12232</v>
      </c>
      <c r="F57" s="58">
        <v>40</v>
      </c>
      <c r="G57" s="96">
        <f t="shared" si="2"/>
        <v>12272</v>
      </c>
      <c r="H57" s="115"/>
      <c r="I57" s="115"/>
    </row>
    <row r="58" spans="1:9" s="103" customFormat="1" ht="15">
      <c r="A58" s="21">
        <v>70911011</v>
      </c>
      <c r="B58" s="22" t="s">
        <v>923</v>
      </c>
      <c r="C58" s="22" t="s">
        <v>924</v>
      </c>
      <c r="D58" s="23" t="s">
        <v>898</v>
      </c>
      <c r="E58" s="58">
        <v>14371</v>
      </c>
      <c r="F58" s="58">
        <v>141</v>
      </c>
      <c r="G58" s="96">
        <f t="shared" si="2"/>
        <v>14512</v>
      </c>
      <c r="H58" s="115"/>
      <c r="I58" s="115"/>
    </row>
    <row r="59" spans="1:9" s="103" customFormat="1" ht="15">
      <c r="A59" s="21">
        <v>70911029</v>
      </c>
      <c r="B59" s="22" t="s">
        <v>925</v>
      </c>
      <c r="C59" s="22" t="s">
        <v>926</v>
      </c>
      <c r="D59" s="23" t="s">
        <v>898</v>
      </c>
      <c r="E59" s="58">
        <v>21942</v>
      </c>
      <c r="F59" s="58">
        <v>146</v>
      </c>
      <c r="G59" s="96">
        <f t="shared" si="2"/>
        <v>22088</v>
      </c>
      <c r="H59" s="115"/>
      <c r="I59" s="115"/>
    </row>
    <row r="60" spans="1:9" s="103" customFormat="1" ht="15">
      <c r="A60" s="21">
        <v>70987882</v>
      </c>
      <c r="B60" s="22" t="s">
        <v>935</v>
      </c>
      <c r="C60" s="22"/>
      <c r="D60" s="23" t="s">
        <v>937</v>
      </c>
      <c r="E60" s="58">
        <v>7944</v>
      </c>
      <c r="F60" s="58">
        <v>51</v>
      </c>
      <c r="G60" s="96">
        <f t="shared" si="2"/>
        <v>7995</v>
      </c>
      <c r="H60" s="115"/>
      <c r="I60" s="115"/>
    </row>
    <row r="61" spans="1:9" s="103" customFormat="1" ht="15" thickBot="1">
      <c r="A61" s="24">
        <v>70944938</v>
      </c>
      <c r="B61" s="25" t="s">
        <v>949</v>
      </c>
      <c r="C61" s="25" t="s">
        <v>950</v>
      </c>
      <c r="D61" s="26" t="s">
        <v>904</v>
      </c>
      <c r="E61" s="60">
        <v>15121</v>
      </c>
      <c r="F61" s="60">
        <v>138</v>
      </c>
      <c r="G61" s="96">
        <f t="shared" si="2"/>
        <v>15259</v>
      </c>
      <c r="H61" s="115"/>
      <c r="I61" s="115"/>
    </row>
    <row r="62" spans="1:9" s="105" customFormat="1" ht="15.75" thickBot="1">
      <c r="A62" s="126" t="s">
        <v>1000</v>
      </c>
      <c r="B62" s="127"/>
      <c r="C62" s="127"/>
      <c r="D62" s="128"/>
      <c r="E62" s="56">
        <v>22424</v>
      </c>
      <c r="F62" s="56">
        <f>F63+F64+F65+F66+F67+F68+F69+F70+F71</f>
        <v>196</v>
      </c>
      <c r="G62" s="56">
        <f>G63+G64+G65+G66+G67+G68+G69+G70+G71</f>
        <v>22620</v>
      </c>
      <c r="H62" s="115"/>
      <c r="I62" s="115"/>
    </row>
    <row r="63" spans="1:9" s="103" customFormat="1" ht="15">
      <c r="A63" s="18">
        <v>71004092</v>
      </c>
      <c r="B63" s="19" t="s">
        <v>911</v>
      </c>
      <c r="C63" s="19" t="s">
        <v>912</v>
      </c>
      <c r="D63" s="20" t="s">
        <v>172</v>
      </c>
      <c r="E63" s="59">
        <v>1754</v>
      </c>
      <c r="F63" s="59">
        <v>5</v>
      </c>
      <c r="G63" s="96">
        <f aca="true" t="shared" si="3" ref="G63:G71">E63+F63</f>
        <v>1759</v>
      </c>
      <c r="H63" s="115"/>
      <c r="I63" s="115"/>
    </row>
    <row r="64" spans="1:9" s="103" customFormat="1" ht="15">
      <c r="A64" s="21">
        <v>70985600</v>
      </c>
      <c r="B64" s="22" t="s">
        <v>914</v>
      </c>
      <c r="C64" s="22"/>
      <c r="D64" s="23" t="s">
        <v>913</v>
      </c>
      <c r="E64" s="58">
        <v>3215</v>
      </c>
      <c r="F64" s="58">
        <v>46</v>
      </c>
      <c r="G64" s="96">
        <f t="shared" si="3"/>
        <v>3261</v>
      </c>
      <c r="H64" s="115"/>
      <c r="I64" s="115"/>
    </row>
    <row r="65" spans="1:9" s="103" customFormat="1" ht="15">
      <c r="A65" s="21">
        <v>70989257</v>
      </c>
      <c r="B65" s="22" t="s">
        <v>939</v>
      </c>
      <c r="C65" s="22"/>
      <c r="D65" s="23" t="s">
        <v>938</v>
      </c>
      <c r="E65" s="58">
        <v>1653</v>
      </c>
      <c r="F65" s="58">
        <v>8</v>
      </c>
      <c r="G65" s="96">
        <f t="shared" si="3"/>
        <v>1661</v>
      </c>
      <c r="H65" s="115"/>
      <c r="I65" s="115"/>
    </row>
    <row r="66" spans="1:9" s="103" customFormat="1" ht="15">
      <c r="A66" s="21">
        <v>70985146</v>
      </c>
      <c r="B66" s="22" t="s">
        <v>943</v>
      </c>
      <c r="C66" s="22"/>
      <c r="D66" s="23" t="s">
        <v>944</v>
      </c>
      <c r="E66" s="58">
        <v>2803</v>
      </c>
      <c r="F66" s="58">
        <v>21</v>
      </c>
      <c r="G66" s="96">
        <f t="shared" si="3"/>
        <v>2824</v>
      </c>
      <c r="H66" s="115"/>
      <c r="I66" s="115"/>
    </row>
    <row r="67" spans="1:9" s="103" customFormat="1" ht="15">
      <c r="A67" s="21">
        <v>71001832</v>
      </c>
      <c r="B67" s="22" t="s">
        <v>946</v>
      </c>
      <c r="C67" s="22"/>
      <c r="D67" s="23" t="s">
        <v>947</v>
      </c>
      <c r="E67" s="58">
        <v>4027</v>
      </c>
      <c r="F67" s="58">
        <v>15</v>
      </c>
      <c r="G67" s="96">
        <f t="shared" si="3"/>
        <v>4042</v>
      </c>
      <c r="H67" s="115"/>
      <c r="I67" s="115"/>
    </row>
    <row r="68" spans="1:9" s="103" customFormat="1" ht="15">
      <c r="A68" s="21">
        <v>70982392</v>
      </c>
      <c r="B68" s="22" t="s">
        <v>952</v>
      </c>
      <c r="C68" s="22"/>
      <c r="D68" s="23" t="s">
        <v>951</v>
      </c>
      <c r="E68" s="58">
        <v>2603</v>
      </c>
      <c r="F68" s="58">
        <v>8</v>
      </c>
      <c r="G68" s="96">
        <f t="shared" si="3"/>
        <v>2611</v>
      </c>
      <c r="H68" s="115"/>
      <c r="I68" s="115"/>
    </row>
    <row r="69" spans="1:9" s="103" customFormat="1" ht="15">
      <c r="A69" s="21">
        <v>70985944</v>
      </c>
      <c r="B69" s="22" t="s">
        <v>953</v>
      </c>
      <c r="C69" s="22"/>
      <c r="D69" s="23" t="s">
        <v>954</v>
      </c>
      <c r="E69" s="58">
        <v>1461</v>
      </c>
      <c r="F69" s="58">
        <v>77</v>
      </c>
      <c r="G69" s="96">
        <f t="shared" si="3"/>
        <v>1538</v>
      </c>
      <c r="H69" s="115"/>
      <c r="I69" s="115"/>
    </row>
    <row r="70" spans="1:9" s="103" customFormat="1" ht="15">
      <c r="A70" s="21">
        <v>75016061</v>
      </c>
      <c r="B70" s="22" t="s">
        <v>960</v>
      </c>
      <c r="C70" s="22" t="s">
        <v>959</v>
      </c>
      <c r="D70" s="23" t="s">
        <v>171</v>
      </c>
      <c r="E70" s="58">
        <v>2743</v>
      </c>
      <c r="F70" s="58">
        <v>9</v>
      </c>
      <c r="G70" s="96">
        <f t="shared" si="3"/>
        <v>2752</v>
      </c>
      <c r="H70" s="115"/>
      <c r="I70" s="115"/>
    </row>
    <row r="71" spans="1:9" s="103" customFormat="1" ht="15" thickBot="1">
      <c r="A71" s="24">
        <v>75017466</v>
      </c>
      <c r="B71" s="25" t="s">
        <v>961</v>
      </c>
      <c r="C71" s="25"/>
      <c r="D71" s="26" t="s">
        <v>962</v>
      </c>
      <c r="E71" s="60">
        <v>2165</v>
      </c>
      <c r="F71" s="60">
        <v>7</v>
      </c>
      <c r="G71" s="96">
        <f t="shared" si="3"/>
        <v>2172</v>
      </c>
      <c r="H71" s="115"/>
      <c r="I71" s="115"/>
    </row>
    <row r="72" spans="1:9" s="105" customFormat="1" ht="15.75" thickBot="1">
      <c r="A72" s="126" t="s">
        <v>985</v>
      </c>
      <c r="B72" s="127"/>
      <c r="C72" s="127"/>
      <c r="D72" s="128"/>
      <c r="E72" s="56">
        <v>2050</v>
      </c>
      <c r="F72" s="56">
        <f>F73</f>
        <v>0</v>
      </c>
      <c r="G72" s="56">
        <f>G73</f>
        <v>2050</v>
      </c>
      <c r="H72" s="115"/>
      <c r="I72" s="115"/>
    </row>
    <row r="73" spans="1:9" s="103" customFormat="1" ht="30" thickBot="1">
      <c r="A73" s="40">
        <v>70153355</v>
      </c>
      <c r="B73" s="97" t="s">
        <v>997</v>
      </c>
      <c r="C73" s="38" t="s">
        <v>75</v>
      </c>
      <c r="D73" s="39" t="s">
        <v>898</v>
      </c>
      <c r="E73" s="61">
        <v>2050</v>
      </c>
      <c r="F73" s="61">
        <v>0</v>
      </c>
      <c r="G73" s="96">
        <f>E73+F73</f>
        <v>2050</v>
      </c>
      <c r="H73" s="115"/>
      <c r="I73" s="115"/>
    </row>
    <row r="74" spans="1:9" s="105" customFormat="1" ht="15.75" thickBot="1">
      <c r="A74" s="129" t="s">
        <v>977</v>
      </c>
      <c r="B74" s="127"/>
      <c r="C74" s="127"/>
      <c r="D74" s="128"/>
      <c r="E74" s="57">
        <v>231119</v>
      </c>
      <c r="F74" s="57">
        <f>F38+F46+F62+F72</f>
        <v>1528</v>
      </c>
      <c r="G74" s="57">
        <f>G38+G46+G62+G72</f>
        <v>232647</v>
      </c>
      <c r="H74" s="115"/>
      <c r="I74" s="115"/>
    </row>
    <row r="75" spans="1:9" s="1" customFormat="1" ht="16.5" customHeight="1" thickBot="1">
      <c r="A75" s="121" t="s">
        <v>979</v>
      </c>
      <c r="B75" s="122"/>
      <c r="C75" s="122"/>
      <c r="D75" s="122"/>
      <c r="E75" s="122"/>
      <c r="F75" s="123"/>
      <c r="G75" s="124"/>
      <c r="H75" s="115"/>
      <c r="I75" s="115"/>
    </row>
    <row r="76" spans="1:9" s="106" customFormat="1" ht="15.75" thickBot="1">
      <c r="A76" s="146" t="s">
        <v>975</v>
      </c>
      <c r="B76" s="132"/>
      <c r="C76" s="132"/>
      <c r="D76" s="133"/>
      <c r="E76" s="70">
        <v>17934</v>
      </c>
      <c r="F76" s="70">
        <f>F77+F78+F79+F80+F81+F82</f>
        <v>65</v>
      </c>
      <c r="G76" s="70">
        <f>G77+G78+G79+G80+G81+G82</f>
        <v>17999</v>
      </c>
      <c r="H76" s="115"/>
      <c r="I76" s="115"/>
    </row>
    <row r="77" spans="1:9" s="103" customFormat="1" ht="15">
      <c r="A77" s="71">
        <v>70986339</v>
      </c>
      <c r="B77" s="72" t="s">
        <v>721</v>
      </c>
      <c r="C77" s="72" t="s">
        <v>722</v>
      </c>
      <c r="D77" s="84" t="s">
        <v>173</v>
      </c>
      <c r="E77" s="78">
        <v>856</v>
      </c>
      <c r="F77" s="78">
        <v>2</v>
      </c>
      <c r="G77" s="96">
        <f aca="true" t="shared" si="4" ref="G77:G82">E77+F77</f>
        <v>858</v>
      </c>
      <c r="H77" s="115"/>
      <c r="I77" s="115"/>
    </row>
    <row r="78" spans="1:9" s="103" customFormat="1" ht="15">
      <c r="A78" s="21">
        <v>70983399</v>
      </c>
      <c r="B78" s="12" t="s">
        <v>723</v>
      </c>
      <c r="C78" s="12" t="s">
        <v>724</v>
      </c>
      <c r="D78" s="13" t="s">
        <v>698</v>
      </c>
      <c r="E78" s="58">
        <v>12616</v>
      </c>
      <c r="F78" s="58">
        <v>0</v>
      </c>
      <c r="G78" s="96">
        <f t="shared" si="4"/>
        <v>12616</v>
      </c>
      <c r="H78" s="115"/>
      <c r="I78" s="115"/>
    </row>
    <row r="79" spans="1:9" s="103" customFormat="1" ht="15">
      <c r="A79" s="21">
        <v>75000903</v>
      </c>
      <c r="B79" s="12" t="s">
        <v>725</v>
      </c>
      <c r="C79" s="12" t="s">
        <v>296</v>
      </c>
      <c r="D79" s="13" t="s">
        <v>726</v>
      </c>
      <c r="E79" s="58">
        <v>998</v>
      </c>
      <c r="F79" s="58">
        <v>2</v>
      </c>
      <c r="G79" s="96">
        <f t="shared" si="4"/>
        <v>1000</v>
      </c>
      <c r="H79" s="115"/>
      <c r="I79" s="115"/>
    </row>
    <row r="80" spans="1:9" s="103" customFormat="1" ht="15" thickBot="1">
      <c r="A80" s="63">
        <v>70986606</v>
      </c>
      <c r="B80" s="64" t="s">
        <v>727</v>
      </c>
      <c r="C80" s="64" t="s">
        <v>728</v>
      </c>
      <c r="D80" s="67" t="s">
        <v>729</v>
      </c>
      <c r="E80" s="68">
        <v>569</v>
      </c>
      <c r="F80" s="68">
        <v>34</v>
      </c>
      <c r="G80" s="98">
        <f t="shared" si="4"/>
        <v>603</v>
      </c>
      <c r="H80" s="115"/>
      <c r="I80" s="115"/>
    </row>
    <row r="81" spans="1:9" s="103" customFormat="1" ht="15">
      <c r="A81" s="71">
        <v>70945241</v>
      </c>
      <c r="B81" s="72" t="s">
        <v>732</v>
      </c>
      <c r="C81" s="72" t="s">
        <v>296</v>
      </c>
      <c r="D81" s="84" t="s">
        <v>733</v>
      </c>
      <c r="E81" s="78">
        <v>1423</v>
      </c>
      <c r="F81" s="78">
        <v>2</v>
      </c>
      <c r="G81" s="109">
        <f t="shared" si="4"/>
        <v>1425</v>
      </c>
      <c r="H81" s="115"/>
      <c r="I81" s="115"/>
    </row>
    <row r="82" spans="1:9" s="103" customFormat="1" ht="15" thickBot="1">
      <c r="A82" s="63">
        <v>75000075</v>
      </c>
      <c r="B82" s="64" t="s">
        <v>730</v>
      </c>
      <c r="C82" s="64" t="s">
        <v>296</v>
      </c>
      <c r="D82" s="67" t="s">
        <v>731</v>
      </c>
      <c r="E82" s="68">
        <v>1472</v>
      </c>
      <c r="F82" s="68">
        <v>25</v>
      </c>
      <c r="G82" s="96">
        <f t="shared" si="4"/>
        <v>1497</v>
      </c>
      <c r="H82" s="115"/>
      <c r="I82" s="115"/>
    </row>
    <row r="83" spans="1:9" s="105" customFormat="1" ht="15.75" thickBot="1">
      <c r="A83" s="126" t="s">
        <v>976</v>
      </c>
      <c r="B83" s="127"/>
      <c r="C83" s="127"/>
      <c r="D83" s="128"/>
      <c r="E83" s="56">
        <v>49025</v>
      </c>
      <c r="F83" s="56">
        <f>F84+F85+F86+F87</f>
        <v>80</v>
      </c>
      <c r="G83" s="56">
        <f>G84+G85+G86+G87</f>
        <v>49105</v>
      </c>
      <c r="H83" s="115"/>
      <c r="I83" s="115"/>
    </row>
    <row r="84" spans="1:9" s="103" customFormat="1" ht="15">
      <c r="A84" s="18">
        <v>70504547</v>
      </c>
      <c r="B84" s="8" t="s">
        <v>739</v>
      </c>
      <c r="C84" s="9" t="s">
        <v>738</v>
      </c>
      <c r="D84" s="10" t="s">
        <v>698</v>
      </c>
      <c r="E84" s="59">
        <v>18303</v>
      </c>
      <c r="F84" s="59">
        <v>11</v>
      </c>
      <c r="G84" s="96">
        <f>E84+F84</f>
        <v>18314</v>
      </c>
      <c r="H84" s="115"/>
      <c r="I84" s="115"/>
    </row>
    <row r="85" spans="1:9" s="103" customFormat="1" ht="15">
      <c r="A85" s="21">
        <v>70504539</v>
      </c>
      <c r="B85" s="17" t="s">
        <v>737</v>
      </c>
      <c r="C85" s="12" t="s">
        <v>736</v>
      </c>
      <c r="D85" s="13" t="s">
        <v>698</v>
      </c>
      <c r="E85" s="58">
        <v>22079</v>
      </c>
      <c r="F85" s="58">
        <v>69</v>
      </c>
      <c r="G85" s="96">
        <f>E85+F85</f>
        <v>22148</v>
      </c>
      <c r="H85" s="115"/>
      <c r="I85" s="115"/>
    </row>
    <row r="86" spans="1:9" s="103" customFormat="1" ht="15">
      <c r="A86" s="21">
        <v>70659249</v>
      </c>
      <c r="B86" s="12" t="s">
        <v>740</v>
      </c>
      <c r="C86" s="12" t="s">
        <v>296</v>
      </c>
      <c r="D86" s="13" t="s">
        <v>741</v>
      </c>
      <c r="E86" s="58">
        <v>4079</v>
      </c>
      <c r="F86" s="58">
        <v>0</v>
      </c>
      <c r="G86" s="96">
        <f>E86+F86</f>
        <v>4079</v>
      </c>
      <c r="H86" s="115"/>
      <c r="I86" s="115"/>
    </row>
    <row r="87" spans="1:9" s="103" customFormat="1" ht="15" thickBot="1">
      <c r="A87" s="24">
        <v>75001047</v>
      </c>
      <c r="B87" s="15" t="s">
        <v>742</v>
      </c>
      <c r="C87" s="15" t="s">
        <v>296</v>
      </c>
      <c r="D87" s="16" t="s">
        <v>743</v>
      </c>
      <c r="E87" s="60">
        <v>4564</v>
      </c>
      <c r="F87" s="60">
        <v>0</v>
      </c>
      <c r="G87" s="96">
        <f>E87+F87</f>
        <v>4564</v>
      </c>
      <c r="H87" s="115"/>
      <c r="I87" s="115"/>
    </row>
    <row r="88" spans="1:9" s="105" customFormat="1" ht="15.75" thickBot="1">
      <c r="A88" s="126" t="s">
        <v>1000</v>
      </c>
      <c r="B88" s="127"/>
      <c r="C88" s="127"/>
      <c r="D88" s="128"/>
      <c r="E88" s="56">
        <v>6839</v>
      </c>
      <c r="F88" s="56">
        <f>F89+F90</f>
        <v>8</v>
      </c>
      <c r="G88" s="56">
        <f>G89+G90</f>
        <v>6847</v>
      </c>
      <c r="H88" s="115"/>
      <c r="I88" s="115"/>
    </row>
    <row r="89" spans="1:9" s="103" customFormat="1" ht="15">
      <c r="A89" s="18">
        <v>70983801</v>
      </c>
      <c r="B89" s="9" t="s">
        <v>735</v>
      </c>
      <c r="C89" s="9" t="s">
        <v>734</v>
      </c>
      <c r="D89" s="10" t="s">
        <v>173</v>
      </c>
      <c r="E89" s="59">
        <v>2480</v>
      </c>
      <c r="F89" s="59">
        <v>5</v>
      </c>
      <c r="G89" s="96">
        <f>E89+F89</f>
        <v>2485</v>
      </c>
      <c r="H89" s="115"/>
      <c r="I89" s="115"/>
    </row>
    <row r="90" spans="1:9" s="103" customFormat="1" ht="15" thickBot="1">
      <c r="A90" s="24">
        <v>70659044</v>
      </c>
      <c r="B90" s="29" t="s">
        <v>745</v>
      </c>
      <c r="C90" s="15" t="s">
        <v>744</v>
      </c>
      <c r="D90" s="16" t="s">
        <v>173</v>
      </c>
      <c r="E90" s="60">
        <v>4359</v>
      </c>
      <c r="F90" s="60">
        <v>3</v>
      </c>
      <c r="G90" s="96">
        <f>E90+F90</f>
        <v>4362</v>
      </c>
      <c r="H90" s="115"/>
      <c r="I90" s="115"/>
    </row>
    <row r="91" spans="1:9" s="105" customFormat="1" ht="15.75" thickBot="1">
      <c r="A91" s="126" t="s">
        <v>980</v>
      </c>
      <c r="B91" s="127"/>
      <c r="C91" s="127"/>
      <c r="D91" s="128"/>
      <c r="E91" s="56">
        <v>6953</v>
      </c>
      <c r="F91" s="56">
        <f>F92</f>
        <v>0</v>
      </c>
      <c r="G91" s="56">
        <f>G92</f>
        <v>6953</v>
      </c>
      <c r="H91" s="115"/>
      <c r="I91" s="115"/>
    </row>
    <row r="92" spans="1:9" s="103" customFormat="1" ht="15" thickBot="1">
      <c r="A92" s="30">
        <v>62540114</v>
      </c>
      <c r="B92" s="31" t="s">
        <v>746</v>
      </c>
      <c r="C92" s="31" t="s">
        <v>747</v>
      </c>
      <c r="D92" s="32" t="s">
        <v>698</v>
      </c>
      <c r="E92" s="61">
        <v>6953</v>
      </c>
      <c r="F92" s="61">
        <v>0</v>
      </c>
      <c r="G92" s="96">
        <f>E92+F92</f>
        <v>6953</v>
      </c>
      <c r="H92" s="115"/>
      <c r="I92" s="115"/>
    </row>
    <row r="93" spans="1:9" s="105" customFormat="1" ht="15.75" thickBot="1">
      <c r="A93" s="129" t="s">
        <v>977</v>
      </c>
      <c r="B93" s="127"/>
      <c r="C93" s="127"/>
      <c r="D93" s="128"/>
      <c r="E93" s="57">
        <v>80751</v>
      </c>
      <c r="F93" s="57">
        <f>F76+F83+F88+F91</f>
        <v>153</v>
      </c>
      <c r="G93" s="57">
        <f>G76+G83+G88+G91</f>
        <v>80904</v>
      </c>
      <c r="H93" s="115"/>
      <c r="I93" s="115"/>
    </row>
    <row r="94" spans="1:9" s="1" customFormat="1" ht="16.5" customHeight="1" thickBot="1">
      <c r="A94" s="121" t="s">
        <v>981</v>
      </c>
      <c r="B94" s="122"/>
      <c r="C94" s="122"/>
      <c r="D94" s="122"/>
      <c r="E94" s="122"/>
      <c r="F94" s="123"/>
      <c r="G94" s="124"/>
      <c r="H94" s="115"/>
      <c r="I94" s="115"/>
    </row>
    <row r="95" spans="1:9" s="105" customFormat="1" ht="15.75" thickBot="1">
      <c r="A95" s="130" t="s">
        <v>975</v>
      </c>
      <c r="B95" s="127"/>
      <c r="C95" s="127"/>
      <c r="D95" s="128"/>
      <c r="E95" s="56">
        <v>15925</v>
      </c>
      <c r="F95" s="56">
        <f>F96+F97+F98</f>
        <v>98</v>
      </c>
      <c r="G95" s="56">
        <f>G96+G97+G98</f>
        <v>16023</v>
      </c>
      <c r="H95" s="115"/>
      <c r="I95" s="115"/>
    </row>
    <row r="96" spans="1:9" s="103" customFormat="1" ht="15">
      <c r="A96" s="18">
        <v>70156701</v>
      </c>
      <c r="B96" s="8" t="s">
        <v>967</v>
      </c>
      <c r="C96" s="8" t="s">
        <v>968</v>
      </c>
      <c r="D96" s="33" t="s">
        <v>966</v>
      </c>
      <c r="E96" s="59">
        <v>11075</v>
      </c>
      <c r="F96" s="59">
        <v>73</v>
      </c>
      <c r="G96" s="96">
        <f>E96+F96</f>
        <v>11148</v>
      </c>
      <c r="H96" s="115"/>
      <c r="I96" s="115"/>
    </row>
    <row r="97" spans="1:9" s="103" customFormat="1" ht="15">
      <c r="A97" s="21">
        <v>71004068</v>
      </c>
      <c r="B97" s="17" t="s">
        <v>969</v>
      </c>
      <c r="C97" s="17" t="s">
        <v>970</v>
      </c>
      <c r="D97" s="27" t="s">
        <v>971</v>
      </c>
      <c r="E97" s="58">
        <v>2804</v>
      </c>
      <c r="F97" s="58">
        <v>16</v>
      </c>
      <c r="G97" s="96">
        <f>E97+F97</f>
        <v>2820</v>
      </c>
      <c r="H97" s="115"/>
      <c r="I97" s="115"/>
    </row>
    <row r="98" spans="1:9" s="103" customFormat="1" ht="15" thickBot="1">
      <c r="A98" s="24">
        <v>70991863</v>
      </c>
      <c r="B98" s="29" t="s">
        <v>972</v>
      </c>
      <c r="C98" s="29" t="s">
        <v>973</v>
      </c>
      <c r="D98" s="34" t="s">
        <v>174</v>
      </c>
      <c r="E98" s="60">
        <v>2046</v>
      </c>
      <c r="F98" s="60">
        <v>9</v>
      </c>
      <c r="G98" s="96">
        <f>E98+F98</f>
        <v>2055</v>
      </c>
      <c r="H98" s="115"/>
      <c r="I98" s="115"/>
    </row>
    <row r="99" spans="1:9" s="105" customFormat="1" ht="15.75" thickBot="1">
      <c r="A99" s="126" t="s">
        <v>976</v>
      </c>
      <c r="B99" s="127"/>
      <c r="C99" s="127"/>
      <c r="D99" s="128"/>
      <c r="E99" s="56">
        <v>64168</v>
      </c>
      <c r="F99" s="56">
        <f>F100+F101+F102+F103+F104+F105</f>
        <v>222</v>
      </c>
      <c r="G99" s="56">
        <f>G100+G101+G102+G103+G104+G105</f>
        <v>64390</v>
      </c>
      <c r="H99" s="115"/>
      <c r="I99" s="115"/>
    </row>
    <row r="100" spans="1:9" s="103" customFormat="1" ht="15">
      <c r="A100" s="18">
        <v>71001735</v>
      </c>
      <c r="B100" s="8" t="s">
        <v>1009</v>
      </c>
      <c r="C100" s="8"/>
      <c r="D100" s="33" t="s">
        <v>1008</v>
      </c>
      <c r="E100" s="59">
        <v>6807</v>
      </c>
      <c r="F100" s="59">
        <v>8</v>
      </c>
      <c r="G100" s="96">
        <f aca="true" t="shared" si="5" ref="G100:G105">E100+F100</f>
        <v>6815</v>
      </c>
      <c r="H100" s="115"/>
      <c r="I100" s="115"/>
    </row>
    <row r="101" spans="1:9" s="103" customFormat="1" ht="15">
      <c r="A101" s="21">
        <v>70985561</v>
      </c>
      <c r="B101" s="17" t="s">
        <v>1020</v>
      </c>
      <c r="C101" s="17" t="s">
        <v>1018</v>
      </c>
      <c r="D101" s="27" t="s">
        <v>1019</v>
      </c>
      <c r="E101" s="58">
        <v>6923</v>
      </c>
      <c r="F101" s="58">
        <v>13</v>
      </c>
      <c r="G101" s="96">
        <f t="shared" si="5"/>
        <v>6936</v>
      </c>
      <c r="H101" s="115"/>
      <c r="I101" s="115"/>
    </row>
    <row r="102" spans="1:9" s="103" customFormat="1" ht="15">
      <c r="A102" s="21">
        <v>70909709</v>
      </c>
      <c r="B102" s="17" t="s">
        <v>1023</v>
      </c>
      <c r="C102" s="17" t="s">
        <v>1021</v>
      </c>
      <c r="D102" s="27" t="s">
        <v>1022</v>
      </c>
      <c r="E102" s="58">
        <v>15118</v>
      </c>
      <c r="F102" s="58">
        <v>95</v>
      </c>
      <c r="G102" s="96">
        <f t="shared" si="5"/>
        <v>15213</v>
      </c>
      <c r="H102" s="115"/>
      <c r="I102" s="115"/>
    </row>
    <row r="103" spans="1:9" s="103" customFormat="1" ht="15">
      <c r="A103" s="21">
        <v>70946299</v>
      </c>
      <c r="B103" s="17" t="s">
        <v>1001</v>
      </c>
      <c r="C103" s="17" t="s">
        <v>1002</v>
      </c>
      <c r="D103" s="27" t="s">
        <v>966</v>
      </c>
      <c r="E103" s="58">
        <v>11638</v>
      </c>
      <c r="F103" s="58">
        <v>26</v>
      </c>
      <c r="G103" s="96">
        <f t="shared" si="5"/>
        <v>11664</v>
      </c>
      <c r="H103" s="115"/>
      <c r="I103" s="115"/>
    </row>
    <row r="104" spans="1:9" s="103" customFormat="1" ht="15">
      <c r="A104" s="21">
        <v>70946281</v>
      </c>
      <c r="B104" s="17" t="s">
        <v>1001</v>
      </c>
      <c r="C104" s="17" t="s">
        <v>1003</v>
      </c>
      <c r="D104" s="27" t="s">
        <v>966</v>
      </c>
      <c r="E104" s="58">
        <v>16288</v>
      </c>
      <c r="F104" s="58">
        <v>37</v>
      </c>
      <c r="G104" s="96">
        <f t="shared" si="5"/>
        <v>16325</v>
      </c>
      <c r="H104" s="115"/>
      <c r="I104" s="115"/>
    </row>
    <row r="105" spans="1:9" s="103" customFormat="1" ht="15" thickBot="1">
      <c r="A105" s="24">
        <v>71004025</v>
      </c>
      <c r="B105" s="29" t="s">
        <v>1004</v>
      </c>
      <c r="C105" s="29" t="s">
        <v>1066</v>
      </c>
      <c r="D105" s="34" t="s">
        <v>971</v>
      </c>
      <c r="E105" s="60">
        <v>7394</v>
      </c>
      <c r="F105" s="60">
        <v>43</v>
      </c>
      <c r="G105" s="96">
        <f t="shared" si="5"/>
        <v>7437</v>
      </c>
      <c r="H105" s="115"/>
      <c r="I105" s="115"/>
    </row>
    <row r="106" spans="1:9" s="105" customFormat="1" ht="15.75" thickBot="1">
      <c r="A106" s="126" t="s">
        <v>1000</v>
      </c>
      <c r="B106" s="127"/>
      <c r="C106" s="127"/>
      <c r="D106" s="128"/>
      <c r="E106" s="56">
        <v>11971</v>
      </c>
      <c r="F106" s="56">
        <f>F107+F108+F109+F110+F111</f>
        <v>79</v>
      </c>
      <c r="G106" s="56">
        <f>G107+G108+G109+G110+G111</f>
        <v>12050</v>
      </c>
      <c r="H106" s="115"/>
      <c r="I106" s="115"/>
    </row>
    <row r="107" spans="1:9" s="103" customFormat="1" ht="15">
      <c r="A107" s="18">
        <v>75017041</v>
      </c>
      <c r="B107" s="8" t="s">
        <v>1005</v>
      </c>
      <c r="C107" s="8" t="s">
        <v>1006</v>
      </c>
      <c r="D107" s="33" t="s">
        <v>1007</v>
      </c>
      <c r="E107" s="59">
        <v>3014</v>
      </c>
      <c r="F107" s="59">
        <v>20</v>
      </c>
      <c r="G107" s="96">
        <f>E107+F107</f>
        <v>3034</v>
      </c>
      <c r="H107" s="115"/>
      <c r="I107" s="115"/>
    </row>
    <row r="108" spans="1:9" s="103" customFormat="1" ht="30">
      <c r="A108" s="21">
        <v>75017661</v>
      </c>
      <c r="B108" s="17" t="s">
        <v>1010</v>
      </c>
      <c r="C108" s="17"/>
      <c r="D108" s="27" t="s">
        <v>1011</v>
      </c>
      <c r="E108" s="58">
        <v>1985</v>
      </c>
      <c r="F108" s="58">
        <v>31</v>
      </c>
      <c r="G108" s="96">
        <f>E108+F108</f>
        <v>2016</v>
      </c>
      <c r="H108" s="115"/>
      <c r="I108" s="115"/>
    </row>
    <row r="109" spans="1:9" s="103" customFormat="1" ht="15">
      <c r="A109" s="21">
        <v>70997845</v>
      </c>
      <c r="B109" s="17" t="s">
        <v>1013</v>
      </c>
      <c r="C109" s="17"/>
      <c r="D109" s="27" t="s">
        <v>1012</v>
      </c>
      <c r="E109" s="58">
        <v>2312</v>
      </c>
      <c r="F109" s="58">
        <v>7</v>
      </c>
      <c r="G109" s="96">
        <f>E109+F109</f>
        <v>2319</v>
      </c>
      <c r="H109" s="115"/>
      <c r="I109" s="115"/>
    </row>
    <row r="110" spans="1:9" s="103" customFormat="1" ht="15">
      <c r="A110" s="21">
        <v>75015072</v>
      </c>
      <c r="B110" s="17" t="s">
        <v>1015</v>
      </c>
      <c r="C110" s="17"/>
      <c r="D110" s="27" t="s">
        <v>1014</v>
      </c>
      <c r="E110" s="58">
        <v>2687</v>
      </c>
      <c r="F110" s="58">
        <v>13</v>
      </c>
      <c r="G110" s="96">
        <f>E110+F110</f>
        <v>2700</v>
      </c>
      <c r="H110" s="115"/>
      <c r="I110" s="115"/>
    </row>
    <row r="111" spans="1:9" s="103" customFormat="1" ht="15" thickBot="1">
      <c r="A111" s="24">
        <v>70985961</v>
      </c>
      <c r="B111" s="29" t="s">
        <v>1017</v>
      </c>
      <c r="C111" s="29"/>
      <c r="D111" s="34" t="s">
        <v>1016</v>
      </c>
      <c r="E111" s="60">
        <v>1973</v>
      </c>
      <c r="F111" s="60">
        <v>8</v>
      </c>
      <c r="G111" s="96">
        <f>E111+F111</f>
        <v>1981</v>
      </c>
      <c r="H111" s="115"/>
      <c r="I111" s="115"/>
    </row>
    <row r="112" spans="1:9" s="105" customFormat="1" ht="15.75" thickBot="1">
      <c r="A112" s="126" t="s">
        <v>982</v>
      </c>
      <c r="B112" s="147"/>
      <c r="C112" s="147"/>
      <c r="D112" s="148"/>
      <c r="E112" s="56">
        <v>3142</v>
      </c>
      <c r="F112" s="56">
        <f>F113</f>
        <v>3</v>
      </c>
      <c r="G112" s="56">
        <f>G113</f>
        <v>3145</v>
      </c>
      <c r="H112" s="115"/>
      <c r="I112" s="115"/>
    </row>
    <row r="113" spans="1:9" s="103" customFormat="1" ht="15" thickBot="1">
      <c r="A113" s="53">
        <v>70156719</v>
      </c>
      <c r="B113" s="31" t="s">
        <v>1042</v>
      </c>
      <c r="C113" s="31" t="s">
        <v>1043</v>
      </c>
      <c r="D113" s="32" t="s">
        <v>966</v>
      </c>
      <c r="E113" s="61">
        <v>3142</v>
      </c>
      <c r="F113" s="61">
        <v>3</v>
      </c>
      <c r="G113" s="96">
        <f>E113+F113</f>
        <v>3145</v>
      </c>
      <c r="H113" s="115"/>
      <c r="I113" s="115"/>
    </row>
    <row r="114" spans="1:9" s="105" customFormat="1" ht="15.75" thickBot="1">
      <c r="A114" s="126" t="s">
        <v>980</v>
      </c>
      <c r="B114" s="127"/>
      <c r="C114" s="127"/>
      <c r="D114" s="128"/>
      <c r="E114" s="56">
        <v>6684</v>
      </c>
      <c r="F114" s="56">
        <f>F115</f>
        <v>0</v>
      </c>
      <c r="G114" s="56">
        <f>G115</f>
        <v>6684</v>
      </c>
      <c r="H114" s="115"/>
      <c r="I114" s="115"/>
    </row>
    <row r="115" spans="1:9" s="103" customFormat="1" ht="30.75" customHeight="1" thickBot="1">
      <c r="A115" s="30">
        <v>71198971</v>
      </c>
      <c r="B115" s="38" t="s">
        <v>14</v>
      </c>
      <c r="C115" s="31" t="s">
        <v>1024</v>
      </c>
      <c r="D115" s="32" t="s">
        <v>966</v>
      </c>
      <c r="E115" s="61">
        <v>6684</v>
      </c>
      <c r="F115" s="61">
        <v>0</v>
      </c>
      <c r="G115" s="96">
        <f>E115+F115</f>
        <v>6684</v>
      </c>
      <c r="H115" s="115"/>
      <c r="I115" s="115"/>
    </row>
    <row r="116" spans="1:9" s="105" customFormat="1" ht="15.75" thickBot="1">
      <c r="A116" s="126" t="s">
        <v>985</v>
      </c>
      <c r="B116" s="127"/>
      <c r="C116" s="127"/>
      <c r="D116" s="128"/>
      <c r="E116" s="56">
        <v>1616</v>
      </c>
      <c r="F116" s="56">
        <f>F117</f>
        <v>0</v>
      </c>
      <c r="G116" s="56">
        <f>G117</f>
        <v>1616</v>
      </c>
      <c r="H116" s="115"/>
      <c r="I116" s="115"/>
    </row>
    <row r="117" spans="1:9" s="103" customFormat="1" ht="30.75" customHeight="1" thickBot="1">
      <c r="A117" s="30">
        <v>72076658</v>
      </c>
      <c r="B117" s="38" t="s">
        <v>360</v>
      </c>
      <c r="C117" s="31" t="s">
        <v>361</v>
      </c>
      <c r="D117" s="32" t="s">
        <v>966</v>
      </c>
      <c r="E117" s="61">
        <v>1616</v>
      </c>
      <c r="F117" s="61">
        <v>0</v>
      </c>
      <c r="G117" s="96">
        <f>E117+F117</f>
        <v>1616</v>
      </c>
      <c r="H117" s="115"/>
      <c r="I117" s="115"/>
    </row>
    <row r="118" spans="1:9" s="105" customFormat="1" ht="15.75" thickBot="1">
      <c r="A118" s="129" t="s">
        <v>977</v>
      </c>
      <c r="B118" s="127"/>
      <c r="C118" s="127"/>
      <c r="D118" s="128"/>
      <c r="E118" s="57">
        <v>103506</v>
      </c>
      <c r="F118" s="57">
        <f>F116+F114+F112+F106+F99+F95</f>
        <v>402</v>
      </c>
      <c r="G118" s="57">
        <f>G116+G114+G112+G106+G99+G95</f>
        <v>103908</v>
      </c>
      <c r="H118" s="115"/>
      <c r="I118" s="115"/>
    </row>
    <row r="119" spans="1:9" s="1" customFormat="1" ht="16.5" customHeight="1" thickBot="1">
      <c r="A119" s="121" t="s">
        <v>983</v>
      </c>
      <c r="B119" s="125"/>
      <c r="C119" s="125"/>
      <c r="D119" s="125"/>
      <c r="E119" s="125"/>
      <c r="F119" s="123"/>
      <c r="G119" s="124"/>
      <c r="H119" s="115"/>
      <c r="I119" s="115"/>
    </row>
    <row r="120" spans="1:9" s="105" customFormat="1" ht="15.75" thickBot="1">
      <c r="A120" s="130" t="s">
        <v>975</v>
      </c>
      <c r="B120" s="127"/>
      <c r="C120" s="127"/>
      <c r="D120" s="128"/>
      <c r="E120" s="56">
        <v>79809</v>
      </c>
      <c r="F120" s="56">
        <f>F121+F122+F123+F124+F125+F126+F127+F128+F129+F130+F131+F132</f>
        <v>973</v>
      </c>
      <c r="G120" s="56">
        <f>G121+G122+G123+G124+G125+G126+G127+G128+G129+G130+G131+G132</f>
        <v>80782</v>
      </c>
      <c r="H120" s="115"/>
      <c r="I120" s="115"/>
    </row>
    <row r="121" spans="1:9" s="103" customFormat="1" ht="15">
      <c r="A121" s="35" t="s">
        <v>393</v>
      </c>
      <c r="B121" s="8" t="s">
        <v>621</v>
      </c>
      <c r="C121" s="9" t="s">
        <v>310</v>
      </c>
      <c r="D121" s="10" t="s">
        <v>301</v>
      </c>
      <c r="E121" s="59">
        <v>14249</v>
      </c>
      <c r="F121" s="59">
        <v>327</v>
      </c>
      <c r="G121" s="96">
        <f aca="true" t="shared" si="6" ref="G121:G132">E121+F121</f>
        <v>14576</v>
      </c>
      <c r="H121" s="115"/>
      <c r="I121" s="115"/>
    </row>
    <row r="122" spans="1:9" s="103" customFormat="1" ht="15">
      <c r="A122" s="36" t="s">
        <v>394</v>
      </c>
      <c r="B122" s="12" t="s">
        <v>645</v>
      </c>
      <c r="C122" s="12" t="s">
        <v>302</v>
      </c>
      <c r="D122" s="13" t="s">
        <v>223</v>
      </c>
      <c r="E122" s="58">
        <v>964</v>
      </c>
      <c r="F122" s="58">
        <v>7</v>
      </c>
      <c r="G122" s="96">
        <f t="shared" si="6"/>
        <v>971</v>
      </c>
      <c r="H122" s="115"/>
      <c r="I122" s="115"/>
    </row>
    <row r="123" spans="1:9" s="103" customFormat="1" ht="15">
      <c r="A123" s="36" t="s">
        <v>390</v>
      </c>
      <c r="B123" s="12" t="s">
        <v>642</v>
      </c>
      <c r="C123" s="12" t="s">
        <v>296</v>
      </c>
      <c r="D123" s="13" t="s">
        <v>299</v>
      </c>
      <c r="E123" s="58">
        <v>1615</v>
      </c>
      <c r="F123" s="58">
        <v>0</v>
      </c>
      <c r="G123" s="96">
        <f t="shared" si="6"/>
        <v>1615</v>
      </c>
      <c r="H123" s="115"/>
      <c r="I123" s="115"/>
    </row>
    <row r="124" spans="1:9" s="103" customFormat="1" ht="15">
      <c r="A124" s="36" t="s">
        <v>391</v>
      </c>
      <c r="B124" s="12" t="s">
        <v>643</v>
      </c>
      <c r="C124" s="12" t="s">
        <v>296</v>
      </c>
      <c r="D124" s="13" t="s">
        <v>300</v>
      </c>
      <c r="E124" s="58">
        <v>686</v>
      </c>
      <c r="F124" s="58">
        <v>16</v>
      </c>
      <c r="G124" s="96">
        <f t="shared" si="6"/>
        <v>702</v>
      </c>
      <c r="H124" s="115"/>
      <c r="I124" s="115"/>
    </row>
    <row r="125" spans="1:9" s="103" customFormat="1" ht="15">
      <c r="A125" s="36" t="s">
        <v>392</v>
      </c>
      <c r="B125" s="12" t="s">
        <v>620</v>
      </c>
      <c r="C125" s="12" t="s">
        <v>655</v>
      </c>
      <c r="D125" s="13" t="s">
        <v>301</v>
      </c>
      <c r="E125" s="58">
        <v>43521</v>
      </c>
      <c r="F125" s="58">
        <v>576</v>
      </c>
      <c r="G125" s="96">
        <f t="shared" si="6"/>
        <v>44097</v>
      </c>
      <c r="H125" s="115"/>
      <c r="I125" s="115"/>
    </row>
    <row r="126" spans="1:9" s="103" customFormat="1" ht="15">
      <c r="A126" s="36" t="s">
        <v>395</v>
      </c>
      <c r="B126" s="12" t="s">
        <v>648</v>
      </c>
      <c r="C126" s="12" t="s">
        <v>304</v>
      </c>
      <c r="D126" s="13" t="s">
        <v>295</v>
      </c>
      <c r="E126" s="58">
        <v>7644</v>
      </c>
      <c r="F126" s="58">
        <v>0</v>
      </c>
      <c r="G126" s="96">
        <f t="shared" si="6"/>
        <v>7644</v>
      </c>
      <c r="H126" s="115"/>
      <c r="I126" s="115"/>
    </row>
    <row r="127" spans="1:9" s="103" customFormat="1" ht="15">
      <c r="A127" s="36" t="s">
        <v>396</v>
      </c>
      <c r="B127" s="12" t="s">
        <v>647</v>
      </c>
      <c r="C127" s="12" t="s">
        <v>309</v>
      </c>
      <c r="D127" s="13" t="s">
        <v>222</v>
      </c>
      <c r="E127" s="58">
        <v>1081</v>
      </c>
      <c r="F127" s="58">
        <v>10</v>
      </c>
      <c r="G127" s="96">
        <f t="shared" si="6"/>
        <v>1091</v>
      </c>
      <c r="H127" s="115"/>
      <c r="I127" s="115"/>
    </row>
    <row r="128" spans="1:9" s="103" customFormat="1" ht="15">
      <c r="A128" s="36" t="s">
        <v>397</v>
      </c>
      <c r="B128" s="12" t="s">
        <v>652</v>
      </c>
      <c r="C128" s="12" t="s">
        <v>296</v>
      </c>
      <c r="D128" s="13" t="s">
        <v>305</v>
      </c>
      <c r="E128" s="58">
        <v>732</v>
      </c>
      <c r="F128" s="58">
        <v>5</v>
      </c>
      <c r="G128" s="96">
        <f t="shared" si="6"/>
        <v>737</v>
      </c>
      <c r="H128" s="115"/>
      <c r="I128" s="115"/>
    </row>
    <row r="129" spans="1:9" s="103" customFormat="1" ht="15">
      <c r="A129" s="36" t="s">
        <v>398</v>
      </c>
      <c r="B129" s="17" t="s">
        <v>499</v>
      </c>
      <c r="C129" s="12" t="s">
        <v>306</v>
      </c>
      <c r="D129" s="13" t="s">
        <v>307</v>
      </c>
      <c r="E129" s="58">
        <v>6592</v>
      </c>
      <c r="F129" s="58">
        <v>0</v>
      </c>
      <c r="G129" s="96">
        <f t="shared" si="6"/>
        <v>6592</v>
      </c>
      <c r="H129" s="115"/>
      <c r="I129" s="115"/>
    </row>
    <row r="130" spans="1:9" s="103" customFormat="1" ht="15">
      <c r="A130" s="36" t="s">
        <v>399</v>
      </c>
      <c r="B130" s="12" t="s">
        <v>649</v>
      </c>
      <c r="C130" s="12" t="s">
        <v>308</v>
      </c>
      <c r="D130" s="13" t="s">
        <v>221</v>
      </c>
      <c r="E130" s="58">
        <v>816</v>
      </c>
      <c r="F130" s="58">
        <v>18</v>
      </c>
      <c r="G130" s="96">
        <f t="shared" si="6"/>
        <v>834</v>
      </c>
      <c r="H130" s="115"/>
      <c r="I130" s="115"/>
    </row>
    <row r="131" spans="1:9" s="103" customFormat="1" ht="15">
      <c r="A131" s="36" t="s">
        <v>400</v>
      </c>
      <c r="B131" s="12" t="s">
        <v>653</v>
      </c>
      <c r="C131" s="12" t="s">
        <v>303</v>
      </c>
      <c r="D131" s="13" t="s">
        <v>175</v>
      </c>
      <c r="E131" s="58">
        <v>899</v>
      </c>
      <c r="F131" s="58">
        <v>7</v>
      </c>
      <c r="G131" s="96">
        <f t="shared" si="6"/>
        <v>906</v>
      </c>
      <c r="H131" s="115"/>
      <c r="I131" s="115"/>
    </row>
    <row r="132" spans="1:9" s="1" customFormat="1" ht="15" thickBot="1">
      <c r="A132" s="42" t="s">
        <v>410</v>
      </c>
      <c r="B132" s="29" t="s">
        <v>1109</v>
      </c>
      <c r="C132" s="15" t="s">
        <v>345</v>
      </c>
      <c r="D132" s="16" t="s">
        <v>176</v>
      </c>
      <c r="E132" s="60">
        <v>1010</v>
      </c>
      <c r="F132" s="60">
        <v>7</v>
      </c>
      <c r="G132" s="96">
        <f t="shared" si="6"/>
        <v>1017</v>
      </c>
      <c r="H132" s="115"/>
      <c r="I132" s="115"/>
    </row>
    <row r="133" spans="1:9" s="105" customFormat="1" ht="15.75" thickBot="1">
      <c r="A133" s="126" t="s">
        <v>976</v>
      </c>
      <c r="B133" s="127"/>
      <c r="C133" s="127"/>
      <c r="D133" s="128"/>
      <c r="E133" s="56">
        <v>306762</v>
      </c>
      <c r="F133" s="56">
        <f>F134+F135+F136+F137+F138+F139+F140+F141+F142+F143+F144+F145+F146+F147+F148+F149+F150+F151+F152+F153+F154+F155+F156+F157</f>
        <v>344</v>
      </c>
      <c r="G133" s="56">
        <f>G134+G135+G136+G137+G138+G139+G140+G141+G142+G143+G144+G145+G146+G147+G148+G149+G150+G151+G152+G153+G154+G155+G156+G157</f>
        <v>307106</v>
      </c>
      <c r="H133" s="115"/>
      <c r="I133" s="115"/>
    </row>
    <row r="134" spans="1:9" s="103" customFormat="1" ht="15">
      <c r="A134" s="35" t="s">
        <v>430</v>
      </c>
      <c r="B134" s="8" t="s">
        <v>500</v>
      </c>
      <c r="C134" s="9" t="s">
        <v>313</v>
      </c>
      <c r="D134" s="10" t="s">
        <v>314</v>
      </c>
      <c r="E134" s="59">
        <v>11455</v>
      </c>
      <c r="F134" s="59">
        <v>9</v>
      </c>
      <c r="G134" s="96">
        <f aca="true" t="shared" si="7" ref="G134:G157">E134+F134</f>
        <v>11464</v>
      </c>
      <c r="H134" s="115"/>
      <c r="I134" s="115"/>
    </row>
    <row r="135" spans="1:9" s="103" customFormat="1" ht="15">
      <c r="A135" s="36" t="s">
        <v>431</v>
      </c>
      <c r="B135" s="17" t="s">
        <v>498</v>
      </c>
      <c r="C135" s="12" t="s">
        <v>315</v>
      </c>
      <c r="D135" s="13" t="s">
        <v>316</v>
      </c>
      <c r="E135" s="58">
        <v>13454</v>
      </c>
      <c r="F135" s="58">
        <v>56</v>
      </c>
      <c r="G135" s="96">
        <f t="shared" si="7"/>
        <v>13510</v>
      </c>
      <c r="H135" s="115"/>
      <c r="I135" s="115"/>
    </row>
    <row r="136" spans="1:9" s="103" customFormat="1" ht="15">
      <c r="A136" s="36" t="s">
        <v>433</v>
      </c>
      <c r="B136" s="17" t="s">
        <v>587</v>
      </c>
      <c r="C136" s="12" t="s">
        <v>296</v>
      </c>
      <c r="D136" s="13" t="s">
        <v>318</v>
      </c>
      <c r="E136" s="58">
        <v>7086</v>
      </c>
      <c r="F136" s="58">
        <v>55</v>
      </c>
      <c r="G136" s="96">
        <f t="shared" si="7"/>
        <v>7141</v>
      </c>
      <c r="H136" s="115"/>
      <c r="I136" s="115"/>
    </row>
    <row r="137" spans="1:9" s="103" customFormat="1" ht="30">
      <c r="A137" s="36" t="s">
        <v>411</v>
      </c>
      <c r="B137" s="17" t="s">
        <v>510</v>
      </c>
      <c r="C137" s="12" t="s">
        <v>296</v>
      </c>
      <c r="D137" s="13" t="s">
        <v>654</v>
      </c>
      <c r="E137" s="58">
        <v>10108</v>
      </c>
      <c r="F137" s="58">
        <v>9</v>
      </c>
      <c r="G137" s="96">
        <f t="shared" si="7"/>
        <v>10117</v>
      </c>
      <c r="H137" s="115"/>
      <c r="I137" s="115"/>
    </row>
    <row r="138" spans="1:9" s="103" customFormat="1" ht="15">
      <c r="A138" s="36" t="s">
        <v>412</v>
      </c>
      <c r="B138" s="17" t="s">
        <v>678</v>
      </c>
      <c r="C138" s="12" t="s">
        <v>296</v>
      </c>
      <c r="D138" s="13" t="s">
        <v>342</v>
      </c>
      <c r="E138" s="58">
        <v>8158</v>
      </c>
      <c r="F138" s="58">
        <v>0</v>
      </c>
      <c r="G138" s="96">
        <f t="shared" si="7"/>
        <v>8158</v>
      </c>
      <c r="H138" s="115"/>
      <c r="I138" s="115"/>
    </row>
    <row r="139" spans="1:9" s="103" customFormat="1" ht="15">
      <c r="A139" s="36">
        <v>75023024</v>
      </c>
      <c r="B139" s="17" t="s">
        <v>679</v>
      </c>
      <c r="C139" s="12" t="s">
        <v>329</v>
      </c>
      <c r="D139" s="13" t="s">
        <v>330</v>
      </c>
      <c r="E139" s="58">
        <v>12413</v>
      </c>
      <c r="F139" s="58">
        <v>0</v>
      </c>
      <c r="G139" s="96">
        <f t="shared" si="7"/>
        <v>12413</v>
      </c>
      <c r="H139" s="115"/>
      <c r="I139" s="115"/>
    </row>
    <row r="140" spans="1:9" s="103" customFormat="1" ht="15">
      <c r="A140" s="36" t="s">
        <v>417</v>
      </c>
      <c r="B140" s="17" t="s">
        <v>586</v>
      </c>
      <c r="C140" s="12" t="s">
        <v>296</v>
      </c>
      <c r="D140" s="13" t="s">
        <v>331</v>
      </c>
      <c r="E140" s="58">
        <v>6803</v>
      </c>
      <c r="F140" s="58">
        <v>52</v>
      </c>
      <c r="G140" s="96">
        <f t="shared" si="7"/>
        <v>6855</v>
      </c>
      <c r="H140" s="115"/>
      <c r="I140" s="115"/>
    </row>
    <row r="141" spans="1:9" s="103" customFormat="1" ht="15">
      <c r="A141" s="36" t="s">
        <v>419</v>
      </c>
      <c r="B141" s="17" t="s">
        <v>681</v>
      </c>
      <c r="C141" s="12" t="s">
        <v>296</v>
      </c>
      <c r="D141" s="13" t="s">
        <v>332</v>
      </c>
      <c r="E141" s="58">
        <v>8193</v>
      </c>
      <c r="F141" s="58">
        <v>23</v>
      </c>
      <c r="G141" s="96">
        <f t="shared" si="7"/>
        <v>8216</v>
      </c>
      <c r="H141" s="115"/>
      <c r="I141" s="115"/>
    </row>
    <row r="142" spans="1:9" s="103" customFormat="1" ht="15">
      <c r="A142" s="36" t="s">
        <v>422</v>
      </c>
      <c r="B142" s="17" t="s">
        <v>504</v>
      </c>
      <c r="C142" s="12" t="s">
        <v>296</v>
      </c>
      <c r="D142" s="13" t="s">
        <v>339</v>
      </c>
      <c r="E142" s="58">
        <v>7937</v>
      </c>
      <c r="F142" s="58">
        <v>12</v>
      </c>
      <c r="G142" s="96">
        <f t="shared" si="7"/>
        <v>7949</v>
      </c>
      <c r="H142" s="115"/>
      <c r="I142" s="115"/>
    </row>
    <row r="143" spans="1:9" s="103" customFormat="1" ht="30">
      <c r="A143" s="36" t="s">
        <v>425</v>
      </c>
      <c r="B143" s="17" t="s">
        <v>494</v>
      </c>
      <c r="C143" s="12"/>
      <c r="D143" s="13" t="s">
        <v>341</v>
      </c>
      <c r="E143" s="58">
        <v>5548</v>
      </c>
      <c r="F143" s="58">
        <v>38</v>
      </c>
      <c r="G143" s="96">
        <f t="shared" si="7"/>
        <v>5586</v>
      </c>
      <c r="H143" s="115"/>
      <c r="I143" s="115"/>
    </row>
    <row r="144" spans="1:9" s="103" customFormat="1" ht="15">
      <c r="A144" s="36">
        <v>71001433</v>
      </c>
      <c r="B144" s="17" t="s">
        <v>876</v>
      </c>
      <c r="C144" s="12" t="s">
        <v>296</v>
      </c>
      <c r="D144" s="13" t="s">
        <v>347</v>
      </c>
      <c r="E144" s="58">
        <v>12702</v>
      </c>
      <c r="F144" s="58">
        <v>0</v>
      </c>
      <c r="G144" s="96">
        <f t="shared" si="7"/>
        <v>12702</v>
      </c>
      <c r="H144" s="115"/>
      <c r="I144" s="115"/>
    </row>
    <row r="145" spans="1:9" s="103" customFormat="1" ht="15">
      <c r="A145" s="36" t="s">
        <v>401</v>
      </c>
      <c r="B145" s="17" t="s">
        <v>673</v>
      </c>
      <c r="C145" s="12" t="s">
        <v>325</v>
      </c>
      <c r="D145" s="13" t="s">
        <v>301</v>
      </c>
      <c r="E145" s="58">
        <v>12756</v>
      </c>
      <c r="F145" s="58">
        <v>0</v>
      </c>
      <c r="G145" s="96">
        <f t="shared" si="7"/>
        <v>12756</v>
      </c>
      <c r="H145" s="115"/>
      <c r="I145" s="115"/>
    </row>
    <row r="146" spans="1:9" s="103" customFormat="1" ht="15">
      <c r="A146" s="36" t="s">
        <v>402</v>
      </c>
      <c r="B146" s="17" t="s">
        <v>676</v>
      </c>
      <c r="C146" s="12" t="s">
        <v>326</v>
      </c>
      <c r="D146" s="13" t="s">
        <v>301</v>
      </c>
      <c r="E146" s="58">
        <v>24133</v>
      </c>
      <c r="F146" s="58">
        <v>0</v>
      </c>
      <c r="G146" s="96">
        <f t="shared" si="7"/>
        <v>24133</v>
      </c>
      <c r="H146" s="115"/>
      <c r="I146" s="115"/>
    </row>
    <row r="147" spans="1:9" s="103" customFormat="1" ht="15">
      <c r="A147" s="36" t="s">
        <v>403</v>
      </c>
      <c r="B147" s="12" t="s">
        <v>615</v>
      </c>
      <c r="C147" s="12" t="s">
        <v>321</v>
      </c>
      <c r="D147" s="13" t="s">
        <v>301</v>
      </c>
      <c r="E147" s="58">
        <v>11742</v>
      </c>
      <c r="F147" s="58">
        <v>0</v>
      </c>
      <c r="G147" s="96">
        <f t="shared" si="7"/>
        <v>11742</v>
      </c>
      <c r="H147" s="115"/>
      <c r="I147" s="115"/>
    </row>
    <row r="148" spans="1:9" s="103" customFormat="1" ht="15">
      <c r="A148" s="36" t="s">
        <v>404</v>
      </c>
      <c r="B148" s="12" t="s">
        <v>616</v>
      </c>
      <c r="C148" s="12" t="s">
        <v>322</v>
      </c>
      <c r="D148" s="13" t="s">
        <v>301</v>
      </c>
      <c r="E148" s="58">
        <v>15182</v>
      </c>
      <c r="F148" s="58">
        <v>0</v>
      </c>
      <c r="G148" s="96">
        <f t="shared" si="7"/>
        <v>15182</v>
      </c>
      <c r="H148" s="115"/>
      <c r="I148" s="115"/>
    </row>
    <row r="149" spans="1:9" s="103" customFormat="1" ht="15">
      <c r="A149" s="36" t="s">
        <v>405</v>
      </c>
      <c r="B149" s="12" t="s">
        <v>617</v>
      </c>
      <c r="C149" s="12" t="s">
        <v>324</v>
      </c>
      <c r="D149" s="13" t="s">
        <v>301</v>
      </c>
      <c r="E149" s="58">
        <v>12599</v>
      </c>
      <c r="F149" s="58">
        <v>0</v>
      </c>
      <c r="G149" s="96">
        <f t="shared" si="7"/>
        <v>12599</v>
      </c>
      <c r="H149" s="115"/>
      <c r="I149" s="115"/>
    </row>
    <row r="150" spans="1:9" s="103" customFormat="1" ht="15">
      <c r="A150" s="36" t="s">
        <v>406</v>
      </c>
      <c r="B150" s="17" t="s">
        <v>674</v>
      </c>
      <c r="C150" s="12" t="s">
        <v>327</v>
      </c>
      <c r="D150" s="13" t="s">
        <v>301</v>
      </c>
      <c r="E150" s="58">
        <v>12920</v>
      </c>
      <c r="F150" s="58">
        <v>60</v>
      </c>
      <c r="G150" s="96">
        <f t="shared" si="7"/>
        <v>12980</v>
      </c>
      <c r="H150" s="115"/>
      <c r="I150" s="115"/>
    </row>
    <row r="151" spans="1:9" s="103" customFormat="1" ht="15">
      <c r="A151" s="36" t="s">
        <v>407</v>
      </c>
      <c r="B151" s="17" t="s">
        <v>675</v>
      </c>
      <c r="C151" s="12" t="s">
        <v>348</v>
      </c>
      <c r="D151" s="13" t="s">
        <v>301</v>
      </c>
      <c r="E151" s="58">
        <v>19628</v>
      </c>
      <c r="F151" s="58">
        <v>0</v>
      </c>
      <c r="G151" s="96">
        <f t="shared" si="7"/>
        <v>19628</v>
      </c>
      <c r="H151" s="115"/>
      <c r="I151" s="115"/>
    </row>
    <row r="152" spans="1:9" s="103" customFormat="1" ht="15">
      <c r="A152" s="36" t="s">
        <v>408</v>
      </c>
      <c r="B152" s="12" t="s">
        <v>592</v>
      </c>
      <c r="C152" s="12" t="s">
        <v>323</v>
      </c>
      <c r="D152" s="13" t="s">
        <v>301</v>
      </c>
      <c r="E152" s="58">
        <v>23036</v>
      </c>
      <c r="F152" s="58">
        <v>17</v>
      </c>
      <c r="G152" s="96">
        <f t="shared" si="7"/>
        <v>23053</v>
      </c>
      <c r="H152" s="115"/>
      <c r="I152" s="115"/>
    </row>
    <row r="153" spans="1:9" s="103" customFormat="1" ht="15">
      <c r="A153" s="36" t="s">
        <v>416</v>
      </c>
      <c r="B153" s="17" t="s">
        <v>680</v>
      </c>
      <c r="C153" s="12" t="s">
        <v>349</v>
      </c>
      <c r="D153" s="13" t="s">
        <v>295</v>
      </c>
      <c r="E153" s="58">
        <v>19398</v>
      </c>
      <c r="F153" s="58">
        <v>0</v>
      </c>
      <c r="G153" s="96">
        <f t="shared" si="7"/>
        <v>19398</v>
      </c>
      <c r="H153" s="115"/>
      <c r="I153" s="115"/>
    </row>
    <row r="154" spans="1:9" s="103" customFormat="1" ht="15">
      <c r="A154" s="36" t="s">
        <v>409</v>
      </c>
      <c r="B154" s="17" t="s">
        <v>677</v>
      </c>
      <c r="C154" s="12" t="s">
        <v>343</v>
      </c>
      <c r="D154" s="13" t="s">
        <v>301</v>
      </c>
      <c r="E154" s="58">
        <v>13795</v>
      </c>
      <c r="F154" s="58">
        <v>0</v>
      </c>
      <c r="G154" s="96">
        <f t="shared" si="7"/>
        <v>13795</v>
      </c>
      <c r="H154" s="115"/>
      <c r="I154" s="115"/>
    </row>
    <row r="155" spans="1:9" s="103" customFormat="1" ht="15">
      <c r="A155" s="36" t="s">
        <v>420</v>
      </c>
      <c r="B155" s="12" t="s">
        <v>650</v>
      </c>
      <c r="C155" s="12" t="s">
        <v>336</v>
      </c>
      <c r="D155" s="13" t="s">
        <v>307</v>
      </c>
      <c r="E155" s="58">
        <v>21608</v>
      </c>
      <c r="F155" s="58">
        <v>0</v>
      </c>
      <c r="G155" s="96">
        <f t="shared" si="7"/>
        <v>21608</v>
      </c>
      <c r="H155" s="115"/>
      <c r="I155" s="115"/>
    </row>
    <row r="156" spans="1:9" s="103" customFormat="1" ht="30">
      <c r="A156" s="36" t="s">
        <v>421</v>
      </c>
      <c r="B156" s="12" t="s">
        <v>872</v>
      </c>
      <c r="C156" s="12" t="s">
        <v>296</v>
      </c>
      <c r="D156" s="13" t="s">
        <v>337</v>
      </c>
      <c r="E156" s="58">
        <v>9939</v>
      </c>
      <c r="F156" s="58">
        <v>13</v>
      </c>
      <c r="G156" s="96">
        <f t="shared" si="7"/>
        <v>9952</v>
      </c>
      <c r="H156" s="115"/>
      <c r="I156" s="115"/>
    </row>
    <row r="157" spans="1:9" s="103" customFormat="1" ht="15" thickBot="1">
      <c r="A157" s="37" t="s">
        <v>432</v>
      </c>
      <c r="B157" s="29" t="s">
        <v>672</v>
      </c>
      <c r="C157" s="15" t="s">
        <v>296</v>
      </c>
      <c r="D157" s="16" t="s">
        <v>299</v>
      </c>
      <c r="E157" s="60">
        <v>6169</v>
      </c>
      <c r="F157" s="60">
        <v>0</v>
      </c>
      <c r="G157" s="96">
        <f t="shared" si="7"/>
        <v>6169</v>
      </c>
      <c r="H157" s="115"/>
      <c r="I157" s="115"/>
    </row>
    <row r="158" spans="1:9" s="105" customFormat="1" ht="15.75" thickBot="1">
      <c r="A158" s="131" t="s">
        <v>1000</v>
      </c>
      <c r="B158" s="132"/>
      <c r="C158" s="132"/>
      <c r="D158" s="133"/>
      <c r="E158" s="73">
        <v>26192</v>
      </c>
      <c r="F158" s="56">
        <f>F159+F160+F161+F162+F163+F164+F165+F166+F167+F168+F169+F170</f>
        <v>135</v>
      </c>
      <c r="G158" s="56">
        <f>G159+G160+G161+G162+G163+G164+G165+G166+G167+G168+G169+G170</f>
        <v>26327</v>
      </c>
      <c r="H158" s="115"/>
      <c r="I158" s="115"/>
    </row>
    <row r="159" spans="1:9" s="103" customFormat="1" ht="15">
      <c r="A159" s="75">
        <v>71001417</v>
      </c>
      <c r="B159" s="76" t="s">
        <v>682</v>
      </c>
      <c r="C159" s="72" t="s">
        <v>350</v>
      </c>
      <c r="D159" s="85" t="s">
        <v>175</v>
      </c>
      <c r="E159" s="78">
        <v>1544</v>
      </c>
      <c r="F159" s="59">
        <v>0</v>
      </c>
      <c r="G159" s="108">
        <f aca="true" t="shared" si="8" ref="G159:G170">E159+F159</f>
        <v>1544</v>
      </c>
      <c r="H159" s="115"/>
      <c r="I159" s="115"/>
    </row>
    <row r="160" spans="1:9" s="103" customFormat="1" ht="15">
      <c r="A160" s="36">
        <v>75022117</v>
      </c>
      <c r="B160" s="17" t="s">
        <v>591</v>
      </c>
      <c r="C160" s="12" t="s">
        <v>346</v>
      </c>
      <c r="D160" s="86" t="s">
        <v>176</v>
      </c>
      <c r="E160" s="58">
        <v>1347</v>
      </c>
      <c r="F160" s="58">
        <v>76</v>
      </c>
      <c r="G160" s="96">
        <f t="shared" si="8"/>
        <v>1423</v>
      </c>
      <c r="H160" s="115"/>
      <c r="I160" s="115"/>
    </row>
    <row r="161" spans="1:9" s="103" customFormat="1" ht="15">
      <c r="A161" s="36">
        <v>70982716</v>
      </c>
      <c r="B161" s="17" t="s">
        <v>683</v>
      </c>
      <c r="C161" s="12" t="s">
        <v>296</v>
      </c>
      <c r="D161" s="86" t="s">
        <v>317</v>
      </c>
      <c r="E161" s="58">
        <v>1651</v>
      </c>
      <c r="F161" s="58">
        <v>16</v>
      </c>
      <c r="G161" s="96">
        <f t="shared" si="8"/>
        <v>1667</v>
      </c>
      <c r="H161" s="115"/>
      <c r="I161" s="115"/>
    </row>
    <row r="162" spans="1:9" s="103" customFormat="1" ht="15">
      <c r="A162" s="36">
        <v>71010521</v>
      </c>
      <c r="B162" s="17" t="s">
        <v>589</v>
      </c>
      <c r="C162" s="12" t="s">
        <v>334</v>
      </c>
      <c r="D162" s="86" t="s">
        <v>177</v>
      </c>
      <c r="E162" s="58">
        <v>2853</v>
      </c>
      <c r="F162" s="58">
        <v>32</v>
      </c>
      <c r="G162" s="96">
        <f t="shared" si="8"/>
        <v>2885</v>
      </c>
      <c r="H162" s="115"/>
      <c r="I162" s="115"/>
    </row>
    <row r="163" spans="1:9" s="103" customFormat="1" ht="30">
      <c r="A163" s="36" t="s">
        <v>434</v>
      </c>
      <c r="B163" s="17" t="s">
        <v>684</v>
      </c>
      <c r="C163" s="12" t="s">
        <v>296</v>
      </c>
      <c r="D163" s="86" t="s">
        <v>319</v>
      </c>
      <c r="E163" s="58">
        <v>2395</v>
      </c>
      <c r="F163" s="58">
        <v>0</v>
      </c>
      <c r="G163" s="96">
        <f t="shared" si="8"/>
        <v>2395</v>
      </c>
      <c r="H163" s="115"/>
      <c r="I163" s="115"/>
    </row>
    <row r="164" spans="1:9" s="103" customFormat="1" ht="15">
      <c r="A164" s="36" t="s">
        <v>436</v>
      </c>
      <c r="B164" s="17" t="s">
        <v>582</v>
      </c>
      <c r="C164" s="12"/>
      <c r="D164" s="86" t="s">
        <v>320</v>
      </c>
      <c r="E164" s="58">
        <v>2487</v>
      </c>
      <c r="F164" s="58">
        <v>0</v>
      </c>
      <c r="G164" s="96">
        <f t="shared" si="8"/>
        <v>2487</v>
      </c>
      <c r="H164" s="115"/>
      <c r="I164" s="115"/>
    </row>
    <row r="165" spans="1:9" s="103" customFormat="1" ht="15">
      <c r="A165" s="36" t="s">
        <v>413</v>
      </c>
      <c r="B165" s="17" t="s">
        <v>581</v>
      </c>
      <c r="C165" s="12"/>
      <c r="D165" s="86" t="s">
        <v>328</v>
      </c>
      <c r="E165" s="58">
        <v>3228</v>
      </c>
      <c r="F165" s="58">
        <v>0</v>
      </c>
      <c r="G165" s="96">
        <f t="shared" si="8"/>
        <v>3228</v>
      </c>
      <c r="H165" s="115"/>
      <c r="I165" s="115"/>
    </row>
    <row r="166" spans="1:9" s="103" customFormat="1" ht="15">
      <c r="A166" s="36" t="s">
        <v>414</v>
      </c>
      <c r="B166" s="17" t="s">
        <v>509</v>
      </c>
      <c r="C166" s="12" t="s">
        <v>338</v>
      </c>
      <c r="D166" s="86" t="s">
        <v>221</v>
      </c>
      <c r="E166" s="58">
        <v>2473</v>
      </c>
      <c r="F166" s="58">
        <v>0</v>
      </c>
      <c r="G166" s="96">
        <f t="shared" si="8"/>
        <v>2473</v>
      </c>
      <c r="H166" s="115"/>
      <c r="I166" s="115"/>
    </row>
    <row r="167" spans="1:9" s="103" customFormat="1" ht="15">
      <c r="A167" s="36" t="s">
        <v>415</v>
      </c>
      <c r="B167" s="17" t="s">
        <v>593</v>
      </c>
      <c r="C167" s="12" t="s">
        <v>333</v>
      </c>
      <c r="D167" s="86" t="s">
        <v>178</v>
      </c>
      <c r="E167" s="58">
        <v>1852</v>
      </c>
      <c r="F167" s="58">
        <v>0</v>
      </c>
      <c r="G167" s="96">
        <f t="shared" si="8"/>
        <v>1852</v>
      </c>
      <c r="H167" s="115"/>
      <c r="I167" s="115"/>
    </row>
    <row r="168" spans="1:9" s="103" customFormat="1" ht="15" thickBot="1">
      <c r="A168" s="66" t="s">
        <v>418</v>
      </c>
      <c r="B168" s="65" t="s">
        <v>496</v>
      </c>
      <c r="C168" s="64" t="s">
        <v>335</v>
      </c>
      <c r="D168" s="87" t="s">
        <v>177</v>
      </c>
      <c r="E168" s="68">
        <v>1827</v>
      </c>
      <c r="F168" s="68">
        <v>0</v>
      </c>
      <c r="G168" s="98">
        <f t="shared" si="8"/>
        <v>1827</v>
      </c>
      <c r="H168" s="115"/>
      <c r="I168" s="115"/>
    </row>
    <row r="169" spans="1:9" s="103" customFormat="1" ht="15">
      <c r="A169" s="75" t="s">
        <v>423</v>
      </c>
      <c r="B169" s="76" t="s">
        <v>685</v>
      </c>
      <c r="C169" s="76"/>
      <c r="D169" s="85" t="s">
        <v>312</v>
      </c>
      <c r="E169" s="78">
        <v>1446</v>
      </c>
      <c r="F169" s="78">
        <v>11</v>
      </c>
      <c r="G169" s="109">
        <f t="shared" si="8"/>
        <v>1457</v>
      </c>
      <c r="H169" s="115"/>
      <c r="I169" s="115"/>
    </row>
    <row r="170" spans="1:9" s="103" customFormat="1" ht="30" thickBot="1">
      <c r="A170" s="66" t="s">
        <v>424</v>
      </c>
      <c r="B170" s="65" t="s">
        <v>610</v>
      </c>
      <c r="C170" s="64" t="s">
        <v>296</v>
      </c>
      <c r="D170" s="87" t="s">
        <v>340</v>
      </c>
      <c r="E170" s="68">
        <v>3089</v>
      </c>
      <c r="F170" s="68">
        <v>0</v>
      </c>
      <c r="G170" s="111">
        <f t="shared" si="8"/>
        <v>3089</v>
      </c>
      <c r="H170" s="115"/>
      <c r="I170" s="115"/>
    </row>
    <row r="171" spans="1:9" s="105" customFormat="1" ht="15.75" thickBot="1">
      <c r="A171" s="134" t="s">
        <v>980</v>
      </c>
      <c r="B171" s="135"/>
      <c r="C171" s="135"/>
      <c r="D171" s="136"/>
      <c r="E171" s="74">
        <v>24363</v>
      </c>
      <c r="F171" s="74">
        <f>F172+F174+F173</f>
        <v>72</v>
      </c>
      <c r="G171" s="56">
        <f>G172+G174+G173</f>
        <v>24435</v>
      </c>
      <c r="H171" s="115"/>
      <c r="I171" s="115"/>
    </row>
    <row r="172" spans="1:9" s="103" customFormat="1" ht="15">
      <c r="A172" s="35" t="s">
        <v>426</v>
      </c>
      <c r="B172" s="9" t="s">
        <v>622</v>
      </c>
      <c r="C172" s="9" t="s">
        <v>351</v>
      </c>
      <c r="D172" s="10" t="s">
        <v>295</v>
      </c>
      <c r="E172" s="59">
        <v>4882</v>
      </c>
      <c r="F172" s="59">
        <v>8</v>
      </c>
      <c r="G172" s="96">
        <f>E172+F172</f>
        <v>4890</v>
      </c>
      <c r="H172" s="115"/>
      <c r="I172" s="115"/>
    </row>
    <row r="173" spans="1:9" s="103" customFormat="1" ht="15">
      <c r="A173" s="36">
        <v>75151332</v>
      </c>
      <c r="B173" s="12" t="s">
        <v>703</v>
      </c>
      <c r="C173" s="12" t="s">
        <v>704</v>
      </c>
      <c r="D173" s="13" t="s">
        <v>301</v>
      </c>
      <c r="E173" s="58">
        <v>15243</v>
      </c>
      <c r="F173" s="58">
        <v>0</v>
      </c>
      <c r="G173" s="96">
        <f>E173+F173</f>
        <v>15243</v>
      </c>
      <c r="H173" s="115"/>
      <c r="I173" s="115"/>
    </row>
    <row r="174" spans="1:9" s="103" customFormat="1" ht="15" thickBot="1">
      <c r="A174" s="37" t="s">
        <v>427</v>
      </c>
      <c r="B174" s="15" t="s">
        <v>623</v>
      </c>
      <c r="C174" s="15" t="s">
        <v>344</v>
      </c>
      <c r="D174" s="16" t="s">
        <v>307</v>
      </c>
      <c r="E174" s="60">
        <v>4238</v>
      </c>
      <c r="F174" s="60">
        <v>64</v>
      </c>
      <c r="G174" s="96">
        <f>E174+F174</f>
        <v>4302</v>
      </c>
      <c r="H174" s="115"/>
      <c r="I174" s="115"/>
    </row>
    <row r="175" spans="1:9" s="105" customFormat="1" ht="15.75" thickBot="1">
      <c r="A175" s="126" t="s">
        <v>984</v>
      </c>
      <c r="B175" s="127"/>
      <c r="C175" s="127"/>
      <c r="D175" s="128"/>
      <c r="E175" s="56">
        <v>23165</v>
      </c>
      <c r="F175" s="56">
        <f>F176+F177</f>
        <v>0</v>
      </c>
      <c r="G175" s="56">
        <f>G176+G177</f>
        <v>23165</v>
      </c>
      <c r="H175" s="115"/>
      <c r="I175" s="115"/>
    </row>
    <row r="176" spans="1:9" s="103" customFormat="1" ht="30">
      <c r="A176" s="35" t="s">
        <v>428</v>
      </c>
      <c r="B176" s="8" t="s">
        <v>767</v>
      </c>
      <c r="C176" s="9" t="s">
        <v>311</v>
      </c>
      <c r="D176" s="10" t="s">
        <v>301</v>
      </c>
      <c r="E176" s="59">
        <v>11951</v>
      </c>
      <c r="F176" s="59">
        <v>0</v>
      </c>
      <c r="G176" s="96">
        <f>E176+F176</f>
        <v>11951</v>
      </c>
      <c r="H176" s="115"/>
      <c r="I176" s="115"/>
    </row>
    <row r="177" spans="1:9" s="103" customFormat="1" ht="30" thickBot="1">
      <c r="A177" s="37" t="s">
        <v>429</v>
      </c>
      <c r="B177" s="29" t="s">
        <v>611</v>
      </c>
      <c r="C177" s="15" t="s">
        <v>651</v>
      </c>
      <c r="D177" s="16" t="s">
        <v>301</v>
      </c>
      <c r="E177" s="60">
        <v>11214</v>
      </c>
      <c r="F177" s="60">
        <v>0</v>
      </c>
      <c r="G177" s="96">
        <f>E177+F177</f>
        <v>11214</v>
      </c>
      <c r="H177" s="115"/>
      <c r="I177" s="115"/>
    </row>
    <row r="178" spans="1:9" s="105" customFormat="1" ht="15.75" thickBot="1">
      <c r="A178" s="126" t="s">
        <v>985</v>
      </c>
      <c r="B178" s="127"/>
      <c r="C178" s="127"/>
      <c r="D178" s="128"/>
      <c r="E178" s="56">
        <v>1850</v>
      </c>
      <c r="F178" s="56">
        <f>F179</f>
        <v>0</v>
      </c>
      <c r="G178" s="56">
        <f>G179</f>
        <v>1850</v>
      </c>
      <c r="H178" s="115"/>
      <c r="I178" s="115"/>
    </row>
    <row r="179" spans="1:9" s="103" customFormat="1" ht="15" thickBot="1">
      <c r="A179" s="40">
        <v>68687397</v>
      </c>
      <c r="B179" s="38" t="s">
        <v>86</v>
      </c>
      <c r="C179" s="38" t="s">
        <v>294</v>
      </c>
      <c r="D179" s="39" t="s">
        <v>295</v>
      </c>
      <c r="E179" s="61">
        <v>1850</v>
      </c>
      <c r="F179" s="61">
        <v>0</v>
      </c>
      <c r="G179" s="96">
        <f>E179+F179</f>
        <v>1850</v>
      </c>
      <c r="H179" s="115"/>
      <c r="I179" s="115"/>
    </row>
    <row r="180" spans="1:9" s="105" customFormat="1" ht="15.75" thickBot="1">
      <c r="A180" s="129" t="s">
        <v>977</v>
      </c>
      <c r="B180" s="127"/>
      <c r="C180" s="127"/>
      <c r="D180" s="128"/>
      <c r="E180" s="57">
        <v>462141</v>
      </c>
      <c r="F180" s="57">
        <f>F178+F175+F171+F158+F133+F120</f>
        <v>1524</v>
      </c>
      <c r="G180" s="57">
        <f>G178+G175+G171+G158+G133+G120</f>
        <v>463665</v>
      </c>
      <c r="H180" s="115"/>
      <c r="I180" s="115"/>
    </row>
    <row r="181" spans="1:9" s="1" customFormat="1" ht="16.5" customHeight="1" thickBot="1">
      <c r="A181" s="121" t="s">
        <v>986</v>
      </c>
      <c r="B181" s="122"/>
      <c r="C181" s="122"/>
      <c r="D181" s="122"/>
      <c r="E181" s="122"/>
      <c r="F181" s="123"/>
      <c r="G181" s="124"/>
      <c r="H181" s="115"/>
      <c r="I181" s="115"/>
    </row>
    <row r="182" spans="1:9" s="105" customFormat="1" ht="15.75" thickBot="1">
      <c r="A182" s="130" t="s">
        <v>975</v>
      </c>
      <c r="B182" s="127"/>
      <c r="C182" s="127"/>
      <c r="D182" s="128"/>
      <c r="E182" s="56">
        <v>15099</v>
      </c>
      <c r="F182" s="56">
        <f>F183+F184+F185</f>
        <v>13</v>
      </c>
      <c r="G182" s="56">
        <f>G183+G184+G185</f>
        <v>15112</v>
      </c>
      <c r="H182" s="115"/>
      <c r="I182" s="115"/>
    </row>
    <row r="183" spans="1:9" s="103" customFormat="1" ht="15">
      <c r="A183" s="41" t="s">
        <v>663</v>
      </c>
      <c r="B183" s="9" t="s">
        <v>253</v>
      </c>
      <c r="C183" s="9" t="s">
        <v>254</v>
      </c>
      <c r="D183" s="10" t="s">
        <v>249</v>
      </c>
      <c r="E183" s="59">
        <v>8434</v>
      </c>
      <c r="F183" s="59">
        <v>13</v>
      </c>
      <c r="G183" s="96">
        <f>E183+F183</f>
        <v>8447</v>
      </c>
      <c r="H183" s="115"/>
      <c r="I183" s="115"/>
    </row>
    <row r="184" spans="1:9" s="103" customFormat="1" ht="15">
      <c r="A184" s="43" t="s">
        <v>662</v>
      </c>
      <c r="B184" s="17" t="s">
        <v>252</v>
      </c>
      <c r="C184" s="12" t="s">
        <v>250</v>
      </c>
      <c r="D184" s="13" t="s">
        <v>251</v>
      </c>
      <c r="E184" s="58">
        <v>5865</v>
      </c>
      <c r="F184" s="58">
        <v>0</v>
      </c>
      <c r="G184" s="96">
        <f>E184+F184</f>
        <v>5865</v>
      </c>
      <c r="H184" s="115"/>
      <c r="I184" s="115"/>
    </row>
    <row r="185" spans="1:9" s="103" customFormat="1" ht="15" thickBot="1">
      <c r="A185" s="42">
        <v>75133849</v>
      </c>
      <c r="B185" s="29" t="s">
        <v>263</v>
      </c>
      <c r="C185" s="15"/>
      <c r="D185" s="16" t="s">
        <v>264</v>
      </c>
      <c r="E185" s="60">
        <v>800</v>
      </c>
      <c r="F185" s="60">
        <v>0</v>
      </c>
      <c r="G185" s="96">
        <f>E185+F185</f>
        <v>800</v>
      </c>
      <c r="H185" s="115"/>
      <c r="I185" s="115"/>
    </row>
    <row r="186" spans="1:9" s="105" customFormat="1" ht="15.75" thickBot="1">
      <c r="A186" s="126" t="s">
        <v>976</v>
      </c>
      <c r="B186" s="127"/>
      <c r="C186" s="127"/>
      <c r="D186" s="128"/>
      <c r="E186" s="56">
        <v>71166</v>
      </c>
      <c r="F186" s="56">
        <f>F187+F188+F189+F190+F191+F192</f>
        <v>-34</v>
      </c>
      <c r="G186" s="56">
        <f>G187+G188+G189+G190+G191+G192</f>
        <v>71132</v>
      </c>
      <c r="H186" s="115"/>
      <c r="I186" s="115"/>
    </row>
    <row r="187" spans="1:9" s="103" customFormat="1" ht="15">
      <c r="A187" s="41" t="s">
        <v>625</v>
      </c>
      <c r="B187" s="8" t="s">
        <v>256</v>
      </c>
      <c r="C187" s="9" t="s">
        <v>296</v>
      </c>
      <c r="D187" s="10" t="s">
        <v>255</v>
      </c>
      <c r="E187" s="59">
        <v>4808</v>
      </c>
      <c r="F187" s="59">
        <v>21</v>
      </c>
      <c r="G187" s="96">
        <f aca="true" t="shared" si="9" ref="G187:G192">E187+F187</f>
        <v>4829</v>
      </c>
      <c r="H187" s="115"/>
      <c r="I187" s="115"/>
    </row>
    <row r="188" spans="1:9" s="103" customFormat="1" ht="15">
      <c r="A188" s="43" t="s">
        <v>627</v>
      </c>
      <c r="B188" s="17" t="s">
        <v>260</v>
      </c>
      <c r="C188" s="12" t="s">
        <v>296</v>
      </c>
      <c r="D188" s="13" t="s">
        <v>259</v>
      </c>
      <c r="E188" s="58">
        <v>5723</v>
      </c>
      <c r="F188" s="58">
        <v>0</v>
      </c>
      <c r="G188" s="96">
        <f t="shared" si="9"/>
        <v>5723</v>
      </c>
      <c r="H188" s="115"/>
      <c r="I188" s="115"/>
    </row>
    <row r="189" spans="1:9" s="103" customFormat="1" ht="15">
      <c r="A189" s="43" t="s">
        <v>638</v>
      </c>
      <c r="B189" s="17" t="s">
        <v>290</v>
      </c>
      <c r="C189" s="12" t="s">
        <v>288</v>
      </c>
      <c r="D189" s="13" t="s">
        <v>289</v>
      </c>
      <c r="E189" s="58">
        <v>8951</v>
      </c>
      <c r="F189" s="58">
        <v>0</v>
      </c>
      <c r="G189" s="96">
        <f t="shared" si="9"/>
        <v>8951</v>
      </c>
      <c r="H189" s="115"/>
      <c r="I189" s="115"/>
    </row>
    <row r="190" spans="1:9" s="103" customFormat="1" ht="15">
      <c r="A190" s="43" t="s">
        <v>634</v>
      </c>
      <c r="B190" s="17" t="s">
        <v>279</v>
      </c>
      <c r="C190" s="12" t="s">
        <v>278</v>
      </c>
      <c r="D190" s="13" t="s">
        <v>249</v>
      </c>
      <c r="E190" s="58">
        <v>14988</v>
      </c>
      <c r="F190" s="58">
        <v>0</v>
      </c>
      <c r="G190" s="96">
        <f t="shared" si="9"/>
        <v>14988</v>
      </c>
      <c r="H190" s="115"/>
      <c r="I190" s="115"/>
    </row>
    <row r="191" spans="1:9" s="103" customFormat="1" ht="30">
      <c r="A191" s="43" t="s">
        <v>635</v>
      </c>
      <c r="B191" s="17" t="s">
        <v>277</v>
      </c>
      <c r="C191" s="12" t="s">
        <v>276</v>
      </c>
      <c r="D191" s="13" t="s">
        <v>249</v>
      </c>
      <c r="E191" s="58">
        <v>18019</v>
      </c>
      <c r="F191" s="58">
        <v>-34</v>
      </c>
      <c r="G191" s="96">
        <f t="shared" si="9"/>
        <v>17985</v>
      </c>
      <c r="H191" s="115"/>
      <c r="I191" s="115"/>
    </row>
    <row r="192" spans="1:9" s="103" customFormat="1" ht="15" thickBot="1">
      <c r="A192" s="42" t="s">
        <v>629</v>
      </c>
      <c r="B192" s="15" t="s">
        <v>268</v>
      </c>
      <c r="C192" s="15" t="s">
        <v>269</v>
      </c>
      <c r="D192" s="16" t="s">
        <v>251</v>
      </c>
      <c r="E192" s="60">
        <v>18677</v>
      </c>
      <c r="F192" s="60">
        <v>-21</v>
      </c>
      <c r="G192" s="96">
        <f t="shared" si="9"/>
        <v>18656</v>
      </c>
      <c r="H192" s="115"/>
      <c r="I192" s="115"/>
    </row>
    <row r="193" spans="1:9" s="105" customFormat="1" ht="15.75" thickBot="1">
      <c r="A193" s="126" t="s">
        <v>1000</v>
      </c>
      <c r="B193" s="127"/>
      <c r="C193" s="127"/>
      <c r="D193" s="128"/>
      <c r="E193" s="56">
        <v>25633</v>
      </c>
      <c r="F193" s="56">
        <f>F194+F195+F196+F197+F198+F199+F200+F201+F202+F203</f>
        <v>42</v>
      </c>
      <c r="G193" s="56">
        <f>G194+G195+G196+G197+G198+G199+G200+G201+G202+G203</f>
        <v>25675</v>
      </c>
      <c r="H193" s="115"/>
      <c r="I193" s="115"/>
    </row>
    <row r="194" spans="1:9" s="103" customFormat="1" ht="30">
      <c r="A194" s="41" t="s">
        <v>624</v>
      </c>
      <c r="B194" s="8" t="s">
        <v>267</v>
      </c>
      <c r="C194" s="9" t="s">
        <v>261</v>
      </c>
      <c r="D194" s="10" t="s">
        <v>179</v>
      </c>
      <c r="E194" s="59">
        <v>1615</v>
      </c>
      <c r="F194" s="59">
        <v>0</v>
      </c>
      <c r="G194" s="96">
        <f aca="true" t="shared" si="10" ref="G194:G203">E194+F194</f>
        <v>1615</v>
      </c>
      <c r="H194" s="115"/>
      <c r="I194" s="115"/>
    </row>
    <row r="195" spans="1:9" s="103" customFormat="1" ht="15">
      <c r="A195" s="43" t="s">
        <v>626</v>
      </c>
      <c r="B195" s="17" t="s">
        <v>258</v>
      </c>
      <c r="C195" s="12" t="s">
        <v>296</v>
      </c>
      <c r="D195" s="13" t="s">
        <v>257</v>
      </c>
      <c r="E195" s="58">
        <v>2382</v>
      </c>
      <c r="F195" s="58">
        <v>0</v>
      </c>
      <c r="G195" s="96">
        <f t="shared" si="10"/>
        <v>2382</v>
      </c>
      <c r="H195" s="115"/>
      <c r="I195" s="115"/>
    </row>
    <row r="196" spans="1:9" s="103" customFormat="1" ht="30">
      <c r="A196" s="43" t="s">
        <v>628</v>
      </c>
      <c r="B196" s="17" t="s">
        <v>275</v>
      </c>
      <c r="C196" s="12" t="s">
        <v>274</v>
      </c>
      <c r="D196" s="13" t="s">
        <v>180</v>
      </c>
      <c r="E196" s="58">
        <v>2347</v>
      </c>
      <c r="F196" s="58">
        <v>0</v>
      </c>
      <c r="G196" s="96">
        <f t="shared" si="10"/>
        <v>2347</v>
      </c>
      <c r="H196" s="115"/>
      <c r="I196" s="115"/>
    </row>
    <row r="197" spans="1:9" s="103" customFormat="1" ht="15">
      <c r="A197" s="43" t="s">
        <v>630</v>
      </c>
      <c r="B197" s="17" t="s">
        <v>271</v>
      </c>
      <c r="C197" s="12" t="s">
        <v>296</v>
      </c>
      <c r="D197" s="13" t="s">
        <v>270</v>
      </c>
      <c r="E197" s="58">
        <v>2417</v>
      </c>
      <c r="F197" s="58">
        <v>21</v>
      </c>
      <c r="G197" s="96">
        <f t="shared" si="10"/>
        <v>2438</v>
      </c>
      <c r="H197" s="115"/>
      <c r="I197" s="115"/>
    </row>
    <row r="198" spans="1:9" s="103" customFormat="1" ht="30">
      <c r="A198" s="43" t="s">
        <v>631</v>
      </c>
      <c r="B198" s="17" t="s">
        <v>273</v>
      </c>
      <c r="C198" s="12" t="s">
        <v>272</v>
      </c>
      <c r="D198" s="13" t="s">
        <v>180</v>
      </c>
      <c r="E198" s="58">
        <v>2566</v>
      </c>
      <c r="F198" s="58">
        <v>0</v>
      </c>
      <c r="G198" s="96">
        <f t="shared" si="10"/>
        <v>2566</v>
      </c>
      <c r="H198" s="115"/>
      <c r="I198" s="115"/>
    </row>
    <row r="199" spans="1:9" s="103" customFormat="1" ht="15">
      <c r="A199" s="43" t="s">
        <v>632</v>
      </c>
      <c r="B199" s="17" t="s">
        <v>281</v>
      </c>
      <c r="C199" s="12" t="s">
        <v>280</v>
      </c>
      <c r="D199" s="13" t="s">
        <v>181</v>
      </c>
      <c r="E199" s="58">
        <v>3298</v>
      </c>
      <c r="F199" s="58">
        <v>0</v>
      </c>
      <c r="G199" s="96">
        <f t="shared" si="10"/>
        <v>3298</v>
      </c>
      <c r="H199" s="115"/>
      <c r="I199" s="115"/>
    </row>
    <row r="200" spans="1:9" s="103" customFormat="1" ht="30">
      <c r="A200" s="43" t="s">
        <v>633</v>
      </c>
      <c r="B200" s="17" t="s">
        <v>287</v>
      </c>
      <c r="C200" s="12" t="s">
        <v>286</v>
      </c>
      <c r="D200" s="13" t="s">
        <v>182</v>
      </c>
      <c r="E200" s="58">
        <v>2280</v>
      </c>
      <c r="F200" s="58">
        <v>21</v>
      </c>
      <c r="G200" s="96">
        <f t="shared" si="10"/>
        <v>2301</v>
      </c>
      <c r="H200" s="115"/>
      <c r="I200" s="115"/>
    </row>
    <row r="201" spans="1:9" s="103" customFormat="1" ht="30">
      <c r="A201" s="43" t="s">
        <v>636</v>
      </c>
      <c r="B201" s="17" t="s">
        <v>283</v>
      </c>
      <c r="C201" s="12" t="s">
        <v>296</v>
      </c>
      <c r="D201" s="13" t="s">
        <v>282</v>
      </c>
      <c r="E201" s="58">
        <v>4677</v>
      </c>
      <c r="F201" s="58">
        <v>0</v>
      </c>
      <c r="G201" s="96">
        <f t="shared" si="10"/>
        <v>4677</v>
      </c>
      <c r="H201" s="115"/>
      <c r="I201" s="115"/>
    </row>
    <row r="202" spans="1:9" s="103" customFormat="1" ht="30">
      <c r="A202" s="43" t="s">
        <v>637</v>
      </c>
      <c r="B202" s="17" t="s">
        <v>285</v>
      </c>
      <c r="C202" s="12" t="s">
        <v>296</v>
      </c>
      <c r="D202" s="13" t="s">
        <v>284</v>
      </c>
      <c r="E202" s="58">
        <v>2414</v>
      </c>
      <c r="F202" s="58">
        <v>0</v>
      </c>
      <c r="G202" s="96">
        <f t="shared" si="10"/>
        <v>2414</v>
      </c>
      <c r="H202" s="115"/>
      <c r="I202" s="115"/>
    </row>
    <row r="203" spans="1:9" s="103" customFormat="1" ht="15" thickBot="1">
      <c r="A203" s="42">
        <v>75133881</v>
      </c>
      <c r="B203" s="29" t="s">
        <v>265</v>
      </c>
      <c r="C203" s="15"/>
      <c r="D203" s="16" t="s">
        <v>266</v>
      </c>
      <c r="E203" s="60">
        <v>1637</v>
      </c>
      <c r="F203" s="60">
        <v>0</v>
      </c>
      <c r="G203" s="96">
        <f t="shared" si="10"/>
        <v>1637</v>
      </c>
      <c r="H203" s="115"/>
      <c r="I203" s="115"/>
    </row>
    <row r="204" spans="1:9" s="105" customFormat="1" ht="15.75" thickBot="1">
      <c r="A204" s="126" t="s">
        <v>980</v>
      </c>
      <c r="B204" s="127"/>
      <c r="C204" s="127"/>
      <c r="D204" s="128"/>
      <c r="E204" s="56">
        <v>4535</v>
      </c>
      <c r="F204" s="56">
        <f>F205</f>
        <v>0</v>
      </c>
      <c r="G204" s="56">
        <f>G205</f>
        <v>4535</v>
      </c>
      <c r="H204" s="115"/>
      <c r="I204" s="115"/>
    </row>
    <row r="205" spans="1:9" s="103" customFormat="1" ht="15" thickBot="1">
      <c r="A205" s="44" t="s">
        <v>639</v>
      </c>
      <c r="B205" s="38" t="s">
        <v>291</v>
      </c>
      <c r="C205" s="38" t="s">
        <v>292</v>
      </c>
      <c r="D205" s="39" t="s">
        <v>249</v>
      </c>
      <c r="E205" s="61">
        <v>4535</v>
      </c>
      <c r="F205" s="61">
        <v>0</v>
      </c>
      <c r="G205" s="96">
        <f>E205+F205</f>
        <v>4535</v>
      </c>
      <c r="H205" s="115"/>
      <c r="I205" s="115"/>
    </row>
    <row r="206" spans="1:9" s="105" customFormat="1" ht="15.75" thickBot="1">
      <c r="A206" s="129" t="s">
        <v>977</v>
      </c>
      <c r="B206" s="127"/>
      <c r="C206" s="127"/>
      <c r="D206" s="128"/>
      <c r="E206" s="57">
        <v>116433</v>
      </c>
      <c r="F206" s="57">
        <f>F182+F186+F193+F204</f>
        <v>21</v>
      </c>
      <c r="G206" s="57">
        <f>G182+G186+G193+G204</f>
        <v>116454</v>
      </c>
      <c r="H206" s="115"/>
      <c r="I206" s="115"/>
    </row>
    <row r="207" spans="1:9" s="1" customFormat="1" ht="16.5" customHeight="1" thickBot="1">
      <c r="A207" s="121" t="s">
        <v>987</v>
      </c>
      <c r="B207" s="122"/>
      <c r="C207" s="122"/>
      <c r="D207" s="122"/>
      <c r="E207" s="122"/>
      <c r="F207" s="123"/>
      <c r="G207" s="124"/>
      <c r="H207" s="115"/>
      <c r="I207" s="115"/>
    </row>
    <row r="208" spans="1:9" s="105" customFormat="1" ht="15.75" thickBot="1">
      <c r="A208" s="130" t="s">
        <v>975</v>
      </c>
      <c r="B208" s="127"/>
      <c r="C208" s="127"/>
      <c r="D208" s="128"/>
      <c r="E208" s="56">
        <v>10779</v>
      </c>
      <c r="F208" s="56">
        <f>F209+F210+F211+F212+F213</f>
        <v>0</v>
      </c>
      <c r="G208" s="56">
        <f>G209+G210+G211+G212+G213</f>
        <v>10779</v>
      </c>
      <c r="H208" s="115"/>
      <c r="I208" s="115"/>
    </row>
    <row r="209" spans="1:9" s="103" customFormat="1" ht="15">
      <c r="A209" s="41" t="s">
        <v>595</v>
      </c>
      <c r="B209" s="9" t="s">
        <v>159</v>
      </c>
      <c r="C209" s="9" t="s">
        <v>160</v>
      </c>
      <c r="D209" s="10" t="s">
        <v>161</v>
      </c>
      <c r="E209" s="59">
        <v>1845</v>
      </c>
      <c r="F209" s="59">
        <v>0</v>
      </c>
      <c r="G209" s="96">
        <f>E209+F209</f>
        <v>1845</v>
      </c>
      <c r="H209" s="115"/>
      <c r="I209" s="115"/>
    </row>
    <row r="210" spans="1:9" s="103" customFormat="1" ht="15">
      <c r="A210" s="43" t="s">
        <v>596</v>
      </c>
      <c r="B210" s="17" t="s">
        <v>163</v>
      </c>
      <c r="C210" s="12" t="s">
        <v>162</v>
      </c>
      <c r="D210" s="13" t="s">
        <v>158</v>
      </c>
      <c r="E210" s="58">
        <v>4639</v>
      </c>
      <c r="F210" s="58">
        <v>0</v>
      </c>
      <c r="G210" s="96">
        <f>E210+F210</f>
        <v>4639</v>
      </c>
      <c r="H210" s="115"/>
      <c r="I210" s="115"/>
    </row>
    <row r="211" spans="1:9" s="103" customFormat="1" ht="15">
      <c r="A211" s="43" t="s">
        <v>597</v>
      </c>
      <c r="B211" s="17" t="s">
        <v>167</v>
      </c>
      <c r="C211" s="12" t="s">
        <v>166</v>
      </c>
      <c r="D211" s="13" t="s">
        <v>158</v>
      </c>
      <c r="E211" s="58">
        <v>2311</v>
      </c>
      <c r="F211" s="58">
        <v>0</v>
      </c>
      <c r="G211" s="96">
        <f>E211+F211</f>
        <v>2311</v>
      </c>
      <c r="H211" s="115"/>
      <c r="I211" s="115"/>
    </row>
    <row r="212" spans="1:9" s="103" customFormat="1" ht="15">
      <c r="A212" s="43" t="s">
        <v>598</v>
      </c>
      <c r="B212" s="12" t="s">
        <v>164</v>
      </c>
      <c r="C212" s="12" t="s">
        <v>165</v>
      </c>
      <c r="D212" s="13" t="s">
        <v>183</v>
      </c>
      <c r="E212" s="58">
        <v>1080</v>
      </c>
      <c r="F212" s="58">
        <v>0</v>
      </c>
      <c r="G212" s="96">
        <f>E212+F212</f>
        <v>1080</v>
      </c>
      <c r="H212" s="115"/>
      <c r="I212" s="115"/>
    </row>
    <row r="213" spans="1:9" s="103" customFormat="1" ht="15" thickBot="1">
      <c r="A213" s="42" t="s">
        <v>599</v>
      </c>
      <c r="B213" s="15" t="s">
        <v>168</v>
      </c>
      <c r="C213" s="15" t="s">
        <v>226</v>
      </c>
      <c r="D213" s="16" t="s">
        <v>220</v>
      </c>
      <c r="E213" s="60">
        <v>904</v>
      </c>
      <c r="F213" s="60">
        <v>0</v>
      </c>
      <c r="G213" s="96">
        <f>E213+F213</f>
        <v>904</v>
      </c>
      <c r="H213" s="115"/>
      <c r="I213" s="115"/>
    </row>
    <row r="214" spans="1:9" s="105" customFormat="1" ht="15.75" thickBot="1">
      <c r="A214" s="126" t="s">
        <v>976</v>
      </c>
      <c r="B214" s="127"/>
      <c r="C214" s="127"/>
      <c r="D214" s="128"/>
      <c r="E214" s="56">
        <v>29069</v>
      </c>
      <c r="F214" s="56">
        <f>F215+F216+F217+F218</f>
        <v>243</v>
      </c>
      <c r="G214" s="56">
        <f>G215+G216+G217+G218</f>
        <v>29312</v>
      </c>
      <c r="H214" s="115"/>
      <c r="I214" s="115"/>
    </row>
    <row r="215" spans="1:9" s="103" customFormat="1" ht="15">
      <c r="A215" s="41" t="s">
        <v>600</v>
      </c>
      <c r="B215" s="8" t="s">
        <v>228</v>
      </c>
      <c r="C215" s="9" t="s">
        <v>296</v>
      </c>
      <c r="D215" s="10" t="s">
        <v>227</v>
      </c>
      <c r="E215" s="59">
        <v>3721</v>
      </c>
      <c r="F215" s="59">
        <v>134</v>
      </c>
      <c r="G215" s="96">
        <f>E215+F215</f>
        <v>3855</v>
      </c>
      <c r="H215" s="115"/>
      <c r="I215" s="115"/>
    </row>
    <row r="216" spans="1:9" s="103" customFormat="1" ht="15">
      <c r="A216" s="43" t="s">
        <v>602</v>
      </c>
      <c r="B216" s="17" t="s">
        <v>234</v>
      </c>
      <c r="C216" s="12" t="s">
        <v>296</v>
      </c>
      <c r="D216" s="13" t="s">
        <v>233</v>
      </c>
      <c r="E216" s="58">
        <v>7051</v>
      </c>
      <c r="F216" s="58">
        <v>-49</v>
      </c>
      <c r="G216" s="96">
        <f>E216+F216</f>
        <v>7002</v>
      </c>
      <c r="H216" s="115"/>
      <c r="I216" s="115"/>
    </row>
    <row r="217" spans="1:9" s="103" customFormat="1" ht="15">
      <c r="A217" s="43" t="s">
        <v>603</v>
      </c>
      <c r="B217" s="17" t="s">
        <v>241</v>
      </c>
      <c r="C217" s="12" t="s">
        <v>239</v>
      </c>
      <c r="D217" s="13" t="s">
        <v>240</v>
      </c>
      <c r="E217" s="58">
        <v>9923</v>
      </c>
      <c r="F217" s="58">
        <v>163</v>
      </c>
      <c r="G217" s="96">
        <f>E217+F217</f>
        <v>10086</v>
      </c>
      <c r="H217" s="115"/>
      <c r="I217" s="115"/>
    </row>
    <row r="218" spans="1:9" s="103" customFormat="1" ht="15" thickBot="1">
      <c r="A218" s="42" t="s">
        <v>604</v>
      </c>
      <c r="B218" s="29" t="s">
        <v>238</v>
      </c>
      <c r="C218" s="15" t="s">
        <v>237</v>
      </c>
      <c r="D218" s="16" t="s">
        <v>158</v>
      </c>
      <c r="E218" s="60">
        <v>8374</v>
      </c>
      <c r="F218" s="60">
        <v>-5</v>
      </c>
      <c r="G218" s="96">
        <f>E218+F218</f>
        <v>8369</v>
      </c>
      <c r="H218" s="115"/>
      <c r="I218" s="115"/>
    </row>
    <row r="219" spans="1:9" s="105" customFormat="1" ht="15.75" thickBot="1">
      <c r="A219" s="126" t="s">
        <v>1000</v>
      </c>
      <c r="B219" s="127"/>
      <c r="C219" s="127"/>
      <c r="D219" s="128"/>
      <c r="E219" s="56">
        <v>11516</v>
      </c>
      <c r="F219" s="56">
        <f>F220+F221+F222+F223+F224</f>
        <v>68</v>
      </c>
      <c r="G219" s="56">
        <f>G220+G221+G222+G223+G224</f>
        <v>11584</v>
      </c>
      <c r="H219" s="115"/>
      <c r="I219" s="115"/>
    </row>
    <row r="220" spans="1:9" s="103" customFormat="1" ht="15">
      <c r="A220" s="41" t="s">
        <v>601</v>
      </c>
      <c r="B220" s="8" t="s">
        <v>230</v>
      </c>
      <c r="C220" s="9" t="s">
        <v>296</v>
      </c>
      <c r="D220" s="10" t="s">
        <v>229</v>
      </c>
      <c r="E220" s="59">
        <v>2451</v>
      </c>
      <c r="F220" s="59">
        <v>2</v>
      </c>
      <c r="G220" s="96">
        <f>E220+F220</f>
        <v>2453</v>
      </c>
      <c r="H220" s="115"/>
      <c r="I220" s="115"/>
    </row>
    <row r="221" spans="1:9" s="103" customFormat="1" ht="30">
      <c r="A221" s="43">
        <v>75024551</v>
      </c>
      <c r="B221" s="17" t="s">
        <v>232</v>
      </c>
      <c r="C221" s="12" t="s">
        <v>231</v>
      </c>
      <c r="D221" s="13" t="s">
        <v>220</v>
      </c>
      <c r="E221" s="58">
        <v>3980</v>
      </c>
      <c r="F221" s="58">
        <v>-61</v>
      </c>
      <c r="G221" s="96">
        <f>E221+F221</f>
        <v>3919</v>
      </c>
      <c r="H221" s="115"/>
      <c r="I221" s="115"/>
    </row>
    <row r="222" spans="1:9" s="103" customFormat="1" ht="15">
      <c r="A222" s="43" t="s">
        <v>605</v>
      </c>
      <c r="B222" s="12" t="s">
        <v>242</v>
      </c>
      <c r="C222" s="12" t="s">
        <v>296</v>
      </c>
      <c r="D222" s="13" t="s">
        <v>243</v>
      </c>
      <c r="E222" s="58">
        <v>1444</v>
      </c>
      <c r="F222" s="58">
        <v>92</v>
      </c>
      <c r="G222" s="96">
        <f>E222+F222</f>
        <v>1536</v>
      </c>
      <c r="H222" s="115"/>
      <c r="I222" s="115"/>
    </row>
    <row r="223" spans="1:9" s="103" customFormat="1" ht="15">
      <c r="A223" s="43" t="s">
        <v>606</v>
      </c>
      <c r="B223" s="17" t="s">
        <v>245</v>
      </c>
      <c r="C223" s="12" t="s">
        <v>244</v>
      </c>
      <c r="D223" s="13" t="s">
        <v>225</v>
      </c>
      <c r="E223" s="58">
        <v>2365</v>
      </c>
      <c r="F223" s="58">
        <v>0</v>
      </c>
      <c r="G223" s="96">
        <f>E223+F223</f>
        <v>2365</v>
      </c>
      <c r="H223" s="115"/>
      <c r="I223" s="115"/>
    </row>
    <row r="224" spans="1:9" s="103" customFormat="1" ht="30" thickBot="1">
      <c r="A224" s="42" t="s">
        <v>607</v>
      </c>
      <c r="B224" s="29" t="s">
        <v>236</v>
      </c>
      <c r="C224" s="15" t="s">
        <v>235</v>
      </c>
      <c r="D224" s="16" t="s">
        <v>158</v>
      </c>
      <c r="E224" s="60">
        <v>1276</v>
      </c>
      <c r="F224" s="60">
        <v>35</v>
      </c>
      <c r="G224" s="96">
        <f>E224+F224</f>
        <v>1311</v>
      </c>
      <c r="H224" s="115"/>
      <c r="I224" s="115"/>
    </row>
    <row r="225" spans="1:9" s="105" customFormat="1" ht="15.75" thickBot="1">
      <c r="A225" s="126" t="s">
        <v>980</v>
      </c>
      <c r="B225" s="127"/>
      <c r="C225" s="127"/>
      <c r="D225" s="128"/>
      <c r="E225" s="56">
        <v>4871</v>
      </c>
      <c r="F225" s="56">
        <f>F226</f>
        <v>27</v>
      </c>
      <c r="G225" s="56">
        <f>G226</f>
        <v>4898</v>
      </c>
      <c r="H225" s="115"/>
      <c r="I225" s="115"/>
    </row>
    <row r="226" spans="1:9" s="103" customFormat="1" ht="30" thickBot="1">
      <c r="A226" s="44" t="s">
        <v>608</v>
      </c>
      <c r="B226" s="38" t="s">
        <v>640</v>
      </c>
      <c r="C226" s="38" t="s">
        <v>246</v>
      </c>
      <c r="D226" s="39" t="s">
        <v>158</v>
      </c>
      <c r="E226" s="61">
        <v>4871</v>
      </c>
      <c r="F226" s="61">
        <v>27</v>
      </c>
      <c r="G226" s="96">
        <f>E226+F226</f>
        <v>4898</v>
      </c>
      <c r="H226" s="115"/>
      <c r="I226" s="115"/>
    </row>
    <row r="227" spans="1:9" s="105" customFormat="1" ht="15.75" thickBot="1">
      <c r="A227" s="126" t="s">
        <v>985</v>
      </c>
      <c r="B227" s="127"/>
      <c r="C227" s="127"/>
      <c r="D227" s="128"/>
      <c r="E227" s="56">
        <v>2451</v>
      </c>
      <c r="F227" s="56">
        <f>F228</f>
        <v>0</v>
      </c>
      <c r="G227" s="56">
        <f>G228</f>
        <v>2451</v>
      </c>
      <c r="H227" s="115"/>
      <c r="I227" s="115"/>
    </row>
    <row r="228" spans="1:9" s="103" customFormat="1" ht="15" thickBot="1">
      <c r="A228" s="44">
        <v>44065701</v>
      </c>
      <c r="B228" s="31" t="s">
        <v>248</v>
      </c>
      <c r="C228" s="38" t="s">
        <v>247</v>
      </c>
      <c r="D228" s="39" t="s">
        <v>158</v>
      </c>
      <c r="E228" s="61">
        <v>2451</v>
      </c>
      <c r="F228" s="61">
        <v>0</v>
      </c>
      <c r="G228" s="96">
        <f>E228+F228</f>
        <v>2451</v>
      </c>
      <c r="H228" s="115"/>
      <c r="I228" s="115"/>
    </row>
    <row r="229" spans="1:9" s="105" customFormat="1" ht="15.75" thickBot="1">
      <c r="A229" s="129" t="s">
        <v>977</v>
      </c>
      <c r="B229" s="127"/>
      <c r="C229" s="127"/>
      <c r="D229" s="128"/>
      <c r="E229" s="57">
        <v>58686</v>
      </c>
      <c r="F229" s="57">
        <f>F208+F214+F219+F225+F227</f>
        <v>338</v>
      </c>
      <c r="G229" s="57">
        <f>G208+G214+G219+G225+G227</f>
        <v>59024</v>
      </c>
      <c r="H229" s="115"/>
      <c r="I229" s="115"/>
    </row>
    <row r="230" spans="1:9" s="1" customFormat="1" ht="16.5" customHeight="1" thickBot="1">
      <c r="A230" s="121" t="s">
        <v>988</v>
      </c>
      <c r="B230" s="122"/>
      <c r="C230" s="122"/>
      <c r="D230" s="122"/>
      <c r="E230" s="122"/>
      <c r="F230" s="123"/>
      <c r="G230" s="124"/>
      <c r="H230" s="115"/>
      <c r="I230" s="115"/>
    </row>
    <row r="231" spans="1:9" s="105" customFormat="1" ht="15.75" thickBot="1">
      <c r="A231" s="130" t="s">
        <v>975</v>
      </c>
      <c r="B231" s="127"/>
      <c r="C231" s="127"/>
      <c r="D231" s="128"/>
      <c r="E231" s="56">
        <v>14381</v>
      </c>
      <c r="F231" s="56">
        <f>F232+F233+F234</f>
        <v>3</v>
      </c>
      <c r="G231" s="56">
        <f>G232+G233+G234</f>
        <v>14384</v>
      </c>
      <c r="H231" s="115"/>
      <c r="I231" s="115"/>
    </row>
    <row r="232" spans="1:9" s="103" customFormat="1" ht="15">
      <c r="A232" s="18">
        <v>71011889</v>
      </c>
      <c r="B232" s="9" t="s">
        <v>820</v>
      </c>
      <c r="C232" s="9" t="s">
        <v>296</v>
      </c>
      <c r="D232" s="10" t="s">
        <v>821</v>
      </c>
      <c r="E232" s="59">
        <v>1758</v>
      </c>
      <c r="F232" s="59">
        <v>0</v>
      </c>
      <c r="G232" s="96">
        <f>E232+F232</f>
        <v>1758</v>
      </c>
      <c r="H232" s="115"/>
      <c r="I232" s="115"/>
    </row>
    <row r="233" spans="1:9" s="103" customFormat="1" ht="15">
      <c r="A233" s="21">
        <v>70998850</v>
      </c>
      <c r="B233" s="12" t="s">
        <v>826</v>
      </c>
      <c r="C233" s="12" t="s">
        <v>827</v>
      </c>
      <c r="D233" s="13" t="s">
        <v>184</v>
      </c>
      <c r="E233" s="58">
        <v>715</v>
      </c>
      <c r="F233" s="58">
        <v>0</v>
      </c>
      <c r="G233" s="96">
        <f>E233+F233</f>
        <v>715</v>
      </c>
      <c r="H233" s="115"/>
      <c r="I233" s="115"/>
    </row>
    <row r="234" spans="1:9" s="103" customFormat="1" ht="15" thickBot="1">
      <c r="A234" s="24">
        <v>70995559</v>
      </c>
      <c r="B234" s="15" t="s">
        <v>823</v>
      </c>
      <c r="C234" s="15" t="s">
        <v>824</v>
      </c>
      <c r="D234" s="16" t="s">
        <v>819</v>
      </c>
      <c r="E234" s="60">
        <v>11908</v>
      </c>
      <c r="F234" s="60">
        <v>3</v>
      </c>
      <c r="G234" s="96">
        <f>E234+F234</f>
        <v>11911</v>
      </c>
      <c r="H234" s="115"/>
      <c r="I234" s="115"/>
    </row>
    <row r="235" spans="1:9" s="105" customFormat="1" ht="15.75" thickBot="1">
      <c r="A235" s="130" t="s">
        <v>976</v>
      </c>
      <c r="B235" s="127"/>
      <c r="C235" s="127"/>
      <c r="D235" s="128"/>
      <c r="E235" s="56">
        <v>56531</v>
      </c>
      <c r="F235" s="56">
        <f>F236+F237+F238+F239+F240</f>
        <v>4</v>
      </c>
      <c r="G235" s="56">
        <f>G236+G237+G238+G239+G240</f>
        <v>56535</v>
      </c>
      <c r="H235" s="115"/>
      <c r="I235" s="115"/>
    </row>
    <row r="236" spans="1:9" s="103" customFormat="1" ht="15">
      <c r="A236" s="18">
        <v>70882568</v>
      </c>
      <c r="B236" s="8" t="s">
        <v>832</v>
      </c>
      <c r="C236" s="9" t="s">
        <v>296</v>
      </c>
      <c r="D236" s="10" t="s">
        <v>831</v>
      </c>
      <c r="E236" s="59">
        <v>8764</v>
      </c>
      <c r="F236" s="59">
        <v>0</v>
      </c>
      <c r="G236" s="96">
        <f>E236+F236</f>
        <v>8764</v>
      </c>
      <c r="H236" s="115"/>
      <c r="I236" s="115"/>
    </row>
    <row r="237" spans="1:9" s="103" customFormat="1" ht="15">
      <c r="A237" s="21">
        <v>75021412</v>
      </c>
      <c r="B237" s="17" t="s">
        <v>847</v>
      </c>
      <c r="C237" s="12" t="s">
        <v>296</v>
      </c>
      <c r="D237" s="13" t="s">
        <v>846</v>
      </c>
      <c r="E237" s="58">
        <v>5686</v>
      </c>
      <c r="F237" s="58">
        <v>0</v>
      </c>
      <c r="G237" s="96">
        <f>E237+F237</f>
        <v>5686</v>
      </c>
      <c r="H237" s="115"/>
      <c r="I237" s="115"/>
    </row>
    <row r="238" spans="1:9" s="103" customFormat="1" ht="15">
      <c r="A238" s="21">
        <v>70940487</v>
      </c>
      <c r="B238" s="17" t="s">
        <v>829</v>
      </c>
      <c r="C238" s="12" t="s">
        <v>296</v>
      </c>
      <c r="D238" s="13" t="s">
        <v>828</v>
      </c>
      <c r="E238" s="58">
        <v>7519</v>
      </c>
      <c r="F238" s="58">
        <v>0</v>
      </c>
      <c r="G238" s="96">
        <f>E238+F238</f>
        <v>7519</v>
      </c>
      <c r="H238" s="115"/>
      <c r="I238" s="115"/>
    </row>
    <row r="239" spans="1:9" s="103" customFormat="1" ht="30">
      <c r="A239" s="21">
        <v>60574674</v>
      </c>
      <c r="B239" s="17" t="s">
        <v>836</v>
      </c>
      <c r="C239" s="12" t="s">
        <v>835</v>
      </c>
      <c r="D239" s="13" t="s">
        <v>819</v>
      </c>
      <c r="E239" s="58">
        <v>16153</v>
      </c>
      <c r="F239" s="58">
        <v>4</v>
      </c>
      <c r="G239" s="96">
        <f>E239+F239</f>
        <v>16157</v>
      </c>
      <c r="H239" s="115"/>
      <c r="I239" s="115"/>
    </row>
    <row r="240" spans="1:9" s="103" customFormat="1" ht="30" thickBot="1">
      <c r="A240" s="24">
        <v>70284725</v>
      </c>
      <c r="B240" s="29" t="s">
        <v>834</v>
      </c>
      <c r="C240" s="15" t="s">
        <v>833</v>
      </c>
      <c r="D240" s="16" t="s">
        <v>819</v>
      </c>
      <c r="E240" s="60">
        <v>18409</v>
      </c>
      <c r="F240" s="60">
        <v>0</v>
      </c>
      <c r="G240" s="96">
        <f>E240+F240</f>
        <v>18409</v>
      </c>
      <c r="H240" s="115"/>
      <c r="I240" s="115"/>
    </row>
    <row r="241" spans="1:9" s="105" customFormat="1" ht="15.75" thickBot="1">
      <c r="A241" s="131" t="s">
        <v>1000</v>
      </c>
      <c r="B241" s="132"/>
      <c r="C241" s="132"/>
      <c r="D241" s="133"/>
      <c r="E241" s="73">
        <v>21356</v>
      </c>
      <c r="F241" s="73">
        <f>F242+F243+F244+F245+F246+F247+F248+F249+F250</f>
        <v>52</v>
      </c>
      <c r="G241" s="56">
        <f>G242+G243+G244+G245+G246+G247+G248+G249+G250</f>
        <v>21408</v>
      </c>
      <c r="H241" s="115"/>
      <c r="I241" s="115"/>
    </row>
    <row r="242" spans="1:9" s="103" customFormat="1" ht="30">
      <c r="A242" s="71">
        <v>70990263</v>
      </c>
      <c r="B242" s="76" t="s">
        <v>830</v>
      </c>
      <c r="C242" s="72" t="s">
        <v>296</v>
      </c>
      <c r="D242" s="84" t="s">
        <v>186</v>
      </c>
      <c r="E242" s="78">
        <v>2311</v>
      </c>
      <c r="F242" s="78">
        <v>0</v>
      </c>
      <c r="G242" s="108">
        <f aca="true" t="shared" si="11" ref="G242:G250">E242+F242</f>
        <v>2311</v>
      </c>
      <c r="H242" s="115"/>
      <c r="I242" s="115"/>
    </row>
    <row r="243" spans="1:9" s="103" customFormat="1" ht="30">
      <c r="A243" s="21">
        <v>75021421</v>
      </c>
      <c r="B243" s="17" t="s">
        <v>843</v>
      </c>
      <c r="C243" s="12" t="s">
        <v>842</v>
      </c>
      <c r="D243" s="13" t="s">
        <v>188</v>
      </c>
      <c r="E243" s="58">
        <v>2222</v>
      </c>
      <c r="F243" s="58">
        <v>0</v>
      </c>
      <c r="G243" s="96">
        <f t="shared" si="11"/>
        <v>2222</v>
      </c>
      <c r="H243" s="115"/>
      <c r="I243" s="115"/>
    </row>
    <row r="244" spans="1:9" s="103" customFormat="1" ht="15" thickBot="1">
      <c r="A244" s="63">
        <v>70981736</v>
      </c>
      <c r="B244" s="65" t="s">
        <v>849</v>
      </c>
      <c r="C244" s="64" t="s">
        <v>848</v>
      </c>
      <c r="D244" s="67" t="s">
        <v>187</v>
      </c>
      <c r="E244" s="68">
        <v>2134</v>
      </c>
      <c r="F244" s="68">
        <v>3</v>
      </c>
      <c r="G244" s="98">
        <f t="shared" si="11"/>
        <v>2137</v>
      </c>
      <c r="H244" s="115"/>
      <c r="I244" s="115"/>
    </row>
    <row r="245" spans="1:9" s="103" customFormat="1" ht="30">
      <c r="A245" s="71">
        <v>75020408</v>
      </c>
      <c r="B245" s="76" t="s">
        <v>838</v>
      </c>
      <c r="C245" s="72" t="s">
        <v>837</v>
      </c>
      <c r="D245" s="84" t="s">
        <v>188</v>
      </c>
      <c r="E245" s="78">
        <v>3314</v>
      </c>
      <c r="F245" s="78">
        <v>46</v>
      </c>
      <c r="G245" s="109">
        <f t="shared" si="11"/>
        <v>3360</v>
      </c>
      <c r="H245" s="115"/>
      <c r="I245" s="115"/>
    </row>
    <row r="246" spans="1:9" s="103" customFormat="1" ht="30" thickBot="1">
      <c r="A246" s="63">
        <v>75020025</v>
      </c>
      <c r="B246" s="65" t="s">
        <v>619</v>
      </c>
      <c r="C246" s="64" t="s">
        <v>296</v>
      </c>
      <c r="D246" s="67" t="s">
        <v>845</v>
      </c>
      <c r="E246" s="68">
        <v>2431</v>
      </c>
      <c r="F246" s="68">
        <v>0</v>
      </c>
      <c r="G246" s="96">
        <f t="shared" si="11"/>
        <v>2431</v>
      </c>
      <c r="H246" s="115"/>
      <c r="I246" s="115"/>
    </row>
    <row r="247" spans="1:9" s="103" customFormat="1" ht="15">
      <c r="A247" s="18">
        <v>75023881</v>
      </c>
      <c r="B247" s="9" t="s">
        <v>839</v>
      </c>
      <c r="C247" s="9" t="s">
        <v>822</v>
      </c>
      <c r="D247" s="10" t="s">
        <v>185</v>
      </c>
      <c r="E247" s="59">
        <v>2755</v>
      </c>
      <c r="F247" s="59">
        <v>0</v>
      </c>
      <c r="G247" s="96">
        <f t="shared" si="11"/>
        <v>2755</v>
      </c>
      <c r="H247" s="115"/>
      <c r="I247" s="115"/>
    </row>
    <row r="248" spans="1:9" s="103" customFormat="1" ht="15">
      <c r="A248" s="21">
        <v>70869006</v>
      </c>
      <c r="B248" s="17" t="s">
        <v>618</v>
      </c>
      <c r="C248" s="12" t="s">
        <v>825</v>
      </c>
      <c r="D248" s="13" t="s">
        <v>189</v>
      </c>
      <c r="E248" s="58">
        <v>2753</v>
      </c>
      <c r="F248" s="58">
        <v>0</v>
      </c>
      <c r="G248" s="96">
        <f t="shared" si="11"/>
        <v>2753</v>
      </c>
      <c r="H248" s="115"/>
      <c r="I248" s="115"/>
    </row>
    <row r="249" spans="1:9" s="103" customFormat="1" ht="30">
      <c r="A249" s="21">
        <v>75024055</v>
      </c>
      <c r="B249" s="17" t="s">
        <v>851</v>
      </c>
      <c r="C249" s="12" t="s">
        <v>296</v>
      </c>
      <c r="D249" s="13" t="s">
        <v>850</v>
      </c>
      <c r="E249" s="58">
        <v>1814</v>
      </c>
      <c r="F249" s="58">
        <v>1</v>
      </c>
      <c r="G249" s="96">
        <f t="shared" si="11"/>
        <v>1815</v>
      </c>
      <c r="H249" s="115"/>
      <c r="I249" s="115"/>
    </row>
    <row r="250" spans="1:9" s="103" customFormat="1" ht="30" thickBot="1">
      <c r="A250" s="63">
        <v>70993084</v>
      </c>
      <c r="B250" s="65" t="s">
        <v>841</v>
      </c>
      <c r="C250" s="64" t="s">
        <v>840</v>
      </c>
      <c r="D250" s="67" t="s">
        <v>188</v>
      </c>
      <c r="E250" s="68">
        <v>1622</v>
      </c>
      <c r="F250" s="68">
        <v>2</v>
      </c>
      <c r="G250" s="111">
        <f t="shared" si="11"/>
        <v>1624</v>
      </c>
      <c r="H250" s="115"/>
      <c r="I250" s="115"/>
    </row>
    <row r="251" spans="1:9" s="105" customFormat="1" ht="15.75" thickBot="1">
      <c r="A251" s="134" t="s">
        <v>980</v>
      </c>
      <c r="B251" s="135"/>
      <c r="C251" s="135"/>
      <c r="D251" s="136"/>
      <c r="E251" s="74">
        <v>7479</v>
      </c>
      <c r="F251" s="74">
        <f>F252</f>
        <v>0</v>
      </c>
      <c r="G251" s="56">
        <f>G252</f>
        <v>7479</v>
      </c>
      <c r="H251" s="115"/>
      <c r="I251" s="115"/>
    </row>
    <row r="252" spans="1:9" s="103" customFormat="1" ht="30" thickBot="1">
      <c r="A252" s="30">
        <v>70282439</v>
      </c>
      <c r="B252" s="38" t="s">
        <v>852</v>
      </c>
      <c r="C252" s="38" t="s">
        <v>853</v>
      </c>
      <c r="D252" s="39" t="s">
        <v>819</v>
      </c>
      <c r="E252" s="61">
        <v>7479</v>
      </c>
      <c r="F252" s="61">
        <v>0</v>
      </c>
      <c r="G252" s="96">
        <f>E252+F252</f>
        <v>7479</v>
      </c>
      <c r="H252" s="115"/>
      <c r="I252" s="115"/>
    </row>
    <row r="253" spans="1:9" s="105" customFormat="1" ht="15.75" thickBot="1">
      <c r="A253" s="126" t="s">
        <v>985</v>
      </c>
      <c r="B253" s="127"/>
      <c r="C253" s="127"/>
      <c r="D253" s="128"/>
      <c r="E253" s="56">
        <v>1510</v>
      </c>
      <c r="F253" s="56">
        <f>F254</f>
        <v>3</v>
      </c>
      <c r="G253" s="56">
        <f>G254</f>
        <v>1513</v>
      </c>
      <c r="H253" s="115"/>
      <c r="I253" s="115"/>
    </row>
    <row r="254" spans="1:9" s="103" customFormat="1" ht="15" thickBot="1">
      <c r="A254" s="30">
        <v>70927880</v>
      </c>
      <c r="B254" s="38" t="s">
        <v>817</v>
      </c>
      <c r="C254" s="38" t="s">
        <v>818</v>
      </c>
      <c r="D254" s="39" t="s">
        <v>819</v>
      </c>
      <c r="E254" s="62">
        <v>1510</v>
      </c>
      <c r="F254" s="62">
        <v>3</v>
      </c>
      <c r="G254" s="96">
        <f>E254+F254</f>
        <v>1513</v>
      </c>
      <c r="H254" s="115"/>
      <c r="I254" s="115"/>
    </row>
    <row r="255" spans="1:9" s="105" customFormat="1" ht="15.75" thickBot="1">
      <c r="A255" s="129" t="s">
        <v>977</v>
      </c>
      <c r="B255" s="127"/>
      <c r="C255" s="127"/>
      <c r="D255" s="128"/>
      <c r="E255" s="57">
        <v>101257</v>
      </c>
      <c r="F255" s="57">
        <f>F231+F235+F241+F251+F253</f>
        <v>62</v>
      </c>
      <c r="G255" s="57">
        <f>G231+G235+G241+G251+G253</f>
        <v>101319</v>
      </c>
      <c r="H255" s="115"/>
      <c r="I255" s="115"/>
    </row>
    <row r="256" spans="1:9" s="1" customFormat="1" ht="16.5" customHeight="1" thickBot="1">
      <c r="A256" s="121" t="s">
        <v>989</v>
      </c>
      <c r="B256" s="122"/>
      <c r="C256" s="122"/>
      <c r="D256" s="122"/>
      <c r="E256" s="122"/>
      <c r="F256" s="123"/>
      <c r="G256" s="124"/>
      <c r="H256" s="115"/>
      <c r="I256" s="115"/>
    </row>
    <row r="257" spans="1:9" s="105" customFormat="1" ht="15.75" thickBot="1">
      <c r="A257" s="130" t="s">
        <v>975</v>
      </c>
      <c r="B257" s="127"/>
      <c r="C257" s="127"/>
      <c r="D257" s="128"/>
      <c r="E257" s="56">
        <v>8714</v>
      </c>
      <c r="F257" s="56">
        <f>F258+F259+F260+F261</f>
        <v>43</v>
      </c>
      <c r="G257" s="56">
        <f>G258+G259+G260+G261</f>
        <v>8757</v>
      </c>
      <c r="H257" s="115"/>
      <c r="I257" s="115"/>
    </row>
    <row r="258" spans="1:9" s="103" customFormat="1" ht="15">
      <c r="A258" s="18">
        <v>70984336</v>
      </c>
      <c r="B258" s="9" t="s">
        <v>702</v>
      </c>
      <c r="C258" s="9" t="s">
        <v>296</v>
      </c>
      <c r="D258" s="10" t="s">
        <v>705</v>
      </c>
      <c r="E258" s="59">
        <v>848</v>
      </c>
      <c r="F258" s="59">
        <v>0</v>
      </c>
      <c r="G258" s="96">
        <f>E258+F258</f>
        <v>848</v>
      </c>
      <c r="H258" s="115"/>
      <c r="I258" s="115"/>
    </row>
    <row r="259" spans="1:9" s="103" customFormat="1" ht="15">
      <c r="A259" s="21">
        <v>75000687</v>
      </c>
      <c r="B259" s="12" t="s">
        <v>706</v>
      </c>
      <c r="C259" s="12" t="s">
        <v>707</v>
      </c>
      <c r="D259" s="13" t="s">
        <v>697</v>
      </c>
      <c r="E259" s="58">
        <v>3117</v>
      </c>
      <c r="F259" s="58">
        <v>3</v>
      </c>
      <c r="G259" s="96">
        <f>E259+F259</f>
        <v>3120</v>
      </c>
      <c r="H259" s="115"/>
      <c r="I259" s="115"/>
    </row>
    <row r="260" spans="1:9" s="103" customFormat="1" ht="15">
      <c r="A260" s="21">
        <v>75000571</v>
      </c>
      <c r="B260" s="12" t="s">
        <v>710</v>
      </c>
      <c r="C260" s="12" t="s">
        <v>711</v>
      </c>
      <c r="D260" s="13" t="s">
        <v>697</v>
      </c>
      <c r="E260" s="58">
        <v>4021</v>
      </c>
      <c r="F260" s="58">
        <v>0</v>
      </c>
      <c r="G260" s="96">
        <f>E260+F260</f>
        <v>4021</v>
      </c>
      <c r="H260" s="115"/>
      <c r="I260" s="115"/>
    </row>
    <row r="261" spans="1:9" s="103" customFormat="1" ht="15" thickBot="1">
      <c r="A261" s="24">
        <v>75001381</v>
      </c>
      <c r="B261" s="15" t="s">
        <v>708</v>
      </c>
      <c r="C261" s="15" t="s">
        <v>296</v>
      </c>
      <c r="D261" s="16" t="s">
        <v>709</v>
      </c>
      <c r="E261" s="60">
        <v>728</v>
      </c>
      <c r="F261" s="60">
        <v>40</v>
      </c>
      <c r="G261" s="96">
        <f>E261+F261</f>
        <v>768</v>
      </c>
      <c r="H261" s="115"/>
      <c r="I261" s="115"/>
    </row>
    <row r="262" spans="1:9" s="105" customFormat="1" ht="15.75" thickBot="1">
      <c r="A262" s="126" t="s">
        <v>976</v>
      </c>
      <c r="B262" s="127"/>
      <c r="C262" s="127"/>
      <c r="D262" s="128"/>
      <c r="E262" s="56">
        <v>29657</v>
      </c>
      <c r="F262" s="56">
        <f>F263+F264+F265</f>
        <v>5</v>
      </c>
      <c r="G262" s="56">
        <f>G263+G264+G265</f>
        <v>29662</v>
      </c>
      <c r="H262" s="115"/>
      <c r="I262" s="115"/>
    </row>
    <row r="263" spans="1:9" s="103" customFormat="1" ht="15">
      <c r="A263" s="18">
        <v>70983780</v>
      </c>
      <c r="B263" s="8" t="s">
        <v>714</v>
      </c>
      <c r="C263" s="9" t="s">
        <v>712</v>
      </c>
      <c r="D263" s="10" t="s">
        <v>713</v>
      </c>
      <c r="E263" s="59">
        <v>7392</v>
      </c>
      <c r="F263" s="59">
        <v>0</v>
      </c>
      <c r="G263" s="96">
        <f>E263+F263</f>
        <v>7392</v>
      </c>
      <c r="H263" s="115"/>
      <c r="I263" s="115"/>
    </row>
    <row r="264" spans="1:9" s="103" customFormat="1" ht="30">
      <c r="A264" s="21">
        <v>75000474</v>
      </c>
      <c r="B264" s="12" t="s">
        <v>717</v>
      </c>
      <c r="C264" s="12" t="s">
        <v>718</v>
      </c>
      <c r="D264" s="13" t="s">
        <v>697</v>
      </c>
      <c r="E264" s="58">
        <v>9451</v>
      </c>
      <c r="F264" s="58">
        <v>0</v>
      </c>
      <c r="G264" s="96">
        <f>E264+F264</f>
        <v>9451</v>
      </c>
      <c r="H264" s="115"/>
      <c r="I264" s="115"/>
    </row>
    <row r="265" spans="1:9" s="103" customFormat="1" ht="15" thickBot="1">
      <c r="A265" s="24">
        <v>75000482</v>
      </c>
      <c r="B265" s="15" t="s">
        <v>719</v>
      </c>
      <c r="C265" s="15" t="s">
        <v>720</v>
      </c>
      <c r="D265" s="16" t="s">
        <v>697</v>
      </c>
      <c r="E265" s="60">
        <v>12814</v>
      </c>
      <c r="F265" s="60">
        <v>5</v>
      </c>
      <c r="G265" s="96">
        <f>E265+F265</f>
        <v>12819</v>
      </c>
      <c r="H265" s="115"/>
      <c r="I265" s="115"/>
    </row>
    <row r="266" spans="1:9" s="105" customFormat="1" ht="15.75" thickBot="1">
      <c r="A266" s="149" t="s">
        <v>1000</v>
      </c>
      <c r="B266" s="123"/>
      <c r="C266" s="123"/>
      <c r="D266" s="123"/>
      <c r="E266" s="56">
        <v>2732</v>
      </c>
      <c r="F266" s="56">
        <f>F267</f>
        <v>0</v>
      </c>
      <c r="G266" s="56">
        <f>G267</f>
        <v>2732</v>
      </c>
      <c r="H266" s="115"/>
      <c r="I266" s="115"/>
    </row>
    <row r="267" spans="1:9" s="103" customFormat="1" ht="15" thickBot="1">
      <c r="A267" s="30">
        <v>71001271</v>
      </c>
      <c r="B267" s="31" t="s">
        <v>716</v>
      </c>
      <c r="C267" s="38" t="s">
        <v>296</v>
      </c>
      <c r="D267" s="39" t="s">
        <v>715</v>
      </c>
      <c r="E267" s="61">
        <v>2732</v>
      </c>
      <c r="F267" s="61">
        <v>0</v>
      </c>
      <c r="G267" s="96">
        <f>E267+F267</f>
        <v>2732</v>
      </c>
      <c r="H267" s="115"/>
      <c r="I267" s="115"/>
    </row>
    <row r="268" spans="1:9" s="105" customFormat="1" ht="15.75" thickBot="1">
      <c r="A268" s="126" t="s">
        <v>982</v>
      </c>
      <c r="B268" s="127"/>
      <c r="C268" s="127"/>
      <c r="D268" s="128"/>
      <c r="E268" s="56">
        <v>2256</v>
      </c>
      <c r="F268" s="56">
        <f>F269</f>
        <v>0</v>
      </c>
      <c r="G268" s="56">
        <f>G269</f>
        <v>2256</v>
      </c>
      <c r="H268" s="115"/>
      <c r="I268" s="115"/>
    </row>
    <row r="269" spans="1:9" s="103" customFormat="1" ht="15" thickBot="1">
      <c r="A269" s="30">
        <v>75000679</v>
      </c>
      <c r="B269" s="38" t="s">
        <v>700</v>
      </c>
      <c r="C269" s="38" t="s">
        <v>701</v>
      </c>
      <c r="D269" s="39" t="s">
        <v>697</v>
      </c>
      <c r="E269" s="61">
        <v>2256</v>
      </c>
      <c r="F269" s="61">
        <v>0</v>
      </c>
      <c r="G269" s="96">
        <f>E269+F269</f>
        <v>2256</v>
      </c>
      <c r="H269" s="115"/>
      <c r="I269" s="115"/>
    </row>
    <row r="270" spans="1:9" s="105" customFormat="1" ht="15.75" thickBot="1">
      <c r="A270" s="126" t="s">
        <v>980</v>
      </c>
      <c r="B270" s="127"/>
      <c r="C270" s="127"/>
      <c r="D270" s="128"/>
      <c r="E270" s="56">
        <v>3187</v>
      </c>
      <c r="F270" s="56">
        <f>F271</f>
        <v>0</v>
      </c>
      <c r="G270" s="56">
        <f>G271</f>
        <v>3187</v>
      </c>
      <c r="H270" s="115"/>
      <c r="I270" s="115"/>
    </row>
    <row r="271" spans="1:9" s="103" customFormat="1" ht="15" thickBot="1">
      <c r="A271" s="40">
        <v>72088087</v>
      </c>
      <c r="B271" s="38" t="s">
        <v>368</v>
      </c>
      <c r="C271" s="38" t="s">
        <v>369</v>
      </c>
      <c r="D271" s="39" t="s">
        <v>697</v>
      </c>
      <c r="E271" s="61">
        <v>3187</v>
      </c>
      <c r="F271" s="61">
        <v>0</v>
      </c>
      <c r="G271" s="96">
        <f>E271+F271</f>
        <v>3187</v>
      </c>
      <c r="H271" s="115"/>
      <c r="I271" s="115"/>
    </row>
    <row r="272" spans="1:9" s="105" customFormat="1" ht="15.75" thickBot="1">
      <c r="A272" s="129" t="s">
        <v>977</v>
      </c>
      <c r="B272" s="127"/>
      <c r="C272" s="127"/>
      <c r="D272" s="128"/>
      <c r="E272" s="57">
        <v>46546</v>
      </c>
      <c r="F272" s="57">
        <f>F257+F262+F266+F268+F270</f>
        <v>48</v>
      </c>
      <c r="G272" s="57">
        <f>G257+G262+G266+G268+G270</f>
        <v>46594</v>
      </c>
      <c r="H272" s="115"/>
      <c r="I272" s="115"/>
    </row>
    <row r="273" spans="1:9" s="1" customFormat="1" ht="16.5" customHeight="1" thickBot="1">
      <c r="A273" s="121" t="s">
        <v>990</v>
      </c>
      <c r="B273" s="122"/>
      <c r="C273" s="122"/>
      <c r="D273" s="122"/>
      <c r="E273" s="122"/>
      <c r="F273" s="123"/>
      <c r="G273" s="124"/>
      <c r="H273" s="115"/>
      <c r="I273" s="115"/>
    </row>
    <row r="274" spans="1:9" s="105" customFormat="1" ht="15.75" thickBot="1">
      <c r="A274" s="130" t="s">
        <v>975</v>
      </c>
      <c r="B274" s="127"/>
      <c r="C274" s="127"/>
      <c r="D274" s="128"/>
      <c r="E274" s="56">
        <v>41268</v>
      </c>
      <c r="F274" s="56">
        <f>F275+F276+F277+F278+F279+F280+F281+F282+F283+F284+F285+F286</f>
        <v>28</v>
      </c>
      <c r="G274" s="56">
        <f>G275+G276+G277+G278+G279+G280+G281+G282+G283+G284+G285+G286</f>
        <v>41296</v>
      </c>
      <c r="H274" s="115"/>
      <c r="I274" s="115"/>
    </row>
    <row r="275" spans="1:9" s="103" customFormat="1" ht="15">
      <c r="A275" s="18">
        <v>75000962</v>
      </c>
      <c r="B275" s="9" t="s">
        <v>748</v>
      </c>
      <c r="C275" s="9" t="s">
        <v>296</v>
      </c>
      <c r="D275" s="10" t="s">
        <v>749</v>
      </c>
      <c r="E275" s="59">
        <v>1276</v>
      </c>
      <c r="F275" s="59">
        <v>1</v>
      </c>
      <c r="G275" s="96">
        <f aca="true" t="shared" si="12" ref="G275:G286">E275+F275</f>
        <v>1277</v>
      </c>
      <c r="H275" s="115"/>
      <c r="I275" s="115"/>
    </row>
    <row r="276" spans="1:9" s="103" customFormat="1" ht="15">
      <c r="A276" s="21">
        <v>70998469</v>
      </c>
      <c r="B276" s="12" t="s">
        <v>506</v>
      </c>
      <c r="C276" s="12" t="s">
        <v>296</v>
      </c>
      <c r="D276" s="13" t="s">
        <v>762</v>
      </c>
      <c r="E276" s="58">
        <v>898</v>
      </c>
      <c r="F276" s="58">
        <v>1</v>
      </c>
      <c r="G276" s="96">
        <f t="shared" si="12"/>
        <v>899</v>
      </c>
      <c r="H276" s="115"/>
      <c r="I276" s="115"/>
    </row>
    <row r="277" spans="1:9" s="103" customFormat="1" ht="15">
      <c r="A277" s="21">
        <v>75000300</v>
      </c>
      <c r="B277" s="12" t="s">
        <v>750</v>
      </c>
      <c r="C277" s="12" t="s">
        <v>751</v>
      </c>
      <c r="D277" s="13" t="s">
        <v>752</v>
      </c>
      <c r="E277" s="58">
        <v>2549</v>
      </c>
      <c r="F277" s="58">
        <v>2</v>
      </c>
      <c r="G277" s="96">
        <f t="shared" si="12"/>
        <v>2551</v>
      </c>
      <c r="H277" s="115"/>
      <c r="I277" s="115"/>
    </row>
    <row r="278" spans="1:9" s="103" customFormat="1" ht="15">
      <c r="A278" s="21">
        <v>70998990</v>
      </c>
      <c r="B278" s="12" t="s">
        <v>758</v>
      </c>
      <c r="C278" s="12" t="s">
        <v>296</v>
      </c>
      <c r="D278" s="13" t="s">
        <v>759</v>
      </c>
      <c r="E278" s="58">
        <v>1068</v>
      </c>
      <c r="F278" s="58">
        <v>1</v>
      </c>
      <c r="G278" s="96">
        <f t="shared" si="12"/>
        <v>1069</v>
      </c>
      <c r="H278" s="115"/>
      <c r="I278" s="115"/>
    </row>
    <row r="279" spans="1:9" s="103" customFormat="1" ht="15">
      <c r="A279" s="21">
        <v>75000911</v>
      </c>
      <c r="B279" s="12" t="s">
        <v>760</v>
      </c>
      <c r="C279" s="12" t="s">
        <v>296</v>
      </c>
      <c r="D279" s="13" t="s">
        <v>761</v>
      </c>
      <c r="E279" s="58">
        <v>578</v>
      </c>
      <c r="F279" s="58">
        <v>1</v>
      </c>
      <c r="G279" s="96">
        <f t="shared" si="12"/>
        <v>579</v>
      </c>
      <c r="H279" s="115"/>
      <c r="I279" s="115"/>
    </row>
    <row r="280" spans="1:9" s="103" customFormat="1" ht="15">
      <c r="A280" s="21">
        <v>75000342</v>
      </c>
      <c r="B280" s="12" t="s">
        <v>763</v>
      </c>
      <c r="C280" s="12" t="s">
        <v>296</v>
      </c>
      <c r="D280" s="13" t="s">
        <v>764</v>
      </c>
      <c r="E280" s="58">
        <v>1559</v>
      </c>
      <c r="F280" s="58">
        <v>1</v>
      </c>
      <c r="G280" s="96">
        <f t="shared" si="12"/>
        <v>1560</v>
      </c>
      <c r="H280" s="115"/>
      <c r="I280" s="115"/>
    </row>
    <row r="281" spans="1:9" s="103" customFormat="1" ht="15">
      <c r="A281" s="21">
        <v>70992681</v>
      </c>
      <c r="B281" s="12" t="s">
        <v>765</v>
      </c>
      <c r="C281" s="12" t="s">
        <v>766</v>
      </c>
      <c r="D281" s="13" t="s">
        <v>699</v>
      </c>
      <c r="E281" s="58">
        <v>21969</v>
      </c>
      <c r="F281" s="58">
        <v>12</v>
      </c>
      <c r="G281" s="96">
        <f t="shared" si="12"/>
        <v>21981</v>
      </c>
      <c r="H281" s="115"/>
      <c r="I281" s="115"/>
    </row>
    <row r="282" spans="1:9" s="103" customFormat="1" ht="30">
      <c r="A282" s="21">
        <v>70985014</v>
      </c>
      <c r="B282" s="12" t="s">
        <v>770</v>
      </c>
      <c r="C282" s="12" t="s">
        <v>771</v>
      </c>
      <c r="D282" s="13" t="s">
        <v>772</v>
      </c>
      <c r="E282" s="58">
        <v>3098</v>
      </c>
      <c r="F282" s="58">
        <v>2</v>
      </c>
      <c r="G282" s="96">
        <f t="shared" si="12"/>
        <v>3100</v>
      </c>
      <c r="H282" s="115"/>
      <c r="I282" s="115"/>
    </row>
    <row r="283" spans="1:9" s="103" customFormat="1" ht="15">
      <c r="A283" s="21">
        <v>70988854</v>
      </c>
      <c r="B283" s="12" t="s">
        <v>753</v>
      </c>
      <c r="C283" s="12" t="s">
        <v>754</v>
      </c>
      <c r="D283" s="13" t="s">
        <v>190</v>
      </c>
      <c r="E283" s="58">
        <v>451</v>
      </c>
      <c r="F283" s="58">
        <v>1</v>
      </c>
      <c r="G283" s="96">
        <f t="shared" si="12"/>
        <v>452</v>
      </c>
      <c r="H283" s="115"/>
      <c r="I283" s="115"/>
    </row>
    <row r="284" spans="1:9" s="103" customFormat="1" ht="30">
      <c r="A284" s="21">
        <v>49029631</v>
      </c>
      <c r="B284" s="12" t="s">
        <v>755</v>
      </c>
      <c r="C284" s="12" t="s">
        <v>756</v>
      </c>
      <c r="D284" s="13" t="s">
        <v>757</v>
      </c>
      <c r="E284" s="58">
        <v>6820</v>
      </c>
      <c r="F284" s="58">
        <v>4</v>
      </c>
      <c r="G284" s="96">
        <f t="shared" si="12"/>
        <v>6824</v>
      </c>
      <c r="H284" s="115"/>
      <c r="I284" s="115"/>
    </row>
    <row r="285" spans="1:9" s="103" customFormat="1" ht="15">
      <c r="A285" s="24">
        <v>71004858</v>
      </c>
      <c r="B285" s="15" t="s">
        <v>768</v>
      </c>
      <c r="C285" s="15" t="s">
        <v>769</v>
      </c>
      <c r="D285" s="16" t="s">
        <v>191</v>
      </c>
      <c r="E285" s="60">
        <v>777</v>
      </c>
      <c r="F285" s="60">
        <v>1</v>
      </c>
      <c r="G285" s="96">
        <f>E285+F285</f>
        <v>778</v>
      </c>
      <c r="H285" s="115"/>
      <c r="I285" s="115"/>
    </row>
    <row r="286" spans="1:9" s="103" customFormat="1" ht="15" thickBot="1">
      <c r="A286" s="11">
        <v>71002171</v>
      </c>
      <c r="B286" s="15" t="s">
        <v>511</v>
      </c>
      <c r="C286" s="15" t="s">
        <v>512</v>
      </c>
      <c r="D286" s="16" t="s">
        <v>513</v>
      </c>
      <c r="E286" s="60">
        <v>225</v>
      </c>
      <c r="F286" s="60">
        <v>1</v>
      </c>
      <c r="G286" s="96">
        <f t="shared" si="12"/>
        <v>226</v>
      </c>
      <c r="H286" s="115"/>
      <c r="I286" s="115"/>
    </row>
    <row r="287" spans="1:9" s="105" customFormat="1" ht="15.75" thickBot="1">
      <c r="A287" s="126" t="s">
        <v>976</v>
      </c>
      <c r="B287" s="127"/>
      <c r="C287" s="127"/>
      <c r="D287" s="128"/>
      <c r="E287" s="56">
        <v>145685</v>
      </c>
      <c r="F287" s="56">
        <f>F288+F289+F290+F291+F292+F293+F294+F295+F296+F297+F298+F299+F300</f>
        <v>6</v>
      </c>
      <c r="G287" s="56">
        <f>G288+G289+G290+G291+G292+G293+G294+G295+G296+G297+G298+G299+G300</f>
        <v>145691</v>
      </c>
      <c r="H287" s="115"/>
      <c r="I287" s="115"/>
    </row>
    <row r="288" spans="1:9" s="103" customFormat="1" ht="15">
      <c r="A288" s="18">
        <v>62540106</v>
      </c>
      <c r="B288" s="19" t="s">
        <v>777</v>
      </c>
      <c r="C288" s="45" t="s">
        <v>775</v>
      </c>
      <c r="D288" s="46" t="s">
        <v>776</v>
      </c>
      <c r="E288" s="59">
        <v>9895</v>
      </c>
      <c r="F288" s="59">
        <v>1</v>
      </c>
      <c r="G288" s="96">
        <f aca="true" t="shared" si="13" ref="G288:G300">E288+F288</f>
        <v>9896</v>
      </c>
      <c r="H288" s="115"/>
      <c r="I288" s="115"/>
    </row>
    <row r="289" spans="1:9" s="103" customFormat="1" ht="15">
      <c r="A289" s="21">
        <v>75000296</v>
      </c>
      <c r="B289" s="22" t="s">
        <v>779</v>
      </c>
      <c r="C289" s="28" t="s">
        <v>778</v>
      </c>
      <c r="D289" s="47" t="s">
        <v>752</v>
      </c>
      <c r="E289" s="58">
        <v>7589</v>
      </c>
      <c r="F289" s="58">
        <v>0</v>
      </c>
      <c r="G289" s="96">
        <f t="shared" si="13"/>
        <v>7589</v>
      </c>
      <c r="H289" s="115"/>
      <c r="I289" s="115"/>
    </row>
    <row r="290" spans="1:9" s="103" customFormat="1" ht="30">
      <c r="A290" s="21">
        <v>70659133</v>
      </c>
      <c r="B290" s="22" t="s">
        <v>782</v>
      </c>
      <c r="C290" s="28" t="s">
        <v>780</v>
      </c>
      <c r="D290" s="47" t="s">
        <v>781</v>
      </c>
      <c r="E290" s="58">
        <v>4612</v>
      </c>
      <c r="F290" s="58">
        <v>1</v>
      </c>
      <c r="G290" s="96">
        <f t="shared" si="13"/>
        <v>4613</v>
      </c>
      <c r="H290" s="115"/>
      <c r="I290" s="115"/>
    </row>
    <row r="291" spans="1:9" s="103" customFormat="1" ht="15">
      <c r="A291" s="21">
        <v>75001225</v>
      </c>
      <c r="B291" s="28" t="s">
        <v>783</v>
      </c>
      <c r="C291" s="28" t="s">
        <v>784</v>
      </c>
      <c r="D291" s="47" t="s">
        <v>757</v>
      </c>
      <c r="E291" s="58">
        <v>18288</v>
      </c>
      <c r="F291" s="58">
        <v>0</v>
      </c>
      <c r="G291" s="96">
        <f t="shared" si="13"/>
        <v>18288</v>
      </c>
      <c r="H291" s="115"/>
      <c r="I291" s="115"/>
    </row>
    <row r="292" spans="1:9" s="103" customFormat="1" ht="15">
      <c r="A292" s="21">
        <v>75000156</v>
      </c>
      <c r="B292" s="22" t="s">
        <v>786</v>
      </c>
      <c r="C292" s="28" t="s">
        <v>296</v>
      </c>
      <c r="D292" s="47" t="s">
        <v>785</v>
      </c>
      <c r="E292" s="58">
        <v>9373</v>
      </c>
      <c r="F292" s="58">
        <v>1</v>
      </c>
      <c r="G292" s="96">
        <f t="shared" si="13"/>
        <v>9374</v>
      </c>
      <c r="H292" s="115"/>
      <c r="I292" s="115"/>
    </row>
    <row r="293" spans="1:9" s="103" customFormat="1" ht="15">
      <c r="A293" s="21">
        <v>70659231</v>
      </c>
      <c r="B293" s="22" t="s">
        <v>788</v>
      </c>
      <c r="C293" s="28" t="s">
        <v>296</v>
      </c>
      <c r="D293" s="47" t="s">
        <v>787</v>
      </c>
      <c r="E293" s="58">
        <v>6142</v>
      </c>
      <c r="F293" s="58">
        <v>1</v>
      </c>
      <c r="G293" s="96">
        <f t="shared" si="13"/>
        <v>6143</v>
      </c>
      <c r="H293" s="115"/>
      <c r="I293" s="115"/>
    </row>
    <row r="294" spans="1:9" s="103" customFormat="1" ht="15">
      <c r="A294" s="21">
        <v>75000334</v>
      </c>
      <c r="B294" s="28" t="s">
        <v>789</v>
      </c>
      <c r="C294" s="28" t="s">
        <v>296</v>
      </c>
      <c r="D294" s="47" t="s">
        <v>790</v>
      </c>
      <c r="E294" s="58">
        <v>5912</v>
      </c>
      <c r="F294" s="58">
        <v>0</v>
      </c>
      <c r="G294" s="96">
        <f t="shared" si="13"/>
        <v>5912</v>
      </c>
      <c r="H294" s="115"/>
      <c r="I294" s="115"/>
    </row>
    <row r="295" spans="1:9" s="103" customFormat="1" ht="15">
      <c r="A295" s="21">
        <v>70876096</v>
      </c>
      <c r="B295" s="28" t="s">
        <v>791</v>
      </c>
      <c r="C295" s="28" t="s">
        <v>792</v>
      </c>
      <c r="D295" s="47" t="s">
        <v>699</v>
      </c>
      <c r="E295" s="58">
        <v>13092</v>
      </c>
      <c r="F295" s="58">
        <v>0</v>
      </c>
      <c r="G295" s="96">
        <f t="shared" si="13"/>
        <v>13092</v>
      </c>
      <c r="H295" s="115"/>
      <c r="I295" s="115"/>
    </row>
    <row r="296" spans="1:9" s="103" customFormat="1" ht="15">
      <c r="A296" s="21">
        <v>70876126</v>
      </c>
      <c r="B296" s="28" t="s">
        <v>793</v>
      </c>
      <c r="C296" s="28" t="s">
        <v>794</v>
      </c>
      <c r="D296" s="47" t="s">
        <v>699</v>
      </c>
      <c r="E296" s="58">
        <v>15166</v>
      </c>
      <c r="F296" s="58">
        <v>0</v>
      </c>
      <c r="G296" s="96">
        <f t="shared" si="13"/>
        <v>15166</v>
      </c>
      <c r="H296" s="115"/>
      <c r="I296" s="115"/>
    </row>
    <row r="297" spans="1:9" s="103" customFormat="1" ht="15">
      <c r="A297" s="21">
        <v>70876118</v>
      </c>
      <c r="B297" s="28" t="s">
        <v>795</v>
      </c>
      <c r="C297" s="28" t="s">
        <v>796</v>
      </c>
      <c r="D297" s="47" t="s">
        <v>699</v>
      </c>
      <c r="E297" s="58">
        <v>16770</v>
      </c>
      <c r="F297" s="58">
        <v>0</v>
      </c>
      <c r="G297" s="96">
        <f t="shared" si="13"/>
        <v>16770</v>
      </c>
      <c r="H297" s="115"/>
      <c r="I297" s="115"/>
    </row>
    <row r="298" spans="1:9" s="103" customFormat="1" ht="15">
      <c r="A298" s="21">
        <v>70876100</v>
      </c>
      <c r="B298" s="28" t="s">
        <v>797</v>
      </c>
      <c r="C298" s="28" t="s">
        <v>798</v>
      </c>
      <c r="D298" s="47" t="s">
        <v>699</v>
      </c>
      <c r="E298" s="58">
        <v>14103</v>
      </c>
      <c r="F298" s="58">
        <v>0</v>
      </c>
      <c r="G298" s="96">
        <f t="shared" si="13"/>
        <v>14103</v>
      </c>
      <c r="H298" s="115"/>
      <c r="I298" s="115"/>
    </row>
    <row r="299" spans="1:9" s="103" customFormat="1" ht="15">
      <c r="A299" s="21">
        <v>70992614</v>
      </c>
      <c r="B299" s="22" t="s">
        <v>805</v>
      </c>
      <c r="C299" s="28" t="s">
        <v>803</v>
      </c>
      <c r="D299" s="47" t="s">
        <v>804</v>
      </c>
      <c r="E299" s="58">
        <v>11906</v>
      </c>
      <c r="F299" s="58">
        <v>2</v>
      </c>
      <c r="G299" s="96">
        <f t="shared" si="13"/>
        <v>11908</v>
      </c>
      <c r="H299" s="115"/>
      <c r="I299" s="115"/>
    </row>
    <row r="300" spans="1:9" s="103" customFormat="1" ht="30" thickBot="1">
      <c r="A300" s="24">
        <v>75000814</v>
      </c>
      <c r="B300" s="48" t="s">
        <v>806</v>
      </c>
      <c r="C300" s="48" t="s">
        <v>807</v>
      </c>
      <c r="D300" s="49" t="s">
        <v>772</v>
      </c>
      <c r="E300" s="60">
        <v>12837</v>
      </c>
      <c r="F300" s="60">
        <v>0</v>
      </c>
      <c r="G300" s="96">
        <f t="shared" si="13"/>
        <v>12837</v>
      </c>
      <c r="H300" s="115"/>
      <c r="I300" s="115"/>
    </row>
    <row r="301" spans="1:9" s="105" customFormat="1" ht="15.75" thickBot="1">
      <c r="A301" s="126" t="s">
        <v>1000</v>
      </c>
      <c r="B301" s="127"/>
      <c r="C301" s="127"/>
      <c r="D301" s="128"/>
      <c r="E301" s="56">
        <v>16934</v>
      </c>
      <c r="F301" s="56">
        <f>F302+F303+F304+F305+F306</f>
        <v>6</v>
      </c>
      <c r="G301" s="56">
        <f>G302+G303+G304+G305+G306</f>
        <v>16940</v>
      </c>
      <c r="H301" s="115"/>
      <c r="I301" s="115"/>
    </row>
    <row r="302" spans="1:9" s="103" customFormat="1" ht="15">
      <c r="A302" s="18">
        <v>75000083</v>
      </c>
      <c r="B302" s="19" t="s">
        <v>774</v>
      </c>
      <c r="C302" s="19"/>
      <c r="D302" s="46" t="s">
        <v>773</v>
      </c>
      <c r="E302" s="59">
        <v>3266</v>
      </c>
      <c r="F302" s="59">
        <v>1</v>
      </c>
      <c r="G302" s="96">
        <f>E302+F302</f>
        <v>3267</v>
      </c>
      <c r="H302" s="115"/>
      <c r="I302" s="115"/>
    </row>
    <row r="303" spans="1:9" s="103" customFormat="1" ht="15">
      <c r="A303" s="21">
        <v>71001263</v>
      </c>
      <c r="B303" s="22" t="s">
        <v>507</v>
      </c>
      <c r="C303" s="28" t="s">
        <v>296</v>
      </c>
      <c r="D303" s="47" t="s">
        <v>810</v>
      </c>
      <c r="E303" s="58">
        <v>1781</v>
      </c>
      <c r="F303" s="58">
        <v>1</v>
      </c>
      <c r="G303" s="96">
        <f>E303+F303</f>
        <v>1782</v>
      </c>
      <c r="H303" s="115"/>
      <c r="I303" s="115"/>
    </row>
    <row r="304" spans="1:9" s="103" customFormat="1" ht="15">
      <c r="A304" s="21">
        <v>75000717</v>
      </c>
      <c r="B304" s="28" t="s">
        <v>811</v>
      </c>
      <c r="C304" s="28" t="s">
        <v>812</v>
      </c>
      <c r="D304" s="47" t="s">
        <v>191</v>
      </c>
      <c r="E304" s="58">
        <v>3529</v>
      </c>
      <c r="F304" s="58">
        <v>2</v>
      </c>
      <c r="G304" s="96">
        <f>E304+F304</f>
        <v>3531</v>
      </c>
      <c r="H304" s="115"/>
      <c r="I304" s="115"/>
    </row>
    <row r="305" spans="1:9" s="103" customFormat="1" ht="15">
      <c r="A305" s="21">
        <v>70981752</v>
      </c>
      <c r="B305" s="22" t="s">
        <v>800</v>
      </c>
      <c r="C305" s="28" t="s">
        <v>296</v>
      </c>
      <c r="D305" s="47" t="s">
        <v>799</v>
      </c>
      <c r="E305" s="58">
        <v>4607</v>
      </c>
      <c r="F305" s="58">
        <v>1</v>
      </c>
      <c r="G305" s="96">
        <f>E305+F305</f>
        <v>4608</v>
      </c>
      <c r="H305" s="115"/>
      <c r="I305" s="115"/>
    </row>
    <row r="306" spans="1:9" s="103" customFormat="1" ht="15" thickBot="1">
      <c r="A306" s="24">
        <v>70989192</v>
      </c>
      <c r="B306" s="48" t="s">
        <v>801</v>
      </c>
      <c r="C306" s="48" t="s">
        <v>296</v>
      </c>
      <c r="D306" s="49" t="s">
        <v>802</v>
      </c>
      <c r="E306" s="60">
        <v>3751</v>
      </c>
      <c r="F306" s="60">
        <v>1</v>
      </c>
      <c r="G306" s="96">
        <f>E306+F306</f>
        <v>3752</v>
      </c>
      <c r="H306" s="115"/>
      <c r="I306" s="115"/>
    </row>
    <row r="307" spans="1:9" s="105" customFormat="1" ht="15.75" thickBot="1">
      <c r="A307" s="126" t="s">
        <v>982</v>
      </c>
      <c r="B307" s="147"/>
      <c r="C307" s="147"/>
      <c r="D307" s="148"/>
      <c r="E307" s="56">
        <v>2125</v>
      </c>
      <c r="F307" s="56">
        <f>F308</f>
        <v>0</v>
      </c>
      <c r="G307" s="56">
        <f>G308</f>
        <v>2125</v>
      </c>
      <c r="H307" s="115"/>
      <c r="I307" s="115"/>
    </row>
    <row r="308" spans="1:9" s="103" customFormat="1" ht="15" thickBot="1">
      <c r="A308" s="53">
        <v>70992657</v>
      </c>
      <c r="B308" s="38" t="s">
        <v>1038</v>
      </c>
      <c r="C308" s="38" t="s">
        <v>1039</v>
      </c>
      <c r="D308" s="39" t="s">
        <v>699</v>
      </c>
      <c r="E308" s="61">
        <v>2125</v>
      </c>
      <c r="F308" s="61">
        <v>0</v>
      </c>
      <c r="G308" s="96">
        <f>E308+F308</f>
        <v>2125</v>
      </c>
      <c r="H308" s="115"/>
      <c r="I308" s="115"/>
    </row>
    <row r="309" spans="1:9" s="105" customFormat="1" ht="15.75" thickBot="1">
      <c r="A309" s="126" t="s">
        <v>980</v>
      </c>
      <c r="B309" s="127"/>
      <c r="C309" s="127"/>
      <c r="D309" s="128"/>
      <c r="E309" s="56">
        <v>15180</v>
      </c>
      <c r="F309" s="56">
        <f>F310+F311+F312</f>
        <v>0</v>
      </c>
      <c r="G309" s="56">
        <f>G310+G311+G312</f>
        <v>15180</v>
      </c>
      <c r="H309" s="115"/>
      <c r="I309" s="115"/>
    </row>
    <row r="310" spans="1:9" s="103" customFormat="1" ht="30">
      <c r="A310" s="18">
        <v>71235132</v>
      </c>
      <c r="B310" s="9" t="s">
        <v>815</v>
      </c>
      <c r="C310" s="9" t="s">
        <v>816</v>
      </c>
      <c r="D310" s="10" t="s">
        <v>699</v>
      </c>
      <c r="E310" s="59">
        <v>8840</v>
      </c>
      <c r="F310" s="59">
        <v>0</v>
      </c>
      <c r="G310" s="96">
        <f>E310+F310</f>
        <v>8840</v>
      </c>
      <c r="H310" s="115"/>
      <c r="I310" s="115"/>
    </row>
    <row r="311" spans="1:9" s="103" customFormat="1" ht="15">
      <c r="A311" s="21">
        <v>49056972</v>
      </c>
      <c r="B311" s="12" t="s">
        <v>808</v>
      </c>
      <c r="C311" s="12" t="s">
        <v>809</v>
      </c>
      <c r="D311" s="13" t="s">
        <v>804</v>
      </c>
      <c r="E311" s="58">
        <v>1494</v>
      </c>
      <c r="F311" s="58">
        <v>0</v>
      </c>
      <c r="G311" s="96">
        <f>E311+F311</f>
        <v>1494</v>
      </c>
      <c r="H311" s="115"/>
      <c r="I311" s="115"/>
    </row>
    <row r="312" spans="1:9" s="103" customFormat="1" ht="15" thickBot="1">
      <c r="A312" s="24">
        <v>72050918</v>
      </c>
      <c r="B312" s="15" t="s">
        <v>120</v>
      </c>
      <c r="C312" s="15" t="s">
        <v>119</v>
      </c>
      <c r="D312" s="16" t="s">
        <v>757</v>
      </c>
      <c r="E312" s="60">
        <v>4846</v>
      </c>
      <c r="F312" s="60">
        <v>0</v>
      </c>
      <c r="G312" s="96">
        <f>E312+F312</f>
        <v>4846</v>
      </c>
      <c r="H312" s="115"/>
      <c r="I312" s="115"/>
    </row>
    <row r="313" spans="1:9" s="105" customFormat="1" ht="15.75" thickBot="1">
      <c r="A313" s="126" t="s">
        <v>985</v>
      </c>
      <c r="B313" s="127"/>
      <c r="C313" s="127"/>
      <c r="D313" s="128"/>
      <c r="E313" s="56">
        <v>2556</v>
      </c>
      <c r="F313" s="56">
        <f>F314</f>
        <v>0</v>
      </c>
      <c r="G313" s="56">
        <f>G314</f>
        <v>2556</v>
      </c>
      <c r="H313" s="115"/>
      <c r="I313" s="115"/>
    </row>
    <row r="314" spans="1:9" s="103" customFormat="1" ht="15" thickBot="1">
      <c r="A314" s="30">
        <v>71235701</v>
      </c>
      <c r="B314" s="38" t="s">
        <v>813</v>
      </c>
      <c r="C314" s="38" t="s">
        <v>814</v>
      </c>
      <c r="D314" s="39" t="s">
        <v>699</v>
      </c>
      <c r="E314" s="61">
        <v>2556</v>
      </c>
      <c r="F314" s="61">
        <v>0</v>
      </c>
      <c r="G314" s="96">
        <f>E314+F314</f>
        <v>2556</v>
      </c>
      <c r="H314" s="115"/>
      <c r="I314" s="115"/>
    </row>
    <row r="315" spans="1:9" s="105" customFormat="1" ht="15.75" thickBot="1">
      <c r="A315" s="129" t="s">
        <v>977</v>
      </c>
      <c r="B315" s="127"/>
      <c r="C315" s="127"/>
      <c r="D315" s="128"/>
      <c r="E315" s="57">
        <v>223748</v>
      </c>
      <c r="F315" s="57">
        <f>F313+F309+F307+F301+F287+F274</f>
        <v>40</v>
      </c>
      <c r="G315" s="57">
        <f>G313+G309+G307+G301+G287+G274</f>
        <v>223788</v>
      </c>
      <c r="H315" s="115"/>
      <c r="I315" s="115"/>
    </row>
    <row r="316" spans="1:9" s="1" customFormat="1" ht="16.5" customHeight="1" thickBot="1">
      <c r="A316" s="121" t="s">
        <v>991</v>
      </c>
      <c r="B316" s="122"/>
      <c r="C316" s="122"/>
      <c r="D316" s="122"/>
      <c r="E316" s="122"/>
      <c r="F316" s="123"/>
      <c r="G316" s="124"/>
      <c r="H316" s="115"/>
      <c r="I316" s="115"/>
    </row>
    <row r="317" spans="1:9" s="105" customFormat="1" ht="15.75" thickBot="1">
      <c r="A317" s="130" t="s">
        <v>975</v>
      </c>
      <c r="B317" s="127"/>
      <c r="C317" s="127"/>
      <c r="D317" s="128"/>
      <c r="E317" s="56">
        <v>14964</v>
      </c>
      <c r="F317" s="56">
        <f>F318+F319+F320</f>
        <v>10</v>
      </c>
      <c r="G317" s="56">
        <f>G318+G319+G320</f>
        <v>14974</v>
      </c>
      <c r="H317" s="115"/>
      <c r="I317" s="115"/>
    </row>
    <row r="318" spans="1:9" s="103" customFormat="1" ht="15">
      <c r="A318" s="18">
        <v>71004084</v>
      </c>
      <c r="B318" s="8" t="s">
        <v>1026</v>
      </c>
      <c r="C318" s="8" t="s">
        <v>1027</v>
      </c>
      <c r="D318" s="33" t="s">
        <v>1028</v>
      </c>
      <c r="E318" s="78">
        <v>6810</v>
      </c>
      <c r="F318" s="78">
        <v>0</v>
      </c>
      <c r="G318" s="96">
        <f>E318+F318</f>
        <v>6810</v>
      </c>
      <c r="H318" s="115"/>
      <c r="I318" s="115"/>
    </row>
    <row r="319" spans="1:9" s="103" customFormat="1" ht="15">
      <c r="A319" s="21">
        <v>71232737</v>
      </c>
      <c r="B319" s="17" t="s">
        <v>1029</v>
      </c>
      <c r="C319" s="17"/>
      <c r="D319" s="27" t="s">
        <v>1030</v>
      </c>
      <c r="E319" s="58">
        <v>698</v>
      </c>
      <c r="F319" s="58">
        <v>10</v>
      </c>
      <c r="G319" s="96">
        <f>E319+F319</f>
        <v>708</v>
      </c>
      <c r="H319" s="115"/>
      <c r="I319" s="115"/>
    </row>
    <row r="320" spans="1:9" s="103" customFormat="1" ht="15" thickBot="1">
      <c r="A320" s="63">
        <v>75017211</v>
      </c>
      <c r="B320" s="65" t="s">
        <v>1031</v>
      </c>
      <c r="C320" s="65" t="s">
        <v>1032</v>
      </c>
      <c r="D320" s="69" t="s">
        <v>1025</v>
      </c>
      <c r="E320" s="68">
        <v>7456</v>
      </c>
      <c r="F320" s="68">
        <v>0</v>
      </c>
      <c r="G320" s="96">
        <f>E320+F320</f>
        <v>7456</v>
      </c>
      <c r="H320" s="115"/>
      <c r="I320" s="115"/>
    </row>
    <row r="321" spans="1:9" s="105" customFormat="1" ht="15.75" thickBot="1">
      <c r="A321" s="126" t="s">
        <v>976</v>
      </c>
      <c r="B321" s="127"/>
      <c r="C321" s="127"/>
      <c r="D321" s="128"/>
      <c r="E321" s="56">
        <v>47350</v>
      </c>
      <c r="F321" s="56">
        <f>F322+F323+F324</f>
        <v>28</v>
      </c>
      <c r="G321" s="56">
        <f>G322+G323+G324</f>
        <v>47378</v>
      </c>
      <c r="H321" s="115"/>
      <c r="I321" s="115"/>
    </row>
    <row r="322" spans="1:9" s="103" customFormat="1" ht="15">
      <c r="A322" s="71">
        <v>71008951</v>
      </c>
      <c r="B322" s="76" t="s">
        <v>1047</v>
      </c>
      <c r="C322" s="76" t="s">
        <v>1048</v>
      </c>
      <c r="D322" s="77" t="s">
        <v>1028</v>
      </c>
      <c r="E322" s="78">
        <v>20110</v>
      </c>
      <c r="F322" s="78">
        <v>31</v>
      </c>
      <c r="G322" s="96">
        <f>E322+F322</f>
        <v>20141</v>
      </c>
      <c r="H322" s="115"/>
      <c r="I322" s="115"/>
    </row>
    <row r="323" spans="1:9" s="103" customFormat="1" ht="30">
      <c r="A323" s="21">
        <v>75017059</v>
      </c>
      <c r="B323" s="17" t="s">
        <v>1052</v>
      </c>
      <c r="C323" s="17" t="s">
        <v>1051</v>
      </c>
      <c r="D323" s="27" t="s">
        <v>1025</v>
      </c>
      <c r="E323" s="58">
        <v>11599</v>
      </c>
      <c r="F323" s="58">
        <v>-3</v>
      </c>
      <c r="G323" s="96">
        <f>E323+F323</f>
        <v>11596</v>
      </c>
      <c r="H323" s="115"/>
      <c r="I323" s="115"/>
    </row>
    <row r="324" spans="1:9" s="103" customFormat="1" ht="15" thickBot="1">
      <c r="A324" s="63">
        <v>75017130</v>
      </c>
      <c r="B324" s="65" t="s">
        <v>1053</v>
      </c>
      <c r="C324" s="65" t="s">
        <v>1054</v>
      </c>
      <c r="D324" s="69" t="s">
        <v>1025</v>
      </c>
      <c r="E324" s="68">
        <v>15641</v>
      </c>
      <c r="F324" s="68">
        <v>0</v>
      </c>
      <c r="G324" s="98">
        <f>E324+F324</f>
        <v>15641</v>
      </c>
      <c r="H324" s="115"/>
      <c r="I324" s="115"/>
    </row>
    <row r="325" spans="1:9" s="105" customFormat="1" ht="15.75" thickBot="1">
      <c r="A325" s="126" t="s">
        <v>1000</v>
      </c>
      <c r="B325" s="127"/>
      <c r="C325" s="127"/>
      <c r="D325" s="128"/>
      <c r="E325" s="56">
        <v>14277</v>
      </c>
      <c r="F325" s="56">
        <f>F326+F327+F328+F329+F330+F331</f>
        <v>176</v>
      </c>
      <c r="G325" s="56">
        <f>G326+G327+G328+G329+G330+G331</f>
        <v>14453</v>
      </c>
      <c r="H325" s="115"/>
      <c r="I325" s="115"/>
    </row>
    <row r="326" spans="1:9" s="103" customFormat="1" ht="15">
      <c r="A326" s="71">
        <v>70990026</v>
      </c>
      <c r="B326" s="76" t="s">
        <v>1033</v>
      </c>
      <c r="C326" s="76" t="s">
        <v>1034</v>
      </c>
      <c r="D326" s="77" t="s">
        <v>219</v>
      </c>
      <c r="E326" s="78">
        <v>1765</v>
      </c>
      <c r="F326" s="78">
        <v>101</v>
      </c>
      <c r="G326" s="96">
        <f aca="true" t="shared" si="14" ref="G326:G331">E326+F326</f>
        <v>1866</v>
      </c>
      <c r="H326" s="115"/>
      <c r="I326" s="115"/>
    </row>
    <row r="327" spans="1:9" s="103" customFormat="1" ht="15">
      <c r="A327" s="21">
        <v>75017067</v>
      </c>
      <c r="B327" s="17" t="s">
        <v>1036</v>
      </c>
      <c r="C327" s="17"/>
      <c r="D327" s="27" t="s">
        <v>1035</v>
      </c>
      <c r="E327" s="58">
        <v>3055</v>
      </c>
      <c r="F327" s="58">
        <v>2</v>
      </c>
      <c r="G327" s="96">
        <f t="shared" si="14"/>
        <v>3057</v>
      </c>
      <c r="H327" s="115"/>
      <c r="I327" s="115"/>
    </row>
    <row r="328" spans="1:9" s="103" customFormat="1" ht="15">
      <c r="A328" s="21">
        <v>70988846</v>
      </c>
      <c r="B328" s="12" t="s">
        <v>1044</v>
      </c>
      <c r="C328" s="17"/>
      <c r="D328" s="27" t="s">
        <v>1037</v>
      </c>
      <c r="E328" s="58">
        <v>2869</v>
      </c>
      <c r="F328" s="58">
        <v>2</v>
      </c>
      <c r="G328" s="96">
        <f t="shared" si="14"/>
        <v>2871</v>
      </c>
      <c r="H328" s="115"/>
      <c r="I328" s="115"/>
    </row>
    <row r="329" spans="1:9" s="103" customFormat="1" ht="15">
      <c r="A329" s="21">
        <v>70993017</v>
      </c>
      <c r="B329" s="17" t="s">
        <v>1046</v>
      </c>
      <c r="C329" s="17"/>
      <c r="D329" s="27" t="s">
        <v>1045</v>
      </c>
      <c r="E329" s="58">
        <v>3143</v>
      </c>
      <c r="F329" s="58">
        <v>13</v>
      </c>
      <c r="G329" s="96">
        <f t="shared" si="14"/>
        <v>3156</v>
      </c>
      <c r="H329" s="115"/>
      <c r="I329" s="115"/>
    </row>
    <row r="330" spans="1:9" s="103" customFormat="1" ht="30">
      <c r="A330" s="21">
        <v>75017296</v>
      </c>
      <c r="B330" s="17" t="s">
        <v>1055</v>
      </c>
      <c r="C330" s="17" t="s">
        <v>1056</v>
      </c>
      <c r="D330" s="27" t="s">
        <v>192</v>
      </c>
      <c r="E330" s="58">
        <v>1556</v>
      </c>
      <c r="F330" s="58">
        <v>56</v>
      </c>
      <c r="G330" s="96">
        <f t="shared" si="14"/>
        <v>1612</v>
      </c>
      <c r="H330" s="115"/>
      <c r="I330" s="115"/>
    </row>
    <row r="331" spans="1:9" s="103" customFormat="1" ht="15" thickBot="1">
      <c r="A331" s="63">
        <v>71003398</v>
      </c>
      <c r="B331" s="65" t="s">
        <v>1049</v>
      </c>
      <c r="C331" s="65"/>
      <c r="D331" s="69" t="s">
        <v>1050</v>
      </c>
      <c r="E331" s="68">
        <v>1889</v>
      </c>
      <c r="F331" s="68">
        <v>2</v>
      </c>
      <c r="G331" s="111">
        <f t="shared" si="14"/>
        <v>1891</v>
      </c>
      <c r="H331" s="115"/>
      <c r="I331" s="115"/>
    </row>
    <row r="332" spans="1:9" s="105" customFormat="1" ht="15.75" thickBot="1">
      <c r="A332" s="134" t="s">
        <v>980</v>
      </c>
      <c r="B332" s="135"/>
      <c r="C332" s="135"/>
      <c r="D332" s="136"/>
      <c r="E332" s="74">
        <v>11182</v>
      </c>
      <c r="F332" s="74">
        <f>F333+F334</f>
        <v>0</v>
      </c>
      <c r="G332" s="56">
        <f>G333+G334</f>
        <v>11182</v>
      </c>
      <c r="H332" s="115"/>
      <c r="I332" s="115"/>
    </row>
    <row r="333" spans="1:9" s="103" customFormat="1" ht="30">
      <c r="A333" s="18">
        <v>71198920</v>
      </c>
      <c r="B333" s="8" t="s">
        <v>1058</v>
      </c>
      <c r="C333" s="8" t="s">
        <v>1057</v>
      </c>
      <c r="D333" s="33" t="s">
        <v>1025</v>
      </c>
      <c r="E333" s="59">
        <v>6241</v>
      </c>
      <c r="F333" s="59">
        <v>0</v>
      </c>
      <c r="G333" s="96">
        <f>E333+F333</f>
        <v>6241</v>
      </c>
      <c r="H333" s="115"/>
      <c r="I333" s="115"/>
    </row>
    <row r="334" spans="1:9" s="103" customFormat="1" ht="15" thickBot="1">
      <c r="A334" s="24">
        <v>72051566</v>
      </c>
      <c r="B334" s="29" t="s">
        <v>126</v>
      </c>
      <c r="C334" s="29"/>
      <c r="D334" s="34" t="s">
        <v>1028</v>
      </c>
      <c r="E334" s="60">
        <v>4941</v>
      </c>
      <c r="F334" s="60">
        <v>0</v>
      </c>
      <c r="G334" s="96">
        <f>E334+F334</f>
        <v>4941</v>
      </c>
      <c r="H334" s="115"/>
      <c r="I334" s="115"/>
    </row>
    <row r="335" spans="1:9" s="105" customFormat="1" ht="15.75" thickBot="1">
      <c r="A335" s="126" t="s">
        <v>985</v>
      </c>
      <c r="B335" s="127"/>
      <c r="C335" s="127"/>
      <c r="D335" s="128"/>
      <c r="E335" s="56">
        <v>2392</v>
      </c>
      <c r="F335" s="56">
        <f>F336+F337</f>
        <v>23</v>
      </c>
      <c r="G335" s="56">
        <f>G336+G337</f>
        <v>2415</v>
      </c>
      <c r="H335" s="115"/>
      <c r="I335" s="115"/>
    </row>
    <row r="336" spans="1:9" s="103" customFormat="1" ht="15">
      <c r="A336" s="18">
        <v>75111021</v>
      </c>
      <c r="B336" s="9" t="s">
        <v>918</v>
      </c>
      <c r="C336" s="9" t="s">
        <v>1032</v>
      </c>
      <c r="D336" s="10" t="s">
        <v>1025</v>
      </c>
      <c r="E336" s="59">
        <v>826</v>
      </c>
      <c r="F336" s="59">
        <v>23</v>
      </c>
      <c r="G336" s="96">
        <f>E336+F336</f>
        <v>849</v>
      </c>
      <c r="H336" s="115"/>
      <c r="I336" s="115"/>
    </row>
    <row r="337" spans="1:9" s="103" customFormat="1" ht="30" thickBot="1">
      <c r="A337" s="24">
        <v>72051540</v>
      </c>
      <c r="B337" s="15" t="s">
        <v>127</v>
      </c>
      <c r="C337" s="15"/>
      <c r="D337" s="16" t="s">
        <v>1028</v>
      </c>
      <c r="E337" s="60">
        <v>1566</v>
      </c>
      <c r="F337" s="60">
        <v>0</v>
      </c>
      <c r="G337" s="96">
        <f>E337+F337</f>
        <v>1566</v>
      </c>
      <c r="H337" s="115"/>
      <c r="I337" s="115"/>
    </row>
    <row r="338" spans="1:9" s="105" customFormat="1" ht="15.75" thickBot="1">
      <c r="A338" s="129" t="s">
        <v>977</v>
      </c>
      <c r="B338" s="127"/>
      <c r="C338" s="127"/>
      <c r="D338" s="128"/>
      <c r="E338" s="57">
        <v>90165</v>
      </c>
      <c r="F338" s="57">
        <f>F317+F321+F325+F332+F335</f>
        <v>237</v>
      </c>
      <c r="G338" s="57">
        <f>G317+G321+G325+G332+G335</f>
        <v>90402</v>
      </c>
      <c r="H338" s="115"/>
      <c r="I338" s="115"/>
    </row>
    <row r="339" spans="1:9" s="1" customFormat="1" ht="16.5" customHeight="1" thickBot="1">
      <c r="A339" s="121" t="s">
        <v>992</v>
      </c>
      <c r="B339" s="122"/>
      <c r="C339" s="122"/>
      <c r="D339" s="122"/>
      <c r="E339" s="122"/>
      <c r="F339" s="123"/>
      <c r="G339" s="124"/>
      <c r="H339" s="115"/>
      <c r="I339" s="115"/>
    </row>
    <row r="340" spans="1:9" s="105" customFormat="1" ht="15.75" thickBot="1">
      <c r="A340" s="130" t="s">
        <v>975</v>
      </c>
      <c r="B340" s="127"/>
      <c r="C340" s="127"/>
      <c r="D340" s="128"/>
      <c r="E340" s="56">
        <v>9450</v>
      </c>
      <c r="F340" s="56">
        <f>F341+F342+F343</f>
        <v>9</v>
      </c>
      <c r="G340" s="56">
        <f>G341+G342+G343</f>
        <v>9459</v>
      </c>
      <c r="H340" s="115"/>
      <c r="I340" s="115"/>
    </row>
    <row r="341" spans="1:9" s="103" customFormat="1" ht="15">
      <c r="A341" s="35" t="s">
        <v>461</v>
      </c>
      <c r="B341" s="8" t="s">
        <v>609</v>
      </c>
      <c r="C341" s="9" t="s">
        <v>356</v>
      </c>
      <c r="D341" s="10" t="s">
        <v>193</v>
      </c>
      <c r="E341" s="59">
        <v>884</v>
      </c>
      <c r="F341" s="59">
        <v>0</v>
      </c>
      <c r="G341" s="96">
        <f>E341+F341</f>
        <v>884</v>
      </c>
      <c r="H341" s="115"/>
      <c r="I341" s="115"/>
    </row>
    <row r="342" spans="1:9" s="103" customFormat="1" ht="15">
      <c r="A342" s="36" t="s">
        <v>462</v>
      </c>
      <c r="B342" s="12" t="s">
        <v>646</v>
      </c>
      <c r="C342" s="12" t="s">
        <v>355</v>
      </c>
      <c r="D342" s="13" t="s">
        <v>194</v>
      </c>
      <c r="E342" s="58">
        <v>679</v>
      </c>
      <c r="F342" s="58">
        <v>0</v>
      </c>
      <c r="G342" s="96">
        <f>E342+F342</f>
        <v>679</v>
      </c>
      <c r="H342" s="115"/>
      <c r="I342" s="115"/>
    </row>
    <row r="343" spans="1:9" s="103" customFormat="1" ht="15" thickBot="1">
      <c r="A343" s="37" t="s">
        <v>463</v>
      </c>
      <c r="B343" s="15" t="s">
        <v>644</v>
      </c>
      <c r="C343" s="15" t="s">
        <v>354</v>
      </c>
      <c r="D343" s="16" t="s">
        <v>353</v>
      </c>
      <c r="E343" s="60">
        <v>7887</v>
      </c>
      <c r="F343" s="60">
        <v>9</v>
      </c>
      <c r="G343" s="96">
        <f>E343+F343</f>
        <v>7896</v>
      </c>
      <c r="H343" s="115"/>
      <c r="I343" s="115"/>
    </row>
    <row r="344" spans="1:9" s="105" customFormat="1" ht="15.75" thickBot="1">
      <c r="A344" s="126" t="s">
        <v>976</v>
      </c>
      <c r="B344" s="127"/>
      <c r="C344" s="127"/>
      <c r="D344" s="128"/>
      <c r="E344" s="56">
        <v>37507</v>
      </c>
      <c r="F344" s="56">
        <f>F345+F346+F347</f>
        <v>0</v>
      </c>
      <c r="G344" s="56">
        <f>G345+G346+G347</f>
        <v>37507</v>
      </c>
      <c r="H344" s="115"/>
      <c r="I344" s="115"/>
    </row>
    <row r="345" spans="1:9" s="103" customFormat="1" ht="15">
      <c r="A345" s="35" t="s">
        <v>466</v>
      </c>
      <c r="B345" s="8" t="s">
        <v>613</v>
      </c>
      <c r="C345" s="9" t="s">
        <v>358</v>
      </c>
      <c r="D345" s="10" t="s">
        <v>359</v>
      </c>
      <c r="E345" s="59">
        <v>9612</v>
      </c>
      <c r="F345" s="59">
        <v>0</v>
      </c>
      <c r="G345" s="96">
        <f>E345+F345</f>
        <v>9612</v>
      </c>
      <c r="H345" s="115"/>
      <c r="I345" s="115"/>
    </row>
    <row r="346" spans="1:9" s="103" customFormat="1" ht="15">
      <c r="A346" s="36" t="s">
        <v>469</v>
      </c>
      <c r="B346" s="17" t="s">
        <v>497</v>
      </c>
      <c r="C346" s="12" t="s">
        <v>374</v>
      </c>
      <c r="D346" s="13" t="s">
        <v>353</v>
      </c>
      <c r="E346" s="58">
        <v>14781</v>
      </c>
      <c r="F346" s="58">
        <v>0</v>
      </c>
      <c r="G346" s="96">
        <f>E346+F346</f>
        <v>14781</v>
      </c>
      <c r="H346" s="115"/>
      <c r="I346" s="115"/>
    </row>
    <row r="347" spans="1:9" s="103" customFormat="1" ht="15" thickBot="1">
      <c r="A347" s="37" t="s">
        <v>468</v>
      </c>
      <c r="B347" s="29" t="s">
        <v>686</v>
      </c>
      <c r="C347" s="15" t="s">
        <v>375</v>
      </c>
      <c r="D347" s="16" t="s">
        <v>353</v>
      </c>
      <c r="E347" s="60">
        <v>13114</v>
      </c>
      <c r="F347" s="60">
        <v>0</v>
      </c>
      <c r="G347" s="96">
        <f>E347+F347</f>
        <v>13114</v>
      </c>
      <c r="H347" s="115"/>
      <c r="I347" s="115"/>
    </row>
    <row r="348" spans="1:9" s="105" customFormat="1" ht="15.75" thickBot="1">
      <c r="A348" s="126" t="s">
        <v>1000</v>
      </c>
      <c r="B348" s="127"/>
      <c r="C348" s="127"/>
      <c r="D348" s="128"/>
      <c r="E348" s="56">
        <v>9371</v>
      </c>
      <c r="F348" s="56">
        <f>F349+F350+F351+F352</f>
        <v>2</v>
      </c>
      <c r="G348" s="56">
        <f>G349+G350+G351+G352</f>
        <v>9373</v>
      </c>
      <c r="H348" s="115"/>
      <c r="I348" s="115"/>
    </row>
    <row r="349" spans="1:9" s="103" customFormat="1" ht="30">
      <c r="A349" s="35" t="s">
        <v>464</v>
      </c>
      <c r="B349" s="8" t="s">
        <v>594</v>
      </c>
      <c r="C349" s="9" t="s">
        <v>371</v>
      </c>
      <c r="D349" s="10" t="s">
        <v>194</v>
      </c>
      <c r="E349" s="59">
        <v>2812</v>
      </c>
      <c r="F349" s="59">
        <v>2</v>
      </c>
      <c r="G349" s="96">
        <f>E349+F349</f>
        <v>2814</v>
      </c>
      <c r="H349" s="115"/>
      <c r="I349" s="115"/>
    </row>
    <row r="350" spans="1:9" s="103" customFormat="1" ht="15">
      <c r="A350" s="36" t="s">
        <v>465</v>
      </c>
      <c r="B350" s="17" t="s">
        <v>503</v>
      </c>
      <c r="C350" s="12" t="s">
        <v>296</v>
      </c>
      <c r="D350" s="13" t="s">
        <v>357</v>
      </c>
      <c r="E350" s="58">
        <v>2770</v>
      </c>
      <c r="F350" s="58">
        <v>0</v>
      </c>
      <c r="G350" s="96">
        <f>E350+F350</f>
        <v>2770</v>
      </c>
      <c r="H350" s="115"/>
      <c r="I350" s="115"/>
    </row>
    <row r="351" spans="1:9" s="103" customFormat="1" ht="15">
      <c r="A351" s="36" t="s">
        <v>467</v>
      </c>
      <c r="B351" s="17" t="s">
        <v>588</v>
      </c>
      <c r="C351" s="12" t="s">
        <v>296</v>
      </c>
      <c r="D351" s="13" t="s">
        <v>370</v>
      </c>
      <c r="E351" s="58">
        <v>2847</v>
      </c>
      <c r="F351" s="58">
        <v>0</v>
      </c>
      <c r="G351" s="96">
        <f>E351+F351</f>
        <v>2847</v>
      </c>
      <c r="H351" s="115"/>
      <c r="I351" s="115"/>
    </row>
    <row r="352" spans="1:9" s="103" customFormat="1" ht="15" thickBot="1">
      <c r="A352" s="37" t="s">
        <v>470</v>
      </c>
      <c r="B352" s="29" t="s">
        <v>502</v>
      </c>
      <c r="C352" s="15" t="s">
        <v>296</v>
      </c>
      <c r="D352" s="16" t="s">
        <v>372</v>
      </c>
      <c r="E352" s="60">
        <v>942</v>
      </c>
      <c r="F352" s="60">
        <v>0</v>
      </c>
      <c r="G352" s="96">
        <f>E352+F352</f>
        <v>942</v>
      </c>
      <c r="H352" s="115"/>
      <c r="I352" s="115"/>
    </row>
    <row r="353" spans="1:9" s="105" customFormat="1" ht="15.75" thickBot="1">
      <c r="A353" s="126" t="s">
        <v>980</v>
      </c>
      <c r="B353" s="127"/>
      <c r="C353" s="127"/>
      <c r="D353" s="128"/>
      <c r="E353" s="56">
        <v>4617</v>
      </c>
      <c r="F353" s="56">
        <f>F354</f>
        <v>0</v>
      </c>
      <c r="G353" s="56">
        <f>G354</f>
        <v>4617</v>
      </c>
      <c r="H353" s="115"/>
      <c r="I353" s="115"/>
    </row>
    <row r="354" spans="1:9" s="103" customFormat="1" ht="30" thickBot="1">
      <c r="A354" s="40" t="s">
        <v>471</v>
      </c>
      <c r="B354" s="38" t="s">
        <v>641</v>
      </c>
      <c r="C354" s="38" t="s">
        <v>373</v>
      </c>
      <c r="D354" s="39" t="s">
        <v>353</v>
      </c>
      <c r="E354" s="61">
        <v>4617</v>
      </c>
      <c r="F354" s="61">
        <v>0</v>
      </c>
      <c r="G354" s="96">
        <f>E354+F354</f>
        <v>4617</v>
      </c>
      <c r="H354" s="115"/>
      <c r="I354" s="115"/>
    </row>
    <row r="355" spans="1:9" s="105" customFormat="1" ht="15.75" thickBot="1">
      <c r="A355" s="126" t="s">
        <v>985</v>
      </c>
      <c r="B355" s="127"/>
      <c r="C355" s="127"/>
      <c r="D355" s="128"/>
      <c r="E355" s="56">
        <v>2199</v>
      </c>
      <c r="F355" s="56">
        <f>F356</f>
        <v>0</v>
      </c>
      <c r="G355" s="56">
        <f>G356</f>
        <v>2199</v>
      </c>
      <c r="H355" s="115"/>
      <c r="I355" s="115"/>
    </row>
    <row r="356" spans="1:9" s="103" customFormat="1" ht="30" thickBot="1">
      <c r="A356" s="40">
        <v>71000402</v>
      </c>
      <c r="B356" s="38" t="s">
        <v>941</v>
      </c>
      <c r="C356" s="38" t="s">
        <v>352</v>
      </c>
      <c r="D356" s="39" t="s">
        <v>353</v>
      </c>
      <c r="E356" s="61">
        <v>2199</v>
      </c>
      <c r="F356" s="61">
        <v>0</v>
      </c>
      <c r="G356" s="96">
        <f>E356+F356</f>
        <v>2199</v>
      </c>
      <c r="H356" s="115"/>
      <c r="I356" s="115"/>
    </row>
    <row r="357" spans="1:9" s="105" customFormat="1" ht="15.75" thickBot="1">
      <c r="A357" s="129" t="s">
        <v>977</v>
      </c>
      <c r="B357" s="127"/>
      <c r="C357" s="127"/>
      <c r="D357" s="128"/>
      <c r="E357" s="57">
        <v>63144</v>
      </c>
      <c r="F357" s="57">
        <f>F340+F344+F348+F353+F355</f>
        <v>11</v>
      </c>
      <c r="G357" s="57">
        <f>G340+G344+G348+G353+G355</f>
        <v>63155</v>
      </c>
      <c r="H357" s="115"/>
      <c r="I357" s="115"/>
    </row>
    <row r="358" spans="1:9" s="1" customFormat="1" ht="16.5" customHeight="1" thickBot="1">
      <c r="A358" s="121" t="s">
        <v>993</v>
      </c>
      <c r="B358" s="122"/>
      <c r="C358" s="122"/>
      <c r="D358" s="122"/>
      <c r="E358" s="122"/>
      <c r="F358" s="123"/>
      <c r="G358" s="124"/>
      <c r="H358" s="115"/>
      <c r="I358" s="115"/>
    </row>
    <row r="359" spans="1:9" s="105" customFormat="1" ht="15.75" thickBot="1">
      <c r="A359" s="130" t="s">
        <v>975</v>
      </c>
      <c r="B359" s="127"/>
      <c r="C359" s="127"/>
      <c r="D359" s="128"/>
      <c r="E359" s="56">
        <v>71628</v>
      </c>
      <c r="F359" s="56">
        <f>F360+F361+F362+F363+F364+F365+F366+F367+F368+F369+F370+F371+F372+F373+F374+F375+F376+F377+F378+F379+F380+F381+F382+F383+F384+F385+F386+F387</f>
        <v>304</v>
      </c>
      <c r="G359" s="56">
        <f>G360+G361+G362+G363+G364+G365+G366+G367+G368+G369+G370+G371+G372+G373+G374+G375+G376+G377+G378+G379+G380+G381+G382+G383+G384+G385+G386+G387</f>
        <v>71932</v>
      </c>
      <c r="H359" s="115"/>
      <c r="I359" s="115"/>
    </row>
    <row r="360" spans="1:9" s="103" customFormat="1" ht="15">
      <c r="A360" s="41" t="s">
        <v>536</v>
      </c>
      <c r="B360" s="9" t="s">
        <v>40</v>
      </c>
      <c r="C360" s="9" t="s">
        <v>41</v>
      </c>
      <c r="D360" s="10" t="s">
        <v>6</v>
      </c>
      <c r="E360" s="59">
        <v>10103</v>
      </c>
      <c r="F360" s="59">
        <v>42</v>
      </c>
      <c r="G360" s="96">
        <f aca="true" t="shared" si="15" ref="G360:G387">E360+F360</f>
        <v>10145</v>
      </c>
      <c r="H360" s="115"/>
      <c r="I360" s="115"/>
    </row>
    <row r="361" spans="1:9" s="103" customFormat="1" ht="15">
      <c r="A361" s="43" t="s">
        <v>537</v>
      </c>
      <c r="B361" s="17" t="s">
        <v>43</v>
      </c>
      <c r="C361" s="12" t="s">
        <v>42</v>
      </c>
      <c r="D361" s="13" t="s">
        <v>6</v>
      </c>
      <c r="E361" s="58">
        <v>3672</v>
      </c>
      <c r="F361" s="58">
        <v>20</v>
      </c>
      <c r="G361" s="96">
        <f t="shared" si="15"/>
        <v>3692</v>
      </c>
      <c r="H361" s="115"/>
      <c r="I361" s="115"/>
    </row>
    <row r="362" spans="1:9" s="103" customFormat="1" ht="30">
      <c r="A362" s="43" t="s">
        <v>535</v>
      </c>
      <c r="B362" s="17" t="s">
        <v>45</v>
      </c>
      <c r="C362" s="12" t="s">
        <v>44</v>
      </c>
      <c r="D362" s="13" t="s">
        <v>6</v>
      </c>
      <c r="E362" s="58">
        <v>1915</v>
      </c>
      <c r="F362" s="58">
        <v>15</v>
      </c>
      <c r="G362" s="96">
        <f t="shared" si="15"/>
        <v>1930</v>
      </c>
      <c r="H362" s="115"/>
      <c r="I362" s="115"/>
    </row>
    <row r="363" spans="1:9" s="103" customFormat="1" ht="15">
      <c r="A363" s="43" t="s">
        <v>515</v>
      </c>
      <c r="B363" s="12" t="s">
        <v>7</v>
      </c>
      <c r="C363" s="12" t="s">
        <v>296</v>
      </c>
      <c r="D363" s="13" t="s">
        <v>8</v>
      </c>
      <c r="E363" s="58">
        <v>2012</v>
      </c>
      <c r="F363" s="58">
        <v>0</v>
      </c>
      <c r="G363" s="96">
        <f t="shared" si="15"/>
        <v>2012</v>
      </c>
      <c r="H363" s="115"/>
      <c r="I363" s="115"/>
    </row>
    <row r="364" spans="1:9" s="103" customFormat="1" ht="15">
      <c r="A364" s="43" t="s">
        <v>516</v>
      </c>
      <c r="B364" s="12" t="s">
        <v>11</v>
      </c>
      <c r="C364" s="12" t="s">
        <v>296</v>
      </c>
      <c r="D364" s="13" t="s">
        <v>12</v>
      </c>
      <c r="E364" s="58">
        <v>984</v>
      </c>
      <c r="F364" s="58">
        <v>-23</v>
      </c>
      <c r="G364" s="96">
        <f t="shared" si="15"/>
        <v>961</v>
      </c>
      <c r="H364" s="115"/>
      <c r="I364" s="115"/>
    </row>
    <row r="365" spans="1:9" s="103" customFormat="1" ht="15">
      <c r="A365" s="43" t="s">
        <v>517</v>
      </c>
      <c r="B365" s="12" t="s">
        <v>24</v>
      </c>
      <c r="C365" s="12" t="s">
        <v>25</v>
      </c>
      <c r="D365" s="13" t="s">
        <v>26</v>
      </c>
      <c r="E365" s="58">
        <v>862</v>
      </c>
      <c r="F365" s="58">
        <v>7</v>
      </c>
      <c r="G365" s="96">
        <f t="shared" si="15"/>
        <v>869</v>
      </c>
      <c r="H365" s="115"/>
      <c r="I365" s="115"/>
    </row>
    <row r="366" spans="1:9" s="103" customFormat="1" ht="15">
      <c r="A366" s="43" t="s">
        <v>518</v>
      </c>
      <c r="B366" s="12" t="s">
        <v>16</v>
      </c>
      <c r="C366" s="12" t="s">
        <v>17</v>
      </c>
      <c r="D366" s="13" t="s">
        <v>18</v>
      </c>
      <c r="E366" s="58">
        <v>3539</v>
      </c>
      <c r="F366" s="58">
        <v>12</v>
      </c>
      <c r="G366" s="96">
        <f t="shared" si="15"/>
        <v>3551</v>
      </c>
      <c r="H366" s="115"/>
      <c r="I366" s="115"/>
    </row>
    <row r="367" spans="1:9" s="103" customFormat="1" ht="15">
      <c r="A367" s="43" t="s">
        <v>519</v>
      </c>
      <c r="B367" s="12" t="s">
        <v>19</v>
      </c>
      <c r="C367" s="12" t="s">
        <v>20</v>
      </c>
      <c r="D367" s="13" t="s">
        <v>21</v>
      </c>
      <c r="E367" s="58">
        <v>4824</v>
      </c>
      <c r="F367" s="58">
        <v>0</v>
      </c>
      <c r="G367" s="96">
        <f t="shared" si="15"/>
        <v>4824</v>
      </c>
      <c r="H367" s="115"/>
      <c r="I367" s="115"/>
    </row>
    <row r="368" spans="1:9" s="103" customFormat="1" ht="15">
      <c r="A368" s="43" t="s">
        <v>520</v>
      </c>
      <c r="B368" s="12" t="s">
        <v>64</v>
      </c>
      <c r="C368" s="12" t="s">
        <v>65</v>
      </c>
      <c r="D368" s="13" t="s">
        <v>195</v>
      </c>
      <c r="E368" s="58">
        <v>776</v>
      </c>
      <c r="F368" s="58">
        <v>2</v>
      </c>
      <c r="G368" s="96">
        <f t="shared" si="15"/>
        <v>778</v>
      </c>
      <c r="H368" s="115"/>
      <c r="I368" s="115"/>
    </row>
    <row r="369" spans="1:9" s="103" customFormat="1" ht="15">
      <c r="A369" s="43" t="s">
        <v>521</v>
      </c>
      <c r="B369" s="12" t="s">
        <v>36</v>
      </c>
      <c r="C369" s="12" t="s">
        <v>37</v>
      </c>
      <c r="D369" s="13" t="s">
        <v>196</v>
      </c>
      <c r="E369" s="58">
        <v>998</v>
      </c>
      <c r="F369" s="58">
        <v>0</v>
      </c>
      <c r="G369" s="96">
        <f t="shared" si="15"/>
        <v>998</v>
      </c>
      <c r="H369" s="115"/>
      <c r="I369" s="115"/>
    </row>
    <row r="370" spans="1:9" s="103" customFormat="1" ht="15">
      <c r="A370" s="43" t="s">
        <v>522</v>
      </c>
      <c r="B370" s="12" t="s">
        <v>9</v>
      </c>
      <c r="C370" s="12" t="s">
        <v>10</v>
      </c>
      <c r="D370" s="13" t="s">
        <v>197</v>
      </c>
      <c r="E370" s="58">
        <v>599</v>
      </c>
      <c r="F370" s="58">
        <v>32</v>
      </c>
      <c r="G370" s="96">
        <f t="shared" si="15"/>
        <v>631</v>
      </c>
      <c r="H370" s="115"/>
      <c r="I370" s="115"/>
    </row>
    <row r="371" spans="1:9" s="103" customFormat="1" ht="30">
      <c r="A371" s="43" t="s">
        <v>523</v>
      </c>
      <c r="B371" s="12" t="s">
        <v>27</v>
      </c>
      <c r="C371" s="12" t="s">
        <v>28</v>
      </c>
      <c r="D371" s="13" t="s">
        <v>29</v>
      </c>
      <c r="E371" s="58">
        <v>3126</v>
      </c>
      <c r="F371" s="58">
        <v>-49</v>
      </c>
      <c r="G371" s="96">
        <f t="shared" si="15"/>
        <v>3077</v>
      </c>
      <c r="H371" s="115"/>
      <c r="I371" s="115"/>
    </row>
    <row r="372" spans="1:9" s="103" customFormat="1" ht="15">
      <c r="A372" s="43" t="s">
        <v>524</v>
      </c>
      <c r="B372" s="12" t="s">
        <v>30</v>
      </c>
      <c r="C372" s="12" t="s">
        <v>31</v>
      </c>
      <c r="D372" s="13" t="s">
        <v>198</v>
      </c>
      <c r="E372" s="58">
        <v>884</v>
      </c>
      <c r="F372" s="58">
        <v>0</v>
      </c>
      <c r="G372" s="96">
        <f t="shared" si="15"/>
        <v>884</v>
      </c>
      <c r="H372" s="115"/>
      <c r="I372" s="115"/>
    </row>
    <row r="373" spans="1:9" s="103" customFormat="1" ht="15">
      <c r="A373" s="43" t="s">
        <v>525</v>
      </c>
      <c r="B373" s="12" t="s">
        <v>32</v>
      </c>
      <c r="C373" s="12" t="s">
        <v>296</v>
      </c>
      <c r="D373" s="13" t="s">
        <v>33</v>
      </c>
      <c r="E373" s="58">
        <v>1033</v>
      </c>
      <c r="F373" s="58">
        <v>-27</v>
      </c>
      <c r="G373" s="96">
        <f t="shared" si="15"/>
        <v>1006</v>
      </c>
      <c r="H373" s="115"/>
      <c r="I373" s="115"/>
    </row>
    <row r="374" spans="1:9" s="103" customFormat="1" ht="15">
      <c r="A374" s="43" t="s">
        <v>526</v>
      </c>
      <c r="B374" s="12" t="s">
        <v>34</v>
      </c>
      <c r="C374" s="12" t="s">
        <v>296</v>
      </c>
      <c r="D374" s="13" t="s">
        <v>35</v>
      </c>
      <c r="E374" s="58">
        <v>1560</v>
      </c>
      <c r="F374" s="58">
        <v>2</v>
      </c>
      <c r="G374" s="96">
        <f t="shared" si="15"/>
        <v>1562</v>
      </c>
      <c r="H374" s="115"/>
      <c r="I374" s="115"/>
    </row>
    <row r="375" spans="1:9" s="103" customFormat="1" ht="15">
      <c r="A375" s="43" t="s">
        <v>527</v>
      </c>
      <c r="B375" s="12" t="s">
        <v>38</v>
      </c>
      <c r="C375" s="12" t="s">
        <v>39</v>
      </c>
      <c r="D375" s="13" t="s">
        <v>199</v>
      </c>
      <c r="E375" s="58">
        <v>675</v>
      </c>
      <c r="F375" s="58">
        <v>20</v>
      </c>
      <c r="G375" s="96">
        <f t="shared" si="15"/>
        <v>695</v>
      </c>
      <c r="H375" s="115"/>
      <c r="I375" s="115"/>
    </row>
    <row r="376" spans="1:9" s="103" customFormat="1" ht="15">
      <c r="A376" s="43" t="s">
        <v>528</v>
      </c>
      <c r="B376" s="12" t="s">
        <v>54</v>
      </c>
      <c r="C376" s="12" t="s">
        <v>55</v>
      </c>
      <c r="D376" s="13" t="s">
        <v>195</v>
      </c>
      <c r="E376" s="58">
        <v>932</v>
      </c>
      <c r="F376" s="58">
        <v>19</v>
      </c>
      <c r="G376" s="96">
        <f t="shared" si="15"/>
        <v>951</v>
      </c>
      <c r="H376" s="115"/>
      <c r="I376" s="115"/>
    </row>
    <row r="377" spans="1:9" s="103" customFormat="1" ht="15">
      <c r="A377" s="43" t="s">
        <v>529</v>
      </c>
      <c r="B377" s="12" t="s">
        <v>13</v>
      </c>
      <c r="C377" s="12" t="s">
        <v>15</v>
      </c>
      <c r="D377" s="13" t="s">
        <v>200</v>
      </c>
      <c r="E377" s="58">
        <v>694</v>
      </c>
      <c r="F377" s="58">
        <v>0</v>
      </c>
      <c r="G377" s="96">
        <f t="shared" si="15"/>
        <v>694</v>
      </c>
      <c r="H377" s="115"/>
      <c r="I377" s="115"/>
    </row>
    <row r="378" spans="1:9" s="103" customFormat="1" ht="15">
      <c r="A378" s="43" t="s">
        <v>530</v>
      </c>
      <c r="B378" s="12" t="s">
        <v>22</v>
      </c>
      <c r="C378" s="12" t="s">
        <v>23</v>
      </c>
      <c r="D378" s="13" t="s">
        <v>201</v>
      </c>
      <c r="E378" s="58">
        <v>630</v>
      </c>
      <c r="F378" s="58">
        <v>0</v>
      </c>
      <c r="G378" s="96">
        <f t="shared" si="15"/>
        <v>630</v>
      </c>
      <c r="H378" s="115"/>
      <c r="I378" s="115"/>
    </row>
    <row r="379" spans="1:9" s="103" customFormat="1" ht="15">
      <c r="A379" s="43" t="s">
        <v>531</v>
      </c>
      <c r="B379" s="17" t="s">
        <v>59</v>
      </c>
      <c r="C379" s="12" t="s">
        <v>58</v>
      </c>
      <c r="D379" s="13" t="s">
        <v>6</v>
      </c>
      <c r="E379" s="58">
        <v>3815</v>
      </c>
      <c r="F379" s="58">
        <v>30</v>
      </c>
      <c r="G379" s="96">
        <f t="shared" si="15"/>
        <v>3845</v>
      </c>
      <c r="H379" s="115"/>
      <c r="I379" s="115"/>
    </row>
    <row r="380" spans="1:9" s="103" customFormat="1" ht="15">
      <c r="A380" s="43" t="s">
        <v>532</v>
      </c>
      <c r="B380" s="17" t="s">
        <v>51</v>
      </c>
      <c r="C380" s="12" t="s">
        <v>50</v>
      </c>
      <c r="D380" s="13" t="s">
        <v>6</v>
      </c>
      <c r="E380" s="58">
        <v>5520</v>
      </c>
      <c r="F380" s="58">
        <v>13</v>
      </c>
      <c r="G380" s="96">
        <f t="shared" si="15"/>
        <v>5533</v>
      </c>
      <c r="H380" s="115"/>
      <c r="I380" s="115"/>
    </row>
    <row r="381" spans="1:9" s="103" customFormat="1" ht="30">
      <c r="A381" s="43" t="s">
        <v>533</v>
      </c>
      <c r="B381" s="17" t="s">
        <v>47</v>
      </c>
      <c r="C381" s="12" t="s">
        <v>46</v>
      </c>
      <c r="D381" s="13" t="s">
        <v>6</v>
      </c>
      <c r="E381" s="58">
        <v>3568</v>
      </c>
      <c r="F381" s="58">
        <v>39</v>
      </c>
      <c r="G381" s="96">
        <f t="shared" si="15"/>
        <v>3607</v>
      </c>
      <c r="H381" s="115"/>
      <c r="I381" s="115"/>
    </row>
    <row r="382" spans="1:9" s="103" customFormat="1" ht="15">
      <c r="A382" s="43" t="s">
        <v>534</v>
      </c>
      <c r="B382" s="17" t="s">
        <v>49</v>
      </c>
      <c r="C382" s="12" t="s">
        <v>48</v>
      </c>
      <c r="D382" s="13" t="s">
        <v>6</v>
      </c>
      <c r="E382" s="58">
        <v>3568</v>
      </c>
      <c r="F382" s="58">
        <v>53</v>
      </c>
      <c r="G382" s="96">
        <f t="shared" si="15"/>
        <v>3621</v>
      </c>
      <c r="H382" s="115"/>
      <c r="I382" s="115"/>
    </row>
    <row r="383" spans="1:9" s="103" customFormat="1" ht="15">
      <c r="A383" s="43" t="s">
        <v>538</v>
      </c>
      <c r="B383" s="17" t="s">
        <v>53</v>
      </c>
      <c r="C383" s="12" t="s">
        <v>52</v>
      </c>
      <c r="D383" s="13" t="s">
        <v>6</v>
      </c>
      <c r="E383" s="58">
        <v>3568</v>
      </c>
      <c r="F383" s="58">
        <v>13</v>
      </c>
      <c r="G383" s="96">
        <f t="shared" si="15"/>
        <v>3581</v>
      </c>
      <c r="H383" s="115"/>
      <c r="I383" s="115"/>
    </row>
    <row r="384" spans="1:9" s="103" customFormat="1" ht="15">
      <c r="A384" s="43" t="s">
        <v>539</v>
      </c>
      <c r="B384" s="17" t="s">
        <v>63</v>
      </c>
      <c r="C384" s="12" t="s">
        <v>62</v>
      </c>
      <c r="D384" s="13" t="s">
        <v>6</v>
      </c>
      <c r="E384" s="58">
        <v>3521</v>
      </c>
      <c r="F384" s="58">
        <v>36</v>
      </c>
      <c r="G384" s="96">
        <f t="shared" si="15"/>
        <v>3557</v>
      </c>
      <c r="H384" s="115"/>
      <c r="I384" s="115"/>
    </row>
    <row r="385" spans="1:9" s="103" customFormat="1" ht="15">
      <c r="A385" s="43" t="s">
        <v>542</v>
      </c>
      <c r="B385" s="17" t="s">
        <v>61</v>
      </c>
      <c r="C385" s="12" t="s">
        <v>60</v>
      </c>
      <c r="D385" s="13" t="s">
        <v>6</v>
      </c>
      <c r="E385" s="58">
        <v>5439</v>
      </c>
      <c r="F385" s="58">
        <v>27</v>
      </c>
      <c r="G385" s="96">
        <f t="shared" si="15"/>
        <v>5466</v>
      </c>
      <c r="H385" s="115"/>
      <c r="I385" s="115"/>
    </row>
    <row r="386" spans="1:9" s="103" customFormat="1" ht="15">
      <c r="A386" s="43" t="s">
        <v>543</v>
      </c>
      <c r="B386" s="12" t="s">
        <v>56</v>
      </c>
      <c r="C386" s="12" t="s">
        <v>57</v>
      </c>
      <c r="D386" s="13" t="s">
        <v>195</v>
      </c>
      <c r="E386" s="58">
        <v>2175</v>
      </c>
      <c r="F386" s="58">
        <v>0</v>
      </c>
      <c r="G386" s="96">
        <f t="shared" si="15"/>
        <v>2175</v>
      </c>
      <c r="H386" s="115"/>
      <c r="I386" s="115"/>
    </row>
    <row r="387" spans="1:9" s="103" customFormat="1" ht="15" thickBot="1">
      <c r="A387" s="42">
        <v>71005684</v>
      </c>
      <c r="B387" s="15" t="s">
        <v>945</v>
      </c>
      <c r="C387" s="15"/>
      <c r="D387" s="16" t="s">
        <v>77</v>
      </c>
      <c r="E387" s="60">
        <v>636</v>
      </c>
      <c r="F387" s="60">
        <v>21</v>
      </c>
      <c r="G387" s="96">
        <f t="shared" si="15"/>
        <v>657</v>
      </c>
      <c r="H387" s="115"/>
      <c r="I387" s="115"/>
    </row>
    <row r="388" spans="1:9" s="105" customFormat="1" ht="15.75" thickBot="1">
      <c r="A388" s="126" t="s">
        <v>994</v>
      </c>
      <c r="B388" s="127"/>
      <c r="C388" s="127"/>
      <c r="D388" s="128"/>
      <c r="E388" s="56">
        <v>1784</v>
      </c>
      <c r="F388" s="56">
        <f>F389</f>
        <v>60</v>
      </c>
      <c r="G388" s="56">
        <f>G389</f>
        <v>1844</v>
      </c>
      <c r="H388" s="115"/>
      <c r="I388" s="115"/>
    </row>
    <row r="389" spans="1:9" s="103" customFormat="1" ht="15" thickBot="1">
      <c r="A389" s="44">
        <v>70283320</v>
      </c>
      <c r="B389" s="38" t="s">
        <v>156</v>
      </c>
      <c r="C389" s="38" t="s">
        <v>157</v>
      </c>
      <c r="D389" s="39" t="s">
        <v>6</v>
      </c>
      <c r="E389" s="61">
        <v>1784</v>
      </c>
      <c r="F389" s="61">
        <v>60</v>
      </c>
      <c r="G389" s="96">
        <f>E389+F389</f>
        <v>1844</v>
      </c>
      <c r="H389" s="115"/>
      <c r="I389" s="115"/>
    </row>
    <row r="390" spans="1:9" s="105" customFormat="1" ht="15.75" thickBot="1">
      <c r="A390" s="131" t="s">
        <v>976</v>
      </c>
      <c r="B390" s="132"/>
      <c r="C390" s="132"/>
      <c r="D390" s="133"/>
      <c r="E390" s="73">
        <v>217808</v>
      </c>
      <c r="F390" s="73">
        <f>F391+F392+F393+F394+F395+F396+F397+F398+F399+F400+F401+F402+F403+F404+F405+F406+F407+F408</f>
        <v>1010</v>
      </c>
      <c r="G390" s="56">
        <f>G391+G392+G393+G394+G395+G396+G397+G398+G399+G400+G401+G402+G403+G404+G405+G406+G407+G408</f>
        <v>218818</v>
      </c>
      <c r="H390" s="115"/>
      <c r="I390" s="115"/>
    </row>
    <row r="391" spans="1:9" s="103" customFormat="1" ht="15">
      <c r="A391" s="79" t="s">
        <v>546</v>
      </c>
      <c r="B391" s="76" t="s">
        <v>105</v>
      </c>
      <c r="C391" s="72" t="s">
        <v>84</v>
      </c>
      <c r="D391" s="84" t="s">
        <v>202</v>
      </c>
      <c r="E391" s="78">
        <v>5391</v>
      </c>
      <c r="F391" s="78">
        <v>52</v>
      </c>
      <c r="G391" s="78">
        <f aca="true" t="shared" si="16" ref="G391:G408">E391+F391</f>
        <v>5443</v>
      </c>
      <c r="H391" s="115"/>
      <c r="I391" s="115"/>
    </row>
    <row r="392" spans="1:9" s="103" customFormat="1" ht="15">
      <c r="A392" s="43" t="s">
        <v>556</v>
      </c>
      <c r="B392" s="17" t="s">
        <v>95</v>
      </c>
      <c r="C392" s="12" t="s">
        <v>296</v>
      </c>
      <c r="D392" s="13" t="s">
        <v>94</v>
      </c>
      <c r="E392" s="58">
        <v>8750</v>
      </c>
      <c r="F392" s="58">
        <v>64</v>
      </c>
      <c r="G392" s="58">
        <f t="shared" si="16"/>
        <v>8814</v>
      </c>
      <c r="H392" s="115"/>
      <c r="I392" s="115"/>
    </row>
    <row r="393" spans="1:9" s="103" customFormat="1" ht="15">
      <c r="A393" s="43" t="s">
        <v>559</v>
      </c>
      <c r="B393" s="17" t="s">
        <v>108</v>
      </c>
      <c r="C393" s="12" t="s">
        <v>296</v>
      </c>
      <c r="D393" s="13" t="s">
        <v>107</v>
      </c>
      <c r="E393" s="58">
        <v>7221</v>
      </c>
      <c r="F393" s="58">
        <v>24</v>
      </c>
      <c r="G393" s="58">
        <f t="shared" si="16"/>
        <v>7245</v>
      </c>
      <c r="H393" s="115"/>
      <c r="I393" s="115"/>
    </row>
    <row r="394" spans="1:9" s="103" customFormat="1" ht="15">
      <c r="A394" s="43">
        <v>47438371</v>
      </c>
      <c r="B394" s="17" t="s">
        <v>112</v>
      </c>
      <c r="C394" s="12" t="s">
        <v>296</v>
      </c>
      <c r="D394" s="13" t="s">
        <v>111</v>
      </c>
      <c r="E394" s="58">
        <v>6514</v>
      </c>
      <c r="F394" s="58">
        <v>27</v>
      </c>
      <c r="G394" s="58">
        <f t="shared" si="16"/>
        <v>6541</v>
      </c>
      <c r="H394" s="115"/>
      <c r="I394" s="115"/>
    </row>
    <row r="395" spans="1:9" s="103" customFormat="1" ht="15">
      <c r="A395" s="43" t="s">
        <v>573</v>
      </c>
      <c r="B395" s="17" t="s">
        <v>145</v>
      </c>
      <c r="C395" s="12" t="s">
        <v>296</v>
      </c>
      <c r="D395" s="13" t="s">
        <v>144</v>
      </c>
      <c r="E395" s="58">
        <v>6543</v>
      </c>
      <c r="F395" s="58">
        <v>191</v>
      </c>
      <c r="G395" s="58">
        <f t="shared" si="16"/>
        <v>6734</v>
      </c>
      <c r="H395" s="115"/>
      <c r="I395" s="115"/>
    </row>
    <row r="396" spans="1:9" s="103" customFormat="1" ht="15">
      <c r="A396" s="43" t="s">
        <v>574</v>
      </c>
      <c r="B396" s="17" t="s">
        <v>147</v>
      </c>
      <c r="C396" s="12" t="s">
        <v>296</v>
      </c>
      <c r="D396" s="13" t="s">
        <v>146</v>
      </c>
      <c r="E396" s="58">
        <v>7772</v>
      </c>
      <c r="F396" s="58">
        <v>-133</v>
      </c>
      <c r="G396" s="58">
        <f t="shared" si="16"/>
        <v>7639</v>
      </c>
      <c r="H396" s="115"/>
      <c r="I396" s="115"/>
    </row>
    <row r="397" spans="1:9" s="103" customFormat="1" ht="15">
      <c r="A397" s="43" t="s">
        <v>545</v>
      </c>
      <c r="B397" s="17" t="s">
        <v>69</v>
      </c>
      <c r="C397" s="12" t="s">
        <v>296</v>
      </c>
      <c r="D397" s="13" t="s">
        <v>68</v>
      </c>
      <c r="E397" s="58">
        <v>9433</v>
      </c>
      <c r="F397" s="58">
        <v>0</v>
      </c>
      <c r="G397" s="58">
        <f t="shared" si="16"/>
        <v>9433</v>
      </c>
      <c r="H397" s="115"/>
      <c r="I397" s="115"/>
    </row>
    <row r="398" spans="1:9" s="103" customFormat="1" ht="15">
      <c r="A398" s="43" t="s">
        <v>551</v>
      </c>
      <c r="B398" s="12" t="s">
        <v>78</v>
      </c>
      <c r="C398" s="12" t="s">
        <v>79</v>
      </c>
      <c r="D398" s="13" t="s">
        <v>18</v>
      </c>
      <c r="E398" s="58">
        <v>9912</v>
      </c>
      <c r="F398" s="58">
        <v>12</v>
      </c>
      <c r="G398" s="58">
        <f t="shared" si="16"/>
        <v>9924</v>
      </c>
      <c r="H398" s="115"/>
      <c r="I398" s="115"/>
    </row>
    <row r="399" spans="1:9" s="103" customFormat="1" ht="15">
      <c r="A399" s="43" t="s">
        <v>562</v>
      </c>
      <c r="B399" s="17" t="s">
        <v>114</v>
      </c>
      <c r="C399" s="12" t="s">
        <v>296</v>
      </c>
      <c r="D399" s="13" t="s">
        <v>35</v>
      </c>
      <c r="E399" s="58">
        <v>6110</v>
      </c>
      <c r="F399" s="58">
        <v>0</v>
      </c>
      <c r="G399" s="58">
        <f t="shared" si="16"/>
        <v>6110</v>
      </c>
      <c r="H399" s="115"/>
      <c r="I399" s="115"/>
    </row>
    <row r="400" spans="1:9" s="103" customFormat="1" ht="15">
      <c r="A400" s="43" t="s">
        <v>557</v>
      </c>
      <c r="B400" s="12" t="s">
        <v>100</v>
      </c>
      <c r="C400" s="12" t="s">
        <v>102</v>
      </c>
      <c r="D400" s="13" t="s">
        <v>29</v>
      </c>
      <c r="E400" s="58">
        <v>10531</v>
      </c>
      <c r="F400" s="58">
        <v>76</v>
      </c>
      <c r="G400" s="58">
        <f t="shared" si="16"/>
        <v>10607</v>
      </c>
      <c r="H400" s="115"/>
      <c r="I400" s="115"/>
    </row>
    <row r="401" spans="1:9" s="103" customFormat="1" ht="30">
      <c r="A401" s="43" t="s">
        <v>552</v>
      </c>
      <c r="B401" s="17" t="s">
        <v>81</v>
      </c>
      <c r="C401" s="12" t="s">
        <v>80</v>
      </c>
      <c r="D401" s="13" t="s">
        <v>21</v>
      </c>
      <c r="E401" s="58">
        <v>13926</v>
      </c>
      <c r="F401" s="58">
        <v>68</v>
      </c>
      <c r="G401" s="58">
        <f t="shared" si="16"/>
        <v>13994</v>
      </c>
      <c r="H401" s="115"/>
      <c r="I401" s="115"/>
    </row>
    <row r="402" spans="1:9" s="103" customFormat="1" ht="30">
      <c r="A402" s="43" t="s">
        <v>568</v>
      </c>
      <c r="B402" s="17" t="s">
        <v>130</v>
      </c>
      <c r="C402" s="12" t="s">
        <v>129</v>
      </c>
      <c r="D402" s="13" t="s">
        <v>6</v>
      </c>
      <c r="E402" s="58">
        <v>20282</v>
      </c>
      <c r="F402" s="58">
        <v>95</v>
      </c>
      <c r="G402" s="58">
        <f t="shared" si="16"/>
        <v>20377</v>
      </c>
      <c r="H402" s="115"/>
      <c r="I402" s="115"/>
    </row>
    <row r="403" spans="1:9" s="103" customFormat="1" ht="15">
      <c r="A403" s="43" t="s">
        <v>566</v>
      </c>
      <c r="B403" s="17" t="s">
        <v>140</v>
      </c>
      <c r="C403" s="12" t="s">
        <v>139</v>
      </c>
      <c r="D403" s="13" t="s">
        <v>6</v>
      </c>
      <c r="E403" s="58">
        <v>16990</v>
      </c>
      <c r="F403" s="58">
        <v>68</v>
      </c>
      <c r="G403" s="58">
        <f t="shared" si="16"/>
        <v>17058</v>
      </c>
      <c r="H403" s="115"/>
      <c r="I403" s="115"/>
    </row>
    <row r="404" spans="1:9" s="103" customFormat="1" ht="15">
      <c r="A404" s="43" t="s">
        <v>567</v>
      </c>
      <c r="B404" s="17" t="s">
        <v>136</v>
      </c>
      <c r="C404" s="12" t="s">
        <v>135</v>
      </c>
      <c r="D404" s="13" t="s">
        <v>6</v>
      </c>
      <c r="E404" s="58">
        <v>22106</v>
      </c>
      <c r="F404" s="58">
        <v>-27</v>
      </c>
      <c r="G404" s="58">
        <f t="shared" si="16"/>
        <v>22079</v>
      </c>
      <c r="H404" s="115"/>
      <c r="I404" s="115"/>
    </row>
    <row r="405" spans="1:9" s="103" customFormat="1" ht="15">
      <c r="A405" s="43" t="s">
        <v>571</v>
      </c>
      <c r="B405" s="17" t="s">
        <v>134</v>
      </c>
      <c r="C405" s="12" t="s">
        <v>133</v>
      </c>
      <c r="D405" s="13" t="s">
        <v>6</v>
      </c>
      <c r="E405" s="58">
        <v>15725</v>
      </c>
      <c r="F405" s="58">
        <v>122</v>
      </c>
      <c r="G405" s="58">
        <f t="shared" si="16"/>
        <v>15847</v>
      </c>
      <c r="H405" s="115"/>
      <c r="I405" s="115"/>
    </row>
    <row r="406" spans="1:9" s="103" customFormat="1" ht="30" thickBot="1">
      <c r="A406" s="117" t="s">
        <v>572</v>
      </c>
      <c r="B406" s="64" t="s">
        <v>137</v>
      </c>
      <c r="C406" s="64" t="s">
        <v>138</v>
      </c>
      <c r="D406" s="67" t="s">
        <v>6</v>
      </c>
      <c r="E406" s="68">
        <v>19907</v>
      </c>
      <c r="F406" s="68">
        <v>68</v>
      </c>
      <c r="G406" s="68">
        <f t="shared" si="16"/>
        <v>19975</v>
      </c>
      <c r="H406" s="115"/>
      <c r="I406" s="115"/>
    </row>
    <row r="407" spans="1:9" s="103" customFormat="1" ht="15" thickBot="1">
      <c r="A407" s="88" t="s">
        <v>570</v>
      </c>
      <c r="B407" s="81" t="s">
        <v>873</v>
      </c>
      <c r="C407" s="89" t="s">
        <v>143</v>
      </c>
      <c r="D407" s="90" t="s">
        <v>6</v>
      </c>
      <c r="E407" s="83">
        <v>14295</v>
      </c>
      <c r="F407" s="83">
        <v>181</v>
      </c>
      <c r="G407" s="83">
        <f t="shared" si="16"/>
        <v>14476</v>
      </c>
      <c r="H407" s="115"/>
      <c r="I407" s="115"/>
    </row>
    <row r="408" spans="1:9" s="103" customFormat="1" ht="15" thickBot="1">
      <c r="A408" s="88" t="s">
        <v>569</v>
      </c>
      <c r="B408" s="81" t="s">
        <v>142</v>
      </c>
      <c r="C408" s="89" t="s">
        <v>141</v>
      </c>
      <c r="D408" s="90" t="s">
        <v>6</v>
      </c>
      <c r="E408" s="83">
        <v>16400</v>
      </c>
      <c r="F408" s="83">
        <v>122</v>
      </c>
      <c r="G408" s="83">
        <f t="shared" si="16"/>
        <v>16522</v>
      </c>
      <c r="H408" s="115"/>
      <c r="I408" s="115"/>
    </row>
    <row r="409" spans="1:9" s="105" customFormat="1" ht="15.75" thickBot="1">
      <c r="A409" s="134" t="s">
        <v>1000</v>
      </c>
      <c r="B409" s="135"/>
      <c r="C409" s="135"/>
      <c r="D409" s="136"/>
      <c r="E409" s="74">
        <v>42897</v>
      </c>
      <c r="F409" s="74">
        <f>F410+F411+F412+F413+F414+F415+F416+F417+F418+F419+F420+F421+F422+F423+F424+F425+F426</f>
        <v>434</v>
      </c>
      <c r="G409" s="74">
        <f>G410+G411+G412+G413+G414+G415+G416+G417+G418+G419+G420+G421+G422+G423+G424+G425+G426</f>
        <v>43331</v>
      </c>
      <c r="H409" s="115"/>
      <c r="I409" s="115"/>
    </row>
    <row r="410" spans="1:9" s="103" customFormat="1" ht="15">
      <c r="A410" s="41" t="s">
        <v>544</v>
      </c>
      <c r="B410" s="9" t="s">
        <v>66</v>
      </c>
      <c r="C410" s="9" t="s">
        <v>296</v>
      </c>
      <c r="D410" s="10" t="s">
        <v>67</v>
      </c>
      <c r="E410" s="59">
        <v>716</v>
      </c>
      <c r="F410" s="59">
        <v>5</v>
      </c>
      <c r="G410" s="96">
        <f aca="true" t="shared" si="17" ref="G410:G426">E410+F410</f>
        <v>721</v>
      </c>
      <c r="H410" s="115"/>
      <c r="I410" s="115"/>
    </row>
    <row r="411" spans="1:9" s="103" customFormat="1" ht="30">
      <c r="A411" s="43" t="s">
        <v>547</v>
      </c>
      <c r="B411" s="17" t="s">
        <v>71</v>
      </c>
      <c r="C411" s="12" t="s">
        <v>296</v>
      </c>
      <c r="D411" s="13" t="s">
        <v>70</v>
      </c>
      <c r="E411" s="58">
        <v>2200</v>
      </c>
      <c r="F411" s="58">
        <v>0</v>
      </c>
      <c r="G411" s="96">
        <f t="shared" si="17"/>
        <v>2200</v>
      </c>
      <c r="H411" s="115"/>
      <c r="I411" s="115"/>
    </row>
    <row r="412" spans="1:9" s="103" customFormat="1" ht="15">
      <c r="A412" s="43" t="s">
        <v>548</v>
      </c>
      <c r="B412" s="17" t="s">
        <v>93</v>
      </c>
      <c r="C412" s="12" t="s">
        <v>92</v>
      </c>
      <c r="D412" s="13" t="s">
        <v>203</v>
      </c>
      <c r="E412" s="58">
        <v>1181</v>
      </c>
      <c r="F412" s="58">
        <v>-35</v>
      </c>
      <c r="G412" s="96">
        <f t="shared" si="17"/>
        <v>1146</v>
      </c>
      <c r="H412" s="115"/>
      <c r="I412" s="115"/>
    </row>
    <row r="413" spans="1:9" s="103" customFormat="1" ht="15">
      <c r="A413" s="43" t="s">
        <v>549</v>
      </c>
      <c r="B413" s="17" t="s">
        <v>73</v>
      </c>
      <c r="C413" s="12" t="s">
        <v>296</v>
      </c>
      <c r="D413" s="13" t="s">
        <v>72</v>
      </c>
      <c r="E413" s="58">
        <v>3561</v>
      </c>
      <c r="F413" s="58">
        <v>-25</v>
      </c>
      <c r="G413" s="96">
        <f t="shared" si="17"/>
        <v>3536</v>
      </c>
      <c r="H413" s="115"/>
      <c r="I413" s="115"/>
    </row>
    <row r="414" spans="1:9" s="103" customFormat="1" ht="30">
      <c r="A414" s="43" t="s">
        <v>550</v>
      </c>
      <c r="B414" s="17" t="s">
        <v>76</v>
      </c>
      <c r="C414" s="12" t="s">
        <v>74</v>
      </c>
      <c r="D414" s="13" t="s">
        <v>204</v>
      </c>
      <c r="E414" s="58">
        <v>2703</v>
      </c>
      <c r="F414" s="58">
        <v>15</v>
      </c>
      <c r="G414" s="96">
        <f t="shared" si="17"/>
        <v>2718</v>
      </c>
      <c r="H414" s="115"/>
      <c r="I414" s="115"/>
    </row>
    <row r="415" spans="1:9" s="103" customFormat="1" ht="30">
      <c r="A415" s="43" t="s">
        <v>553</v>
      </c>
      <c r="B415" s="17" t="s">
        <v>83</v>
      </c>
      <c r="C415" s="12" t="s">
        <v>296</v>
      </c>
      <c r="D415" s="13" t="s">
        <v>82</v>
      </c>
      <c r="E415" s="58">
        <v>1752</v>
      </c>
      <c r="F415" s="58">
        <v>99</v>
      </c>
      <c r="G415" s="96">
        <f t="shared" si="17"/>
        <v>1851</v>
      </c>
      <c r="H415" s="115"/>
      <c r="I415" s="115"/>
    </row>
    <row r="416" spans="1:9" s="103" customFormat="1" ht="15">
      <c r="A416" s="43">
        <v>75007223</v>
      </c>
      <c r="B416" s="17" t="s">
        <v>87</v>
      </c>
      <c r="C416" s="12" t="s">
        <v>296</v>
      </c>
      <c r="D416" s="13" t="s">
        <v>85</v>
      </c>
      <c r="E416" s="58">
        <v>1948</v>
      </c>
      <c r="F416" s="58">
        <v>59</v>
      </c>
      <c r="G416" s="96">
        <f t="shared" si="17"/>
        <v>2007</v>
      </c>
      <c r="H416" s="115"/>
      <c r="I416" s="115"/>
    </row>
    <row r="417" spans="1:9" s="103" customFormat="1" ht="30">
      <c r="A417" s="43" t="s">
        <v>554</v>
      </c>
      <c r="B417" s="17" t="s">
        <v>89</v>
      </c>
      <c r="C417" s="12" t="s">
        <v>296</v>
      </c>
      <c r="D417" s="13" t="s">
        <v>88</v>
      </c>
      <c r="E417" s="58">
        <v>2403</v>
      </c>
      <c r="F417" s="58">
        <v>16</v>
      </c>
      <c r="G417" s="96">
        <f t="shared" si="17"/>
        <v>2419</v>
      </c>
      <c r="H417" s="115"/>
      <c r="I417" s="115"/>
    </row>
    <row r="418" spans="1:9" s="103" customFormat="1" ht="30">
      <c r="A418" s="43" t="s">
        <v>555</v>
      </c>
      <c r="B418" s="17" t="s">
        <v>91</v>
      </c>
      <c r="C418" s="12" t="s">
        <v>296</v>
      </c>
      <c r="D418" s="13" t="s">
        <v>90</v>
      </c>
      <c r="E418" s="58">
        <v>1330</v>
      </c>
      <c r="F418" s="58">
        <v>21</v>
      </c>
      <c r="G418" s="96">
        <f t="shared" si="17"/>
        <v>1351</v>
      </c>
      <c r="H418" s="115"/>
      <c r="I418" s="115"/>
    </row>
    <row r="419" spans="1:9" s="103" customFormat="1" ht="30">
      <c r="A419" s="43" t="s">
        <v>558</v>
      </c>
      <c r="B419" s="17" t="s">
        <v>106</v>
      </c>
      <c r="C419" s="12" t="s">
        <v>103</v>
      </c>
      <c r="D419" s="13" t="s">
        <v>104</v>
      </c>
      <c r="E419" s="58">
        <v>2802</v>
      </c>
      <c r="F419" s="58">
        <v>39</v>
      </c>
      <c r="G419" s="96">
        <f t="shared" si="17"/>
        <v>2841</v>
      </c>
      <c r="H419" s="115"/>
      <c r="I419" s="115"/>
    </row>
    <row r="420" spans="1:9" s="103" customFormat="1" ht="30">
      <c r="A420" s="43" t="s">
        <v>560</v>
      </c>
      <c r="B420" s="17" t="s">
        <v>99</v>
      </c>
      <c r="C420" s="12" t="s">
        <v>98</v>
      </c>
      <c r="D420" s="13" t="s">
        <v>198</v>
      </c>
      <c r="E420" s="58">
        <v>3546</v>
      </c>
      <c r="F420" s="58">
        <v>112</v>
      </c>
      <c r="G420" s="96">
        <f t="shared" si="17"/>
        <v>3658</v>
      </c>
      <c r="H420" s="115"/>
      <c r="I420" s="115"/>
    </row>
    <row r="421" spans="1:9" s="103" customFormat="1" ht="15">
      <c r="A421" s="43">
        <v>71005072</v>
      </c>
      <c r="B421" s="17" t="s">
        <v>97</v>
      </c>
      <c r="C421" s="12" t="s">
        <v>96</v>
      </c>
      <c r="D421" s="13" t="s">
        <v>183</v>
      </c>
      <c r="E421" s="58">
        <v>1516</v>
      </c>
      <c r="F421" s="58">
        <v>63</v>
      </c>
      <c r="G421" s="96">
        <f t="shared" si="17"/>
        <v>1579</v>
      </c>
      <c r="H421" s="115"/>
      <c r="I421" s="115"/>
    </row>
    <row r="422" spans="1:9" s="103" customFormat="1" ht="30">
      <c r="A422" s="43" t="s">
        <v>561</v>
      </c>
      <c r="B422" s="17" t="s">
        <v>110</v>
      </c>
      <c r="C422" s="12" t="s">
        <v>296</v>
      </c>
      <c r="D422" s="13" t="s">
        <v>109</v>
      </c>
      <c r="E422" s="58">
        <v>3683</v>
      </c>
      <c r="F422" s="58">
        <v>44</v>
      </c>
      <c r="G422" s="96">
        <f t="shared" si="17"/>
        <v>3727</v>
      </c>
      <c r="H422" s="115"/>
      <c r="I422" s="115"/>
    </row>
    <row r="423" spans="1:9" s="103" customFormat="1" ht="30">
      <c r="A423" s="43" t="s">
        <v>563</v>
      </c>
      <c r="B423" s="17" t="s">
        <v>117</v>
      </c>
      <c r="C423" s="12" t="s">
        <v>115</v>
      </c>
      <c r="D423" s="13" t="s">
        <v>116</v>
      </c>
      <c r="E423" s="58">
        <v>6478</v>
      </c>
      <c r="F423" s="58">
        <v>9</v>
      </c>
      <c r="G423" s="96">
        <f t="shared" si="17"/>
        <v>6487</v>
      </c>
      <c r="H423" s="115"/>
      <c r="I423" s="115"/>
    </row>
    <row r="424" spans="1:9" s="103" customFormat="1" ht="15">
      <c r="A424" s="43" t="s">
        <v>564</v>
      </c>
      <c r="B424" s="17" t="s">
        <v>128</v>
      </c>
      <c r="C424" s="12" t="s">
        <v>296</v>
      </c>
      <c r="D424" s="13" t="s">
        <v>118</v>
      </c>
      <c r="E424" s="58">
        <v>1940</v>
      </c>
      <c r="F424" s="58">
        <v>-19</v>
      </c>
      <c r="G424" s="96">
        <f t="shared" si="17"/>
        <v>1921</v>
      </c>
      <c r="H424" s="115"/>
      <c r="I424" s="115"/>
    </row>
    <row r="425" spans="1:9" s="103" customFormat="1" ht="30">
      <c r="A425" s="43" t="s">
        <v>565</v>
      </c>
      <c r="B425" s="17" t="s">
        <v>132</v>
      </c>
      <c r="C425" s="12" t="s">
        <v>131</v>
      </c>
      <c r="D425" s="13" t="s">
        <v>205</v>
      </c>
      <c r="E425" s="58">
        <v>1879</v>
      </c>
      <c r="F425" s="58">
        <v>31</v>
      </c>
      <c r="G425" s="96">
        <f t="shared" si="17"/>
        <v>1910</v>
      </c>
      <c r="H425" s="115"/>
      <c r="I425" s="115"/>
    </row>
    <row r="426" spans="1:9" s="103" customFormat="1" ht="15" thickBot="1">
      <c r="A426" s="42" t="s">
        <v>575</v>
      </c>
      <c r="B426" s="15" t="s">
        <v>148</v>
      </c>
      <c r="C426" s="15" t="s">
        <v>149</v>
      </c>
      <c r="D426" s="16" t="s">
        <v>195</v>
      </c>
      <c r="E426" s="60">
        <v>3259</v>
      </c>
      <c r="F426" s="60">
        <v>0</v>
      </c>
      <c r="G426" s="96">
        <f t="shared" si="17"/>
        <v>3259</v>
      </c>
      <c r="H426" s="115"/>
      <c r="I426" s="115"/>
    </row>
    <row r="427" spans="1:9" s="105" customFormat="1" ht="15.75" thickBot="1">
      <c r="A427" s="126" t="s">
        <v>982</v>
      </c>
      <c r="B427" s="147"/>
      <c r="C427" s="147"/>
      <c r="D427" s="148"/>
      <c r="E427" s="56">
        <v>4579</v>
      </c>
      <c r="F427" s="56">
        <f>F428</f>
        <v>0</v>
      </c>
      <c r="G427" s="56">
        <f>G428</f>
        <v>4579</v>
      </c>
      <c r="H427" s="115"/>
      <c r="I427" s="115"/>
    </row>
    <row r="428" spans="1:9" s="103" customFormat="1" ht="15" thickBot="1">
      <c r="A428" s="54">
        <v>70871761</v>
      </c>
      <c r="B428" s="38" t="s">
        <v>1040</v>
      </c>
      <c r="C428" s="38" t="s">
        <v>1041</v>
      </c>
      <c r="D428" s="39" t="s">
        <v>6</v>
      </c>
      <c r="E428" s="61">
        <v>4579</v>
      </c>
      <c r="F428" s="61">
        <v>0</v>
      </c>
      <c r="G428" s="96">
        <f>E428+F428</f>
        <v>4579</v>
      </c>
      <c r="H428" s="115"/>
      <c r="I428" s="115"/>
    </row>
    <row r="429" spans="1:9" s="105" customFormat="1" ht="15.75" thickBot="1">
      <c r="A429" s="126" t="s">
        <v>980</v>
      </c>
      <c r="B429" s="127"/>
      <c r="C429" s="127"/>
      <c r="D429" s="128"/>
      <c r="E429" s="56">
        <v>26435</v>
      </c>
      <c r="F429" s="56">
        <f>F430+F431+F432</f>
        <v>71</v>
      </c>
      <c r="G429" s="56">
        <f>G430+G431+G432</f>
        <v>26506</v>
      </c>
      <c r="H429" s="115"/>
      <c r="I429" s="115"/>
    </row>
    <row r="430" spans="1:9" s="103" customFormat="1" ht="15">
      <c r="A430" s="41" t="s">
        <v>576</v>
      </c>
      <c r="B430" s="8" t="s">
        <v>151</v>
      </c>
      <c r="C430" s="9" t="s">
        <v>150</v>
      </c>
      <c r="D430" s="10" t="s">
        <v>18</v>
      </c>
      <c r="E430" s="59">
        <v>3288</v>
      </c>
      <c r="F430" s="59">
        <v>71</v>
      </c>
      <c r="G430" s="96">
        <f>E430+F430</f>
        <v>3359</v>
      </c>
      <c r="H430" s="115"/>
      <c r="I430" s="115"/>
    </row>
    <row r="431" spans="1:9" s="103" customFormat="1" ht="15">
      <c r="A431" s="43" t="s">
        <v>578</v>
      </c>
      <c r="B431" s="12" t="s">
        <v>154</v>
      </c>
      <c r="C431" s="12" t="s">
        <v>155</v>
      </c>
      <c r="D431" s="13" t="s">
        <v>6</v>
      </c>
      <c r="E431" s="58">
        <v>4022</v>
      </c>
      <c r="F431" s="58">
        <v>0</v>
      </c>
      <c r="G431" s="96">
        <f>E431+F431</f>
        <v>4022</v>
      </c>
      <c r="H431" s="115"/>
      <c r="I431" s="115"/>
    </row>
    <row r="432" spans="1:9" s="103" customFormat="1" ht="30" thickBot="1">
      <c r="A432" s="42" t="s">
        <v>577</v>
      </c>
      <c r="B432" s="15" t="s">
        <v>152</v>
      </c>
      <c r="C432" s="15" t="s">
        <v>153</v>
      </c>
      <c r="D432" s="16" t="s">
        <v>6</v>
      </c>
      <c r="E432" s="60">
        <v>19125</v>
      </c>
      <c r="F432" s="60">
        <v>0</v>
      </c>
      <c r="G432" s="96">
        <f>E432+F432</f>
        <v>19125</v>
      </c>
      <c r="H432" s="115"/>
      <c r="I432" s="115"/>
    </row>
    <row r="433" spans="1:9" s="105" customFormat="1" ht="15.75" thickBot="1">
      <c r="A433" s="126" t="s">
        <v>985</v>
      </c>
      <c r="B433" s="127"/>
      <c r="C433" s="127"/>
      <c r="D433" s="128"/>
      <c r="E433" s="56">
        <v>2009</v>
      </c>
      <c r="F433" s="56">
        <f>F434</f>
        <v>0</v>
      </c>
      <c r="G433" s="56">
        <f>G434</f>
        <v>2009</v>
      </c>
      <c r="H433" s="115"/>
      <c r="I433" s="115"/>
    </row>
    <row r="434" spans="1:9" s="103" customFormat="1" ht="15" thickBot="1">
      <c r="A434" s="30">
        <v>72083948</v>
      </c>
      <c r="B434" s="31" t="s">
        <v>362</v>
      </c>
      <c r="C434" s="31" t="s">
        <v>363</v>
      </c>
      <c r="D434" s="13" t="s">
        <v>6</v>
      </c>
      <c r="E434" s="62">
        <v>2009</v>
      </c>
      <c r="F434" s="62">
        <v>0</v>
      </c>
      <c r="G434" s="96">
        <f>E434+F434</f>
        <v>2009</v>
      </c>
      <c r="H434" s="115"/>
      <c r="I434" s="115"/>
    </row>
    <row r="435" spans="1:9" s="105" customFormat="1" ht="15.75" thickBot="1">
      <c r="A435" s="129" t="s">
        <v>977</v>
      </c>
      <c r="B435" s="127"/>
      <c r="C435" s="127"/>
      <c r="D435" s="128"/>
      <c r="E435" s="57">
        <v>367140</v>
      </c>
      <c r="F435" s="57">
        <f>F433+F429+F427+F409+F390+F388+F359</f>
        <v>1879</v>
      </c>
      <c r="G435" s="57">
        <f>G433+G429+G427+G409+G390+G388+G359</f>
        <v>369019</v>
      </c>
      <c r="H435" s="115"/>
      <c r="I435" s="115"/>
    </row>
    <row r="436" spans="1:9" s="1" customFormat="1" ht="16.5" customHeight="1" thickBot="1">
      <c r="A436" s="121" t="s">
        <v>995</v>
      </c>
      <c r="B436" s="122"/>
      <c r="C436" s="122"/>
      <c r="D436" s="122"/>
      <c r="E436" s="122"/>
      <c r="F436" s="123"/>
      <c r="G436" s="124"/>
      <c r="H436" s="115"/>
      <c r="I436" s="115"/>
    </row>
    <row r="437" spans="1:9" s="105" customFormat="1" ht="15.75" thickBot="1">
      <c r="A437" s="130" t="s">
        <v>975</v>
      </c>
      <c r="B437" s="127"/>
      <c r="C437" s="127"/>
      <c r="D437" s="128"/>
      <c r="E437" s="56">
        <v>32555</v>
      </c>
      <c r="F437" s="56">
        <f>F438+F439+F440+F441+F442+F443+F444+F445+F446+F447+F448+F449</f>
        <v>-49</v>
      </c>
      <c r="G437" s="56">
        <f>G438+G439+G440+G441+G442+G443+G444+G445+G446+G447+G448+G449</f>
        <v>32506</v>
      </c>
      <c r="H437" s="115"/>
      <c r="I437" s="115"/>
    </row>
    <row r="438" spans="1:9" s="103" customFormat="1" ht="15">
      <c r="A438" s="18">
        <v>75032694</v>
      </c>
      <c r="B438" s="8" t="s">
        <v>1062</v>
      </c>
      <c r="C438" s="8" t="s">
        <v>1063</v>
      </c>
      <c r="D438" s="33" t="s">
        <v>206</v>
      </c>
      <c r="E438" s="59">
        <v>827</v>
      </c>
      <c r="F438" s="59">
        <v>0</v>
      </c>
      <c r="G438" s="96">
        <f aca="true" t="shared" si="18" ref="G438:G449">E438+F438</f>
        <v>827</v>
      </c>
      <c r="H438" s="115"/>
      <c r="I438" s="115"/>
    </row>
    <row r="439" spans="1:9" s="103" customFormat="1" ht="15">
      <c r="A439" s="21">
        <v>70998841</v>
      </c>
      <c r="B439" s="17" t="s">
        <v>1069</v>
      </c>
      <c r="C439" s="17" t="s">
        <v>1070</v>
      </c>
      <c r="D439" s="27" t="s">
        <v>207</v>
      </c>
      <c r="E439" s="58">
        <v>887</v>
      </c>
      <c r="F439" s="58">
        <v>-54</v>
      </c>
      <c r="G439" s="96">
        <f t="shared" si="18"/>
        <v>833</v>
      </c>
      <c r="H439" s="115"/>
      <c r="I439" s="115"/>
    </row>
    <row r="440" spans="1:9" s="103" customFormat="1" ht="15">
      <c r="A440" s="21">
        <v>75022257</v>
      </c>
      <c r="B440" s="17" t="s">
        <v>1071</v>
      </c>
      <c r="C440" s="17" t="s">
        <v>1072</v>
      </c>
      <c r="D440" s="27" t="s">
        <v>208</v>
      </c>
      <c r="E440" s="58">
        <v>1243</v>
      </c>
      <c r="F440" s="58">
        <v>0</v>
      </c>
      <c r="G440" s="96">
        <f t="shared" si="18"/>
        <v>1243</v>
      </c>
      <c r="H440" s="115"/>
      <c r="I440" s="115"/>
    </row>
    <row r="441" spans="1:9" s="103" customFormat="1" ht="15">
      <c r="A441" s="21">
        <v>70992053</v>
      </c>
      <c r="B441" s="17" t="s">
        <v>1073</v>
      </c>
      <c r="C441" s="17" t="s">
        <v>1074</v>
      </c>
      <c r="D441" s="27" t="s">
        <v>1075</v>
      </c>
      <c r="E441" s="58">
        <v>3348</v>
      </c>
      <c r="F441" s="58">
        <v>5</v>
      </c>
      <c r="G441" s="96">
        <f t="shared" si="18"/>
        <v>3353</v>
      </c>
      <c r="H441" s="115"/>
      <c r="I441" s="115"/>
    </row>
    <row r="442" spans="1:9" s="103" customFormat="1" ht="15">
      <c r="A442" s="21">
        <v>75023849</v>
      </c>
      <c r="B442" s="17" t="s">
        <v>1076</v>
      </c>
      <c r="C442" s="17"/>
      <c r="D442" s="27" t="s">
        <v>1077</v>
      </c>
      <c r="E442" s="58">
        <v>824</v>
      </c>
      <c r="F442" s="58">
        <v>0</v>
      </c>
      <c r="G442" s="96">
        <f t="shared" si="18"/>
        <v>824</v>
      </c>
      <c r="H442" s="115"/>
      <c r="I442" s="115"/>
    </row>
    <row r="443" spans="1:9" s="103" customFormat="1" ht="15">
      <c r="A443" s="21">
        <v>70990611</v>
      </c>
      <c r="B443" s="17" t="s">
        <v>1078</v>
      </c>
      <c r="C443" s="17" t="s">
        <v>1079</v>
      </c>
      <c r="D443" s="27" t="s">
        <v>209</v>
      </c>
      <c r="E443" s="58">
        <v>1058</v>
      </c>
      <c r="F443" s="58">
        <v>0</v>
      </c>
      <c r="G443" s="96">
        <f t="shared" si="18"/>
        <v>1058</v>
      </c>
      <c r="H443" s="115"/>
      <c r="I443" s="115"/>
    </row>
    <row r="444" spans="1:9" s="103" customFormat="1" ht="15">
      <c r="A444" s="21">
        <v>71002626</v>
      </c>
      <c r="B444" s="17" t="s">
        <v>1080</v>
      </c>
      <c r="C444" s="17"/>
      <c r="D444" s="27" t="s">
        <v>1081</v>
      </c>
      <c r="E444" s="58">
        <v>1555</v>
      </c>
      <c r="F444" s="58">
        <v>0</v>
      </c>
      <c r="G444" s="96">
        <f t="shared" si="18"/>
        <v>1555</v>
      </c>
      <c r="H444" s="115"/>
      <c r="I444" s="115"/>
    </row>
    <row r="445" spans="1:9" s="103" customFormat="1" ht="30">
      <c r="A445" s="21">
        <v>75021439</v>
      </c>
      <c r="B445" s="17" t="s">
        <v>1083</v>
      </c>
      <c r="C445" s="17" t="s">
        <v>1084</v>
      </c>
      <c r="D445" s="27" t="s">
        <v>1085</v>
      </c>
      <c r="E445" s="58">
        <v>2316</v>
      </c>
      <c r="F445" s="58">
        <v>0</v>
      </c>
      <c r="G445" s="96">
        <f t="shared" si="18"/>
        <v>2316</v>
      </c>
      <c r="H445" s="115"/>
      <c r="I445" s="115"/>
    </row>
    <row r="446" spans="1:9" s="103" customFormat="1" ht="15">
      <c r="A446" s="21">
        <v>75021447</v>
      </c>
      <c r="B446" s="17" t="s">
        <v>1086</v>
      </c>
      <c r="C446" s="17" t="s">
        <v>1087</v>
      </c>
      <c r="D446" s="27" t="s">
        <v>1085</v>
      </c>
      <c r="E446" s="58">
        <v>4139</v>
      </c>
      <c r="F446" s="58">
        <v>0</v>
      </c>
      <c r="G446" s="96">
        <f t="shared" si="18"/>
        <v>4139</v>
      </c>
      <c r="H446" s="115"/>
      <c r="I446" s="115"/>
    </row>
    <row r="447" spans="1:9" s="103" customFormat="1" ht="24" customHeight="1">
      <c r="A447" s="21">
        <v>70993114</v>
      </c>
      <c r="B447" s="17" t="s">
        <v>1082</v>
      </c>
      <c r="C447" s="12" t="s">
        <v>293</v>
      </c>
      <c r="D447" s="27" t="s">
        <v>1059</v>
      </c>
      <c r="E447" s="58">
        <v>14048</v>
      </c>
      <c r="F447" s="58">
        <v>0</v>
      </c>
      <c r="G447" s="96">
        <f t="shared" si="18"/>
        <v>14048</v>
      </c>
      <c r="H447" s="115"/>
      <c r="I447" s="115"/>
    </row>
    <row r="448" spans="1:9" s="103" customFormat="1" ht="30">
      <c r="A448" s="21">
        <v>70990271</v>
      </c>
      <c r="B448" s="17" t="s">
        <v>1088</v>
      </c>
      <c r="C448" s="17" t="s">
        <v>1089</v>
      </c>
      <c r="D448" s="27" t="s">
        <v>208</v>
      </c>
      <c r="E448" s="58">
        <v>1140</v>
      </c>
      <c r="F448" s="58">
        <v>0</v>
      </c>
      <c r="G448" s="96">
        <f t="shared" si="18"/>
        <v>1140</v>
      </c>
      <c r="H448" s="115"/>
      <c r="I448" s="115"/>
    </row>
    <row r="449" spans="1:9" s="103" customFormat="1" ht="15" thickBot="1">
      <c r="A449" s="24">
        <v>71011820</v>
      </c>
      <c r="B449" s="29" t="s">
        <v>1090</v>
      </c>
      <c r="C449" s="29"/>
      <c r="D449" s="34" t="s">
        <v>1091</v>
      </c>
      <c r="E449" s="60">
        <v>1170</v>
      </c>
      <c r="F449" s="60">
        <v>0</v>
      </c>
      <c r="G449" s="96">
        <f t="shared" si="18"/>
        <v>1170</v>
      </c>
      <c r="H449" s="115"/>
      <c r="I449" s="115"/>
    </row>
    <row r="450" spans="1:9" s="105" customFormat="1" ht="15.75" thickBot="1">
      <c r="A450" s="126" t="s">
        <v>976</v>
      </c>
      <c r="B450" s="127"/>
      <c r="C450" s="127"/>
      <c r="D450" s="128"/>
      <c r="E450" s="56">
        <v>112788</v>
      </c>
      <c r="F450" s="56">
        <f>F451+F452+F453+F454+F455+F456+F457+F458+F459</f>
        <v>77</v>
      </c>
      <c r="G450" s="56">
        <f>G451+G452+G453+G454+G455+G456+G457+G458+G459</f>
        <v>112865</v>
      </c>
      <c r="H450" s="115"/>
      <c r="I450" s="115"/>
    </row>
    <row r="451" spans="1:9" s="103" customFormat="1" ht="15">
      <c r="A451" s="18">
        <v>43380662</v>
      </c>
      <c r="B451" s="8" t="s">
        <v>1105</v>
      </c>
      <c r="C451" s="8" t="s">
        <v>1067</v>
      </c>
      <c r="D451" s="33" t="s">
        <v>1104</v>
      </c>
      <c r="E451" s="59">
        <v>13711</v>
      </c>
      <c r="F451" s="59">
        <v>-15</v>
      </c>
      <c r="G451" s="96">
        <f aca="true" t="shared" si="19" ref="G451:G459">E451+F451</f>
        <v>13696</v>
      </c>
      <c r="H451" s="115"/>
      <c r="I451" s="115"/>
    </row>
    <row r="452" spans="1:9" s="103" customFormat="1" ht="15">
      <c r="A452" s="21">
        <v>70877068</v>
      </c>
      <c r="B452" s="17" t="s">
        <v>1122</v>
      </c>
      <c r="C452" s="17"/>
      <c r="D452" s="27" t="s">
        <v>1121</v>
      </c>
      <c r="E452" s="58">
        <v>10159</v>
      </c>
      <c r="F452" s="58">
        <v>16</v>
      </c>
      <c r="G452" s="96">
        <f t="shared" si="19"/>
        <v>10175</v>
      </c>
      <c r="H452" s="115"/>
      <c r="I452" s="115"/>
    </row>
    <row r="453" spans="1:9" s="103" customFormat="1" ht="15">
      <c r="A453" s="21">
        <v>70281793</v>
      </c>
      <c r="B453" s="17" t="s">
        <v>1130</v>
      </c>
      <c r="C453" s="17"/>
      <c r="D453" s="27" t="s">
        <v>1129</v>
      </c>
      <c r="E453" s="58">
        <v>5028</v>
      </c>
      <c r="F453" s="58">
        <v>47</v>
      </c>
      <c r="G453" s="96">
        <f t="shared" si="19"/>
        <v>5075</v>
      </c>
      <c r="H453" s="115"/>
      <c r="I453" s="115"/>
    </row>
    <row r="454" spans="1:9" s="103" customFormat="1" ht="30">
      <c r="A454" s="21">
        <v>70877441</v>
      </c>
      <c r="B454" s="17" t="s">
        <v>1097</v>
      </c>
      <c r="C454" s="17" t="s">
        <v>1095</v>
      </c>
      <c r="D454" s="27" t="s">
        <v>1096</v>
      </c>
      <c r="E454" s="58">
        <v>8124</v>
      </c>
      <c r="F454" s="58">
        <v>7</v>
      </c>
      <c r="G454" s="96">
        <f t="shared" si="19"/>
        <v>8131</v>
      </c>
      <c r="H454" s="115"/>
      <c r="I454" s="115"/>
    </row>
    <row r="455" spans="1:9" s="103" customFormat="1" ht="15">
      <c r="A455" s="21">
        <v>48895288</v>
      </c>
      <c r="B455" s="17" t="s">
        <v>1113</v>
      </c>
      <c r="C455" s="17" t="s">
        <v>1114</v>
      </c>
      <c r="D455" s="27" t="s">
        <v>1075</v>
      </c>
      <c r="E455" s="58">
        <v>14090</v>
      </c>
      <c r="F455" s="58">
        <v>15</v>
      </c>
      <c r="G455" s="96">
        <f t="shared" si="19"/>
        <v>14105</v>
      </c>
      <c r="H455" s="115"/>
      <c r="I455" s="115"/>
    </row>
    <row r="456" spans="1:9" s="103" customFormat="1" ht="15">
      <c r="A456" s="21">
        <v>70436533</v>
      </c>
      <c r="B456" s="17" t="s">
        <v>1</v>
      </c>
      <c r="C456" s="17" t="s">
        <v>2</v>
      </c>
      <c r="D456" s="27" t="s">
        <v>1085</v>
      </c>
      <c r="E456" s="58">
        <v>19274</v>
      </c>
      <c r="F456" s="58">
        <v>5</v>
      </c>
      <c r="G456" s="96">
        <f t="shared" si="19"/>
        <v>19279</v>
      </c>
      <c r="H456" s="115"/>
      <c r="I456" s="115"/>
    </row>
    <row r="457" spans="1:9" s="103" customFormat="1" ht="15">
      <c r="A457" s="21">
        <v>70282226</v>
      </c>
      <c r="B457" s="17" t="s">
        <v>1134</v>
      </c>
      <c r="C457" s="17" t="s">
        <v>1133</v>
      </c>
      <c r="D457" s="27" t="s">
        <v>1059</v>
      </c>
      <c r="E457" s="58">
        <v>11648</v>
      </c>
      <c r="F457" s="58">
        <v>107</v>
      </c>
      <c r="G457" s="96">
        <f t="shared" si="19"/>
        <v>11755</v>
      </c>
      <c r="H457" s="115"/>
      <c r="I457" s="115"/>
    </row>
    <row r="458" spans="1:9" s="103" customFormat="1" ht="15">
      <c r="A458" s="21">
        <v>70282234</v>
      </c>
      <c r="B458" s="17" t="s">
        <v>0</v>
      </c>
      <c r="C458" s="17" t="s">
        <v>1135</v>
      </c>
      <c r="D458" s="27" t="s">
        <v>1059</v>
      </c>
      <c r="E458" s="58">
        <v>16045</v>
      </c>
      <c r="F458" s="58">
        <v>-85</v>
      </c>
      <c r="G458" s="96">
        <f t="shared" si="19"/>
        <v>15960</v>
      </c>
      <c r="H458" s="115"/>
      <c r="I458" s="115"/>
    </row>
    <row r="459" spans="1:9" s="103" customFormat="1" ht="15" thickBot="1">
      <c r="A459" s="24">
        <v>70993092</v>
      </c>
      <c r="B459" s="29" t="s">
        <v>1128</v>
      </c>
      <c r="C459" s="29" t="s">
        <v>1127</v>
      </c>
      <c r="D459" s="34" t="s">
        <v>1059</v>
      </c>
      <c r="E459" s="60">
        <v>14709</v>
      </c>
      <c r="F459" s="60">
        <v>-20</v>
      </c>
      <c r="G459" s="96">
        <f t="shared" si="19"/>
        <v>14689</v>
      </c>
      <c r="H459" s="115"/>
      <c r="I459" s="115"/>
    </row>
    <row r="460" spans="1:9" s="105" customFormat="1" ht="15.75" thickBot="1">
      <c r="A460" s="126" t="s">
        <v>984</v>
      </c>
      <c r="B460" s="127"/>
      <c r="C460" s="127"/>
      <c r="D460" s="128"/>
      <c r="E460" s="56">
        <v>3239</v>
      </c>
      <c r="F460" s="56">
        <f>F461</f>
        <v>4</v>
      </c>
      <c r="G460" s="56">
        <f>G461</f>
        <v>3243</v>
      </c>
      <c r="H460" s="115"/>
      <c r="I460" s="115"/>
    </row>
    <row r="461" spans="1:9" s="103" customFormat="1" ht="15" thickBot="1">
      <c r="A461" s="30">
        <v>70831394</v>
      </c>
      <c r="B461" s="31" t="s">
        <v>1094</v>
      </c>
      <c r="C461" s="31" t="s">
        <v>1093</v>
      </c>
      <c r="D461" s="32" t="s">
        <v>1085</v>
      </c>
      <c r="E461" s="61">
        <v>3239</v>
      </c>
      <c r="F461" s="61">
        <v>4</v>
      </c>
      <c r="G461" s="96">
        <f>E461+F461</f>
        <v>3243</v>
      </c>
      <c r="H461" s="115"/>
      <c r="I461" s="115"/>
    </row>
    <row r="462" spans="1:9" s="105" customFormat="1" ht="15.75" thickBot="1">
      <c r="A462" s="131" t="s">
        <v>1000</v>
      </c>
      <c r="B462" s="132"/>
      <c r="C462" s="132"/>
      <c r="D462" s="133"/>
      <c r="E462" s="73">
        <v>21757</v>
      </c>
      <c r="F462" s="73">
        <f>F463+F464+F465+F466+F467+F468+F469+F470+F471+F472+F473+F474</f>
        <v>167</v>
      </c>
      <c r="G462" s="56">
        <f>G463+G464+G465+G466+G467+G468+G469+G470+G471+G472+G473+G474</f>
        <v>21924</v>
      </c>
      <c r="H462" s="115"/>
      <c r="I462" s="115"/>
    </row>
    <row r="463" spans="1:9" s="103" customFormat="1" ht="30">
      <c r="A463" s="71">
        <v>75023806</v>
      </c>
      <c r="B463" s="76" t="s">
        <v>1098</v>
      </c>
      <c r="C463" s="76" t="s">
        <v>1099</v>
      </c>
      <c r="D463" s="77" t="s">
        <v>210</v>
      </c>
      <c r="E463" s="78">
        <v>1510</v>
      </c>
      <c r="F463" s="113">
        <v>47</v>
      </c>
      <c r="G463" s="112">
        <f aca="true" t="shared" si="20" ref="G463:G474">E463+F463</f>
        <v>1557</v>
      </c>
      <c r="H463" s="115"/>
      <c r="I463" s="115"/>
    </row>
    <row r="464" spans="1:9" s="103" customFormat="1" ht="15">
      <c r="A464" s="21">
        <v>75022915</v>
      </c>
      <c r="B464" s="12" t="s">
        <v>1101</v>
      </c>
      <c r="C464" s="17" t="s">
        <v>1100</v>
      </c>
      <c r="D464" s="27" t="s">
        <v>211</v>
      </c>
      <c r="E464" s="58">
        <v>2045</v>
      </c>
      <c r="F464" s="112">
        <v>0</v>
      </c>
      <c r="G464" s="112">
        <f t="shared" si="20"/>
        <v>2045</v>
      </c>
      <c r="H464" s="115"/>
      <c r="I464" s="115"/>
    </row>
    <row r="465" spans="1:9" s="103" customFormat="1" ht="15">
      <c r="A465" s="21">
        <v>71005064</v>
      </c>
      <c r="B465" s="17" t="s">
        <v>1102</v>
      </c>
      <c r="C465" s="17"/>
      <c r="D465" s="27" t="s">
        <v>1103</v>
      </c>
      <c r="E465" s="58">
        <v>921</v>
      </c>
      <c r="F465" s="112">
        <v>-8</v>
      </c>
      <c r="G465" s="112">
        <f t="shared" si="20"/>
        <v>913</v>
      </c>
      <c r="H465" s="115"/>
      <c r="I465" s="115"/>
    </row>
    <row r="466" spans="1:9" s="103" customFormat="1" ht="15">
      <c r="A466" s="21">
        <v>75021986</v>
      </c>
      <c r="B466" s="17" t="s">
        <v>1107</v>
      </c>
      <c r="C466" s="17"/>
      <c r="D466" s="27" t="s">
        <v>1106</v>
      </c>
      <c r="E466" s="58">
        <v>2084</v>
      </c>
      <c r="F466" s="112">
        <v>-3</v>
      </c>
      <c r="G466" s="112">
        <f t="shared" si="20"/>
        <v>2081</v>
      </c>
      <c r="H466" s="115"/>
      <c r="I466" s="115"/>
    </row>
    <row r="467" spans="1:9" s="103" customFormat="1" ht="15">
      <c r="A467" s="21">
        <v>75022265</v>
      </c>
      <c r="B467" s="17" t="s">
        <v>1108</v>
      </c>
      <c r="C467" s="17" t="s">
        <v>1110</v>
      </c>
      <c r="D467" s="27" t="s">
        <v>208</v>
      </c>
      <c r="E467" s="58">
        <v>2267</v>
      </c>
      <c r="F467" s="112">
        <v>13</v>
      </c>
      <c r="G467" s="112">
        <f t="shared" si="20"/>
        <v>2280</v>
      </c>
      <c r="H467" s="115"/>
      <c r="I467" s="115"/>
    </row>
    <row r="468" spans="1:9" s="103" customFormat="1" ht="30">
      <c r="A468" s="21">
        <v>70993131</v>
      </c>
      <c r="B468" s="17" t="s">
        <v>1112</v>
      </c>
      <c r="C468" s="17" t="s">
        <v>1111</v>
      </c>
      <c r="D468" s="27" t="s">
        <v>1059</v>
      </c>
      <c r="E468" s="58">
        <v>2054</v>
      </c>
      <c r="F468" s="112">
        <v>0</v>
      </c>
      <c r="G468" s="112">
        <f t="shared" si="20"/>
        <v>2054</v>
      </c>
      <c r="H468" s="115"/>
      <c r="I468" s="115"/>
    </row>
    <row r="469" spans="1:9" s="103" customFormat="1" ht="15">
      <c r="A469" s="21">
        <v>75023857</v>
      </c>
      <c r="B469" s="17" t="s">
        <v>1116</v>
      </c>
      <c r="C469" s="17"/>
      <c r="D469" s="27" t="s">
        <v>1115</v>
      </c>
      <c r="E469" s="58">
        <v>2331</v>
      </c>
      <c r="F469" s="112">
        <v>56</v>
      </c>
      <c r="G469" s="112">
        <f t="shared" si="20"/>
        <v>2387</v>
      </c>
      <c r="H469" s="115"/>
      <c r="I469" s="115"/>
    </row>
    <row r="470" spans="1:9" s="103" customFormat="1" ht="30">
      <c r="A470" s="21">
        <v>70993122</v>
      </c>
      <c r="B470" s="17" t="s">
        <v>1132</v>
      </c>
      <c r="C470" s="17" t="s">
        <v>1131</v>
      </c>
      <c r="D470" s="27" t="s">
        <v>1059</v>
      </c>
      <c r="E470" s="58">
        <v>4601</v>
      </c>
      <c r="F470" s="112">
        <v>25</v>
      </c>
      <c r="G470" s="112">
        <f t="shared" si="20"/>
        <v>4626</v>
      </c>
      <c r="H470" s="115"/>
      <c r="I470" s="115"/>
    </row>
    <row r="471" spans="1:9" s="103" customFormat="1" ht="15">
      <c r="A471" s="21">
        <v>70993815</v>
      </c>
      <c r="B471" s="17" t="s">
        <v>1117</v>
      </c>
      <c r="C471" s="17" t="s">
        <v>1118</v>
      </c>
      <c r="D471" s="27" t="s">
        <v>212</v>
      </c>
      <c r="E471" s="58">
        <v>980</v>
      </c>
      <c r="F471" s="112">
        <v>3</v>
      </c>
      <c r="G471" s="112">
        <f t="shared" si="20"/>
        <v>983</v>
      </c>
      <c r="H471" s="115"/>
      <c r="I471" s="115"/>
    </row>
    <row r="472" spans="1:9" s="103" customFormat="1" ht="15">
      <c r="A472" s="21">
        <v>71005021</v>
      </c>
      <c r="B472" s="12" t="s">
        <v>1119</v>
      </c>
      <c r="C472" s="17" t="s">
        <v>1120</v>
      </c>
      <c r="D472" s="27" t="s">
        <v>208</v>
      </c>
      <c r="E472" s="58">
        <v>1309</v>
      </c>
      <c r="F472" s="112">
        <v>0</v>
      </c>
      <c r="G472" s="112">
        <f t="shared" si="20"/>
        <v>1309</v>
      </c>
      <c r="H472" s="115"/>
      <c r="I472" s="115"/>
    </row>
    <row r="473" spans="1:9" s="103" customFormat="1" ht="15">
      <c r="A473" s="21">
        <v>70992070</v>
      </c>
      <c r="B473" s="17" t="s">
        <v>1123</v>
      </c>
      <c r="C473" s="17" t="s">
        <v>1124</v>
      </c>
      <c r="D473" s="27" t="s">
        <v>208</v>
      </c>
      <c r="E473" s="58">
        <v>805</v>
      </c>
      <c r="F473" s="112">
        <v>21</v>
      </c>
      <c r="G473" s="112">
        <f t="shared" si="20"/>
        <v>826</v>
      </c>
      <c r="H473" s="115"/>
      <c r="I473" s="115"/>
    </row>
    <row r="474" spans="1:9" s="103" customFormat="1" ht="15" thickBot="1">
      <c r="A474" s="63">
        <v>75021927</v>
      </c>
      <c r="B474" s="65" t="s">
        <v>1126</v>
      </c>
      <c r="C474" s="65" t="s">
        <v>1125</v>
      </c>
      <c r="D474" s="69" t="s">
        <v>208</v>
      </c>
      <c r="E474" s="68">
        <v>850</v>
      </c>
      <c r="F474" s="114">
        <v>13</v>
      </c>
      <c r="G474" s="112">
        <f t="shared" si="20"/>
        <v>863</v>
      </c>
      <c r="H474" s="115"/>
      <c r="I474" s="115"/>
    </row>
    <row r="475" spans="1:9" s="105" customFormat="1" ht="15.75" thickBot="1">
      <c r="A475" s="134" t="s">
        <v>996</v>
      </c>
      <c r="B475" s="135"/>
      <c r="C475" s="135"/>
      <c r="D475" s="136"/>
      <c r="E475" s="74">
        <v>8807</v>
      </c>
      <c r="F475" s="74">
        <f>F476</f>
        <v>0</v>
      </c>
      <c r="G475" s="56">
        <f>G476</f>
        <v>8807</v>
      </c>
      <c r="H475" s="115"/>
      <c r="I475" s="115"/>
    </row>
    <row r="476" spans="1:9" s="103" customFormat="1" ht="15" thickBot="1">
      <c r="A476" s="30">
        <v>68686480</v>
      </c>
      <c r="B476" s="31" t="s">
        <v>101</v>
      </c>
      <c r="C476" s="31" t="s">
        <v>1092</v>
      </c>
      <c r="D476" s="32" t="s">
        <v>1085</v>
      </c>
      <c r="E476" s="61">
        <v>8807</v>
      </c>
      <c r="F476" s="61">
        <v>0</v>
      </c>
      <c r="G476" s="96">
        <f>E476+F476</f>
        <v>8807</v>
      </c>
      <c r="H476" s="115"/>
      <c r="I476" s="115"/>
    </row>
    <row r="477" spans="1:9" s="105" customFormat="1" ht="15.75" thickBot="1">
      <c r="A477" s="126" t="s">
        <v>980</v>
      </c>
      <c r="B477" s="127"/>
      <c r="C477" s="127"/>
      <c r="D477" s="128"/>
      <c r="E477" s="56">
        <v>11016</v>
      </c>
      <c r="F477" s="56">
        <f>F478+F479</f>
        <v>0</v>
      </c>
      <c r="G477" s="56">
        <f>G478+G479</f>
        <v>11016</v>
      </c>
      <c r="H477" s="115"/>
      <c r="I477" s="115"/>
    </row>
    <row r="478" spans="1:9" s="103" customFormat="1" ht="30">
      <c r="A478" s="18">
        <v>70280185</v>
      </c>
      <c r="B478" s="8" t="s">
        <v>3</v>
      </c>
      <c r="C478" s="8" t="s">
        <v>4</v>
      </c>
      <c r="D478" s="33" t="s">
        <v>1085</v>
      </c>
      <c r="E478" s="59">
        <v>4186</v>
      </c>
      <c r="F478" s="59">
        <v>0</v>
      </c>
      <c r="G478" s="96">
        <f>E478+F478</f>
        <v>4186</v>
      </c>
      <c r="H478" s="115"/>
      <c r="I478" s="115"/>
    </row>
    <row r="479" spans="1:9" s="103" customFormat="1" ht="15" thickBot="1">
      <c r="A479" s="63">
        <v>70282145</v>
      </c>
      <c r="B479" s="65" t="s">
        <v>5</v>
      </c>
      <c r="C479" s="65" t="s">
        <v>1068</v>
      </c>
      <c r="D479" s="69" t="s">
        <v>1059</v>
      </c>
      <c r="E479" s="68">
        <v>6830</v>
      </c>
      <c r="F479" s="68">
        <v>0</v>
      </c>
      <c r="G479" s="98">
        <f>E479+F479</f>
        <v>6830</v>
      </c>
      <c r="H479" s="115"/>
      <c r="I479" s="115"/>
    </row>
    <row r="480" spans="1:9" s="105" customFormat="1" ht="15.75" thickBot="1">
      <c r="A480" s="126" t="s">
        <v>985</v>
      </c>
      <c r="B480" s="127"/>
      <c r="C480" s="127"/>
      <c r="D480" s="128"/>
      <c r="E480" s="56">
        <v>2923</v>
      </c>
      <c r="F480" s="56">
        <f>F481</f>
        <v>46</v>
      </c>
      <c r="G480" s="56">
        <f>G481</f>
        <v>2969</v>
      </c>
      <c r="H480" s="115"/>
      <c r="I480" s="115"/>
    </row>
    <row r="481" spans="1:9" s="103" customFormat="1" ht="15" thickBot="1">
      <c r="A481" s="80">
        <v>69650560</v>
      </c>
      <c r="B481" s="81" t="s">
        <v>1060</v>
      </c>
      <c r="C481" s="81" t="s">
        <v>1061</v>
      </c>
      <c r="D481" s="82" t="s">
        <v>1059</v>
      </c>
      <c r="E481" s="83">
        <v>2923</v>
      </c>
      <c r="F481" s="83">
        <v>46</v>
      </c>
      <c r="G481" s="96">
        <f>E481+F481</f>
        <v>2969</v>
      </c>
      <c r="H481" s="115"/>
      <c r="I481" s="115"/>
    </row>
    <row r="482" spans="1:9" s="105" customFormat="1" ht="15.75" thickBot="1">
      <c r="A482" s="129" t="s">
        <v>977</v>
      </c>
      <c r="B482" s="127"/>
      <c r="C482" s="127"/>
      <c r="D482" s="128"/>
      <c r="E482" s="57">
        <v>193085</v>
      </c>
      <c r="F482" s="57">
        <f>F437+F450+F460+F462+F475+F477+F480</f>
        <v>245</v>
      </c>
      <c r="G482" s="57">
        <f>G437+G450+G460+G462+G475+G477+G480</f>
        <v>193330</v>
      </c>
      <c r="H482" s="115"/>
      <c r="I482" s="115"/>
    </row>
    <row r="483" spans="1:9" s="1" customFormat="1" ht="16.5" customHeight="1" thickBot="1">
      <c r="A483" s="121" t="s">
        <v>998</v>
      </c>
      <c r="B483" s="122"/>
      <c r="C483" s="122"/>
      <c r="D483" s="122"/>
      <c r="E483" s="122"/>
      <c r="F483" s="123"/>
      <c r="G483" s="124"/>
      <c r="H483" s="115"/>
      <c r="I483" s="115"/>
    </row>
    <row r="484" spans="1:9" s="105" customFormat="1" ht="15.75" thickBot="1">
      <c r="A484" s="130" t="s">
        <v>975</v>
      </c>
      <c r="B484" s="127"/>
      <c r="C484" s="127"/>
      <c r="D484" s="128"/>
      <c r="E484" s="56">
        <v>35765</v>
      </c>
      <c r="F484" s="56">
        <f>F485+F486+F487+F488+F489+F490+F491+F492+F493+F494+F495</f>
        <v>56</v>
      </c>
      <c r="G484" s="56">
        <f>G485+G486+G487+G488+G489+G490+G491+G492+G493+G494+G495</f>
        <v>35821</v>
      </c>
      <c r="H484" s="115"/>
      <c r="I484" s="115"/>
    </row>
    <row r="485" spans="1:9" s="103" customFormat="1" ht="15">
      <c r="A485" s="35" t="s">
        <v>437</v>
      </c>
      <c r="B485" s="9" t="s">
        <v>664</v>
      </c>
      <c r="C485" s="9" t="s">
        <v>296</v>
      </c>
      <c r="D485" s="10" t="s">
        <v>378</v>
      </c>
      <c r="E485" s="59">
        <v>1004</v>
      </c>
      <c r="F485" s="59">
        <v>17</v>
      </c>
      <c r="G485" s="96">
        <f aca="true" t="shared" si="21" ref="G485:G495">E485+F485</f>
        <v>1021</v>
      </c>
      <c r="H485" s="115"/>
      <c r="I485" s="115"/>
    </row>
    <row r="486" spans="1:9" s="103" customFormat="1" ht="15">
      <c r="A486" s="36" t="s">
        <v>438</v>
      </c>
      <c r="B486" s="12" t="s">
        <v>669</v>
      </c>
      <c r="C486" s="12" t="s">
        <v>383</v>
      </c>
      <c r="D486" s="13" t="s">
        <v>213</v>
      </c>
      <c r="E486" s="58">
        <v>565</v>
      </c>
      <c r="F486" s="58">
        <v>0</v>
      </c>
      <c r="G486" s="96">
        <f t="shared" si="21"/>
        <v>565</v>
      </c>
      <c r="H486" s="115"/>
      <c r="I486" s="115"/>
    </row>
    <row r="487" spans="1:9" s="103" customFormat="1" ht="15">
      <c r="A487" s="36" t="s">
        <v>439</v>
      </c>
      <c r="B487" s="12" t="s">
        <v>661</v>
      </c>
      <c r="C487" s="12" t="s">
        <v>296</v>
      </c>
      <c r="D487" s="13" t="s">
        <v>379</v>
      </c>
      <c r="E487" s="58">
        <v>1993</v>
      </c>
      <c r="F487" s="58">
        <v>0</v>
      </c>
      <c r="G487" s="96">
        <f t="shared" si="21"/>
        <v>1993</v>
      </c>
      <c r="H487" s="115"/>
      <c r="I487" s="115"/>
    </row>
    <row r="488" spans="1:9" s="103" customFormat="1" ht="15">
      <c r="A488" s="36" t="s">
        <v>440</v>
      </c>
      <c r="B488" s="12" t="s">
        <v>665</v>
      </c>
      <c r="C488" s="12" t="s">
        <v>381</v>
      </c>
      <c r="D488" s="13" t="s">
        <v>214</v>
      </c>
      <c r="E488" s="58">
        <v>799</v>
      </c>
      <c r="F488" s="58">
        <v>0</v>
      </c>
      <c r="G488" s="96">
        <f t="shared" si="21"/>
        <v>799</v>
      </c>
      <c r="H488" s="115"/>
      <c r="I488" s="115"/>
    </row>
    <row r="489" spans="1:9" s="103" customFormat="1" ht="15">
      <c r="A489" s="36">
        <v>75023831</v>
      </c>
      <c r="B489" s="17" t="s">
        <v>495</v>
      </c>
      <c r="C489" s="12" t="s">
        <v>493</v>
      </c>
      <c r="D489" s="13" t="s">
        <v>215</v>
      </c>
      <c r="E489" s="58">
        <v>474</v>
      </c>
      <c r="F489" s="58">
        <v>0</v>
      </c>
      <c r="G489" s="96">
        <f t="shared" si="21"/>
        <v>474</v>
      </c>
      <c r="H489" s="115"/>
      <c r="I489" s="115"/>
    </row>
    <row r="490" spans="1:9" s="103" customFormat="1" ht="30">
      <c r="A490" s="36" t="s">
        <v>441</v>
      </c>
      <c r="B490" s="17" t="s">
        <v>659</v>
      </c>
      <c r="C490" s="12" t="s">
        <v>296</v>
      </c>
      <c r="D490" s="13" t="s">
        <v>382</v>
      </c>
      <c r="E490" s="58">
        <v>2075</v>
      </c>
      <c r="F490" s="58">
        <v>0</v>
      </c>
      <c r="G490" s="96">
        <f t="shared" si="21"/>
        <v>2075</v>
      </c>
      <c r="H490" s="115"/>
      <c r="I490" s="115"/>
    </row>
    <row r="491" spans="1:9" s="103" customFormat="1" ht="15">
      <c r="A491" s="36" t="s">
        <v>442</v>
      </c>
      <c r="B491" s="12" t="s">
        <v>660</v>
      </c>
      <c r="C491" s="12" t="s">
        <v>333</v>
      </c>
      <c r="D491" s="13" t="s">
        <v>216</v>
      </c>
      <c r="E491" s="58">
        <v>831</v>
      </c>
      <c r="F491" s="58">
        <v>27</v>
      </c>
      <c r="G491" s="96">
        <f t="shared" si="21"/>
        <v>858</v>
      </c>
      <c r="H491" s="115"/>
      <c r="I491" s="115"/>
    </row>
    <row r="492" spans="1:9" s="103" customFormat="1" ht="15">
      <c r="A492" s="36" t="s">
        <v>443</v>
      </c>
      <c r="B492" s="17" t="s">
        <v>671</v>
      </c>
      <c r="C492" s="12" t="s">
        <v>380</v>
      </c>
      <c r="D492" s="13" t="s">
        <v>214</v>
      </c>
      <c r="E492" s="58">
        <v>918</v>
      </c>
      <c r="F492" s="58">
        <v>0</v>
      </c>
      <c r="G492" s="96">
        <f t="shared" si="21"/>
        <v>918</v>
      </c>
      <c r="H492" s="115"/>
      <c r="I492" s="115"/>
    </row>
    <row r="493" spans="1:9" s="103" customFormat="1" ht="15">
      <c r="A493" s="36" t="s">
        <v>444</v>
      </c>
      <c r="B493" s="17" t="s">
        <v>658</v>
      </c>
      <c r="C493" s="12" t="s">
        <v>387</v>
      </c>
      <c r="D493" s="13" t="s">
        <v>217</v>
      </c>
      <c r="E493" s="58">
        <v>878</v>
      </c>
      <c r="F493" s="58">
        <v>0</v>
      </c>
      <c r="G493" s="96">
        <f t="shared" si="21"/>
        <v>878</v>
      </c>
      <c r="H493" s="115"/>
      <c r="I493" s="115"/>
    </row>
    <row r="494" spans="1:9" s="103" customFormat="1" ht="15">
      <c r="A494" s="36" t="s">
        <v>445</v>
      </c>
      <c r="B494" s="12" t="s">
        <v>656</v>
      </c>
      <c r="C494" s="12" t="s">
        <v>385</v>
      </c>
      <c r="D494" s="13" t="s">
        <v>377</v>
      </c>
      <c r="E494" s="58">
        <v>1348</v>
      </c>
      <c r="F494" s="58">
        <v>0</v>
      </c>
      <c r="G494" s="96">
        <f t="shared" si="21"/>
        <v>1348</v>
      </c>
      <c r="H494" s="115"/>
      <c r="I494" s="115"/>
    </row>
    <row r="495" spans="1:9" s="103" customFormat="1" ht="15" thickBot="1">
      <c r="A495" s="37">
        <v>71001565</v>
      </c>
      <c r="B495" s="29" t="s">
        <v>585</v>
      </c>
      <c r="C495" s="15" t="s">
        <v>386</v>
      </c>
      <c r="D495" s="16" t="s">
        <v>377</v>
      </c>
      <c r="E495" s="60">
        <v>24880</v>
      </c>
      <c r="F495" s="60">
        <v>12</v>
      </c>
      <c r="G495" s="96">
        <f t="shared" si="21"/>
        <v>24892</v>
      </c>
      <c r="H495" s="115"/>
      <c r="I495" s="115"/>
    </row>
    <row r="496" spans="1:9" s="105" customFormat="1" ht="15.75" thickBot="1">
      <c r="A496" s="126" t="s">
        <v>976</v>
      </c>
      <c r="B496" s="127"/>
      <c r="C496" s="127"/>
      <c r="D496" s="128"/>
      <c r="E496" s="56">
        <v>147436</v>
      </c>
      <c r="F496" s="56">
        <f>F497+F498+F499+F500+F501+F502+F503+F504+F505+F506+F507+F508</f>
        <v>106</v>
      </c>
      <c r="G496" s="56">
        <f>G497+G498+G499+G500+G501+G502+G503+G504+G505+G506+G507+G508</f>
        <v>147542</v>
      </c>
      <c r="H496" s="115"/>
      <c r="I496" s="115"/>
    </row>
    <row r="497" spans="1:9" s="103" customFormat="1" ht="15">
      <c r="A497" s="35" t="s">
        <v>447</v>
      </c>
      <c r="B497" s="8" t="s">
        <v>508</v>
      </c>
      <c r="C497" s="9" t="s">
        <v>296</v>
      </c>
      <c r="D497" s="10" t="s">
        <v>472</v>
      </c>
      <c r="E497" s="59">
        <v>7710</v>
      </c>
      <c r="F497" s="59">
        <v>11</v>
      </c>
      <c r="G497" s="96">
        <f aca="true" t="shared" si="22" ref="G497:G508">E497+F497</f>
        <v>7721</v>
      </c>
      <c r="H497" s="115"/>
      <c r="I497" s="115"/>
    </row>
    <row r="498" spans="1:9" s="103" customFormat="1" ht="15">
      <c r="A498" s="36" t="s">
        <v>449</v>
      </c>
      <c r="B498" s="17" t="s">
        <v>584</v>
      </c>
      <c r="C498" s="12" t="s">
        <v>296</v>
      </c>
      <c r="D498" s="13" t="s">
        <v>473</v>
      </c>
      <c r="E498" s="58">
        <v>8278</v>
      </c>
      <c r="F498" s="58">
        <v>15</v>
      </c>
      <c r="G498" s="96">
        <f t="shared" si="22"/>
        <v>8293</v>
      </c>
      <c r="H498" s="115"/>
      <c r="I498" s="115"/>
    </row>
    <row r="499" spans="1:9" s="103" customFormat="1" ht="15">
      <c r="A499" s="36" t="s">
        <v>451</v>
      </c>
      <c r="B499" s="17" t="s">
        <v>501</v>
      </c>
      <c r="C499" s="12" t="s">
        <v>475</v>
      </c>
      <c r="D499" s="13" t="s">
        <v>476</v>
      </c>
      <c r="E499" s="58">
        <v>11774</v>
      </c>
      <c r="F499" s="58">
        <v>0</v>
      </c>
      <c r="G499" s="96">
        <f t="shared" si="22"/>
        <v>11774</v>
      </c>
      <c r="H499" s="115"/>
      <c r="I499" s="115"/>
    </row>
    <row r="500" spans="1:9" s="103" customFormat="1" ht="15">
      <c r="A500" s="36" t="s">
        <v>452</v>
      </c>
      <c r="B500" s="17" t="s">
        <v>580</v>
      </c>
      <c r="C500" s="12" t="s">
        <v>488</v>
      </c>
      <c r="D500" s="13" t="s">
        <v>218</v>
      </c>
      <c r="E500" s="58">
        <v>7051</v>
      </c>
      <c r="F500" s="58">
        <v>0</v>
      </c>
      <c r="G500" s="96">
        <f t="shared" si="22"/>
        <v>7051</v>
      </c>
      <c r="H500" s="115"/>
      <c r="I500" s="115"/>
    </row>
    <row r="501" spans="1:9" s="103" customFormat="1" ht="30">
      <c r="A501" s="36" t="s">
        <v>453</v>
      </c>
      <c r="B501" s="17" t="s">
        <v>612</v>
      </c>
      <c r="C501" s="12" t="s">
        <v>296</v>
      </c>
      <c r="D501" s="13" t="s">
        <v>478</v>
      </c>
      <c r="E501" s="58">
        <v>11253</v>
      </c>
      <c r="F501" s="58">
        <v>0</v>
      </c>
      <c r="G501" s="96">
        <f t="shared" si="22"/>
        <v>11253</v>
      </c>
      <c r="H501" s="115"/>
      <c r="I501" s="115"/>
    </row>
    <row r="502" spans="1:9" s="103" customFormat="1" ht="15">
      <c r="A502" s="36">
        <v>48894214</v>
      </c>
      <c r="B502" s="17" t="s">
        <v>614</v>
      </c>
      <c r="C502" s="12" t="s">
        <v>479</v>
      </c>
      <c r="D502" s="13" t="s">
        <v>480</v>
      </c>
      <c r="E502" s="58">
        <v>7305</v>
      </c>
      <c r="F502" s="58">
        <v>0</v>
      </c>
      <c r="G502" s="96">
        <f t="shared" si="22"/>
        <v>7305</v>
      </c>
      <c r="H502" s="115"/>
      <c r="I502" s="115"/>
    </row>
    <row r="503" spans="1:9" s="103" customFormat="1" ht="15">
      <c r="A503" s="36" t="s">
        <v>456</v>
      </c>
      <c r="B503" s="17" t="s">
        <v>505</v>
      </c>
      <c r="C503" s="12" t="s">
        <v>296</v>
      </c>
      <c r="D503" s="13" t="s">
        <v>483</v>
      </c>
      <c r="E503" s="58">
        <v>9185</v>
      </c>
      <c r="F503" s="58">
        <v>0</v>
      </c>
      <c r="G503" s="96">
        <f t="shared" si="22"/>
        <v>9185</v>
      </c>
      <c r="H503" s="115"/>
      <c r="I503" s="115"/>
    </row>
    <row r="504" spans="1:9" s="103" customFormat="1" ht="15">
      <c r="A504" s="36" t="s">
        <v>450</v>
      </c>
      <c r="B504" s="17" t="s">
        <v>687</v>
      </c>
      <c r="C504" s="12" t="s">
        <v>296</v>
      </c>
      <c r="D504" s="13" t="s">
        <v>474</v>
      </c>
      <c r="E504" s="58">
        <v>6535</v>
      </c>
      <c r="F504" s="58">
        <v>80</v>
      </c>
      <c r="G504" s="96">
        <f t="shared" si="22"/>
        <v>6615</v>
      </c>
      <c r="H504" s="115"/>
      <c r="I504" s="115"/>
    </row>
    <row r="505" spans="1:9" s="103" customFormat="1" ht="15">
      <c r="A505" s="36" t="s">
        <v>458</v>
      </c>
      <c r="B505" s="17" t="s">
        <v>688</v>
      </c>
      <c r="C505" s="12" t="s">
        <v>667</v>
      </c>
      <c r="D505" s="13" t="s">
        <v>668</v>
      </c>
      <c r="E505" s="58">
        <v>14432</v>
      </c>
      <c r="F505" s="58">
        <v>0</v>
      </c>
      <c r="G505" s="96">
        <f t="shared" si="22"/>
        <v>14432</v>
      </c>
      <c r="H505" s="115"/>
      <c r="I505" s="115"/>
    </row>
    <row r="506" spans="1:9" s="103" customFormat="1" ht="15">
      <c r="A506" s="36" t="s">
        <v>459</v>
      </c>
      <c r="B506" s="17" t="s">
        <v>689</v>
      </c>
      <c r="C506" s="12" t="s">
        <v>487</v>
      </c>
      <c r="D506" s="13" t="s">
        <v>486</v>
      </c>
      <c r="E506" s="58">
        <v>17131</v>
      </c>
      <c r="F506" s="58">
        <v>0</v>
      </c>
      <c r="G506" s="96">
        <f t="shared" si="22"/>
        <v>17131</v>
      </c>
      <c r="H506" s="115"/>
      <c r="I506" s="115"/>
    </row>
    <row r="507" spans="1:9" s="103" customFormat="1" ht="15">
      <c r="A507" s="36">
        <v>71196234</v>
      </c>
      <c r="B507" s="17" t="s">
        <v>690</v>
      </c>
      <c r="C507" s="12" t="s">
        <v>670</v>
      </c>
      <c r="D507" s="13" t="s">
        <v>668</v>
      </c>
      <c r="E507" s="58">
        <v>18311</v>
      </c>
      <c r="F507" s="58">
        <v>0</v>
      </c>
      <c r="G507" s="96">
        <f t="shared" si="22"/>
        <v>18311</v>
      </c>
      <c r="H507" s="115"/>
      <c r="I507" s="115"/>
    </row>
    <row r="508" spans="1:9" s="103" customFormat="1" ht="15" thickBot="1">
      <c r="A508" s="37" t="s">
        <v>460</v>
      </c>
      <c r="B508" s="15" t="s">
        <v>666</v>
      </c>
      <c r="C508" s="15" t="s">
        <v>376</v>
      </c>
      <c r="D508" s="16" t="s">
        <v>377</v>
      </c>
      <c r="E508" s="60">
        <v>28471</v>
      </c>
      <c r="F508" s="60">
        <v>0</v>
      </c>
      <c r="G508" s="96">
        <f t="shared" si="22"/>
        <v>28471</v>
      </c>
      <c r="H508" s="115"/>
      <c r="I508" s="115"/>
    </row>
    <row r="509" spans="1:9" s="105" customFormat="1" ht="15.75" thickBot="1">
      <c r="A509" s="126" t="s">
        <v>1000</v>
      </c>
      <c r="B509" s="127"/>
      <c r="C509" s="127"/>
      <c r="D509" s="128"/>
      <c r="E509" s="56">
        <v>18553</v>
      </c>
      <c r="F509" s="56">
        <f>F510+F511+F512+F513+F514+F515+F516+F517</f>
        <v>40</v>
      </c>
      <c r="G509" s="56">
        <f>G510+G511+G512+G513+G514+G515+G516+G517</f>
        <v>18593</v>
      </c>
      <c r="H509" s="115"/>
      <c r="I509" s="115"/>
    </row>
    <row r="510" spans="1:9" s="103" customFormat="1" ht="30">
      <c r="A510" s="35" t="s">
        <v>446</v>
      </c>
      <c r="B510" s="8" t="s">
        <v>579</v>
      </c>
      <c r="C510" s="9" t="s">
        <v>388</v>
      </c>
      <c r="D510" s="10" t="s">
        <v>389</v>
      </c>
      <c r="E510" s="59">
        <v>1752</v>
      </c>
      <c r="F510" s="59">
        <v>0</v>
      </c>
      <c r="G510" s="96">
        <f aca="true" t="shared" si="23" ref="G510:G517">E510+F510</f>
        <v>1752</v>
      </c>
      <c r="H510" s="115"/>
      <c r="I510" s="115"/>
    </row>
    <row r="511" spans="1:9" s="103" customFormat="1" ht="30">
      <c r="A511" s="36" t="s">
        <v>448</v>
      </c>
      <c r="B511" s="17" t="s">
        <v>590</v>
      </c>
      <c r="C511" s="12" t="s">
        <v>491</v>
      </c>
      <c r="D511" s="13" t="s">
        <v>215</v>
      </c>
      <c r="E511" s="58">
        <v>4249</v>
      </c>
      <c r="F511" s="58">
        <v>0</v>
      </c>
      <c r="G511" s="96">
        <f t="shared" si="23"/>
        <v>4249</v>
      </c>
      <c r="H511" s="115"/>
      <c r="I511" s="115"/>
    </row>
    <row r="512" spans="1:9" s="103" customFormat="1" ht="15">
      <c r="A512" s="36">
        <v>70998795</v>
      </c>
      <c r="B512" s="17" t="s">
        <v>691</v>
      </c>
      <c r="C512" s="12" t="s">
        <v>296</v>
      </c>
      <c r="D512" s="13" t="s">
        <v>477</v>
      </c>
      <c r="E512" s="58">
        <v>1628</v>
      </c>
      <c r="F512" s="58">
        <v>0</v>
      </c>
      <c r="G512" s="96">
        <f t="shared" si="23"/>
        <v>1628</v>
      </c>
      <c r="H512" s="115"/>
      <c r="I512" s="115"/>
    </row>
    <row r="513" spans="1:9" s="103" customFormat="1" ht="15">
      <c r="A513" s="36" t="s">
        <v>454</v>
      </c>
      <c r="B513" s="17" t="s">
        <v>692</v>
      </c>
      <c r="C513" s="12" t="s">
        <v>484</v>
      </c>
      <c r="D513" s="13" t="s">
        <v>384</v>
      </c>
      <c r="E513" s="58">
        <v>2333</v>
      </c>
      <c r="F513" s="58">
        <v>0</v>
      </c>
      <c r="G513" s="96">
        <f t="shared" si="23"/>
        <v>2333</v>
      </c>
      <c r="H513" s="115"/>
      <c r="I513" s="115"/>
    </row>
    <row r="514" spans="1:9" s="103" customFormat="1" ht="15">
      <c r="A514" s="36">
        <v>71009850</v>
      </c>
      <c r="B514" s="17" t="s">
        <v>514</v>
      </c>
      <c r="C514" s="12" t="s">
        <v>492</v>
      </c>
      <c r="D514" s="13" t="s">
        <v>377</v>
      </c>
      <c r="E514" s="58">
        <v>2413</v>
      </c>
      <c r="F514" s="58">
        <v>40</v>
      </c>
      <c r="G514" s="96">
        <f t="shared" si="23"/>
        <v>2453</v>
      </c>
      <c r="H514" s="115"/>
      <c r="I514" s="115"/>
    </row>
    <row r="515" spans="1:9" s="103" customFormat="1" ht="15">
      <c r="A515" s="36" t="s">
        <v>455</v>
      </c>
      <c r="B515" s="17" t="s">
        <v>583</v>
      </c>
      <c r="C515" s="12" t="s">
        <v>489</v>
      </c>
      <c r="D515" s="13" t="s">
        <v>377</v>
      </c>
      <c r="E515" s="58">
        <v>2180</v>
      </c>
      <c r="F515" s="58">
        <v>0</v>
      </c>
      <c r="G515" s="96">
        <f t="shared" si="23"/>
        <v>2180</v>
      </c>
      <c r="H515" s="115"/>
      <c r="I515" s="115"/>
    </row>
    <row r="516" spans="1:9" s="103" customFormat="1" ht="15">
      <c r="A516" s="36" t="s">
        <v>457</v>
      </c>
      <c r="B516" s="12" t="s">
        <v>695</v>
      </c>
      <c r="C516" s="12" t="s">
        <v>485</v>
      </c>
      <c r="D516" s="13" t="s">
        <v>384</v>
      </c>
      <c r="E516" s="58">
        <v>2499</v>
      </c>
      <c r="F516" s="58">
        <v>0</v>
      </c>
      <c r="G516" s="96">
        <f t="shared" si="23"/>
        <v>2499</v>
      </c>
      <c r="H516" s="115"/>
      <c r="I516" s="115"/>
    </row>
    <row r="517" spans="1:9" s="103" customFormat="1" ht="15" thickBot="1">
      <c r="A517" s="37">
        <v>75022851</v>
      </c>
      <c r="B517" s="29" t="s">
        <v>696</v>
      </c>
      <c r="C517" s="15" t="s">
        <v>490</v>
      </c>
      <c r="D517" s="16" t="s">
        <v>217</v>
      </c>
      <c r="E517" s="60">
        <v>1499</v>
      </c>
      <c r="F517" s="60">
        <v>0</v>
      </c>
      <c r="G517" s="96">
        <f t="shared" si="23"/>
        <v>1499</v>
      </c>
      <c r="H517" s="115"/>
      <c r="I517" s="115"/>
    </row>
    <row r="518" spans="1:9" s="105" customFormat="1" ht="15.75" thickBot="1">
      <c r="A518" s="126" t="s">
        <v>980</v>
      </c>
      <c r="B518" s="127"/>
      <c r="C518" s="127"/>
      <c r="D518" s="128"/>
      <c r="E518" s="56">
        <v>9795</v>
      </c>
      <c r="F518" s="56">
        <f>F519</f>
        <v>0</v>
      </c>
      <c r="G518" s="56">
        <f>G519</f>
        <v>9795</v>
      </c>
      <c r="H518" s="115"/>
      <c r="I518" s="115"/>
    </row>
    <row r="519" spans="1:9" s="103" customFormat="1" ht="30" thickBot="1">
      <c r="A519" s="30">
        <v>72052422</v>
      </c>
      <c r="B519" s="31" t="s">
        <v>121</v>
      </c>
      <c r="C519" s="31" t="s">
        <v>122</v>
      </c>
      <c r="D519" s="32" t="s">
        <v>123</v>
      </c>
      <c r="E519" s="61">
        <v>9795</v>
      </c>
      <c r="F519" s="61">
        <v>0</v>
      </c>
      <c r="G519" s="96">
        <f>E519+F519</f>
        <v>9795</v>
      </c>
      <c r="H519" s="115"/>
      <c r="I519" s="115"/>
    </row>
    <row r="520" spans="1:9" s="105" customFormat="1" ht="15.75" thickBot="1">
      <c r="A520" s="126">
        <v>3421</v>
      </c>
      <c r="B520" s="127"/>
      <c r="C520" s="127"/>
      <c r="D520" s="128"/>
      <c r="E520" s="56">
        <v>5120</v>
      </c>
      <c r="F520" s="56">
        <f>F521</f>
        <v>0</v>
      </c>
      <c r="G520" s="56">
        <f>G521</f>
        <v>5120</v>
      </c>
      <c r="H520" s="115"/>
      <c r="I520" s="115"/>
    </row>
    <row r="521" spans="1:9" s="103" customFormat="1" ht="15" thickBot="1">
      <c r="A521" s="30">
        <v>72052414</v>
      </c>
      <c r="B521" s="31" t="s">
        <v>124</v>
      </c>
      <c r="C521" s="31" t="s">
        <v>125</v>
      </c>
      <c r="D521" s="32" t="s">
        <v>377</v>
      </c>
      <c r="E521" s="61">
        <v>5120</v>
      </c>
      <c r="F521" s="61">
        <v>0</v>
      </c>
      <c r="G521" s="96">
        <f>E521+F521</f>
        <v>5120</v>
      </c>
      <c r="H521" s="115"/>
      <c r="I521" s="115"/>
    </row>
    <row r="522" spans="1:9" s="103" customFormat="1" ht="15.75" thickBot="1">
      <c r="A522" s="129" t="s">
        <v>977</v>
      </c>
      <c r="B522" s="147"/>
      <c r="C522" s="147"/>
      <c r="D522" s="148"/>
      <c r="E522" s="57">
        <v>216669</v>
      </c>
      <c r="F522" s="57">
        <f>F484+F496+F509+F518+F520</f>
        <v>202</v>
      </c>
      <c r="G522" s="57">
        <f>G484+G496+G509+G518+G520</f>
        <v>216871</v>
      </c>
      <c r="H522" s="115"/>
      <c r="I522" s="115"/>
    </row>
    <row r="523" spans="1:9" s="105" customFormat="1" ht="15.75" thickBot="1">
      <c r="A523" s="150" t="s">
        <v>999</v>
      </c>
      <c r="B523" s="147"/>
      <c r="C523" s="147"/>
      <c r="D523" s="148"/>
      <c r="E523" s="57">
        <f>E522+E482+E435+E357+E338+E315+E272+E255+E229+E206+E180+E118+E74+E93+E36</f>
        <v>2443816</v>
      </c>
      <c r="F523" s="57">
        <f>F522+F482+F435+F357+F338+F315+F272+F255+F229+F206+F180+F118+F74+F93+F36</f>
        <v>7051</v>
      </c>
      <c r="G523" s="57">
        <f>G522+G482+G435+G357+G338+G315+G272+G255+G229+G206+G180+G118+G74+G93+G36</f>
        <v>2450867</v>
      </c>
      <c r="H523" s="115"/>
      <c r="I523" s="115"/>
    </row>
    <row r="524" spans="1:4" ht="17.25">
      <c r="A524" s="50"/>
      <c r="B524" s="51"/>
      <c r="C524" s="51"/>
      <c r="D524" s="51"/>
    </row>
    <row r="525" spans="1:4" ht="17.25">
      <c r="A525" s="50"/>
      <c r="B525" s="51"/>
      <c r="C525" s="51"/>
      <c r="D525" s="51"/>
    </row>
    <row r="526" spans="1:4" ht="17.25">
      <c r="A526" s="50"/>
      <c r="B526" s="51"/>
      <c r="C526" s="51"/>
      <c r="D526" s="51"/>
    </row>
    <row r="527" spans="1:4" ht="17.25">
      <c r="A527" s="50"/>
      <c r="B527" s="51"/>
      <c r="C527" s="51"/>
      <c r="D527" s="51"/>
    </row>
    <row r="528" spans="1:4" ht="17.25">
      <c r="A528" s="50"/>
      <c r="B528" s="51"/>
      <c r="C528" s="51"/>
      <c r="D528" s="51"/>
    </row>
    <row r="529" spans="1:4" ht="17.25">
      <c r="A529" s="50"/>
      <c r="B529" s="51"/>
      <c r="C529" s="51"/>
      <c r="D529" s="51"/>
    </row>
    <row r="530" spans="1:4" ht="17.25">
      <c r="A530" s="50"/>
      <c r="B530" s="51"/>
      <c r="C530" s="51"/>
      <c r="D530" s="51"/>
    </row>
    <row r="531" spans="1:4" ht="17.25">
      <c r="A531" s="50"/>
      <c r="B531" s="51"/>
      <c r="C531" s="51"/>
      <c r="D531" s="51"/>
    </row>
    <row r="532" spans="1:4" ht="17.25">
      <c r="A532" s="50"/>
      <c r="B532" s="51"/>
      <c r="C532" s="51"/>
      <c r="D532" s="51"/>
    </row>
    <row r="533" spans="1:4" ht="17.25">
      <c r="A533" s="50"/>
      <c r="B533" s="51"/>
      <c r="C533" s="51"/>
      <c r="D533" s="51"/>
    </row>
    <row r="534" spans="1:4" ht="17.25">
      <c r="A534" s="50"/>
      <c r="B534" s="51"/>
      <c r="C534" s="51"/>
      <c r="D534" s="51"/>
    </row>
  </sheetData>
  <mergeCells count="118">
    <mergeCell ref="A219:D219"/>
    <mergeCell ref="A255:D255"/>
    <mergeCell ref="A268:D268"/>
    <mergeCell ref="A257:D257"/>
    <mergeCell ref="A262:D262"/>
    <mergeCell ref="A235:D235"/>
    <mergeCell ref="A225:D225"/>
    <mergeCell ref="A227:D227"/>
    <mergeCell ref="A229:D229"/>
    <mergeCell ref="A231:D231"/>
    <mergeCell ref="A522:D522"/>
    <mergeCell ref="A523:D523"/>
    <mergeCell ref="A482:D482"/>
    <mergeCell ref="A484:D484"/>
    <mergeCell ref="A496:D496"/>
    <mergeCell ref="A518:D518"/>
    <mergeCell ref="A520:D520"/>
    <mergeCell ref="A477:D477"/>
    <mergeCell ref="A480:D480"/>
    <mergeCell ref="A509:D509"/>
    <mergeCell ref="A483:G483"/>
    <mergeCell ref="A450:D450"/>
    <mergeCell ref="A460:D460"/>
    <mergeCell ref="A462:D462"/>
    <mergeCell ref="A475:D475"/>
    <mergeCell ref="A429:D429"/>
    <mergeCell ref="A435:D435"/>
    <mergeCell ref="A437:D437"/>
    <mergeCell ref="A388:D388"/>
    <mergeCell ref="A390:D390"/>
    <mergeCell ref="A427:D427"/>
    <mergeCell ref="A433:D433"/>
    <mergeCell ref="A436:G436"/>
    <mergeCell ref="A344:D344"/>
    <mergeCell ref="A348:D348"/>
    <mergeCell ref="A409:D409"/>
    <mergeCell ref="A353:D353"/>
    <mergeCell ref="A355:D355"/>
    <mergeCell ref="A357:D357"/>
    <mergeCell ref="A359:D359"/>
    <mergeCell ref="A358:G358"/>
    <mergeCell ref="A332:D332"/>
    <mergeCell ref="A335:D335"/>
    <mergeCell ref="A338:D338"/>
    <mergeCell ref="A340:D340"/>
    <mergeCell ref="A339:G339"/>
    <mergeCell ref="A315:D315"/>
    <mergeCell ref="A317:D317"/>
    <mergeCell ref="A321:D321"/>
    <mergeCell ref="A325:D325"/>
    <mergeCell ref="A316:G316"/>
    <mergeCell ref="A313:D313"/>
    <mergeCell ref="A274:D274"/>
    <mergeCell ref="A307:D307"/>
    <mergeCell ref="A287:D287"/>
    <mergeCell ref="A301:D301"/>
    <mergeCell ref="A273:G273"/>
    <mergeCell ref="A256:G256"/>
    <mergeCell ref="A309:D309"/>
    <mergeCell ref="A241:D241"/>
    <mergeCell ref="A251:D251"/>
    <mergeCell ref="A272:D272"/>
    <mergeCell ref="A266:D266"/>
    <mergeCell ref="A270:D270"/>
    <mergeCell ref="A253:D253"/>
    <mergeCell ref="A204:D204"/>
    <mergeCell ref="A206:D206"/>
    <mergeCell ref="A208:D208"/>
    <mergeCell ref="A214:D214"/>
    <mergeCell ref="A180:D180"/>
    <mergeCell ref="A182:D182"/>
    <mergeCell ref="A186:D186"/>
    <mergeCell ref="A193:D193"/>
    <mergeCell ref="A106:D106"/>
    <mergeCell ref="A116:D116"/>
    <mergeCell ref="A118:D118"/>
    <mergeCell ref="A93:D93"/>
    <mergeCell ref="A95:D95"/>
    <mergeCell ref="A99:D99"/>
    <mergeCell ref="A112:D112"/>
    <mergeCell ref="A94:G94"/>
    <mergeCell ref="A114:D114"/>
    <mergeCell ref="A83:D83"/>
    <mergeCell ref="A75:G75"/>
    <mergeCell ref="A88:D88"/>
    <mergeCell ref="A91:D91"/>
    <mergeCell ref="A46:D46"/>
    <mergeCell ref="A62:D62"/>
    <mergeCell ref="A74:D74"/>
    <mergeCell ref="A76:D76"/>
    <mergeCell ref="A72:D72"/>
    <mergeCell ref="A38:D38"/>
    <mergeCell ref="F1:G1"/>
    <mergeCell ref="F2:G2"/>
    <mergeCell ref="D1:E1"/>
    <mergeCell ref="A9:D9"/>
    <mergeCell ref="D2:E2"/>
    <mergeCell ref="A7:D7"/>
    <mergeCell ref="A3:G3"/>
    <mergeCell ref="A32:D32"/>
    <mergeCell ref="A34:D34"/>
    <mergeCell ref="A230:G230"/>
    <mergeCell ref="A207:G207"/>
    <mergeCell ref="A181:G181"/>
    <mergeCell ref="A119:G119"/>
    <mergeCell ref="A120:D120"/>
    <mergeCell ref="A133:D133"/>
    <mergeCell ref="A158:D158"/>
    <mergeCell ref="A171:D171"/>
    <mergeCell ref="A175:D175"/>
    <mergeCell ref="A178:D178"/>
    <mergeCell ref="A4:G4"/>
    <mergeCell ref="A5:G5"/>
    <mergeCell ref="A37:G37"/>
    <mergeCell ref="A8:G8"/>
    <mergeCell ref="A15:D15"/>
    <mergeCell ref="A21:D21"/>
    <mergeCell ref="A36:D36"/>
  </mergeCells>
  <printOptions horizontalCentered="1"/>
  <pageMargins left="0" right="0" top="0.7874015748031497" bottom="0.7874015748031497" header="0.5118110236220472" footer="0.5118110236220472"/>
  <pageSetup fitToHeight="7" fitToWidth="7" horizontalDpi="600" verticalDpi="600" orientation="portrait" paperSize="8" scale="76" r:id="rId1"/>
  <headerFooter alignWithMargins="0">
    <oddFooter>&amp;C &amp;P</oddFooter>
  </headerFooter>
  <rowBreaks count="5" manualBreakCount="5">
    <brk id="80" max="6" man="1"/>
    <brk id="168" max="6" man="1"/>
    <brk id="244" max="6" man="1"/>
    <brk id="324" max="6" man="1"/>
    <brk id="4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2011-11-21T13:51:13Z</cp:lastPrinted>
  <dcterms:created xsi:type="dcterms:W3CDTF">2006-05-04T05:50:26Z</dcterms:created>
  <dcterms:modified xsi:type="dcterms:W3CDTF">2011-11-24T22:06:04Z</dcterms:modified>
  <cp:category/>
  <cp:version/>
  <cp:contentType/>
  <cp:contentStatus/>
</cp:coreProperties>
</file>