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570" windowHeight="9975" activeTab="0"/>
  </bookViews>
  <sheets>
    <sheet name="interna" sheetId="1" r:id="rId1"/>
  </sheets>
  <definedNames>
    <definedName name="_xlnm.Print_Titles" localSheetId="0">'interna'!$3:$3</definedName>
    <definedName name="_xlnm.Print_Area" localSheetId="0">'interna'!$A$1:$F$115</definedName>
  </definedNames>
  <calcPr fullCalcOnLoad="1"/>
</workbook>
</file>

<file path=xl/sharedStrings.xml><?xml version="1.0" encoding="utf-8"?>
<sst xmlns="http://schemas.openxmlformats.org/spreadsheetml/2006/main" count="243" uniqueCount="147">
  <si>
    <t>Doklad</t>
  </si>
  <si>
    <t>INV020020</t>
  </si>
  <si>
    <t>INV040061</t>
  </si>
  <si>
    <t>INV050033</t>
  </si>
  <si>
    <t>INV050037</t>
  </si>
  <si>
    <t>INV070021</t>
  </si>
  <si>
    <t>INV070030</t>
  </si>
  <si>
    <t>INV070096</t>
  </si>
  <si>
    <t>INV080001</t>
  </si>
  <si>
    <t>INV080012</t>
  </si>
  <si>
    <t>INV080024</t>
  </si>
  <si>
    <t>INV080028</t>
  </si>
  <si>
    <t>INV080041</t>
  </si>
  <si>
    <t>INV080050</t>
  </si>
  <si>
    <t>INV080051</t>
  </si>
  <si>
    <t>INV080052</t>
  </si>
  <si>
    <t>INV080074</t>
  </si>
  <si>
    <t>INV100014</t>
  </si>
  <si>
    <t>INV100019</t>
  </si>
  <si>
    <t>INV100020</t>
  </si>
  <si>
    <t>INV100023</t>
  </si>
  <si>
    <t>INV100024</t>
  </si>
  <si>
    <t>INV100025</t>
  </si>
  <si>
    <t>INV100027</t>
  </si>
  <si>
    <t>INV100028</t>
  </si>
  <si>
    <t>INV100032</t>
  </si>
  <si>
    <t>Investice stavební ze zdrojů OkÚ + MÚ - účet 04212</t>
  </si>
  <si>
    <t>Investice stavební ze zdrojů KÚ - účet 042 62</t>
  </si>
  <si>
    <t>INV060108</t>
  </si>
  <si>
    <t>INV080009</t>
  </si>
  <si>
    <t>INV080021</t>
  </si>
  <si>
    <t>INV080027</t>
  </si>
  <si>
    <t>INV080029</t>
  </si>
  <si>
    <t>INV080031</t>
  </si>
  <si>
    <t>INV080035</t>
  </si>
  <si>
    <t>INV080036</t>
  </si>
  <si>
    <t>INV080042</t>
  </si>
  <si>
    <t>INV080043</t>
  </si>
  <si>
    <t>INV080047</t>
  </si>
  <si>
    <t>INV080072</t>
  </si>
  <si>
    <t>INV090011</t>
  </si>
  <si>
    <t>INV090023</t>
  </si>
  <si>
    <t>INV090030</t>
  </si>
  <si>
    <t>INV090034</t>
  </si>
  <si>
    <t>INV090066</t>
  </si>
  <si>
    <t>INV090070</t>
  </si>
  <si>
    <t>INV090071</t>
  </si>
  <si>
    <t>INV090090</t>
  </si>
  <si>
    <t>Investice stavební ze zdrojů KÚ - účet 042 64 (UZ00000)</t>
  </si>
  <si>
    <t>INV090033</t>
  </si>
  <si>
    <t>Investice stavební - účet 04202</t>
  </si>
  <si>
    <t>stavební práce - podzemní spojovací chodba</t>
  </si>
  <si>
    <t>5. etapa stavby</t>
  </si>
  <si>
    <t>Dodavatel</t>
  </si>
  <si>
    <t>Penta Jihlava</t>
  </si>
  <si>
    <t>Studie rekonstrukce pavilonu interních oborů ON v Novém Městě na Moravě</t>
  </si>
  <si>
    <t>Datum úhrady</t>
  </si>
  <si>
    <t>Vypracování zadávací dokumentace stavby Nemocnice Nové Město na Moravě,Rek.a příst.pavilonu inter.oborů</t>
  </si>
  <si>
    <t>Vypracování projektové dokumentace pro provádění stavby - Nemocnice Nové Město na Moravě Přemístění trafostanice</t>
  </si>
  <si>
    <t>Vyhotovení vícetisků zadávací dokumentace stavby Nemocnice Nové Město na Moravě,Rek. a příst.pavilonu interních oborů</t>
  </si>
  <si>
    <t>Česká pošta a.s. Praha</t>
  </si>
  <si>
    <t>Uveřejnění informací na centrální adrese - PD-Nemocnice Nové Město na Moravě-Rek.a příst.pavilonu interních oborů</t>
  </si>
  <si>
    <t>Granit spol. s. r.o. Žďár nad Sázavou</t>
  </si>
  <si>
    <t>Za kamenické práce - základní kámen</t>
  </si>
  <si>
    <t>Za zajištění modelu pro akci Nemocnice Nové Město na Moravě,Rek. a příst.pavilonu inter.oborů-2.etapa</t>
  </si>
  <si>
    <t>Vypracování projektové dokumentace pro provádění stavby Nemocnice Nové Město na Moravě-Rek.a příst.pavilonu inter.oborů-2. etapa-Dočas.přem.dial.prac.</t>
  </si>
  <si>
    <t>Vyhotovení vícetisků projektové dokumentace stavby Nemocnice Nové Město na MoravěRek.a příst.pavilonu inter.oborů-2.etapa</t>
  </si>
  <si>
    <t>Vyhotovení vícetisků projektové dokumentace stavby-Nemocnice Nové Město na Moravě,Rek.a příst.pavilonu inter.oborů-2.etapa-Dočas.přem.dial.prac.</t>
  </si>
  <si>
    <t>STAREDO s.r.o. Nové Město na Moravě</t>
  </si>
  <si>
    <t>Rek.podzemní chodby-5.etapa Rek.a příst.pav.int.oborů-provedené práce za duben 2010</t>
  </si>
  <si>
    <t>Rek.podzemní chodby-5.etapa Rek.a příst.pav.int.oborů-provedené práce za květen 2010</t>
  </si>
  <si>
    <t>Rek.podzemní chodby-5.etapa Rek.a příst.pav.int.oborů-provedené práce za červen 2010</t>
  </si>
  <si>
    <t>Za výkon autorského dozoru stavby Nemocnice Nové Město na Moravě, Rek.a přístavba pavilonu inter.oborů-3.etapa</t>
  </si>
  <si>
    <t>Za výkon autorského dozoru stavby Nemocnice Nové Město na Moravě, Rek.a přístavba pavilonu inter.oborů-5.etapa</t>
  </si>
  <si>
    <t>Rek.podzemní chodby-5.etapa Rek.a příst.pav.int.oborů-provedené práce za červenec 2010</t>
  </si>
  <si>
    <t>Rek.podzemní chodby-5.etapa Rek.a příst.pav.int.oborů-provedené vícepráce-přizdívka stěny strojovny VZT</t>
  </si>
  <si>
    <t>Rek.podzemní chodby-5.etapa Rek.a příst.pav.int.oborů-provedené práce za srpen 2010 a provedené vícepráce a méněpráce</t>
  </si>
  <si>
    <t>Dokumentace k územnímu rozhodnutí - Rehabilitační oddělení Okresní nemocnice v Novém Městě na Moravě</t>
  </si>
  <si>
    <t>Zajištění vydání územního rozhodnutí-Rehabilitační oddělení Okresní nemocnice v Novém Městě na Moravě</t>
  </si>
  <si>
    <t>Zpracování projektu pro stavební povolení Rehabilitační oddělení Okresní nemocnice v Novém Městě na Moravě</t>
  </si>
  <si>
    <t>PD-Rehabilitační oddělení Okresní nemocnice v Novém Městě na Moravě-bod d) vydání stavebního povolení</t>
  </si>
  <si>
    <t>Vyhotovení vícetisků projektové dokumentace stavby Nemocnice Nové Město na Moravě-Rek a příst.pavilonu inter.oborů-SO17-Přemístění trafostanice</t>
  </si>
  <si>
    <t>Technické služby s.r.o. Nové Město na moravě</t>
  </si>
  <si>
    <t>Přemístění trafostanice-provedené práce v měsíci květnu</t>
  </si>
  <si>
    <t>Česká pošta s.p.Vítkov</t>
  </si>
  <si>
    <t>Uveřejnění informací na centrální adrese-Přemístění trafostanice</t>
  </si>
  <si>
    <t xml:space="preserve">Přemístění trafostanice-provedené práce </t>
  </si>
  <si>
    <t>Přemístění trafostanice-provedené práce v měsíci červenec</t>
  </si>
  <si>
    <t>Přemístění trafostanice-provedené práce v měsíci srpen</t>
  </si>
  <si>
    <t>Provedená změna trasy odkouření dieselagregátorů a přívodů k VZT-provedené práce</t>
  </si>
  <si>
    <t>Přemístění trafostanice-provedené práce v měsíci září</t>
  </si>
  <si>
    <t>Přemístění trafostanice-provedené vícepráce a méněpráce</t>
  </si>
  <si>
    <t>JCZ s.r.o. Nové Město na Moravě</t>
  </si>
  <si>
    <t>Zbourání stávajícího objektu patologie</t>
  </si>
  <si>
    <t>Výkon autorského dozoru-Nemocnice Nové Město na Moravě-Rek.a příst.pavilonu inter.oborů-Přemístění trafostanice</t>
  </si>
  <si>
    <t>Vypracování změny č.5-Změny v SO 15-Bazénová technologie-Nemocnice Nové Město na Moravě-Rek.a příst.pavilonu inter.oborů-2.etapa</t>
  </si>
  <si>
    <t>Vypracování projektové dokumentace-Nemocnice Nové Město na Moravě-Rek.a příst.pavilonu interních oborů-3. a 4. etapa-zbývající část</t>
  </si>
  <si>
    <t xml:space="preserve">Přemístění trafostanice-provedené práce-dokončení </t>
  </si>
  <si>
    <t>Přemístění trafostanice-provedené práce-dokončení-dobropis</t>
  </si>
  <si>
    <t>Vypracování projektové dokumentace-Nemocnice Nové Město na Moravě,-Rek. a příst.pavilonu.inter.oborů-5.etapa-dílčí plnění</t>
  </si>
  <si>
    <t>JohnsonControls Praha</t>
  </si>
  <si>
    <t>Doplnění MaR na trafostanici</t>
  </si>
  <si>
    <t>Zbourání stávajícího objektu trafostanice</t>
  </si>
  <si>
    <t>Projektová dokumentace pro územní řízení -Rek.a příst.pavilonu interních oborů a staveb.úpravy v objektu dět.oddělení-dílčí plnění</t>
  </si>
  <si>
    <t>Projektová dokumentace pro územní řízení -Rek.a příst.pavilonu interních oborů a staveb.úpravy v objektu dět.oddělení-zbývající část</t>
  </si>
  <si>
    <t>Rozpracování projekt.dokumentace ke staveb.povolení Rek.a příst.pavilonu inter.oborů a stav.úpr. v obj.dět.odd.-dílčí část</t>
  </si>
  <si>
    <t>Vypracování projektu pro stav.pov.-Nemocnice Nové Město na Moravě,Rek.a příst.pavilonu inter.oborů-zbývající část</t>
  </si>
  <si>
    <t>Vyhotovení projektové dokumentace pro provádění stavby Nemocnice Nové Město na moravě,Rek.a příst. pavilonu  interních  oborů-2.etapa</t>
  </si>
  <si>
    <t>Vypracování projektové dokumentace-Nemocnice Nové Město na Moravě,Rek.a příst.pavilonu int.oborů-3.a 4.etapa (částečná fakturace)</t>
  </si>
  <si>
    <t>Vypracování projektové dokumentace Nemocnice Nové Město na Moravě,Rek.a přístavba pavilonu inter.oborů-5.etapa (konečná faktura)</t>
  </si>
  <si>
    <t>Vypracování projektové dokumentace pro stavební povolení-Nemocnice Nové Město na Moravě,Rek.a příst.pavilonu interních oborů (dílčí plnění)</t>
  </si>
  <si>
    <t>Vypracování projektové dokumentace-Nemocnice Nové Město na Moravě,Rek.a příst.pavilonu inter.oborů-2.etapa-změna P7</t>
  </si>
  <si>
    <t>Vypracování projektové dokumentace-Nemocnice Nové Město na Moravě,Rek.a příst.pavilonu inter.oborů-2.etapa-změna P11</t>
  </si>
  <si>
    <t>Vypracování projektové dokumentace-Nemocnice Nové Město na Moravě,Rek.a příst.pavilonu inter.oborů-2.etapa-výkon autorského dozoru</t>
  </si>
  <si>
    <t>Vypracování projektové dokumentace-Nemocnice Nové Město na Moravě,-Rek. a příst.pavilonu.inter.oborů-1.etapa-projektové práce</t>
  </si>
  <si>
    <t>Vypracování projektové dokumentace-Nemocnice Nové Město na Moravě,-Rek. a příst.pavilonu.inter.oborů-1.etapa-autorský dozor</t>
  </si>
  <si>
    <t>Částka v Kč</t>
  </si>
  <si>
    <t>Celkem:</t>
  </si>
  <si>
    <t>Předmět plnění</t>
  </si>
  <si>
    <t>Poř. č.</t>
  </si>
  <si>
    <t>účet 04202</t>
  </si>
  <si>
    <t>účet 04212</t>
  </si>
  <si>
    <t>účet 04262</t>
  </si>
  <si>
    <t>účet 04264</t>
  </si>
  <si>
    <t>projektové práce interna+AD</t>
  </si>
  <si>
    <t>1. etapa PD</t>
  </si>
  <si>
    <t>2.-4. etapa PD</t>
  </si>
  <si>
    <t>5. etapa PD</t>
  </si>
  <si>
    <t>projektové práce interna+AD - podzemní spojovací chodba</t>
  </si>
  <si>
    <t>trafostanice PD</t>
  </si>
  <si>
    <t>jiné náklady - interna - pošta a základní kámen</t>
  </si>
  <si>
    <t>projektové práce interna+AD - příprava území a bourání</t>
  </si>
  <si>
    <t>trafostanice</t>
  </si>
  <si>
    <t>stavební práce přemístění trafostanice</t>
  </si>
  <si>
    <t>celkem vč. DPH</t>
  </si>
  <si>
    <t>bourání</t>
  </si>
  <si>
    <t>Vynaložené náklady celkem v Kč vč. DPH</t>
  </si>
  <si>
    <t>Rozdělení nákladů do jednotlivých čísel účtů</t>
  </si>
  <si>
    <t>Projektová dokumentace - Rekonstrukce a přístavba interních oborů - Nemocnice NMNM, příspěvková organizace</t>
  </si>
  <si>
    <t>Trafostanice - přemístění</t>
  </si>
  <si>
    <t>Podzemní spojovací chodba - 5. etapa stavby</t>
  </si>
  <si>
    <t>Bourání objektů - 1. etapa stavby</t>
  </si>
  <si>
    <t>bourací práce - trafostanice</t>
  </si>
  <si>
    <t>bourací práce - patologie</t>
  </si>
  <si>
    <t>kontrolní součet účtů</t>
  </si>
  <si>
    <t>projektové práce přemístění trafostanice+AD</t>
  </si>
  <si>
    <t>Příloha č. 1 dodatku č. xx Zřizovací listiny Nemocnice Nové Město na Moravě, příspěvkové organizace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</si>
</sst>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mmm\-yy"/>
    <numFmt numFmtId="166" formatCode="[$-405]d\.\ mmmm\ yyyy"/>
    <numFmt numFmtId="167" formatCode="#,##0.00000"/>
  </numFmts>
  <fonts count="6">
    <font>
      <sz val="10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8"/>
        <bgColor indexed="13"/>
      </patternFill>
    </fill>
    <fill>
      <patternFill patternType="lightUp">
        <fgColor indexed="8"/>
        <bgColor indexed="13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4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4" fontId="0" fillId="7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4" fontId="0" fillId="9" borderId="1" xfId="0" applyNumberFormat="1" applyFill="1" applyBorder="1" applyAlignment="1">
      <alignment/>
    </xf>
    <xf numFmtId="4" fontId="0" fillId="8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0" fillId="2" borderId="0" xfId="0" applyNumberFormat="1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0" fillId="8" borderId="0" xfId="0" applyNumberFormat="1" applyFill="1" applyAlignment="1">
      <alignment vertical="center"/>
    </xf>
    <xf numFmtId="4" fontId="0" fillId="7" borderId="0" xfId="0" applyNumberFormat="1" applyFill="1" applyAlignment="1">
      <alignment vertical="center"/>
    </xf>
    <xf numFmtId="4" fontId="0" fillId="9" borderId="0" xfId="0" applyNumberFormat="1" applyFill="1" applyAlignment="1">
      <alignment vertical="center"/>
    </xf>
    <xf numFmtId="4" fontId="0" fillId="5" borderId="0" xfId="0" applyNumberFormat="1" applyFill="1" applyAlignment="1">
      <alignment vertical="center"/>
    </xf>
    <xf numFmtId="4" fontId="0" fillId="3" borderId="0" xfId="0" applyNumberFormat="1" applyFill="1" applyAlignment="1">
      <alignment vertical="center"/>
    </xf>
    <xf numFmtId="4" fontId="0" fillId="6" borderId="0" xfId="0" applyNumberFormat="1" applyFill="1" applyAlignment="1">
      <alignment vertical="center"/>
    </xf>
    <xf numFmtId="0" fontId="3" fillId="0" borderId="4" xfId="0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" fontId="0" fillId="6" borderId="1" xfId="0" applyNumberFormat="1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7" xfId="0" applyFill="1" applyBorder="1" applyAlignment="1">
      <alignment/>
    </xf>
    <xf numFmtId="14" fontId="0" fillId="0" borderId="8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5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2" borderId="7" xfId="0" applyFill="1" applyBorder="1" applyAlignment="1">
      <alignment horizontal="left"/>
    </xf>
    <xf numFmtId="0" fontId="0" fillId="0" borderId="9" xfId="0" applyBorder="1" applyAlignment="1">
      <alignment/>
    </xf>
    <xf numFmtId="4" fontId="0" fillId="0" borderId="0" xfId="0" applyNumberFormat="1" applyBorder="1" applyAlignment="1">
      <alignment/>
    </xf>
    <xf numFmtId="0" fontId="0" fillId="2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6" borderId="7" xfId="0" applyFill="1" applyBorder="1" applyAlignment="1">
      <alignment/>
    </xf>
    <xf numFmtId="0" fontId="0" fillId="7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showGridLines="0" tabSelected="1" workbookViewId="0" topLeftCell="A1">
      <selection activeCell="B8" sqref="B8"/>
    </sheetView>
  </sheetViews>
  <sheetFormatPr defaultColWidth="9.00390625" defaultRowHeight="12.75"/>
  <cols>
    <col min="1" max="1" width="12.25390625" style="0" customWidth="1"/>
    <col min="2" max="2" width="15.25390625" style="0" customWidth="1"/>
    <col min="3" max="3" width="21.875" style="0" customWidth="1"/>
    <col min="4" max="4" width="63.125" style="30" customWidth="1"/>
    <col min="5" max="5" width="14.00390625" style="1" customWidth="1"/>
    <col min="6" max="6" width="12.625" style="0" bestFit="1" customWidth="1"/>
    <col min="7" max="7" width="11.75390625" style="1" bestFit="1" customWidth="1"/>
  </cols>
  <sheetData>
    <row r="1" spans="1:7" s="113" customFormat="1" ht="18.75" thickBot="1">
      <c r="A1" s="113" t="s">
        <v>146</v>
      </c>
      <c r="D1" s="114"/>
      <c r="E1" s="115"/>
      <c r="G1" s="115"/>
    </row>
    <row r="2" spans="1:6" ht="12.75">
      <c r="A2" s="79" t="s">
        <v>50</v>
      </c>
      <c r="B2" s="80"/>
      <c r="C2" s="80"/>
      <c r="D2" s="81"/>
      <c r="E2" s="82"/>
      <c r="F2" s="83"/>
    </row>
    <row r="3" spans="1:6" ht="12.75">
      <c r="A3" s="84" t="s">
        <v>0</v>
      </c>
      <c r="B3" s="2" t="s">
        <v>119</v>
      </c>
      <c r="C3" s="2" t="s">
        <v>53</v>
      </c>
      <c r="D3" s="31" t="s">
        <v>118</v>
      </c>
      <c r="E3" s="3" t="s">
        <v>116</v>
      </c>
      <c r="F3" s="85" t="s">
        <v>56</v>
      </c>
    </row>
    <row r="4" spans="1:6" ht="25.5">
      <c r="A4" s="86" t="s">
        <v>1</v>
      </c>
      <c r="B4" s="10"/>
      <c r="C4" s="10" t="s">
        <v>54</v>
      </c>
      <c r="D4" s="35" t="s">
        <v>55</v>
      </c>
      <c r="E4" s="11">
        <v>420000</v>
      </c>
      <c r="F4" s="87">
        <v>37376</v>
      </c>
    </row>
    <row r="5" spans="1:6" ht="25.5">
      <c r="A5" s="86" t="s">
        <v>2</v>
      </c>
      <c r="B5" s="10"/>
      <c r="C5" s="10" t="s">
        <v>54</v>
      </c>
      <c r="D5" s="35" t="s">
        <v>103</v>
      </c>
      <c r="E5" s="11">
        <v>999489</v>
      </c>
      <c r="F5" s="87">
        <v>38348</v>
      </c>
    </row>
    <row r="6" spans="1:6" ht="25.5">
      <c r="A6" s="86" t="s">
        <v>3</v>
      </c>
      <c r="B6" s="10"/>
      <c r="C6" s="10" t="s">
        <v>54</v>
      </c>
      <c r="D6" s="35" t="s">
        <v>104</v>
      </c>
      <c r="E6" s="11">
        <v>125775.1</v>
      </c>
      <c r="F6" s="87">
        <v>38685</v>
      </c>
    </row>
    <row r="7" spans="1:6" ht="25.5">
      <c r="A7" s="86" t="s">
        <v>4</v>
      </c>
      <c r="B7" s="10"/>
      <c r="C7" s="10" t="s">
        <v>54</v>
      </c>
      <c r="D7" s="35" t="s">
        <v>105</v>
      </c>
      <c r="E7" s="11">
        <v>40000</v>
      </c>
      <c r="F7" s="87">
        <v>38685</v>
      </c>
    </row>
    <row r="8" spans="1:6" ht="25.5">
      <c r="A8" s="86" t="s">
        <v>5</v>
      </c>
      <c r="B8" s="10"/>
      <c r="C8" s="10" t="s">
        <v>54</v>
      </c>
      <c r="D8" s="36" t="s">
        <v>106</v>
      </c>
      <c r="E8" s="11">
        <v>1825000</v>
      </c>
      <c r="F8" s="87">
        <v>39276</v>
      </c>
    </row>
    <row r="9" spans="1:6" ht="12.75">
      <c r="A9" s="88"/>
      <c r="B9" s="4"/>
      <c r="C9" s="4"/>
      <c r="D9" s="33"/>
      <c r="E9" s="11">
        <v>1602500</v>
      </c>
      <c r="F9" s="87">
        <v>39279</v>
      </c>
    </row>
    <row r="10" spans="1:6" ht="25.5">
      <c r="A10" s="86" t="s">
        <v>6</v>
      </c>
      <c r="B10" s="10"/>
      <c r="C10" s="10" t="s">
        <v>54</v>
      </c>
      <c r="D10" s="35" t="s">
        <v>57</v>
      </c>
      <c r="E10" s="11">
        <v>562275</v>
      </c>
      <c r="F10" s="87">
        <v>39339</v>
      </c>
    </row>
    <row r="11" spans="1:6" ht="25.5">
      <c r="A11" s="89" t="s">
        <v>7</v>
      </c>
      <c r="B11" s="13"/>
      <c r="C11" s="13" t="s">
        <v>54</v>
      </c>
      <c r="D11" s="37" t="s">
        <v>58</v>
      </c>
      <c r="E11" s="15">
        <v>204228</v>
      </c>
      <c r="F11" s="87">
        <v>39436</v>
      </c>
    </row>
    <row r="12" spans="1:6" ht="25.5">
      <c r="A12" s="86" t="s">
        <v>8</v>
      </c>
      <c r="B12" s="10"/>
      <c r="C12" s="10" t="s">
        <v>54</v>
      </c>
      <c r="D12" s="35" t="s">
        <v>59</v>
      </c>
      <c r="E12" s="11">
        <v>33000</v>
      </c>
      <c r="F12" s="87">
        <v>39556</v>
      </c>
    </row>
    <row r="13" spans="1:6" ht="25.5">
      <c r="A13" s="90" t="s">
        <v>9</v>
      </c>
      <c r="B13" s="16"/>
      <c r="C13" s="16" t="s">
        <v>60</v>
      </c>
      <c r="D13" s="38" t="s">
        <v>61</v>
      </c>
      <c r="E13" s="17">
        <v>1100</v>
      </c>
      <c r="F13" s="87">
        <v>39584</v>
      </c>
    </row>
    <row r="14" spans="1:6" ht="25.5">
      <c r="A14" s="86" t="s">
        <v>10</v>
      </c>
      <c r="B14" s="10"/>
      <c r="C14" s="10" t="s">
        <v>54</v>
      </c>
      <c r="D14" s="35" t="s">
        <v>107</v>
      </c>
      <c r="E14" s="11">
        <v>785000</v>
      </c>
      <c r="F14" s="87">
        <v>39654</v>
      </c>
    </row>
    <row r="15" spans="1:6" ht="12.75">
      <c r="A15" s="90" t="s">
        <v>11</v>
      </c>
      <c r="B15" s="16"/>
      <c r="C15" s="16" t="s">
        <v>62</v>
      </c>
      <c r="D15" s="38" t="s">
        <v>63</v>
      </c>
      <c r="E15" s="17">
        <v>3159</v>
      </c>
      <c r="F15" s="87">
        <v>39681</v>
      </c>
    </row>
    <row r="16" spans="1:6" ht="25.5">
      <c r="A16" s="86" t="s">
        <v>12</v>
      </c>
      <c r="B16" s="10"/>
      <c r="C16" s="10" t="s">
        <v>54</v>
      </c>
      <c r="D16" s="35" t="s">
        <v>64</v>
      </c>
      <c r="E16" s="11">
        <v>83300</v>
      </c>
      <c r="F16" s="87">
        <v>39756</v>
      </c>
    </row>
    <row r="17" spans="1:6" ht="38.25">
      <c r="A17" s="86" t="s">
        <v>13</v>
      </c>
      <c r="B17" s="10"/>
      <c r="C17" s="10" t="s">
        <v>54</v>
      </c>
      <c r="D17" s="35" t="s">
        <v>65</v>
      </c>
      <c r="E17" s="11">
        <v>118810</v>
      </c>
      <c r="F17" s="87">
        <v>39783</v>
      </c>
    </row>
    <row r="18" spans="1:6" ht="25.5">
      <c r="A18" s="86" t="s">
        <v>14</v>
      </c>
      <c r="B18" s="10"/>
      <c r="C18" s="10" t="s">
        <v>54</v>
      </c>
      <c r="D18" s="35" t="s">
        <v>66</v>
      </c>
      <c r="E18" s="11">
        <v>10829</v>
      </c>
      <c r="F18" s="87">
        <v>39783</v>
      </c>
    </row>
    <row r="19" spans="1:6" ht="38.25">
      <c r="A19" s="86" t="s">
        <v>15</v>
      </c>
      <c r="B19" s="10"/>
      <c r="C19" s="10" t="s">
        <v>54</v>
      </c>
      <c r="D19" s="35" t="s">
        <v>67</v>
      </c>
      <c r="E19" s="11">
        <v>3903.2</v>
      </c>
      <c r="F19" s="87">
        <v>39783</v>
      </c>
    </row>
    <row r="20" spans="1:6" ht="25.5">
      <c r="A20" s="86" t="s">
        <v>16</v>
      </c>
      <c r="B20" s="10"/>
      <c r="C20" s="10" t="s">
        <v>54</v>
      </c>
      <c r="D20" s="35" t="s">
        <v>108</v>
      </c>
      <c r="E20" s="11">
        <v>778561.87</v>
      </c>
      <c r="F20" s="87">
        <v>39800</v>
      </c>
    </row>
    <row r="21" spans="1:6" ht="25.5">
      <c r="A21" s="91" t="s">
        <v>17</v>
      </c>
      <c r="B21" s="18"/>
      <c r="C21" s="18" t="s">
        <v>68</v>
      </c>
      <c r="D21" s="39" t="s">
        <v>69</v>
      </c>
      <c r="E21" s="19">
        <v>632649</v>
      </c>
      <c r="F21" s="87">
        <v>40395</v>
      </c>
    </row>
    <row r="22" spans="1:6" ht="25.5">
      <c r="A22" s="91" t="s">
        <v>18</v>
      </c>
      <c r="B22" s="18"/>
      <c r="C22" s="18" t="s">
        <v>68</v>
      </c>
      <c r="D22" s="39" t="s">
        <v>70</v>
      </c>
      <c r="E22" s="19">
        <v>1648262</v>
      </c>
      <c r="F22" s="87">
        <v>40422</v>
      </c>
    </row>
    <row r="23" spans="1:6" ht="25.5">
      <c r="A23" s="91" t="s">
        <v>19</v>
      </c>
      <c r="B23" s="18"/>
      <c r="C23" s="18" t="s">
        <v>68</v>
      </c>
      <c r="D23" s="39" t="s">
        <v>71</v>
      </c>
      <c r="E23" s="19">
        <v>1515816</v>
      </c>
      <c r="F23" s="87">
        <v>40451</v>
      </c>
    </row>
    <row r="24" spans="1:6" ht="25.5">
      <c r="A24" s="86" t="s">
        <v>20</v>
      </c>
      <c r="B24" s="44"/>
      <c r="C24" s="10" t="s">
        <v>54</v>
      </c>
      <c r="D24" s="35" t="s">
        <v>109</v>
      </c>
      <c r="E24" s="45">
        <v>109636.7</v>
      </c>
      <c r="F24" s="87">
        <v>40402</v>
      </c>
    </row>
    <row r="25" spans="1:6" ht="25.5">
      <c r="A25" s="86" t="s">
        <v>21</v>
      </c>
      <c r="B25" s="10"/>
      <c r="C25" s="10" t="s">
        <v>54</v>
      </c>
      <c r="D25" s="35" t="s">
        <v>72</v>
      </c>
      <c r="E25" s="11">
        <v>60000</v>
      </c>
      <c r="F25" s="87">
        <v>40402</v>
      </c>
    </row>
    <row r="26" spans="1:6" ht="25.5">
      <c r="A26" s="86" t="s">
        <v>22</v>
      </c>
      <c r="B26" s="44"/>
      <c r="C26" s="10" t="s">
        <v>54</v>
      </c>
      <c r="D26" s="35" t="s">
        <v>73</v>
      </c>
      <c r="E26" s="45">
        <v>24000</v>
      </c>
      <c r="F26" s="87">
        <v>40402</v>
      </c>
    </row>
    <row r="27" spans="1:6" ht="25.5">
      <c r="A27" s="91" t="s">
        <v>23</v>
      </c>
      <c r="B27" s="18"/>
      <c r="C27" s="18" t="s">
        <v>68</v>
      </c>
      <c r="D27" s="39" t="s">
        <v>74</v>
      </c>
      <c r="E27" s="19">
        <v>605639</v>
      </c>
      <c r="F27" s="87">
        <v>40486</v>
      </c>
    </row>
    <row r="28" spans="1:6" ht="25.5">
      <c r="A28" s="91" t="s">
        <v>24</v>
      </c>
      <c r="B28" s="18"/>
      <c r="C28" s="18" t="s">
        <v>68</v>
      </c>
      <c r="D28" s="39" t="s">
        <v>75</v>
      </c>
      <c r="E28" s="19">
        <v>57242</v>
      </c>
      <c r="F28" s="87">
        <v>40424</v>
      </c>
    </row>
    <row r="29" spans="1:6" ht="25.5">
      <c r="A29" s="91" t="s">
        <v>25</v>
      </c>
      <c r="B29" s="18"/>
      <c r="C29" s="18" t="s">
        <v>68</v>
      </c>
      <c r="D29" s="39" t="s">
        <v>76</v>
      </c>
      <c r="E29" s="19">
        <v>308888</v>
      </c>
      <c r="F29" s="87">
        <v>40515</v>
      </c>
    </row>
    <row r="30" spans="1:6" ht="12.75">
      <c r="A30" s="92"/>
      <c r="B30" s="9"/>
      <c r="C30" s="8" t="s">
        <v>117</v>
      </c>
      <c r="D30" s="34"/>
      <c r="E30" s="7">
        <f>SUM(E4:E29)</f>
        <v>12559062.87</v>
      </c>
      <c r="F30" s="93"/>
    </row>
    <row r="31" spans="1:6" ht="12.75">
      <c r="A31" s="94"/>
      <c r="B31" s="26"/>
      <c r="C31" s="27"/>
      <c r="D31" s="40"/>
      <c r="E31" s="28"/>
      <c r="F31" s="95"/>
    </row>
    <row r="32" spans="1:6" ht="12.75">
      <c r="A32" s="96" t="s">
        <v>26</v>
      </c>
      <c r="B32" s="97"/>
      <c r="C32" s="97"/>
      <c r="D32" s="98"/>
      <c r="E32" s="29"/>
      <c r="F32" s="95"/>
    </row>
    <row r="33" spans="1:6" ht="12.75">
      <c r="A33" s="84" t="s">
        <v>0</v>
      </c>
      <c r="B33" s="2" t="s">
        <v>119</v>
      </c>
      <c r="C33" s="2" t="s">
        <v>53</v>
      </c>
      <c r="D33" s="31" t="s">
        <v>118</v>
      </c>
      <c r="E33" s="3" t="s">
        <v>116</v>
      </c>
      <c r="F33" s="85" t="s">
        <v>56</v>
      </c>
    </row>
    <row r="34" spans="1:6" ht="25.5">
      <c r="A34" s="99">
        <v>1199093</v>
      </c>
      <c r="B34" s="20"/>
      <c r="C34" s="20" t="s">
        <v>54</v>
      </c>
      <c r="D34" s="35" t="s">
        <v>77</v>
      </c>
      <c r="E34" s="11">
        <v>308700</v>
      </c>
      <c r="F34" s="87">
        <v>36395</v>
      </c>
    </row>
    <row r="35" spans="1:6" ht="25.5">
      <c r="A35" s="99">
        <v>1199120</v>
      </c>
      <c r="B35" s="20"/>
      <c r="C35" s="20" t="s">
        <v>54</v>
      </c>
      <c r="D35" s="35" t="s">
        <v>78</v>
      </c>
      <c r="E35" s="11">
        <v>157500</v>
      </c>
      <c r="F35" s="87">
        <v>36455</v>
      </c>
    </row>
    <row r="36" spans="1:6" ht="25.5">
      <c r="A36" s="99">
        <v>1199131</v>
      </c>
      <c r="B36" s="20"/>
      <c r="C36" s="20" t="s">
        <v>54</v>
      </c>
      <c r="D36" s="35" t="s">
        <v>79</v>
      </c>
      <c r="E36" s="11">
        <v>1037400</v>
      </c>
      <c r="F36" s="87">
        <v>36479</v>
      </c>
    </row>
    <row r="37" spans="1:6" ht="25.5">
      <c r="A37" s="99">
        <v>1100020</v>
      </c>
      <c r="B37" s="20"/>
      <c r="C37" s="20" t="s">
        <v>54</v>
      </c>
      <c r="D37" s="35" t="s">
        <v>80</v>
      </c>
      <c r="E37" s="11">
        <v>84000</v>
      </c>
      <c r="F37" s="87">
        <v>36689</v>
      </c>
    </row>
    <row r="38" spans="1:6" ht="12.75">
      <c r="A38" s="100"/>
      <c r="B38" s="5"/>
      <c r="C38" s="6" t="s">
        <v>117</v>
      </c>
      <c r="D38" s="32"/>
      <c r="E38" s="7">
        <f>SUM(E34:E37)</f>
        <v>1587600</v>
      </c>
      <c r="F38" s="93"/>
    </row>
    <row r="39" spans="1:6" ht="12.75">
      <c r="A39" s="94"/>
      <c r="B39" s="26"/>
      <c r="C39" s="26"/>
      <c r="D39" s="40"/>
      <c r="E39" s="28"/>
      <c r="F39" s="95"/>
    </row>
    <row r="40" spans="1:6" ht="12.75">
      <c r="A40" s="96" t="s">
        <v>27</v>
      </c>
      <c r="B40" s="97"/>
      <c r="C40" s="97"/>
      <c r="D40" s="98"/>
      <c r="E40" s="101"/>
      <c r="F40" s="95"/>
    </row>
    <row r="41" spans="1:6" ht="12.75">
      <c r="A41" s="84" t="s">
        <v>0</v>
      </c>
      <c r="B41" s="2" t="s">
        <v>119</v>
      </c>
      <c r="C41" s="2" t="s">
        <v>53</v>
      </c>
      <c r="D41" s="31" t="s">
        <v>118</v>
      </c>
      <c r="E41" s="3" t="s">
        <v>116</v>
      </c>
      <c r="F41" s="85" t="s">
        <v>56</v>
      </c>
    </row>
    <row r="42" spans="1:6" ht="25.5">
      <c r="A42" s="102" t="s">
        <v>28</v>
      </c>
      <c r="B42" s="12"/>
      <c r="C42" s="12" t="s">
        <v>54</v>
      </c>
      <c r="D42" s="36" t="s">
        <v>110</v>
      </c>
      <c r="E42" s="21">
        <v>1500000</v>
      </c>
      <c r="F42" s="87">
        <v>39071</v>
      </c>
    </row>
    <row r="43" spans="1:6" ht="25.5">
      <c r="A43" s="102" t="s">
        <v>5</v>
      </c>
      <c r="B43" s="12"/>
      <c r="C43" s="12" t="s">
        <v>54</v>
      </c>
      <c r="D43" s="36" t="s">
        <v>106</v>
      </c>
      <c r="E43" s="11">
        <v>804000</v>
      </c>
      <c r="F43" s="87">
        <v>39279</v>
      </c>
    </row>
    <row r="44" spans="1:6" ht="38.25">
      <c r="A44" s="103" t="s">
        <v>29</v>
      </c>
      <c r="B44" s="14"/>
      <c r="C44" s="14" t="s">
        <v>54</v>
      </c>
      <c r="D44" s="37" t="s">
        <v>81</v>
      </c>
      <c r="E44" s="15">
        <v>3712.8</v>
      </c>
      <c r="F44" s="87">
        <v>39567</v>
      </c>
    </row>
    <row r="45" spans="1:6" ht="12.75">
      <c r="A45" s="104" t="s">
        <v>30</v>
      </c>
      <c r="B45" s="22"/>
      <c r="C45" s="22" t="s">
        <v>82</v>
      </c>
      <c r="D45" s="41" t="s">
        <v>83</v>
      </c>
      <c r="E45" s="23">
        <v>310717</v>
      </c>
      <c r="F45" s="87">
        <v>39637</v>
      </c>
    </row>
    <row r="46" spans="1:6" ht="25.5">
      <c r="A46" s="86" t="s">
        <v>10</v>
      </c>
      <c r="B46" s="10"/>
      <c r="C46" s="10" t="s">
        <v>54</v>
      </c>
      <c r="D46" s="35" t="s">
        <v>107</v>
      </c>
      <c r="E46" s="11">
        <v>1000000</v>
      </c>
      <c r="F46" s="87">
        <v>39654</v>
      </c>
    </row>
    <row r="47" spans="1:6" ht="12.75">
      <c r="A47" s="104" t="s">
        <v>31</v>
      </c>
      <c r="B47" s="22"/>
      <c r="C47" s="22" t="s">
        <v>84</v>
      </c>
      <c r="D47" s="41" t="s">
        <v>85</v>
      </c>
      <c r="E47" s="23">
        <v>1100</v>
      </c>
      <c r="F47" s="87">
        <v>39657</v>
      </c>
    </row>
    <row r="48" spans="1:6" ht="12.75">
      <c r="A48" s="104" t="s">
        <v>32</v>
      </c>
      <c r="B48" s="22"/>
      <c r="C48" s="22" t="s">
        <v>82</v>
      </c>
      <c r="D48" s="41" t="s">
        <v>86</v>
      </c>
      <c r="E48" s="23">
        <v>854000</v>
      </c>
      <c r="F48" s="87">
        <v>39699</v>
      </c>
    </row>
    <row r="49" spans="1:6" ht="12.75">
      <c r="A49" s="104" t="s">
        <v>33</v>
      </c>
      <c r="B49" s="22"/>
      <c r="C49" s="22" t="s">
        <v>68</v>
      </c>
      <c r="D49" s="41" t="s">
        <v>87</v>
      </c>
      <c r="E49" s="23">
        <v>793640.87</v>
      </c>
      <c r="F49" s="87">
        <v>39714</v>
      </c>
    </row>
    <row r="50" spans="1:6" ht="12.75">
      <c r="A50" s="104" t="s">
        <v>34</v>
      </c>
      <c r="B50" s="22"/>
      <c r="C50" s="22" t="s">
        <v>68</v>
      </c>
      <c r="D50" s="41" t="s">
        <v>88</v>
      </c>
      <c r="E50" s="23">
        <v>4676506</v>
      </c>
      <c r="F50" s="87">
        <v>39756</v>
      </c>
    </row>
    <row r="51" spans="1:6" ht="25.5">
      <c r="A51" s="104" t="s">
        <v>35</v>
      </c>
      <c r="B51" s="22"/>
      <c r="C51" s="22" t="s">
        <v>68</v>
      </c>
      <c r="D51" s="41" t="s">
        <v>89</v>
      </c>
      <c r="E51" s="23">
        <v>34908</v>
      </c>
      <c r="F51" s="87">
        <v>39729</v>
      </c>
    </row>
    <row r="52" spans="1:6" ht="12.75">
      <c r="A52" s="104" t="s">
        <v>36</v>
      </c>
      <c r="B52" s="22"/>
      <c r="C52" s="22" t="s">
        <v>68</v>
      </c>
      <c r="D52" s="41" t="s">
        <v>90</v>
      </c>
      <c r="E52" s="23">
        <v>551636</v>
      </c>
      <c r="F52" s="87">
        <v>39791</v>
      </c>
    </row>
    <row r="53" spans="1:6" ht="12.75">
      <c r="A53" s="104" t="s">
        <v>37</v>
      </c>
      <c r="B53" s="22"/>
      <c r="C53" s="22" t="s">
        <v>68</v>
      </c>
      <c r="D53" s="41" t="s">
        <v>91</v>
      </c>
      <c r="E53" s="23">
        <v>116286</v>
      </c>
      <c r="F53" s="87">
        <v>39797</v>
      </c>
    </row>
    <row r="54" spans="1:6" ht="12.75">
      <c r="A54" s="105" t="s">
        <v>38</v>
      </c>
      <c r="B54" s="24"/>
      <c r="C54" s="24" t="s">
        <v>92</v>
      </c>
      <c r="D54" s="42" t="s">
        <v>93</v>
      </c>
      <c r="E54" s="25">
        <v>1238945.2</v>
      </c>
      <c r="F54" s="87">
        <v>39791</v>
      </c>
    </row>
    <row r="55" spans="1:6" ht="25.5">
      <c r="A55" s="103" t="s">
        <v>39</v>
      </c>
      <c r="B55" s="14"/>
      <c r="C55" s="14" t="s">
        <v>54</v>
      </c>
      <c r="D55" s="37" t="s">
        <v>94</v>
      </c>
      <c r="E55" s="15">
        <v>11900</v>
      </c>
      <c r="F55" s="87">
        <v>39800</v>
      </c>
    </row>
    <row r="56" spans="1:6" ht="25.5">
      <c r="A56" s="86" t="s">
        <v>16</v>
      </c>
      <c r="B56" s="10"/>
      <c r="C56" s="10" t="s">
        <v>54</v>
      </c>
      <c r="D56" s="35" t="s">
        <v>108</v>
      </c>
      <c r="E56" s="11">
        <v>708938.13</v>
      </c>
      <c r="F56" s="87">
        <v>39800</v>
      </c>
    </row>
    <row r="57" spans="1:6" ht="38.25">
      <c r="A57" s="86" t="s">
        <v>40</v>
      </c>
      <c r="B57" s="10"/>
      <c r="C57" s="10" t="s">
        <v>54</v>
      </c>
      <c r="D57" s="35" t="s">
        <v>95</v>
      </c>
      <c r="E57" s="11">
        <v>32632.2</v>
      </c>
      <c r="F57" s="87">
        <v>39973</v>
      </c>
    </row>
    <row r="58" spans="1:6" ht="25.5">
      <c r="A58" s="86" t="s">
        <v>41</v>
      </c>
      <c r="B58" s="10"/>
      <c r="C58" s="10" t="s">
        <v>54</v>
      </c>
      <c r="D58" s="35" t="s">
        <v>96</v>
      </c>
      <c r="E58" s="11">
        <v>2439500</v>
      </c>
      <c r="F58" s="87">
        <v>40038</v>
      </c>
    </row>
    <row r="59" spans="1:6" ht="12.75">
      <c r="A59" s="104" t="s">
        <v>42</v>
      </c>
      <c r="B59" s="22"/>
      <c r="C59" s="22" t="s">
        <v>68</v>
      </c>
      <c r="D59" s="41" t="s">
        <v>97</v>
      </c>
      <c r="E59" s="23">
        <v>144745</v>
      </c>
      <c r="F59" s="87">
        <v>40058</v>
      </c>
    </row>
    <row r="60" spans="1:6" ht="12.75">
      <c r="A60" s="88"/>
      <c r="B60" s="22"/>
      <c r="C60" s="22" t="s">
        <v>68</v>
      </c>
      <c r="D60" s="41" t="s">
        <v>97</v>
      </c>
      <c r="E60" s="23">
        <v>12794</v>
      </c>
      <c r="F60" s="87">
        <v>40117</v>
      </c>
    </row>
    <row r="61" spans="1:6" ht="12.75">
      <c r="A61" s="104" t="s">
        <v>43</v>
      </c>
      <c r="B61" s="22"/>
      <c r="C61" s="22" t="s">
        <v>68</v>
      </c>
      <c r="D61" s="41" t="s">
        <v>98</v>
      </c>
      <c r="E61" s="23">
        <v>-12794</v>
      </c>
      <c r="F61" s="87">
        <v>40117</v>
      </c>
    </row>
    <row r="62" spans="1:6" ht="25.5">
      <c r="A62" s="86" t="s">
        <v>44</v>
      </c>
      <c r="B62" s="10"/>
      <c r="C62" s="10" t="s">
        <v>54</v>
      </c>
      <c r="D62" s="35" t="s">
        <v>111</v>
      </c>
      <c r="E62" s="11">
        <v>14756</v>
      </c>
      <c r="F62" s="87">
        <v>40169</v>
      </c>
    </row>
    <row r="63" spans="1:6" ht="25.5">
      <c r="A63" s="86" t="s">
        <v>44</v>
      </c>
      <c r="B63" s="10"/>
      <c r="C63" s="10" t="s">
        <v>54</v>
      </c>
      <c r="D63" s="35" t="s">
        <v>112</v>
      </c>
      <c r="E63" s="11">
        <v>5712</v>
      </c>
      <c r="F63" s="87">
        <v>40169</v>
      </c>
    </row>
    <row r="64" spans="1:6" ht="25.5">
      <c r="A64" s="86" t="s">
        <v>44</v>
      </c>
      <c r="B64" s="10"/>
      <c r="C64" s="10" t="s">
        <v>54</v>
      </c>
      <c r="D64" s="35" t="s">
        <v>113</v>
      </c>
      <c r="E64" s="11">
        <v>59500</v>
      </c>
      <c r="F64" s="87">
        <v>40169</v>
      </c>
    </row>
    <row r="65" spans="1:6" ht="25.5">
      <c r="A65" s="86" t="s">
        <v>45</v>
      </c>
      <c r="B65" s="44"/>
      <c r="C65" s="10" t="s">
        <v>54</v>
      </c>
      <c r="D65" s="35" t="s">
        <v>99</v>
      </c>
      <c r="E65" s="45">
        <v>129277</v>
      </c>
      <c r="F65" s="87">
        <v>40169</v>
      </c>
    </row>
    <row r="66" spans="1:6" ht="25.5">
      <c r="A66" s="86" t="s">
        <v>46</v>
      </c>
      <c r="B66" s="43"/>
      <c r="C66" s="10" t="s">
        <v>54</v>
      </c>
      <c r="D66" s="35" t="s">
        <v>114</v>
      </c>
      <c r="E66" s="46">
        <v>238000</v>
      </c>
      <c r="F66" s="87">
        <v>40169</v>
      </c>
    </row>
    <row r="67" spans="1:6" ht="25.5">
      <c r="A67" s="86" t="s">
        <v>46</v>
      </c>
      <c r="B67" s="43"/>
      <c r="C67" s="10" t="s">
        <v>54</v>
      </c>
      <c r="D67" s="35" t="s">
        <v>115</v>
      </c>
      <c r="E67" s="46">
        <v>23800</v>
      </c>
      <c r="F67" s="87">
        <v>40169</v>
      </c>
    </row>
    <row r="68" spans="1:6" ht="12.75">
      <c r="A68" s="104" t="s">
        <v>47</v>
      </c>
      <c r="B68" s="22"/>
      <c r="C68" s="22" t="s">
        <v>100</v>
      </c>
      <c r="D68" s="41" t="s">
        <v>101</v>
      </c>
      <c r="E68" s="23">
        <v>16420.7</v>
      </c>
      <c r="F68" s="87">
        <v>40169</v>
      </c>
    </row>
    <row r="69" spans="1:6" ht="12.75">
      <c r="A69" s="100"/>
      <c r="B69" s="5"/>
      <c r="C69" s="6" t="s">
        <v>117</v>
      </c>
      <c r="D69" s="32"/>
      <c r="E69" s="7">
        <f>SUM(E42:E68)</f>
        <v>15710632.899999999</v>
      </c>
      <c r="F69" s="93"/>
    </row>
    <row r="70" spans="1:6" ht="12.75">
      <c r="A70" s="106"/>
      <c r="B70" s="29"/>
      <c r="C70" s="29"/>
      <c r="D70" s="107"/>
      <c r="E70" s="101"/>
      <c r="F70" s="95"/>
    </row>
    <row r="71" spans="1:6" ht="12.75">
      <c r="A71" s="96" t="s">
        <v>48</v>
      </c>
      <c r="B71" s="97"/>
      <c r="C71" s="97"/>
      <c r="D71" s="98"/>
      <c r="E71" s="101"/>
      <c r="F71" s="95"/>
    </row>
    <row r="72" spans="1:6" ht="12.75">
      <c r="A72" s="84" t="s">
        <v>0</v>
      </c>
      <c r="B72" s="2" t="s">
        <v>119</v>
      </c>
      <c r="C72" s="2" t="s">
        <v>53</v>
      </c>
      <c r="D72" s="31" t="s">
        <v>118</v>
      </c>
      <c r="E72" s="3" t="s">
        <v>116</v>
      </c>
      <c r="F72" s="85" t="s">
        <v>56</v>
      </c>
    </row>
    <row r="73" spans="1:6" ht="12.75">
      <c r="A73" s="105" t="s">
        <v>49</v>
      </c>
      <c r="B73" s="24"/>
      <c r="C73" s="24" t="s">
        <v>92</v>
      </c>
      <c r="D73" s="42" t="s">
        <v>102</v>
      </c>
      <c r="E73" s="25">
        <v>533631.7</v>
      </c>
      <c r="F73" s="87">
        <v>40099</v>
      </c>
    </row>
    <row r="74" spans="1:6" ht="12.75">
      <c r="A74" s="104" t="s">
        <v>47</v>
      </c>
      <c r="B74" s="22"/>
      <c r="C74" s="22" t="s">
        <v>100</v>
      </c>
      <c r="D74" s="41" t="s">
        <v>101</v>
      </c>
      <c r="E74" s="23">
        <v>213249.3</v>
      </c>
      <c r="F74" s="87">
        <v>40169</v>
      </c>
    </row>
    <row r="75" spans="1:6" ht="12.75">
      <c r="A75" s="100"/>
      <c r="B75" s="5"/>
      <c r="C75" s="6" t="s">
        <v>117</v>
      </c>
      <c r="D75" s="32"/>
      <c r="E75" s="7">
        <f>SUM(E73:E74)</f>
        <v>746881</v>
      </c>
      <c r="F75" s="93"/>
    </row>
    <row r="76" spans="1:6" ht="19.5" customHeight="1" thickBot="1">
      <c r="A76" s="108"/>
      <c r="B76" s="109"/>
      <c r="C76" s="109"/>
      <c r="D76" s="110" t="s">
        <v>144</v>
      </c>
      <c r="E76" s="111">
        <f>E30+E38+E69+E75</f>
        <v>30604176.769999996</v>
      </c>
      <c r="F76" s="112"/>
    </row>
    <row r="77" spans="1:6" ht="12.75">
      <c r="A77" s="47"/>
      <c r="B77" s="47"/>
      <c r="C77" s="47"/>
      <c r="D77" s="49"/>
      <c r="E77" s="50"/>
      <c r="F77" s="47"/>
    </row>
    <row r="78" spans="1:6" ht="12.75">
      <c r="A78" s="47"/>
      <c r="B78" s="47"/>
      <c r="C78" s="47"/>
      <c r="D78" s="49"/>
      <c r="E78" s="50"/>
      <c r="F78" s="47"/>
    </row>
    <row r="79" spans="1:6" ht="12.75">
      <c r="A79" s="47"/>
      <c r="B79" s="51" t="s">
        <v>138</v>
      </c>
      <c r="C79" s="47"/>
      <c r="D79" s="49"/>
      <c r="E79" s="50"/>
      <c r="F79" s="47"/>
    </row>
    <row r="80" spans="1:6" ht="12.75">
      <c r="A80" s="47"/>
      <c r="B80" s="52" t="s">
        <v>126</v>
      </c>
      <c r="C80" s="53">
        <f>E4+E5+E6+E7+E8+E9+E10+E12+E14+E16+E17+E18+E19+E20+E25+E34+E35+E36+E37+E42+E43+E46+E56+E57+E58+E62+E63+E64</f>
        <v>15601081.5</v>
      </c>
      <c r="D80" s="49" t="s">
        <v>124</v>
      </c>
      <c r="E80" s="50" t="s">
        <v>126</v>
      </c>
      <c r="F80" s="47"/>
    </row>
    <row r="81" spans="1:6" ht="13.5" thickBot="1">
      <c r="A81" s="47"/>
      <c r="B81" s="52"/>
      <c r="C81" s="54">
        <f>E13+E15</f>
        <v>4259</v>
      </c>
      <c r="D81" s="49" t="s">
        <v>130</v>
      </c>
      <c r="E81" s="50"/>
      <c r="F81" s="47"/>
    </row>
    <row r="82" spans="1:6" ht="12.75">
      <c r="A82" s="47"/>
      <c r="B82" s="55"/>
      <c r="C82" s="56">
        <f>SUM(C80:C81)</f>
        <v>15605340.5</v>
      </c>
      <c r="D82" s="57" t="s">
        <v>134</v>
      </c>
      <c r="E82" s="58"/>
      <c r="F82" s="47"/>
    </row>
    <row r="83" spans="1:6" ht="12.75">
      <c r="A83" s="47"/>
      <c r="B83" s="59"/>
      <c r="C83" s="60"/>
      <c r="D83" s="61"/>
      <c r="E83" s="62"/>
      <c r="F83" s="47"/>
    </row>
    <row r="84" spans="1:6" ht="12.75">
      <c r="A84" s="47"/>
      <c r="B84" s="51" t="s">
        <v>139</v>
      </c>
      <c r="C84" s="52"/>
      <c r="D84" s="49"/>
      <c r="E84" s="50"/>
      <c r="F84" s="47"/>
    </row>
    <row r="85" spans="1:6" ht="12.75">
      <c r="A85" s="47"/>
      <c r="B85" s="52"/>
      <c r="C85" s="67">
        <f>E11+E44+E55</f>
        <v>219840.8</v>
      </c>
      <c r="D85" s="49" t="s">
        <v>145</v>
      </c>
      <c r="E85" s="50" t="s">
        <v>129</v>
      </c>
      <c r="F85" s="47"/>
    </row>
    <row r="86" spans="1:6" ht="13.5" thickBot="1">
      <c r="A86" s="47"/>
      <c r="B86" s="48"/>
      <c r="C86" s="68">
        <f>E45+E47+E48+E49+E50+E51+E52+E53+E59+E60+E61+E68+E74</f>
        <v>7713208.87</v>
      </c>
      <c r="D86" s="49" t="s">
        <v>133</v>
      </c>
      <c r="E86" s="50" t="s">
        <v>132</v>
      </c>
      <c r="F86" s="47"/>
    </row>
    <row r="87" spans="1:6" ht="12.75">
      <c r="A87" s="47"/>
      <c r="B87" s="55"/>
      <c r="C87" s="56">
        <f>SUM(C85:C86)</f>
        <v>7933049.67</v>
      </c>
      <c r="D87" s="57" t="s">
        <v>134</v>
      </c>
      <c r="E87" s="58"/>
      <c r="F87" s="47"/>
    </row>
    <row r="88" spans="1:6" ht="12.75">
      <c r="A88" s="47"/>
      <c r="B88" s="59"/>
      <c r="C88" s="60"/>
      <c r="D88" s="61"/>
      <c r="E88" s="62"/>
      <c r="F88" s="47"/>
    </row>
    <row r="89" spans="1:6" ht="12.75">
      <c r="A89" s="47"/>
      <c r="B89" s="51" t="s">
        <v>140</v>
      </c>
      <c r="C89" s="52"/>
      <c r="D89" s="49"/>
      <c r="E89" s="50"/>
      <c r="F89" s="47"/>
    </row>
    <row r="90" spans="1:6" ht="12.75">
      <c r="A90" s="47"/>
      <c r="B90" s="48"/>
      <c r="C90" s="65">
        <f>E24+E26+E65</f>
        <v>262913.7</v>
      </c>
      <c r="D90" s="49" t="s">
        <v>128</v>
      </c>
      <c r="E90" s="50" t="s">
        <v>127</v>
      </c>
      <c r="F90" s="47"/>
    </row>
    <row r="91" spans="1:6" ht="13.5" thickBot="1">
      <c r="A91" s="47"/>
      <c r="B91" s="51"/>
      <c r="C91" s="66">
        <f>E21+E22+E23+E27+E28+E29</f>
        <v>4768496</v>
      </c>
      <c r="D91" s="49" t="s">
        <v>51</v>
      </c>
      <c r="E91" s="50" t="s">
        <v>52</v>
      </c>
      <c r="F91" s="47"/>
    </row>
    <row r="92" spans="1:6" ht="12.75">
      <c r="A92" s="47"/>
      <c r="B92" s="55"/>
      <c r="C92" s="56">
        <f>SUM(C90:C91)</f>
        <v>5031409.7</v>
      </c>
      <c r="D92" s="57" t="s">
        <v>134</v>
      </c>
      <c r="E92" s="58"/>
      <c r="F92" s="47"/>
    </row>
    <row r="93" spans="1:6" ht="12.75">
      <c r="A93" s="47"/>
      <c r="B93" s="59"/>
      <c r="C93" s="60"/>
      <c r="D93" s="61"/>
      <c r="E93" s="62"/>
      <c r="F93" s="47"/>
    </row>
    <row r="94" spans="1:6" ht="12.75">
      <c r="A94" s="47"/>
      <c r="B94" s="51" t="s">
        <v>141</v>
      </c>
      <c r="C94" s="50"/>
      <c r="D94" s="49"/>
      <c r="E94" s="50"/>
      <c r="F94" s="47"/>
    </row>
    <row r="95" spans="1:6" ht="12.75">
      <c r="A95" s="47"/>
      <c r="B95" s="52"/>
      <c r="C95" s="63">
        <f>E66+E67</f>
        <v>261800</v>
      </c>
      <c r="D95" s="49" t="s">
        <v>131</v>
      </c>
      <c r="E95" s="50" t="s">
        <v>125</v>
      </c>
      <c r="F95" s="47"/>
    </row>
    <row r="96" spans="1:6" ht="12.75">
      <c r="A96" s="47"/>
      <c r="B96" s="52"/>
      <c r="C96" s="64">
        <f>E73</f>
        <v>533631.7</v>
      </c>
      <c r="D96" s="49" t="s">
        <v>142</v>
      </c>
      <c r="E96" s="50" t="s">
        <v>135</v>
      </c>
      <c r="F96" s="47"/>
    </row>
    <row r="97" spans="1:6" ht="13.5" thickBot="1">
      <c r="A97" s="47"/>
      <c r="B97" s="52"/>
      <c r="C97" s="64">
        <f>E54</f>
        <v>1238945.2</v>
      </c>
      <c r="D97" s="49" t="s">
        <v>143</v>
      </c>
      <c r="E97" s="50" t="s">
        <v>135</v>
      </c>
      <c r="F97" s="47"/>
    </row>
    <row r="98" spans="1:6" ht="12.75">
      <c r="A98" s="47"/>
      <c r="B98" s="55"/>
      <c r="C98" s="56">
        <f>SUM(C95:C97)</f>
        <v>2034376.9</v>
      </c>
      <c r="D98" s="57" t="s">
        <v>134</v>
      </c>
      <c r="E98" s="58"/>
      <c r="F98" s="47"/>
    </row>
    <row r="99" spans="1:6" ht="13.5" thickBot="1">
      <c r="A99" s="47"/>
      <c r="B99" s="59"/>
      <c r="C99" s="60"/>
      <c r="D99" s="61"/>
      <c r="E99" s="62"/>
      <c r="F99" s="47"/>
    </row>
    <row r="100" spans="1:6" ht="20.25" customHeight="1" thickTop="1">
      <c r="A100" s="47"/>
      <c r="B100" s="69"/>
      <c r="C100" s="77">
        <f>C82+C87+C92+C98</f>
        <v>30604176.77</v>
      </c>
      <c r="D100" s="78" t="s">
        <v>136</v>
      </c>
      <c r="E100" s="70"/>
      <c r="F100" s="47"/>
    </row>
    <row r="101" spans="1:6" ht="12.75">
      <c r="A101" s="47"/>
      <c r="B101" s="47"/>
      <c r="C101" s="47"/>
      <c r="D101" s="49"/>
      <c r="E101" s="50"/>
      <c r="F101" s="47"/>
    </row>
    <row r="102" spans="1:6" ht="12.75">
      <c r="A102" s="47"/>
      <c r="B102" s="47"/>
      <c r="C102" s="47"/>
      <c r="D102" s="49"/>
      <c r="E102" s="50"/>
      <c r="F102" s="47"/>
    </row>
    <row r="103" spans="1:6" ht="19.5" customHeight="1">
      <c r="A103" s="47"/>
      <c r="B103" s="51" t="s">
        <v>137</v>
      </c>
      <c r="C103" s="47"/>
      <c r="D103" s="49"/>
      <c r="E103" s="50"/>
      <c r="F103" s="47"/>
    </row>
    <row r="104" spans="1:6" ht="12.75">
      <c r="A104" s="47"/>
      <c r="B104" s="47"/>
      <c r="C104" s="71">
        <v>4259</v>
      </c>
      <c r="D104" s="49" t="s">
        <v>120</v>
      </c>
      <c r="E104" s="50"/>
      <c r="F104" s="47"/>
    </row>
    <row r="105" spans="1:6" ht="12.75">
      <c r="A105" s="47"/>
      <c r="B105" s="47"/>
      <c r="C105" s="72">
        <v>7582079.87</v>
      </c>
      <c r="D105" s="49" t="s">
        <v>120</v>
      </c>
      <c r="E105" s="50"/>
      <c r="F105" s="47"/>
    </row>
    <row r="106" spans="1:6" ht="12.75">
      <c r="A106" s="47"/>
      <c r="B106" s="47"/>
      <c r="C106" s="72">
        <v>1587600</v>
      </c>
      <c r="D106" s="49" t="s">
        <v>121</v>
      </c>
      <c r="E106" s="50"/>
      <c r="F106" s="47"/>
    </row>
    <row r="107" spans="1:6" ht="12.75">
      <c r="A107" s="47"/>
      <c r="B107" s="47"/>
      <c r="C107" s="72">
        <v>6956115.33</v>
      </c>
      <c r="D107" s="49" t="s">
        <v>122</v>
      </c>
      <c r="E107" s="50"/>
      <c r="F107" s="47"/>
    </row>
    <row r="108" spans="1:6" ht="12.75">
      <c r="A108" s="47"/>
      <c r="B108" s="47"/>
      <c r="C108" s="73">
        <v>204228</v>
      </c>
      <c r="D108" s="49" t="s">
        <v>120</v>
      </c>
      <c r="E108" s="50"/>
      <c r="F108" s="47"/>
    </row>
    <row r="109" spans="1:6" ht="12.75">
      <c r="A109" s="47"/>
      <c r="B109" s="47"/>
      <c r="C109" s="73">
        <v>15612.8</v>
      </c>
      <c r="D109" s="49" t="s">
        <v>122</v>
      </c>
      <c r="E109" s="50"/>
      <c r="F109" s="47"/>
    </row>
    <row r="110" spans="1:6" ht="12.75">
      <c r="A110" s="47"/>
      <c r="B110" s="47"/>
      <c r="C110" s="74">
        <v>7499959.57</v>
      </c>
      <c r="D110" s="49" t="s">
        <v>122</v>
      </c>
      <c r="E110" s="50"/>
      <c r="F110" s="47"/>
    </row>
    <row r="111" spans="1:6" ht="12.75">
      <c r="A111" s="47"/>
      <c r="B111" s="47"/>
      <c r="C111" s="74">
        <v>213249.3</v>
      </c>
      <c r="D111" s="49" t="s">
        <v>123</v>
      </c>
      <c r="E111" s="50"/>
      <c r="F111" s="47"/>
    </row>
    <row r="112" spans="1:6" ht="12.75">
      <c r="A112" s="47"/>
      <c r="B112" s="47"/>
      <c r="C112" s="75">
        <v>4768496</v>
      </c>
      <c r="D112" s="49" t="s">
        <v>120</v>
      </c>
      <c r="E112" s="50"/>
      <c r="F112" s="47"/>
    </row>
    <row r="113" spans="1:6" ht="12.75">
      <c r="A113" s="47"/>
      <c r="B113" s="47"/>
      <c r="C113" s="76">
        <v>1238945.2</v>
      </c>
      <c r="D113" s="49" t="s">
        <v>122</v>
      </c>
      <c r="E113" s="50"/>
      <c r="F113" s="47"/>
    </row>
    <row r="114" spans="1:6" ht="13.5" thickBot="1">
      <c r="A114" s="47"/>
      <c r="B114" s="47"/>
      <c r="C114" s="76">
        <v>533631.7</v>
      </c>
      <c r="D114" s="49" t="s">
        <v>123</v>
      </c>
      <c r="E114" s="50"/>
      <c r="F114" s="47"/>
    </row>
    <row r="115" spans="1:6" ht="20.25" customHeight="1" thickTop="1">
      <c r="A115" s="47"/>
      <c r="B115" s="69"/>
      <c r="C115" s="77">
        <f>SUM(C104:C114)</f>
        <v>30604176.77</v>
      </c>
      <c r="D115" s="78" t="s">
        <v>136</v>
      </c>
      <c r="E115" s="70"/>
      <c r="F115" s="47"/>
    </row>
    <row r="116" spans="1:6" ht="12.75">
      <c r="A116" s="47"/>
      <c r="B116" s="47"/>
      <c r="C116" s="47"/>
      <c r="D116" s="49"/>
      <c r="E116" s="50"/>
      <c r="F116" s="47"/>
    </row>
  </sheetData>
  <printOptions horizontalCentered="1"/>
  <pageMargins left="0.5511811023622047" right="0.3937007874015748" top="0.51" bottom="0.3937007874015748" header="0.11811023622047245" footer="0.11811023622047245"/>
  <pageSetup horizontalDpi="600" verticalDpi="600" orientation="landscape" paperSize="9" scale="84" r:id="rId1"/>
  <headerFooter alignWithMargins="0">
    <oddHeader>&amp;R&amp;11RK-28-2011-13, př. 2
počet stran: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Nemocnice</dc:creator>
  <cp:keywords/>
  <dc:description/>
  <cp:lastModifiedBy>pospichalova</cp:lastModifiedBy>
  <cp:lastPrinted>2011-08-30T09:40:43Z</cp:lastPrinted>
  <dcterms:created xsi:type="dcterms:W3CDTF">2011-04-01T06:03:11Z</dcterms:created>
  <dcterms:modified xsi:type="dcterms:W3CDTF">2011-09-02T06:01:17Z</dcterms:modified>
  <cp:category/>
  <cp:version/>
  <cp:contentType/>
  <cp:contentStatus/>
</cp:coreProperties>
</file>