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850" activeTab="0"/>
  </bookViews>
  <sheets>
    <sheet name="        RK-26-2011-56, př. 1  " sheetId="1" r:id="rId1"/>
  </sheets>
  <definedNames>
    <definedName name="_xlnm.Print_Area" localSheetId="0">'        RK-26-2011-56, př. 1  '!$A$1:$P$28</definedName>
  </definedNames>
  <calcPr fullCalcOnLoad="1"/>
</workbook>
</file>

<file path=xl/sharedStrings.xml><?xml version="1.0" encoding="utf-8"?>
<sst xmlns="http://schemas.openxmlformats.org/spreadsheetml/2006/main" count="60" uniqueCount="42">
  <si>
    <t>Investiční fond po úpravě</t>
  </si>
  <si>
    <t>Organizace</t>
  </si>
  <si>
    <t>název akce</t>
  </si>
  <si>
    <t>v tis. Kč</t>
  </si>
  <si>
    <t>Poznámka:</t>
  </si>
  <si>
    <t xml:space="preserve"> </t>
  </si>
  <si>
    <t xml:space="preserve"> Organizace</t>
  </si>
  <si>
    <t>nový požadavek k zařazení nemovitého, movitého majetku nebo nový objem použití</t>
  </si>
  <si>
    <t>změna výše čerpání, změna požadavku (nebude realizováno)</t>
  </si>
  <si>
    <t>ponechání již v RK schváleného a platného požadavku</t>
  </si>
  <si>
    <t>xxxxxxxx</t>
  </si>
  <si>
    <t>počet stran: 1</t>
  </si>
  <si>
    <t>Použití</t>
  </si>
  <si>
    <t>Tvorba celkem</t>
  </si>
  <si>
    <t>celkem vč. odvodu</t>
  </si>
  <si>
    <t>Odsouhlasené čerpání investičního fondu</t>
  </si>
  <si>
    <t>pořízení movitého majetku</t>
  </si>
  <si>
    <t>technické zhodnocení nemovitého majetku</t>
  </si>
  <si>
    <t>údržba a opravy majetku, který PO používá k činnosti</t>
  </si>
  <si>
    <t>Technické zhodnocení nem. maj., údržba a opravy maj., který PO používá k činnosti</t>
  </si>
  <si>
    <t>Pořízení movitého majetku</t>
  </si>
  <si>
    <t>Celkem</t>
  </si>
  <si>
    <t>Návrh na úpravu použití investičního fondu v roce 2011</t>
  </si>
  <si>
    <t>Zůstatek k 1. 1. 2011</t>
  </si>
  <si>
    <t>Zůstatek k 31.12.2011</t>
  </si>
  <si>
    <t>Návrh na úpravu čerpání investičního fondu v roce 2011</t>
  </si>
  <si>
    <t>Upravený zůstatek k 31.12.2011</t>
  </si>
  <si>
    <t>Gymnázium Havlíčkův Brod</t>
  </si>
  <si>
    <r>
      <t xml:space="preserve">běžná údržba školy </t>
    </r>
    <r>
      <rPr>
        <strike/>
        <sz val="10"/>
        <rFont val="Arial"/>
        <family val="2"/>
      </rPr>
      <t>80 tis. Kč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47 tis. Kč</t>
    </r>
  </si>
  <si>
    <t>Gymnázium Velké Meziříčí</t>
  </si>
  <si>
    <t>výmalba v prostorách budovy školy 50 tis. Kč</t>
  </si>
  <si>
    <r>
      <t xml:space="preserve">modernizace počítačové učebny </t>
    </r>
    <r>
      <rPr>
        <strike/>
        <sz val="10"/>
        <rFont val="Arial"/>
        <family val="2"/>
      </rPr>
      <t>150 tis. Kč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340 tis. Kč (dotace od zřizovatele 100 tis. Kč v rámci ICT Standardu)</t>
    </r>
  </si>
  <si>
    <t>virtualizace a zabezpečení serverů 250 tis. Kč (dotace od zřizovatele 100 tis. Kč v rámci ICT Standardu)</t>
  </si>
  <si>
    <t>Vyšší odborná škola a Střední průmyslová škola, Žďár nad Sázavou, Studentská 1</t>
  </si>
  <si>
    <t>Střední zdravotnická škola a Vyšší odborná škola zdravotnická Jihlava</t>
  </si>
  <si>
    <t>restuscitační model 90 tis. Kč, sprchovací lůžko 40 tis. Kč</t>
  </si>
  <si>
    <r>
      <t xml:space="preserve">malby a nátěry v budově školy (učebny, sociální zařízení) 200 tis. Kč, klimatizační zařízení do učeben a kabinetů v půdních prostorách školy - rozvody 78 tis. Kč, </t>
    </r>
    <r>
      <rPr>
        <b/>
        <sz val="10"/>
        <rFont val="Arial"/>
        <family val="2"/>
      </rPr>
      <t>rozšíření zabezpečovacího systému školy - rozvody 50 tis. Kč</t>
    </r>
  </si>
  <si>
    <r>
      <t>měřící zařízení 120 tis. Kč,</t>
    </r>
    <r>
      <rPr>
        <sz val="10"/>
        <rFont val="Arial"/>
        <family val="2"/>
      </rPr>
      <t xml:space="preserve"> pásová pila na kov do školních dílen 50 tis. Kč, </t>
    </r>
    <r>
      <rPr>
        <strike/>
        <sz val="10"/>
        <rFont val="Arial"/>
        <family val="2"/>
      </rPr>
      <t>unipar na vaření do školní jídelny 150 tis. Kč</t>
    </r>
    <r>
      <rPr>
        <sz val="10"/>
        <rFont val="Arial"/>
        <family val="2"/>
      </rPr>
      <t xml:space="preserve">, kopírka (sborovna školy) 100 tis. Kč, klimatizační zařízení do učeben a kabinetů v půdních prostorách školy 222 tis. Kč, </t>
    </r>
    <r>
      <rPr>
        <b/>
        <sz val="10"/>
        <rFont val="Arial"/>
        <family val="2"/>
      </rPr>
      <t>server 100 tis. Kč, software AVG 65 tis. Kč (dotace od zřizovatele 32,5 tis. Kč v rámci ICT Standardu), rozšíření zabezpečovacího systému školy 120 tis. Kč</t>
    </r>
  </si>
  <si>
    <t>Gymnázium, SOŠ a VOŠ Ledeč nad Sázavou</t>
  </si>
  <si>
    <r>
      <t xml:space="preserve">výměna oken </t>
    </r>
    <r>
      <rPr>
        <strike/>
        <sz val="10"/>
        <rFont val="Arial"/>
        <family val="2"/>
      </rPr>
      <t>300 tis. Kč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200 tis. Kč</t>
    </r>
  </si>
  <si>
    <r>
      <t xml:space="preserve">osobní automobil (náhrada za zkorodovaného Favorita Forman r. výr. 1992) 300 tis. Kč, </t>
    </r>
    <r>
      <rPr>
        <strike/>
        <sz val="10"/>
        <rFont val="Arial"/>
        <family val="2"/>
      </rPr>
      <t>kopírka 2 ks 160 tis. Kč,</t>
    </r>
    <r>
      <rPr>
        <b/>
        <sz val="10"/>
        <rFont val="Arial"/>
        <family val="2"/>
      </rPr>
      <t xml:space="preserve"> konvektomat 260 tis. Kč</t>
    </r>
  </si>
  <si>
    <t xml:space="preserve">        RK-26-2011-56, př. 1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</si>
</sst>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\ &quot;Kč&quot;"/>
    <numFmt numFmtId="185" formatCode="#,##0\ &quot;Kč&quot;"/>
    <numFmt numFmtId="186" formatCode="[$-405]d\.\ mmmm\ yyyy"/>
    <numFmt numFmtId="187" formatCode="000\ 00"/>
    <numFmt numFmtId="188" formatCode="0.0"/>
    <numFmt numFmtId="189" formatCode="0.0%"/>
    <numFmt numFmtId="190" formatCode="_-* #,##0.0\ &quot;Kč&quot;_-;\-* #,##0.0\ &quot;Kč&quot;_-;_-* &quot;-&quot;??\ &quot;Kč&quot;_-;_-@_-"/>
    <numFmt numFmtId="191" formatCode="_-* #,##0\ &quot;Kč&quot;_-;\-* #,##0\ &quot;Kč&quot;_-;_-* &quot;-&quot;??\ &quot;Kč&quot;_-;_-@_-"/>
    <numFmt numFmtId="192" formatCode="_-* #,##0.000\ &quot;Kč&quot;_-;\-* #,##0.000\ &quot;Kč&quot;_-;_-* &quot;-&quot;??\ &quot;Kč&quot;_-;_-@_-"/>
  </numFmts>
  <fonts count="24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color indexed="48"/>
      <name val="Arial"/>
      <family val="2"/>
    </font>
    <font>
      <sz val="10"/>
      <color indexed="48"/>
      <name val="Arial CE"/>
      <family val="0"/>
    </font>
    <font>
      <b/>
      <sz val="12"/>
      <name val="Arial CE"/>
      <family val="2"/>
    </font>
    <font>
      <b/>
      <sz val="12"/>
      <name val="Arial"/>
      <family val="2"/>
    </font>
    <font>
      <strike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color indexed="8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8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3" fontId="12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3" fontId="20" fillId="0" borderId="5" xfId="0" applyNumberFormat="1" applyFont="1" applyBorder="1" applyAlignment="1">
      <alignment horizontal="right" vertical="center" wrapText="1"/>
    </xf>
    <xf numFmtId="3" fontId="20" fillId="0" borderId="6" xfId="0" applyNumberFormat="1" applyFont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right" vertical="center" wrapText="1"/>
    </xf>
    <xf numFmtId="3" fontId="20" fillId="0" borderId="8" xfId="0" applyNumberFormat="1" applyFont="1" applyFill="1" applyBorder="1" applyAlignment="1">
      <alignment horizontal="right" vertical="center" wrapText="1"/>
    </xf>
    <xf numFmtId="3" fontId="22" fillId="0" borderId="9" xfId="0" applyNumberFormat="1" applyFont="1" applyBorder="1" applyAlignment="1">
      <alignment horizontal="right" vertical="center"/>
    </xf>
    <xf numFmtId="3" fontId="22" fillId="0" borderId="10" xfId="0" applyNumberFormat="1" applyFont="1" applyBorder="1" applyAlignment="1">
      <alignment horizontal="right" vertical="center"/>
    </xf>
    <xf numFmtId="3" fontId="20" fillId="0" borderId="11" xfId="0" applyNumberFormat="1" applyFont="1" applyBorder="1" applyAlignment="1">
      <alignment horizontal="right" vertical="center" wrapText="1"/>
    </xf>
    <xf numFmtId="3" fontId="20" fillId="0" borderId="9" xfId="0" applyNumberFormat="1" applyFont="1" applyBorder="1" applyAlignment="1">
      <alignment horizontal="right" vertical="center"/>
    </xf>
    <xf numFmtId="3" fontId="20" fillId="0" borderId="10" xfId="0" applyNumberFormat="1" applyFont="1" applyBorder="1" applyAlignment="1">
      <alignment horizontal="right" vertical="center"/>
    </xf>
    <xf numFmtId="3" fontId="20" fillId="0" borderId="12" xfId="0" applyNumberFormat="1" applyFont="1" applyFill="1" applyBorder="1" applyAlignment="1">
      <alignment horizontal="right" vertical="center" wrapText="1"/>
    </xf>
    <xf numFmtId="3" fontId="20" fillId="0" borderId="10" xfId="0" applyNumberFormat="1" applyFont="1" applyFill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3" fontId="22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3" fontId="22" fillId="0" borderId="18" xfId="0" applyNumberFormat="1" applyFont="1" applyBorder="1" applyAlignment="1">
      <alignment horizontal="right" vertical="center"/>
    </xf>
    <xf numFmtId="3" fontId="22" fillId="0" borderId="19" xfId="0" applyNumberFormat="1" applyFont="1" applyBorder="1" applyAlignment="1">
      <alignment horizontal="right" vertical="center"/>
    </xf>
    <xf numFmtId="3" fontId="20" fillId="0" borderId="20" xfId="0" applyNumberFormat="1" applyFont="1" applyBorder="1" applyAlignment="1">
      <alignment horizontal="right" vertical="center" wrapText="1"/>
    </xf>
    <xf numFmtId="3" fontId="20" fillId="0" borderId="18" xfId="0" applyNumberFormat="1" applyFont="1" applyBorder="1" applyAlignment="1">
      <alignment horizontal="right" vertical="center"/>
    </xf>
    <xf numFmtId="3" fontId="20" fillId="0" borderId="19" xfId="0" applyNumberFormat="1" applyFont="1" applyBorder="1" applyAlignment="1">
      <alignment horizontal="right" vertical="center"/>
    </xf>
    <xf numFmtId="3" fontId="20" fillId="0" borderId="19" xfId="0" applyNumberFormat="1" applyFont="1" applyFill="1" applyBorder="1" applyAlignment="1">
      <alignment horizontal="right" vertical="center"/>
    </xf>
    <xf numFmtId="3" fontId="20" fillId="0" borderId="21" xfId="0" applyNumberFormat="1" applyFont="1" applyFill="1" applyBorder="1" applyAlignment="1">
      <alignment horizontal="right" vertical="center" wrapText="1"/>
    </xf>
    <xf numFmtId="0" fontId="7" fillId="0" borderId="22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3" fontId="22" fillId="0" borderId="24" xfId="0" applyNumberFormat="1" applyFont="1" applyFill="1" applyBorder="1" applyAlignment="1">
      <alignment horizontal="right" vertical="center"/>
    </xf>
    <xf numFmtId="3" fontId="20" fillId="0" borderId="25" xfId="0" applyNumberFormat="1" applyFont="1" applyFill="1" applyBorder="1" applyAlignment="1">
      <alignment horizontal="right" vertical="center" wrapText="1"/>
    </xf>
    <xf numFmtId="3" fontId="20" fillId="0" borderId="15" xfId="0" applyNumberFormat="1" applyFont="1" applyFill="1" applyBorder="1" applyAlignment="1">
      <alignment horizontal="right" vertical="center"/>
    </xf>
    <xf numFmtId="3" fontId="20" fillId="0" borderId="24" xfId="0" applyNumberFormat="1" applyFont="1" applyFill="1" applyBorder="1" applyAlignment="1">
      <alignment horizontal="right" vertical="center"/>
    </xf>
    <xf numFmtId="3" fontId="23" fillId="0" borderId="24" xfId="0" applyNumberFormat="1" applyFont="1" applyFill="1" applyBorder="1" applyAlignment="1">
      <alignment horizontal="right" vertical="center"/>
    </xf>
    <xf numFmtId="3" fontId="20" fillId="0" borderId="26" xfId="0" applyNumberFormat="1" applyFont="1" applyFill="1" applyBorder="1" applyAlignment="1">
      <alignment horizontal="right" vertical="center" wrapText="1"/>
    </xf>
    <xf numFmtId="0" fontId="20" fillId="0" borderId="9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10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3" fontId="7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5" fillId="0" borderId="3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15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20" fillId="0" borderId="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tabSelected="1" workbookViewId="0" topLeftCell="A1">
      <selection activeCell="B15" sqref="B15"/>
    </sheetView>
  </sheetViews>
  <sheetFormatPr defaultColWidth="9.00390625" defaultRowHeight="12.75"/>
  <cols>
    <col min="1" max="1" width="11.125" style="0" bestFit="1" customWidth="1"/>
    <col min="2" max="2" width="42.125" style="0" customWidth="1"/>
    <col min="3" max="16" width="8.75390625" style="0" customWidth="1"/>
  </cols>
  <sheetData>
    <row r="1" spans="14:16" ht="15">
      <c r="N1" s="65" t="s">
        <v>41</v>
      </c>
      <c r="O1" s="66"/>
      <c r="P1" s="66"/>
    </row>
    <row r="2" spans="14:16" ht="15">
      <c r="N2" s="65" t="s">
        <v>11</v>
      </c>
      <c r="O2" s="66"/>
      <c r="P2" s="66"/>
    </row>
    <row r="3" spans="1:16" ht="18">
      <c r="A3" s="67" t="s">
        <v>22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3:16" ht="13.5" thickBot="1">
      <c r="C4" s="8"/>
      <c r="D4" s="8"/>
      <c r="E4" s="8"/>
      <c r="F4" s="8"/>
      <c r="G4" s="8"/>
      <c r="H4" s="8"/>
      <c r="I4" s="8"/>
      <c r="P4" s="1" t="s">
        <v>3</v>
      </c>
    </row>
    <row r="5" spans="1:16" ht="39" customHeight="1" thickBot="1">
      <c r="A5" s="73" t="s">
        <v>6</v>
      </c>
      <c r="B5" s="74"/>
      <c r="C5" s="68" t="s">
        <v>15</v>
      </c>
      <c r="D5" s="69"/>
      <c r="E5" s="69"/>
      <c r="F5" s="69"/>
      <c r="G5" s="69"/>
      <c r="H5" s="69"/>
      <c r="I5" s="70"/>
      <c r="J5" s="71" t="s">
        <v>0</v>
      </c>
      <c r="K5" s="71"/>
      <c r="L5" s="71"/>
      <c r="M5" s="71"/>
      <c r="N5" s="71"/>
      <c r="O5" s="71"/>
      <c r="P5" s="72"/>
    </row>
    <row r="6" spans="1:16" ht="12.75" customHeight="1">
      <c r="A6" s="75"/>
      <c r="B6" s="76"/>
      <c r="C6" s="80" t="s">
        <v>23</v>
      </c>
      <c r="D6" s="82" t="s">
        <v>13</v>
      </c>
      <c r="E6" s="77" t="s">
        <v>12</v>
      </c>
      <c r="F6" s="78"/>
      <c r="G6" s="78"/>
      <c r="H6" s="79"/>
      <c r="I6" s="85" t="s">
        <v>24</v>
      </c>
      <c r="J6" s="88" t="s">
        <v>23</v>
      </c>
      <c r="K6" s="82" t="s">
        <v>13</v>
      </c>
      <c r="L6" s="77" t="s">
        <v>12</v>
      </c>
      <c r="M6" s="78"/>
      <c r="N6" s="78"/>
      <c r="O6" s="79"/>
      <c r="P6" s="90" t="s">
        <v>26</v>
      </c>
    </row>
    <row r="7" spans="1:16" ht="23.25" customHeight="1">
      <c r="A7" s="75"/>
      <c r="B7" s="76"/>
      <c r="C7" s="81"/>
      <c r="D7" s="83"/>
      <c r="E7" s="84" t="s">
        <v>16</v>
      </c>
      <c r="F7" s="84" t="s">
        <v>17</v>
      </c>
      <c r="G7" s="84" t="s">
        <v>18</v>
      </c>
      <c r="H7" s="84" t="s">
        <v>14</v>
      </c>
      <c r="I7" s="86"/>
      <c r="J7" s="89"/>
      <c r="K7" s="83"/>
      <c r="L7" s="84" t="s">
        <v>16</v>
      </c>
      <c r="M7" s="84" t="s">
        <v>17</v>
      </c>
      <c r="N7" s="84" t="s">
        <v>18</v>
      </c>
      <c r="O7" s="84" t="s">
        <v>14</v>
      </c>
      <c r="P7" s="91"/>
    </row>
    <row r="8" spans="1:16" ht="47.25" customHeight="1" thickBot="1">
      <c r="A8" s="75"/>
      <c r="B8" s="76"/>
      <c r="C8" s="81"/>
      <c r="D8" s="83"/>
      <c r="E8" s="83"/>
      <c r="F8" s="83"/>
      <c r="G8" s="83"/>
      <c r="H8" s="83"/>
      <c r="I8" s="87"/>
      <c r="J8" s="89"/>
      <c r="K8" s="83"/>
      <c r="L8" s="83"/>
      <c r="M8" s="83"/>
      <c r="N8" s="83"/>
      <c r="O8" s="83"/>
      <c r="P8" s="91"/>
    </row>
    <row r="9" spans="1:16" ht="25.5" customHeight="1">
      <c r="A9" s="92" t="s">
        <v>27</v>
      </c>
      <c r="B9" s="93"/>
      <c r="C9" s="20">
        <v>101</v>
      </c>
      <c r="D9" s="21">
        <v>516</v>
      </c>
      <c r="E9" s="21">
        <v>150</v>
      </c>
      <c r="F9" s="21">
        <v>0</v>
      </c>
      <c r="G9" s="21">
        <v>80</v>
      </c>
      <c r="H9" s="21">
        <v>560</v>
      </c>
      <c r="I9" s="22">
        <f>C9+D9-H9</f>
        <v>57</v>
      </c>
      <c r="J9" s="20">
        <v>101</v>
      </c>
      <c r="K9" s="21">
        <v>616</v>
      </c>
      <c r="L9" s="21">
        <v>340</v>
      </c>
      <c r="M9" s="21">
        <v>0</v>
      </c>
      <c r="N9" s="21">
        <v>47</v>
      </c>
      <c r="O9" s="21">
        <f>340+47+330</f>
        <v>717</v>
      </c>
      <c r="P9" s="23">
        <f>J9+K9-O9</f>
        <v>0</v>
      </c>
    </row>
    <row r="10" spans="1:17" s="14" customFormat="1" ht="25.5" customHeight="1">
      <c r="A10" s="55" t="s">
        <v>29</v>
      </c>
      <c r="B10" s="56"/>
      <c r="C10" s="24">
        <v>206</v>
      </c>
      <c r="D10" s="25">
        <v>149</v>
      </c>
      <c r="E10" s="25">
        <v>0</v>
      </c>
      <c r="F10" s="25">
        <v>0</v>
      </c>
      <c r="G10" s="25">
        <v>50</v>
      </c>
      <c r="H10" s="25">
        <v>107</v>
      </c>
      <c r="I10" s="26">
        <f>C10+D10-H10</f>
        <v>248</v>
      </c>
      <c r="J10" s="27">
        <v>206</v>
      </c>
      <c r="K10" s="28">
        <v>249</v>
      </c>
      <c r="L10" s="28">
        <v>250</v>
      </c>
      <c r="M10" s="30">
        <v>0</v>
      </c>
      <c r="N10" s="28">
        <v>50</v>
      </c>
      <c r="O10" s="28">
        <f>250+50+57</f>
        <v>357</v>
      </c>
      <c r="P10" s="29">
        <f>J10+K10-O10</f>
        <v>98</v>
      </c>
      <c r="Q10" s="13"/>
    </row>
    <row r="11" spans="1:17" s="14" customFormat="1" ht="25.5" customHeight="1">
      <c r="A11" s="55" t="s">
        <v>38</v>
      </c>
      <c r="B11" s="56"/>
      <c r="C11" s="40">
        <v>1101</v>
      </c>
      <c r="D11" s="41">
        <v>1904</v>
      </c>
      <c r="E11" s="41">
        <v>460</v>
      </c>
      <c r="F11" s="41">
        <v>0</v>
      </c>
      <c r="G11" s="41">
        <v>300</v>
      </c>
      <c r="H11" s="41">
        <v>1647</v>
      </c>
      <c r="I11" s="26">
        <f>C11+D11-H11</f>
        <v>1358</v>
      </c>
      <c r="J11" s="43">
        <v>1101</v>
      </c>
      <c r="K11" s="44">
        <v>1904</v>
      </c>
      <c r="L11" s="44">
        <v>560</v>
      </c>
      <c r="M11" s="45">
        <v>0</v>
      </c>
      <c r="N11" s="44">
        <v>200</v>
      </c>
      <c r="O11" s="44">
        <v>1647</v>
      </c>
      <c r="P11" s="29">
        <f>J11+K11-O11</f>
        <v>1358</v>
      </c>
      <c r="Q11" s="13"/>
    </row>
    <row r="12" spans="1:17" s="14" customFormat="1" ht="32.25" customHeight="1">
      <c r="A12" s="126" t="s">
        <v>34</v>
      </c>
      <c r="B12" s="127"/>
      <c r="C12" s="40">
        <v>362</v>
      </c>
      <c r="D12" s="41">
        <v>414</v>
      </c>
      <c r="E12" s="41">
        <v>0</v>
      </c>
      <c r="F12" s="41">
        <v>0</v>
      </c>
      <c r="G12" s="41">
        <v>0</v>
      </c>
      <c r="H12" s="41">
        <v>212</v>
      </c>
      <c r="I12" s="42">
        <f>C12+D12-H12</f>
        <v>564</v>
      </c>
      <c r="J12" s="43">
        <v>362</v>
      </c>
      <c r="K12" s="44">
        <v>414</v>
      </c>
      <c r="L12" s="44">
        <v>130</v>
      </c>
      <c r="M12" s="45">
        <v>0</v>
      </c>
      <c r="N12" s="44">
        <v>0</v>
      </c>
      <c r="O12" s="44">
        <f>212+L12</f>
        <v>342</v>
      </c>
      <c r="P12" s="46">
        <f>J12+K12-O12</f>
        <v>434</v>
      </c>
      <c r="Q12" s="13"/>
    </row>
    <row r="13" spans="1:17" s="14" customFormat="1" ht="38.25" customHeight="1" thickBot="1">
      <c r="A13" s="63" t="s">
        <v>33</v>
      </c>
      <c r="B13" s="64"/>
      <c r="C13" s="36">
        <v>1267</v>
      </c>
      <c r="D13" s="49">
        <v>1750</v>
      </c>
      <c r="E13" s="49">
        <v>642</v>
      </c>
      <c r="F13" s="49">
        <v>78</v>
      </c>
      <c r="G13" s="49">
        <v>200</v>
      </c>
      <c r="H13" s="49">
        <f>1400+1500</f>
        <v>2900</v>
      </c>
      <c r="I13" s="50">
        <f>C13+D13-H13</f>
        <v>117</v>
      </c>
      <c r="J13" s="51">
        <v>1267</v>
      </c>
      <c r="K13" s="52">
        <f>1750+32.5</f>
        <v>1782.5</v>
      </c>
      <c r="L13" s="52">
        <v>657</v>
      </c>
      <c r="M13" s="52">
        <v>128</v>
      </c>
      <c r="N13" s="53">
        <v>200</v>
      </c>
      <c r="O13" s="53">
        <f>N13+M13+L13+1980</f>
        <v>2965</v>
      </c>
      <c r="P13" s="54">
        <f>J13+K13-O13</f>
        <v>84.5</v>
      </c>
      <c r="Q13" s="13"/>
    </row>
    <row r="14" spans="1:16" s="14" customFormat="1" ht="22.5" customHeight="1">
      <c r="A14" s="11"/>
      <c r="B14" s="11"/>
      <c r="C14" s="12"/>
      <c r="D14" s="15"/>
      <c r="E14" s="15"/>
      <c r="F14" s="15"/>
      <c r="G14" s="15"/>
      <c r="H14" s="15"/>
      <c r="I14" s="15"/>
      <c r="J14" s="117"/>
      <c r="K14" s="117"/>
      <c r="L14" s="117"/>
      <c r="M14" s="117"/>
      <c r="N14" s="117"/>
      <c r="O14" s="117"/>
      <c r="P14" s="117"/>
    </row>
    <row r="15" spans="1:18" ht="10.5" customHeight="1">
      <c r="A15" s="4"/>
      <c r="B15" s="5"/>
      <c r="C15" s="105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R15" s="9"/>
    </row>
    <row r="16" spans="1:16" ht="18">
      <c r="A16" s="103" t="s">
        <v>25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</row>
    <row r="17" spans="1:16" ht="16.5" customHeight="1" thickBot="1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</row>
    <row r="18" spans="1:16" ht="30.75" customHeight="1">
      <c r="A18" s="110" t="s">
        <v>1</v>
      </c>
      <c r="B18" s="111"/>
      <c r="C18" s="123" t="s">
        <v>19</v>
      </c>
      <c r="D18" s="124"/>
      <c r="E18" s="124"/>
      <c r="F18" s="124"/>
      <c r="G18" s="125"/>
      <c r="H18" s="10" t="s">
        <v>21</v>
      </c>
      <c r="I18" s="100" t="s">
        <v>20</v>
      </c>
      <c r="J18" s="100"/>
      <c r="K18" s="100"/>
      <c r="L18" s="100"/>
      <c r="M18" s="100"/>
      <c r="N18" s="100"/>
      <c r="O18" s="100"/>
      <c r="P18" s="10" t="s">
        <v>21</v>
      </c>
    </row>
    <row r="19" spans="1:16" ht="20.25" customHeight="1" thickBot="1">
      <c r="A19" s="112"/>
      <c r="B19" s="113"/>
      <c r="C19" s="107" t="s">
        <v>2</v>
      </c>
      <c r="D19" s="108"/>
      <c r="E19" s="108"/>
      <c r="F19" s="108"/>
      <c r="G19" s="109"/>
      <c r="H19" s="19" t="s">
        <v>3</v>
      </c>
      <c r="I19" s="101"/>
      <c r="J19" s="101"/>
      <c r="K19" s="101"/>
      <c r="L19" s="101"/>
      <c r="M19" s="101"/>
      <c r="N19" s="101"/>
      <c r="O19" s="101"/>
      <c r="P19" s="19" t="s">
        <v>3</v>
      </c>
    </row>
    <row r="20" spans="1:16" ht="35.25" customHeight="1">
      <c r="A20" s="92" t="s">
        <v>27</v>
      </c>
      <c r="B20" s="93"/>
      <c r="C20" s="94" t="s">
        <v>28</v>
      </c>
      <c r="D20" s="95"/>
      <c r="E20" s="95"/>
      <c r="F20" s="95"/>
      <c r="G20" s="96"/>
      <c r="H20" s="17">
        <v>47</v>
      </c>
      <c r="I20" s="97" t="s">
        <v>31</v>
      </c>
      <c r="J20" s="98"/>
      <c r="K20" s="98"/>
      <c r="L20" s="98"/>
      <c r="M20" s="98"/>
      <c r="N20" s="98"/>
      <c r="O20" s="99"/>
      <c r="P20" s="31">
        <v>340</v>
      </c>
    </row>
    <row r="21" spans="1:16" ht="35.25" customHeight="1">
      <c r="A21" s="55" t="s">
        <v>29</v>
      </c>
      <c r="B21" s="56"/>
      <c r="C21" s="57" t="s">
        <v>30</v>
      </c>
      <c r="D21" s="58"/>
      <c r="E21" s="58"/>
      <c r="F21" s="58"/>
      <c r="G21" s="59"/>
      <c r="H21" s="18">
        <v>50</v>
      </c>
      <c r="I21" s="130" t="s">
        <v>32</v>
      </c>
      <c r="J21" s="61"/>
      <c r="K21" s="61"/>
      <c r="L21" s="61"/>
      <c r="M21" s="61"/>
      <c r="N21" s="61"/>
      <c r="O21" s="62"/>
      <c r="P21" s="32">
        <v>250</v>
      </c>
    </row>
    <row r="22" spans="1:16" ht="35.25" customHeight="1">
      <c r="A22" s="55" t="s">
        <v>38</v>
      </c>
      <c r="B22" s="56"/>
      <c r="C22" s="57" t="s">
        <v>39</v>
      </c>
      <c r="D22" s="58"/>
      <c r="E22" s="58"/>
      <c r="F22" s="58"/>
      <c r="G22" s="59"/>
      <c r="H22" s="47">
        <v>200</v>
      </c>
      <c r="I22" s="60" t="s">
        <v>40</v>
      </c>
      <c r="J22" s="61"/>
      <c r="K22" s="61"/>
      <c r="L22" s="61"/>
      <c r="M22" s="61"/>
      <c r="N22" s="61"/>
      <c r="O22" s="62"/>
      <c r="P22" s="48">
        <v>560</v>
      </c>
    </row>
    <row r="23" spans="1:16" ht="35.25" customHeight="1">
      <c r="A23" s="126" t="s">
        <v>34</v>
      </c>
      <c r="B23" s="127"/>
      <c r="C23" s="57"/>
      <c r="D23" s="128"/>
      <c r="E23" s="128"/>
      <c r="F23" s="128"/>
      <c r="G23" s="127"/>
      <c r="H23" s="47">
        <v>0</v>
      </c>
      <c r="I23" s="129" t="s">
        <v>35</v>
      </c>
      <c r="J23" s="128"/>
      <c r="K23" s="128"/>
      <c r="L23" s="128"/>
      <c r="M23" s="128"/>
      <c r="N23" s="128"/>
      <c r="O23" s="127"/>
      <c r="P23" s="48">
        <v>130</v>
      </c>
    </row>
    <row r="24" spans="1:16" ht="87.75" customHeight="1" thickBot="1">
      <c r="A24" s="63" t="s">
        <v>33</v>
      </c>
      <c r="B24" s="64"/>
      <c r="C24" s="120" t="s">
        <v>36</v>
      </c>
      <c r="D24" s="121"/>
      <c r="E24" s="121"/>
      <c r="F24" s="121"/>
      <c r="G24" s="122"/>
      <c r="H24" s="38">
        <f>278+50</f>
        <v>328</v>
      </c>
      <c r="I24" s="114" t="s">
        <v>37</v>
      </c>
      <c r="J24" s="115"/>
      <c r="K24" s="115"/>
      <c r="L24" s="115"/>
      <c r="M24" s="115"/>
      <c r="N24" s="115"/>
      <c r="O24" s="116"/>
      <c r="P24" s="39">
        <f>642-120-150+100+65+120</f>
        <v>657</v>
      </c>
    </row>
    <row r="25" spans="1:23" ht="29.25" customHeight="1">
      <c r="A25" s="16"/>
      <c r="B25" s="37"/>
      <c r="C25" s="118"/>
      <c r="D25" s="119"/>
      <c r="E25" s="119"/>
      <c r="F25" s="119"/>
      <c r="G25" s="119"/>
      <c r="H25" s="33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5"/>
    </row>
    <row r="26" spans="1:16" ht="12.75">
      <c r="A26" s="6" t="s">
        <v>4</v>
      </c>
      <c r="B26" s="6" t="s">
        <v>10</v>
      </c>
      <c r="C26" s="6" t="s">
        <v>7</v>
      </c>
      <c r="D26" s="2"/>
      <c r="E26" s="2"/>
      <c r="F26" s="2"/>
      <c r="G26" s="2"/>
      <c r="H26" s="2"/>
      <c r="I26" s="2"/>
      <c r="J26" s="2"/>
      <c r="K26" s="3"/>
      <c r="L26" s="2"/>
      <c r="M26" s="2"/>
      <c r="N26" s="2"/>
      <c r="O26" s="2"/>
      <c r="P26" s="2"/>
    </row>
    <row r="27" spans="1:16" ht="12.75">
      <c r="A27" s="2"/>
      <c r="B27" s="7" t="s">
        <v>10</v>
      </c>
      <c r="C27" s="2" t="s">
        <v>8</v>
      </c>
      <c r="D27" s="2"/>
      <c r="E27" s="2"/>
      <c r="F27" s="2"/>
      <c r="G27" s="2"/>
      <c r="H27" s="2"/>
      <c r="I27" s="2"/>
      <c r="J27" s="2"/>
      <c r="K27" s="3"/>
      <c r="L27" s="2" t="s">
        <v>5</v>
      </c>
      <c r="M27" s="2"/>
      <c r="N27" s="2"/>
      <c r="O27" s="2"/>
      <c r="P27" s="2"/>
    </row>
    <row r="28" spans="1:16" ht="12.75">
      <c r="A28" s="2"/>
      <c r="B28" s="2" t="s">
        <v>10</v>
      </c>
      <c r="C28" s="2" t="s">
        <v>9</v>
      </c>
      <c r="D28" s="2"/>
      <c r="E28" s="2"/>
      <c r="F28" s="2"/>
      <c r="G28" s="2"/>
      <c r="H28" s="2"/>
      <c r="I28" s="2"/>
      <c r="J28" s="2"/>
      <c r="K28" s="3"/>
      <c r="L28" s="2"/>
      <c r="M28" s="2"/>
      <c r="N28" s="2"/>
      <c r="O28" s="2"/>
      <c r="P28" s="2"/>
    </row>
    <row r="29" spans="1:16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 t="s">
        <v>5</v>
      </c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</sheetData>
  <mergeCells count="51">
    <mergeCell ref="C25:G25"/>
    <mergeCell ref="C21:G21"/>
    <mergeCell ref="C24:G24"/>
    <mergeCell ref="C18:G18"/>
    <mergeCell ref="C23:G23"/>
    <mergeCell ref="I24:O24"/>
    <mergeCell ref="J14:P14"/>
    <mergeCell ref="A21:B21"/>
    <mergeCell ref="A24:B24"/>
    <mergeCell ref="A23:B23"/>
    <mergeCell ref="I23:O23"/>
    <mergeCell ref="I21:O21"/>
    <mergeCell ref="A9:B9"/>
    <mergeCell ref="A20:B20"/>
    <mergeCell ref="C20:G20"/>
    <mergeCell ref="I20:O20"/>
    <mergeCell ref="I18:O19"/>
    <mergeCell ref="A17:P17"/>
    <mergeCell ref="A16:P16"/>
    <mergeCell ref="C15:P15"/>
    <mergeCell ref="C19:G19"/>
    <mergeCell ref="A18:B19"/>
    <mergeCell ref="P6:P8"/>
    <mergeCell ref="O7:O8"/>
    <mergeCell ref="N7:N8"/>
    <mergeCell ref="H7:H8"/>
    <mergeCell ref="L7:L8"/>
    <mergeCell ref="M7:M8"/>
    <mergeCell ref="D6:D8"/>
    <mergeCell ref="K6:K8"/>
    <mergeCell ref="E7:E8"/>
    <mergeCell ref="F7:F8"/>
    <mergeCell ref="I6:I8"/>
    <mergeCell ref="E6:H6"/>
    <mergeCell ref="G7:G8"/>
    <mergeCell ref="J6:J8"/>
    <mergeCell ref="A10:B10"/>
    <mergeCell ref="A13:B13"/>
    <mergeCell ref="N1:P1"/>
    <mergeCell ref="N2:P2"/>
    <mergeCell ref="A3:P3"/>
    <mergeCell ref="C5:I5"/>
    <mergeCell ref="J5:P5"/>
    <mergeCell ref="A5:B8"/>
    <mergeCell ref="L6:O6"/>
    <mergeCell ref="C6:C8"/>
    <mergeCell ref="A11:B11"/>
    <mergeCell ref="A22:B22"/>
    <mergeCell ref="C22:G22"/>
    <mergeCell ref="I22:O22"/>
    <mergeCell ref="A12:B12"/>
  </mergeCells>
  <printOptions horizontalCentered="1" verticalCentered="1"/>
  <pageMargins left="0.5905511811023623" right="0.1968503937007874" top="0.2755905511811024" bottom="0.2755905511811024" header="0.5118110236220472" footer="0.03937007874015748"/>
  <pageSetup horizontalDpi="600" verticalDpi="600" orientation="landscape" paperSize="9" scale="74" r:id="rId1"/>
  <headerFooter alignWithMargins="0">
    <oddFooter>&amp;C&amp;P</oddFoot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havlickova</dc:creator>
  <cp:keywords/>
  <dc:description/>
  <cp:lastModifiedBy>pospichalova</cp:lastModifiedBy>
  <cp:lastPrinted>2011-08-17T11:34:06Z</cp:lastPrinted>
  <dcterms:created xsi:type="dcterms:W3CDTF">2003-05-30T09:45:20Z</dcterms:created>
  <dcterms:modified xsi:type="dcterms:W3CDTF">2011-08-18T12:28:12Z</dcterms:modified>
  <cp:category/>
  <cp:version/>
  <cp:contentType/>
  <cp:contentStatus/>
</cp:coreProperties>
</file>