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8" yWindow="65524" windowWidth="7656" windowHeight="8856" activeTab="0"/>
  </bookViews>
  <sheets>
    <sheet name="RK-23-2011-63, př. 1" sheetId="1" r:id="rId1"/>
  </sheets>
  <definedNames>
    <definedName name="_xlnm.Print_Area" localSheetId="0">'RK-23-2011-63, př. 1'!$A$1:$Q$32</definedName>
  </definedNames>
  <calcPr fullCalcOnLoad="1"/>
</workbook>
</file>

<file path=xl/sharedStrings.xml><?xml version="1.0" encoding="utf-8"?>
<sst xmlns="http://schemas.openxmlformats.org/spreadsheetml/2006/main" count="69" uniqueCount="48">
  <si>
    <t>Investiční fond po úpravě</t>
  </si>
  <si>
    <t>Organizace</t>
  </si>
  <si>
    <t>název akce</t>
  </si>
  <si>
    <t>v tis. Kč</t>
  </si>
  <si>
    <t>Poznámka:</t>
  </si>
  <si>
    <t xml:space="preserve"> </t>
  </si>
  <si>
    <t xml:space="preserve"> Organizace</t>
  </si>
  <si>
    <t>nový požadavek k zařazení nemovitého, movitého majetku nebo nový objem použití</t>
  </si>
  <si>
    <t>změna výše čerpání, změna požadavku (nebude realizováno)</t>
  </si>
  <si>
    <t>ponechání již v RK schváleného a platného požadavku</t>
  </si>
  <si>
    <t>xxxxxxxx</t>
  </si>
  <si>
    <t>počet stran: 1</t>
  </si>
  <si>
    <t>Použití</t>
  </si>
  <si>
    <t>Tvorba celkem</t>
  </si>
  <si>
    <t>celkem vč. odvodu</t>
  </si>
  <si>
    <t>Odsouhlasené čerpání investičního fondu</t>
  </si>
  <si>
    <t>pořízení movitého majetku</t>
  </si>
  <si>
    <t>technické zhodnocení nemovitého majetku</t>
  </si>
  <si>
    <t>údržba a opravy majetku, který PO používá k činnosti</t>
  </si>
  <si>
    <t>Technické zhodnocení nem. maj., údržba a opravy maj., který PO používá k činnosti</t>
  </si>
  <si>
    <t>Pořízení movitého majetku</t>
  </si>
  <si>
    <t>Celkem</t>
  </si>
  <si>
    <t>Návrh na úpravu použití investičního fondu v roce 2011</t>
  </si>
  <si>
    <t>Zůstatek k 1. 1. 2011</t>
  </si>
  <si>
    <t>Zůstatek k 31.12.2011</t>
  </si>
  <si>
    <r>
      <t xml:space="preserve">Upravený </t>
    </r>
    <r>
      <rPr>
        <sz val="8"/>
        <rFont val="Arial CE"/>
        <family val="2"/>
      </rPr>
      <t>zůstatek k 31.12.2011</t>
    </r>
  </si>
  <si>
    <t>Návrh na úpravu čerpání investičního fondu v roce 2011</t>
  </si>
  <si>
    <t>Střední průmyslová škola Jihlava</t>
  </si>
  <si>
    <r>
      <t xml:space="preserve">oprava hygienických koutků v učebnách </t>
    </r>
    <r>
      <rPr>
        <strike/>
        <sz val="8"/>
        <rFont val="Arial"/>
        <family val="2"/>
      </rPr>
      <t>70</t>
    </r>
    <r>
      <rPr>
        <sz val="8"/>
        <rFont val="Arial"/>
        <family val="2"/>
      </rPr>
      <t xml:space="preserve">  </t>
    </r>
    <r>
      <rPr>
        <b/>
        <sz val="8"/>
        <rFont val="Arial"/>
        <family val="2"/>
      </rPr>
      <t>120 tis. Kč,</t>
    </r>
    <r>
      <rPr>
        <sz val="8"/>
        <rFont val="Arial"/>
        <family val="2"/>
      </rPr>
      <t xml:space="preserve"> opravy podlah v učebnách 150 tis. Kč, </t>
    </r>
    <r>
      <rPr>
        <strike/>
        <sz val="8"/>
        <rFont val="Arial"/>
        <family val="2"/>
      </rPr>
      <t>oprava elektroinstalace - uvolněný služební byt 164 tis. Kč,  oprava vody + plynu - uvolněný služební byt 100 tis. Kč</t>
    </r>
    <r>
      <rPr>
        <sz val="8"/>
        <rFont val="Arial"/>
        <family val="2"/>
      </rPr>
      <t>,</t>
    </r>
    <r>
      <rPr>
        <b/>
        <sz val="8"/>
        <rFont val="Arial"/>
        <family val="2"/>
      </rPr>
      <t xml:space="preserve"> oprava elektroinstalací - učebny HW, PC sítě 164 tis. Kč, oprava topení - kabinety v budově B 50 tis. Kč</t>
    </r>
  </si>
  <si>
    <t>Střední uměleckoprůmyslová škola Jihlava-Helenín, Hálkova 42</t>
  </si>
  <si>
    <r>
      <t>technické zhodnocení schodiště 200 tis. Kč, rekonstrukce půdy 200 tis. Kč, technické zhodnocení - zateplení chodby včetně nové elektroinstalace 100 tis. Kč, rekonstrukce dolního vestibulu 200 tis. Kč,</t>
    </r>
    <r>
      <rPr>
        <strike/>
        <sz val="8"/>
        <color indexed="8"/>
        <rFont val="Arial"/>
        <family val="2"/>
      </rPr>
      <t xml:space="preserve"> technické zhodnocení vchodu č. 2   50 tis. Kč</t>
    </r>
  </si>
  <si>
    <t>Střední škola řemesel Třebíč</t>
  </si>
  <si>
    <r>
      <t>běžná údržba a opravy movitého i nemovitého majetku 300 tis. Kč,</t>
    </r>
    <r>
      <rPr>
        <sz val="8"/>
        <rFont val="Arial"/>
        <family val="2"/>
      </rPr>
      <t xml:space="preserve"> </t>
    </r>
    <r>
      <rPr>
        <b/>
        <sz val="8"/>
        <rFont val="Arial"/>
        <family val="2"/>
      </rPr>
      <t>oprava střechy na budově školy 59 tis. Kč, výměna přípojky vody do školy 80 tis. Kč, oprava elektrického zařízení 78 tis. Kč, drobné opravy nemovitého majetku 83 tis. Kč</t>
    </r>
  </si>
  <si>
    <t>čtyřsloupý zvedák pro geometrii 235 tis. Kč, kamerový systém pro školu 120 tis. Kč</t>
  </si>
  <si>
    <t>vybavení laboratoří mechatroniky - dofinancování z r. 2010 (schváleno RK č. 17/2010) 300 tis. Kč, vybavení učebny PC - sítě 400 tis. Kč, dataprojektory - 2ks 90 tis. Kč, vybavení laboratoří měření a mechatroniky 274 tis. Kč, vybavení pracoviště pro měření točivých strojů 100 tis. Kč</t>
  </si>
  <si>
    <t>Obchodní akademie a Hotelová škola Havlíčkův Brod</t>
  </si>
  <si>
    <r>
      <t xml:space="preserve">oprava oplocení pozemku pracoviště Bratříků </t>
    </r>
    <r>
      <rPr>
        <strike/>
        <sz val="8"/>
        <color indexed="8"/>
        <rFont val="Arial"/>
        <family val="2"/>
      </rPr>
      <t>550 tis. Kč</t>
    </r>
    <r>
      <rPr>
        <sz val="8"/>
        <color indexed="8"/>
        <rFont val="Arial"/>
        <family val="2"/>
      </rPr>
      <t xml:space="preserve"> 471 tis. Kč</t>
    </r>
  </si>
  <si>
    <t>Vyšší odborná škola a Střední průmyslová škola, Žďár nad Sázavou, Studentská 1</t>
  </si>
  <si>
    <r>
      <t>malby a nátěry v budově školy (učebny, sociální zařízení) 200 tis. Kč,</t>
    </r>
    <r>
      <rPr>
        <b/>
        <sz val="8"/>
        <color indexed="8"/>
        <rFont val="Arial"/>
        <family val="2"/>
      </rPr>
      <t xml:space="preserve"> klimatizační zařízení do učeben a kabinetů v půdních prostorách školy - rozvody 78 tis. Kč</t>
    </r>
  </si>
  <si>
    <r>
      <t xml:space="preserve">měřící zařízení 120 tis. Kč, pásová pila na kov do školních dílen 50 tis. Kč, unipar na vaření do školní jídelny 150 tis. Kč, kopírka (sborovna školy) 100 tis. Kč, klimatizační zařízení do učeben a kabinetů v půdních prostorách školy </t>
    </r>
    <r>
      <rPr>
        <strike/>
        <sz val="8"/>
        <rFont val="Arial CE"/>
        <family val="0"/>
      </rPr>
      <t>300 tis. Kč,</t>
    </r>
    <r>
      <rPr>
        <sz val="8"/>
        <rFont val="Arial CE"/>
        <family val="0"/>
      </rPr>
      <t xml:space="preserve"> </t>
    </r>
    <r>
      <rPr>
        <b/>
        <sz val="8"/>
        <rFont val="Arial CE"/>
        <family val="0"/>
      </rPr>
      <t>222 tis. Kč</t>
    </r>
  </si>
  <si>
    <t>Základní škola Pelhřimov, Komenského 1326</t>
  </si>
  <si>
    <t>-</t>
  </si>
  <si>
    <t>nákup schodolezu</t>
  </si>
  <si>
    <t>částka v tis. Kč</t>
  </si>
  <si>
    <t>1) Investiční fondy jsou posíleny převodem prostředků z rezervního fondu ve výši  100 tis. Kč</t>
  </si>
  <si>
    <r>
      <t xml:space="preserve">nábytkové vybavení DM pracoviště Bratříků </t>
    </r>
    <r>
      <rPr>
        <strike/>
        <sz val="8"/>
        <rFont val="Arial CE"/>
        <family val="0"/>
      </rPr>
      <t>340 tis. Kč</t>
    </r>
    <r>
      <rPr>
        <sz val="8"/>
        <rFont val="Arial CE"/>
        <family val="0"/>
      </rPr>
      <t xml:space="preserve"> </t>
    </r>
    <r>
      <rPr>
        <b/>
        <sz val="8"/>
        <rFont val="Arial CE"/>
        <family val="0"/>
      </rPr>
      <t>261 tis. Kč</t>
    </r>
    <r>
      <rPr>
        <sz val="8"/>
        <rFont val="Arial CE"/>
        <family val="0"/>
      </rPr>
      <t xml:space="preserve">, varná technologie (kotel, pánev) gastrocentrum pracoviště Kyjovská 250 tis. Kč, </t>
    </r>
    <r>
      <rPr>
        <b/>
        <sz val="8"/>
        <rFont val="Arial CE"/>
        <family val="0"/>
      </rPr>
      <t>hardwary pro servery 180 tis. Kč (100 tis. Kč dotace zřizovatele v rámci ICT Standardu)</t>
    </r>
  </si>
  <si>
    <r>
      <t>plotter vyřezávací 147 tis. Kč, osvitová jednotka pro sítotisk 137 tis. Kč,</t>
    </r>
    <r>
      <rPr>
        <b/>
        <sz val="8"/>
        <rFont val="Arial CE"/>
        <family val="0"/>
      </rPr>
      <t xml:space="preserve"> stravovací systém 110 tis. Kč, virtualizace severu 182 tis. Kč (dotace zřizovatele 91 tis. Kč v rámci ICT Standardu)</t>
    </r>
  </si>
  <si>
    <t xml:space="preserve">        RK-23-2011-63, př. 1</t>
  </si>
</sst>
</file>

<file path=xl/styles.xml><?xml version="1.0" encoding="utf-8"?>
<styleSheet xmlns="http://schemas.openxmlformats.org/spreadsheetml/2006/main">
  <numFmts count="3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 &quot;Kč&quot;"/>
    <numFmt numFmtId="185" formatCode="#,##0\ &quot;Kč&quot;"/>
    <numFmt numFmtId="186" formatCode="[$-405]d\.\ mmmm\ yyyy"/>
    <numFmt numFmtId="187" formatCode="000\ 00"/>
    <numFmt numFmtId="188" formatCode="0.0"/>
    <numFmt numFmtId="189" formatCode="0.0%"/>
    <numFmt numFmtId="190" formatCode="_-* #,##0.0\ &quot;Kč&quot;_-;\-* #,##0.0\ &quot;Kč&quot;_-;_-* &quot;-&quot;??\ &quot;Kč&quot;_-;_-@_-"/>
    <numFmt numFmtId="191" formatCode="_-* #,##0\ &quot;Kč&quot;_-;\-* #,##0\ &quot;Kč&quot;_-;_-* &quot;-&quot;??\ &quot;Kč&quot;_-;_-@_-"/>
    <numFmt numFmtId="192" formatCode="_-* #,##0.000\ &quot;Kč&quot;_-;\-* #,##0.000\ &quot;Kč&quot;_-;_-* &quot;-&quot;??\ &quot;Kč&quot;_-;_-@_-"/>
  </numFmts>
  <fonts count="28">
    <font>
      <sz val="10"/>
      <name val="Arial CE"/>
      <family val="0"/>
    </font>
    <font>
      <sz val="8"/>
      <name val="Arial CE"/>
      <family val="2"/>
    </font>
    <font>
      <b/>
      <sz val="8"/>
      <name val="Arial CE"/>
      <family val="2"/>
    </font>
    <font>
      <b/>
      <sz val="10"/>
      <name val="Arial CE"/>
      <family val="2"/>
    </font>
    <font>
      <b/>
      <sz val="14"/>
      <name val="Arial CE"/>
      <family val="2"/>
    </font>
    <font>
      <b/>
      <sz val="11"/>
      <name val="Arial"/>
      <family val="2"/>
    </font>
    <font>
      <sz val="8"/>
      <name val="Arial"/>
      <family val="2"/>
    </font>
    <font>
      <sz val="10"/>
      <name val="Arial"/>
      <family val="2"/>
    </font>
    <font>
      <b/>
      <sz val="10"/>
      <name val="Arial"/>
      <family val="2"/>
    </font>
    <font>
      <sz val="14"/>
      <name val="Arial CE"/>
      <family val="2"/>
    </font>
    <font>
      <b/>
      <sz val="9"/>
      <name val="Arial CE"/>
      <family val="2"/>
    </font>
    <font>
      <sz val="9"/>
      <name val="Arial CE"/>
      <family val="2"/>
    </font>
    <font>
      <sz val="10"/>
      <color indexed="48"/>
      <name val="Arial"/>
      <family val="2"/>
    </font>
    <font>
      <sz val="10"/>
      <color indexed="48"/>
      <name val="Arial CE"/>
      <family val="0"/>
    </font>
    <font>
      <b/>
      <sz val="12"/>
      <name val="Arial CE"/>
      <family val="2"/>
    </font>
    <font>
      <b/>
      <sz val="12"/>
      <name val="Arial"/>
      <family val="2"/>
    </font>
    <font>
      <strike/>
      <sz val="10"/>
      <name val="Arial"/>
      <family val="2"/>
    </font>
    <font>
      <sz val="10"/>
      <color indexed="8"/>
      <name val="Arial"/>
      <family val="2"/>
    </font>
    <font>
      <b/>
      <sz val="9"/>
      <name val="Arial"/>
      <family val="2"/>
    </font>
    <font>
      <b/>
      <sz val="8"/>
      <name val="Arial"/>
      <family val="2"/>
    </font>
    <font>
      <strike/>
      <sz val="8"/>
      <name val="Arial"/>
      <family val="2"/>
    </font>
    <font>
      <u val="single"/>
      <sz val="10"/>
      <color indexed="12"/>
      <name val="Arial CE"/>
      <family val="0"/>
    </font>
    <font>
      <u val="single"/>
      <sz val="10"/>
      <color indexed="36"/>
      <name val="Arial CE"/>
      <family val="0"/>
    </font>
    <font>
      <b/>
      <strike/>
      <sz val="8"/>
      <name val="Arial"/>
      <family val="2"/>
    </font>
    <font>
      <sz val="8"/>
      <color indexed="8"/>
      <name val="Arial"/>
      <family val="2"/>
    </font>
    <font>
      <strike/>
      <sz val="8"/>
      <color indexed="8"/>
      <name val="Arial"/>
      <family val="2"/>
    </font>
    <font>
      <strike/>
      <sz val="8"/>
      <name val="Arial CE"/>
      <family val="0"/>
    </font>
    <font>
      <b/>
      <sz val="8"/>
      <color indexed="8"/>
      <name val="Arial"/>
      <family val="2"/>
    </font>
  </fonts>
  <fills count="2">
    <fill>
      <patternFill/>
    </fill>
    <fill>
      <patternFill patternType="gray125"/>
    </fill>
  </fills>
  <borders count="51">
    <border>
      <left/>
      <right/>
      <top/>
      <bottom/>
      <diagonal/>
    </border>
    <border>
      <left style="medium"/>
      <right style="medium"/>
      <top style="medium"/>
      <bottom>
        <color indexed="63"/>
      </bottom>
    </border>
    <border>
      <left style="medium"/>
      <right style="medium"/>
      <top style="thin"/>
      <bottom style="thin"/>
    </border>
    <border>
      <left style="medium"/>
      <right style="medium"/>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medium"/>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color indexed="63"/>
      </top>
      <bottom style="thin"/>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thin"/>
    </border>
    <border>
      <left>
        <color indexed="63"/>
      </left>
      <right style="thin"/>
      <top style="medium"/>
      <bottom style="thin"/>
    </border>
    <border>
      <left style="thin"/>
      <right style="thin"/>
      <top style="thin"/>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color indexed="63"/>
      </left>
      <right style="medium"/>
      <top>
        <color indexed="63"/>
      </top>
      <bottom style="medium"/>
    </border>
    <border>
      <left style="thin"/>
      <right>
        <color indexed="63"/>
      </right>
      <top style="medium"/>
      <bottom style="medium"/>
    </border>
    <border>
      <left style="thin"/>
      <right>
        <color indexed="63"/>
      </right>
      <top>
        <color indexed="63"/>
      </top>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cellStyleXfs>
  <cellXfs count="152">
    <xf numFmtId="0" fontId="0" fillId="0" borderId="0" xfId="0" applyAlignment="1">
      <alignment/>
    </xf>
    <xf numFmtId="0" fontId="1" fillId="0" borderId="0" xfId="0" applyFont="1" applyAlignment="1">
      <alignment horizontal="right"/>
    </xf>
    <xf numFmtId="0" fontId="7" fillId="0" borderId="0" xfId="0" applyFont="1" applyAlignment="1">
      <alignment/>
    </xf>
    <xf numFmtId="0" fontId="6" fillId="0" borderId="0" xfId="0" applyFont="1" applyAlignment="1">
      <alignment/>
    </xf>
    <xf numFmtId="0" fontId="2" fillId="0" borderId="0" xfId="0" applyFont="1" applyBorder="1" applyAlignment="1">
      <alignment horizontal="left"/>
    </xf>
    <xf numFmtId="49" fontId="3" fillId="0" borderId="0" xfId="0" applyNumberFormat="1" applyFont="1" applyBorder="1" applyAlignment="1">
      <alignment horizontal="left"/>
    </xf>
    <xf numFmtId="0" fontId="8" fillId="0" borderId="0" xfId="0" applyFont="1" applyAlignment="1">
      <alignment/>
    </xf>
    <xf numFmtId="0" fontId="16" fillId="0" borderId="0" xfId="0" applyFont="1" applyAlignment="1">
      <alignment/>
    </xf>
    <xf numFmtId="0" fontId="0" fillId="0" borderId="0" xfId="0" applyFill="1" applyAlignment="1">
      <alignment/>
    </xf>
    <xf numFmtId="0" fontId="1" fillId="0" borderId="0" xfId="0" applyFont="1" applyBorder="1" applyAlignment="1">
      <alignment horizontal="left" vertical="center" wrapText="1"/>
    </xf>
    <xf numFmtId="3" fontId="17" fillId="0" borderId="0" xfId="0" applyNumberFormat="1" applyFont="1" applyBorder="1" applyAlignment="1">
      <alignment/>
    </xf>
    <xf numFmtId="3" fontId="0" fillId="0" borderId="0" xfId="0" applyNumberFormat="1" applyAlignment="1">
      <alignment/>
    </xf>
    <xf numFmtId="0" fontId="8" fillId="0" borderId="1" xfId="0" applyFont="1" applyBorder="1" applyAlignment="1">
      <alignment horizontal="center" vertical="center"/>
    </xf>
    <xf numFmtId="0" fontId="0" fillId="0" borderId="0" xfId="0" applyAlignment="1">
      <alignment horizontal="left"/>
    </xf>
    <xf numFmtId="0" fontId="0" fillId="0" borderId="0" xfId="0" applyBorder="1" applyAlignment="1">
      <alignment vertical="center" wrapText="1"/>
    </xf>
    <xf numFmtId="3" fontId="17" fillId="0" borderId="2" xfId="0" applyNumberFormat="1" applyFont="1" applyBorder="1" applyAlignment="1">
      <alignment horizontal="right" vertical="center"/>
    </xf>
    <xf numFmtId="3" fontId="7" fillId="0" borderId="2" xfId="0" applyNumberFormat="1" applyFont="1" applyBorder="1" applyAlignment="1">
      <alignment horizontal="right" vertical="center"/>
    </xf>
    <xf numFmtId="3" fontId="0" fillId="0" borderId="0" xfId="0" applyNumberFormat="1" applyAlignment="1">
      <alignment horizontal="left"/>
    </xf>
    <xf numFmtId="3" fontId="7" fillId="0" borderId="3" xfId="0" applyNumberFormat="1" applyFont="1" applyBorder="1" applyAlignment="1">
      <alignment horizontal="right" vertical="center"/>
    </xf>
    <xf numFmtId="3" fontId="17" fillId="0" borderId="3" xfId="0" applyNumberFormat="1" applyFont="1" applyBorder="1" applyAlignment="1">
      <alignment horizontal="right" vertical="center"/>
    </xf>
    <xf numFmtId="3" fontId="17" fillId="0" borderId="4" xfId="0" applyNumberFormat="1" applyFont="1" applyBorder="1" applyAlignment="1">
      <alignment horizontal="right" vertical="center"/>
    </xf>
    <xf numFmtId="3" fontId="17" fillId="0" borderId="5" xfId="0" applyNumberFormat="1" applyFont="1" applyBorder="1" applyAlignment="1">
      <alignment horizontal="right" vertical="center"/>
    </xf>
    <xf numFmtId="3" fontId="7" fillId="0" borderId="6" xfId="0" applyNumberFormat="1" applyFont="1" applyBorder="1" applyAlignment="1">
      <alignment horizontal="right" vertical="center"/>
    </xf>
    <xf numFmtId="3" fontId="0" fillId="0" borderId="6" xfId="0" applyNumberFormat="1" applyFont="1" applyBorder="1" applyAlignment="1">
      <alignment horizontal="right" vertical="center" wrapText="1"/>
    </xf>
    <xf numFmtId="0" fontId="6" fillId="0" borderId="7" xfId="0" applyFont="1" applyBorder="1" applyAlignment="1">
      <alignment horizontal="center" vertical="center"/>
    </xf>
    <xf numFmtId="3" fontId="17" fillId="0" borderId="0" xfId="0" applyNumberFormat="1" applyFont="1" applyBorder="1" applyAlignment="1">
      <alignment horizontal="right" vertical="center"/>
    </xf>
    <xf numFmtId="3" fontId="17" fillId="0" borderId="8" xfId="0" applyNumberFormat="1" applyFont="1" applyBorder="1" applyAlignment="1">
      <alignment horizontal="right" vertical="center"/>
    </xf>
    <xf numFmtId="3" fontId="17" fillId="0" borderId="9" xfId="0" applyNumberFormat="1" applyFont="1" applyBorder="1" applyAlignment="1">
      <alignment horizontal="right" vertical="center"/>
    </xf>
    <xf numFmtId="3" fontId="7" fillId="0" borderId="10" xfId="0" applyNumberFormat="1" applyFont="1" applyBorder="1" applyAlignment="1">
      <alignment horizontal="right" vertical="center"/>
    </xf>
    <xf numFmtId="3" fontId="0" fillId="0" borderId="10" xfId="0" applyNumberFormat="1" applyFont="1" applyBorder="1" applyAlignment="1">
      <alignment horizontal="right" vertical="center" wrapText="1"/>
    </xf>
    <xf numFmtId="3" fontId="17" fillId="0" borderId="4" xfId="0" applyNumberFormat="1" applyFont="1" applyFill="1" applyBorder="1" applyAlignment="1">
      <alignment horizontal="right" vertical="center"/>
    </xf>
    <xf numFmtId="3" fontId="17" fillId="0" borderId="5" xfId="0" applyNumberFormat="1" applyFont="1" applyFill="1" applyBorder="1" applyAlignment="1">
      <alignment horizontal="right" vertical="center"/>
    </xf>
    <xf numFmtId="3" fontId="7" fillId="0" borderId="6" xfId="0" applyNumberFormat="1" applyFont="1" applyFill="1" applyBorder="1" applyAlignment="1">
      <alignment horizontal="right" vertical="center"/>
    </xf>
    <xf numFmtId="3" fontId="7" fillId="0" borderId="11" xfId="0" applyNumberFormat="1" applyFont="1" applyFill="1" applyBorder="1" applyAlignment="1">
      <alignment vertical="center"/>
    </xf>
    <xf numFmtId="3" fontId="0" fillId="0" borderId="6" xfId="0" applyNumberFormat="1" applyFont="1" applyFill="1" applyBorder="1" applyAlignment="1">
      <alignment horizontal="right" vertical="center" wrapText="1"/>
    </xf>
    <xf numFmtId="3" fontId="0" fillId="0" borderId="2" xfId="0" applyNumberFormat="1" applyFill="1" applyBorder="1" applyAlignment="1">
      <alignment vertical="center" wrapText="1"/>
    </xf>
    <xf numFmtId="3" fontId="17" fillId="0" borderId="2" xfId="0" applyNumberFormat="1" applyFont="1" applyFill="1" applyBorder="1" applyAlignment="1">
      <alignment horizontal="right" vertical="center"/>
    </xf>
    <xf numFmtId="0" fontId="1" fillId="0" borderId="0" xfId="0" applyFont="1" applyFill="1" applyBorder="1" applyAlignment="1">
      <alignment horizontal="left" vertical="center" wrapText="1"/>
    </xf>
    <xf numFmtId="3" fontId="17" fillId="0" borderId="0" xfId="0" applyNumberFormat="1" applyFont="1" applyFill="1" applyBorder="1" applyAlignment="1">
      <alignment horizontal="right" vertical="center"/>
    </xf>
    <xf numFmtId="0" fontId="0" fillId="0" borderId="0" xfId="0" applyFill="1" applyAlignment="1">
      <alignment horizontal="left"/>
    </xf>
    <xf numFmtId="3" fontId="12" fillId="0" borderId="0" xfId="0" applyNumberFormat="1" applyFont="1" applyBorder="1" applyAlignment="1">
      <alignment horizontal="left"/>
    </xf>
    <xf numFmtId="0" fontId="13" fillId="0" borderId="0" xfId="0" applyFont="1" applyAlignment="1">
      <alignment/>
    </xf>
    <xf numFmtId="0" fontId="0" fillId="0" borderId="12" xfId="0" applyFont="1" applyBorder="1" applyAlignment="1">
      <alignment horizontal="right" vertical="center" wrapText="1"/>
    </xf>
    <xf numFmtId="0" fontId="0" fillId="0" borderId="13" xfId="0" applyFont="1" applyBorder="1" applyAlignment="1">
      <alignment horizontal="right" vertical="center" wrapText="1"/>
    </xf>
    <xf numFmtId="0" fontId="0" fillId="0" borderId="14" xfId="0" applyFont="1" applyBorder="1" applyAlignment="1">
      <alignment horizontal="right" vertical="center" wrapText="1"/>
    </xf>
    <xf numFmtId="0" fontId="0" fillId="0" borderId="15" xfId="0" applyFont="1" applyBorder="1" applyAlignment="1">
      <alignment horizontal="right" vertical="center" wrapText="1"/>
    </xf>
    <xf numFmtId="0" fontId="7" fillId="0" borderId="16" xfId="0" applyFont="1" applyBorder="1" applyAlignment="1">
      <alignment horizontal="right" vertical="center"/>
    </xf>
    <xf numFmtId="0" fontId="17" fillId="0" borderId="0" xfId="0" applyFont="1" applyBorder="1" applyAlignment="1">
      <alignment vertical="center" wrapText="1"/>
    </xf>
    <xf numFmtId="0" fontId="0" fillId="0" borderId="0" xfId="0" applyFont="1" applyBorder="1" applyAlignment="1">
      <alignment vertical="center" wrapText="1"/>
    </xf>
    <xf numFmtId="3" fontId="7" fillId="0" borderId="0" xfId="0" applyNumberFormat="1" applyFont="1" applyBorder="1" applyAlignment="1">
      <alignment horizontal="right" vertical="center"/>
    </xf>
    <xf numFmtId="0" fontId="17" fillId="0" borderId="8" xfId="0" applyFont="1" applyBorder="1" applyAlignment="1">
      <alignment vertical="center" wrapText="1"/>
    </xf>
    <xf numFmtId="0" fontId="0" fillId="0" borderId="10" xfId="0" applyFont="1" applyBorder="1" applyAlignment="1">
      <alignment vertical="center" wrapText="1"/>
    </xf>
    <xf numFmtId="0" fontId="20" fillId="0" borderId="17" xfId="0" applyFont="1" applyBorder="1" applyAlignment="1">
      <alignment horizontal="left" vertical="center" wrapText="1"/>
    </xf>
    <xf numFmtId="0" fontId="23" fillId="0" borderId="18" xfId="0" applyFont="1" applyBorder="1" applyAlignment="1">
      <alignment horizontal="left" vertical="center" wrapText="1"/>
    </xf>
    <xf numFmtId="0" fontId="23" fillId="0" borderId="19"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17" fillId="0" borderId="20" xfId="0" applyFont="1" applyFill="1" applyBorder="1" applyAlignment="1">
      <alignment vertical="center" wrapText="1"/>
    </xf>
    <xf numFmtId="0" fontId="0" fillId="0" borderId="21" xfId="0" applyFont="1" applyFill="1" applyBorder="1" applyAlignment="1">
      <alignment vertical="center" wrapText="1"/>
    </xf>
    <xf numFmtId="0" fontId="18" fillId="0" borderId="22" xfId="0" applyFont="1" applyBorder="1" applyAlignment="1">
      <alignment horizontal="center" wrapText="1"/>
    </xf>
    <xf numFmtId="0" fontId="18" fillId="0" borderId="23" xfId="0" applyFont="1" applyBorder="1" applyAlignment="1">
      <alignment horizontal="center" wrapText="1"/>
    </xf>
    <xf numFmtId="0" fontId="18" fillId="0" borderId="24" xfId="0" applyFont="1" applyBorder="1" applyAlignment="1">
      <alignment horizontal="center" wrapText="1"/>
    </xf>
    <xf numFmtId="3" fontId="24" fillId="0" borderId="25" xfId="0" applyNumberFormat="1" applyFont="1" applyFill="1" applyBorder="1" applyAlignment="1">
      <alignment vertical="center" wrapText="1"/>
    </xf>
    <xf numFmtId="3" fontId="24" fillId="0" borderId="26" xfId="0" applyNumberFormat="1" applyFont="1" applyFill="1" applyBorder="1" applyAlignment="1">
      <alignment vertical="center" wrapText="1"/>
    </xf>
    <xf numFmtId="3" fontId="24" fillId="0" borderId="27" xfId="0" applyNumberFormat="1" applyFont="1" applyFill="1" applyBorder="1" applyAlignment="1">
      <alignment vertical="center" wrapText="1"/>
    </xf>
    <xf numFmtId="0" fontId="1" fillId="0" borderId="25"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17" fillId="0" borderId="25" xfId="0" applyFont="1" applyFill="1" applyBorder="1" applyAlignment="1">
      <alignment vertical="center" wrapText="1"/>
    </xf>
    <xf numFmtId="0" fontId="0" fillId="0" borderId="27" xfId="0" applyFont="1" applyFill="1" applyBorder="1" applyAlignment="1">
      <alignment/>
    </xf>
    <xf numFmtId="0" fontId="5" fillId="0" borderId="0" xfId="0" applyFont="1" applyAlignment="1">
      <alignment horizontal="right"/>
    </xf>
    <xf numFmtId="0" fontId="0" fillId="0" borderId="0" xfId="0" applyAlignment="1">
      <alignment horizontal="right"/>
    </xf>
    <xf numFmtId="0" fontId="4" fillId="0" borderId="0" xfId="0" applyFont="1" applyAlignment="1">
      <alignment horizontal="center"/>
    </xf>
    <xf numFmtId="0" fontId="10"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14" fillId="0" borderId="31"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35" xfId="0" applyFont="1" applyBorder="1" applyAlignment="1">
      <alignment horizontal="center" vertical="center" wrapText="1"/>
    </xf>
    <xf numFmtId="0" fontId="1" fillId="0" borderId="36" xfId="0" applyFont="1" applyBorder="1" applyAlignment="1">
      <alignment horizontal="center" wrapText="1"/>
    </xf>
    <xf numFmtId="0" fontId="1" fillId="0" borderId="23" xfId="0" applyFont="1" applyBorder="1" applyAlignment="1">
      <alignment horizontal="center" wrapText="1"/>
    </xf>
    <xf numFmtId="0" fontId="1" fillId="0" borderId="37" xfId="0" applyFont="1" applyBorder="1" applyAlignment="1">
      <alignment horizont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46"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4" xfId="0" applyFont="1" applyBorder="1" applyAlignment="1">
      <alignment horizontal="center" vertical="center" wrapText="1"/>
    </xf>
    <xf numFmtId="0" fontId="18" fillId="0" borderId="32" xfId="0" applyFont="1" applyBorder="1" applyAlignment="1">
      <alignment horizontal="center" vertical="center"/>
    </xf>
    <xf numFmtId="0" fontId="18" fillId="0" borderId="35" xfId="0" applyFont="1" applyBorder="1" applyAlignment="1">
      <alignment horizontal="center" vertical="center"/>
    </xf>
    <xf numFmtId="0" fontId="6" fillId="0" borderId="35" xfId="0" applyFont="1" applyBorder="1" applyAlignment="1">
      <alignment horizontal="right"/>
    </xf>
    <xf numFmtId="0" fontId="4" fillId="0" borderId="0" xfId="0" applyFont="1" applyBorder="1" applyAlignment="1">
      <alignment horizontal="center"/>
    </xf>
    <xf numFmtId="0" fontId="9" fillId="0" borderId="0" xfId="0" applyFont="1" applyAlignment="1">
      <alignment horizontal="center"/>
    </xf>
    <xf numFmtId="3" fontId="7" fillId="0" borderId="0" xfId="0" applyNumberFormat="1" applyFont="1" applyBorder="1" applyAlignment="1">
      <alignment horizontal="left"/>
    </xf>
    <xf numFmtId="0" fontId="0" fillId="0" borderId="0" xfId="0" applyAlignment="1">
      <alignment/>
    </xf>
    <xf numFmtId="0" fontId="8" fillId="0" borderId="34" xfId="0" applyFont="1" applyBorder="1" applyAlignment="1">
      <alignment horizontal="center"/>
    </xf>
    <xf numFmtId="0" fontId="8" fillId="0" borderId="35" xfId="0" applyFont="1" applyBorder="1" applyAlignment="1">
      <alignment horizontal="center"/>
    </xf>
    <xf numFmtId="0" fontId="8" fillId="0" borderId="47" xfId="0" applyFont="1" applyBorder="1" applyAlignment="1">
      <alignment horizontal="center"/>
    </xf>
    <xf numFmtId="0" fontId="15" fillId="0" borderId="31"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35" xfId="0" applyFont="1" applyBorder="1" applyAlignment="1">
      <alignment horizontal="center" vertical="center" wrapText="1"/>
    </xf>
    <xf numFmtId="0" fontId="13" fillId="0" borderId="32" xfId="0" applyFont="1" applyBorder="1" applyAlignment="1">
      <alignment horizontal="center"/>
    </xf>
    <xf numFmtId="0" fontId="17" fillId="0" borderId="20" xfId="0" applyFont="1" applyBorder="1" applyAlignment="1">
      <alignment vertical="center" wrapText="1"/>
    </xf>
    <xf numFmtId="0" fontId="0" fillId="0" borderId="21" xfId="0" applyFont="1" applyBorder="1" applyAlignment="1">
      <alignment vertical="center"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0" fillId="0" borderId="27" xfId="0" applyFill="1" applyBorder="1" applyAlignment="1">
      <alignment/>
    </xf>
    <xf numFmtId="0" fontId="0" fillId="0" borderId="26" xfId="0" applyFill="1" applyBorder="1" applyAlignment="1">
      <alignment vertical="center" wrapText="1"/>
    </xf>
    <xf numFmtId="0" fontId="0" fillId="0" borderId="27" xfId="0" applyFill="1" applyBorder="1" applyAlignment="1">
      <alignment vertical="center" wrapText="1"/>
    </xf>
    <xf numFmtId="0" fontId="0" fillId="0" borderId="26" xfId="0" applyFill="1" applyBorder="1" applyAlignment="1">
      <alignment horizontal="left" vertical="center" wrapText="1"/>
    </xf>
    <xf numFmtId="0" fontId="0" fillId="0" borderId="27" xfId="0" applyFill="1" applyBorder="1" applyAlignment="1">
      <alignment horizontal="left" vertical="center" wrapText="1"/>
    </xf>
    <xf numFmtId="0" fontId="0" fillId="0" borderId="22" xfId="0" applyFont="1" applyBorder="1" applyAlignment="1">
      <alignment horizontal="left" vertical="center" wrapText="1"/>
    </xf>
    <xf numFmtId="0" fontId="3" fillId="0" borderId="24" xfId="0" applyFont="1" applyBorder="1" applyAlignment="1">
      <alignment horizontal="left" vertical="center" wrapText="1"/>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19" fillId="0" borderId="22" xfId="0" applyFont="1" applyBorder="1" applyAlignment="1">
      <alignment horizontal="left" vertical="center"/>
    </xf>
    <xf numFmtId="0" fontId="19" fillId="0" borderId="23" xfId="0" applyFont="1" applyBorder="1" applyAlignment="1">
      <alignment horizontal="left" vertical="center"/>
    </xf>
    <xf numFmtId="0" fontId="19" fillId="0" borderId="24" xfId="0" applyFont="1" applyBorder="1" applyAlignment="1">
      <alignment horizontal="left" vertical="center"/>
    </xf>
    <xf numFmtId="3" fontId="7" fillId="0" borderId="48" xfId="0" applyNumberFormat="1" applyFont="1" applyBorder="1" applyAlignment="1">
      <alignment horizontal="center"/>
    </xf>
    <xf numFmtId="3" fontId="7" fillId="0" borderId="29" xfId="0" applyNumberFormat="1" applyFont="1" applyBorder="1" applyAlignment="1">
      <alignment horizontal="center"/>
    </xf>
    <xf numFmtId="3" fontId="7" fillId="0" borderId="30" xfId="0" applyNumberFormat="1" applyFont="1" applyBorder="1" applyAlignment="1">
      <alignment horizontal="center"/>
    </xf>
    <xf numFmtId="3" fontId="7" fillId="0" borderId="49" xfId="0" applyNumberFormat="1" applyFont="1" applyBorder="1" applyAlignment="1">
      <alignment horizontal="center"/>
    </xf>
    <xf numFmtId="3" fontId="7" fillId="0" borderId="35" xfId="0" applyNumberFormat="1" applyFont="1" applyBorder="1" applyAlignment="1">
      <alignment horizontal="center"/>
    </xf>
    <xf numFmtId="3" fontId="7" fillId="0" borderId="47" xfId="0" applyNumberFormat="1" applyFont="1" applyBorder="1" applyAlignment="1">
      <alignment horizontal="center"/>
    </xf>
    <xf numFmtId="0" fontId="0" fillId="0" borderId="0" xfId="0" applyBorder="1" applyAlignment="1">
      <alignment horizontal="left"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50" xfId="0" applyBorder="1" applyAlignment="1">
      <alignment horizontal="center"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46" xfId="0" applyBorder="1" applyAlignment="1">
      <alignment horizontal="left" vertical="center" wrapText="1"/>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77"/>
  <sheetViews>
    <sheetView tabSelected="1" workbookViewId="0" topLeftCell="D1">
      <selection activeCell="N1" sqref="N1:P1"/>
    </sheetView>
  </sheetViews>
  <sheetFormatPr defaultColWidth="9.00390625" defaultRowHeight="12.75"/>
  <cols>
    <col min="1" max="1" width="11.125" style="0" bestFit="1" customWidth="1"/>
    <col min="2" max="2" width="42.125" style="0" customWidth="1"/>
    <col min="3" max="16" width="8.625" style="0" customWidth="1"/>
  </cols>
  <sheetData>
    <row r="1" spans="14:16" ht="13.5">
      <c r="N1" s="73" t="s">
        <v>47</v>
      </c>
      <c r="O1" s="74"/>
      <c r="P1" s="74"/>
    </row>
    <row r="2" spans="14:16" ht="13.5">
      <c r="N2" s="73" t="s">
        <v>11</v>
      </c>
      <c r="O2" s="74"/>
      <c r="P2" s="74"/>
    </row>
    <row r="3" spans="1:16" ht="17.25">
      <c r="A3" s="75" t="s">
        <v>22</v>
      </c>
      <c r="B3" s="75"/>
      <c r="C3" s="75"/>
      <c r="D3" s="75"/>
      <c r="E3" s="75"/>
      <c r="F3" s="75"/>
      <c r="G3" s="75"/>
      <c r="H3" s="75"/>
      <c r="I3" s="75"/>
      <c r="J3" s="75"/>
      <c r="K3" s="75"/>
      <c r="L3" s="75"/>
      <c r="M3" s="75"/>
      <c r="N3" s="75"/>
      <c r="O3" s="75"/>
      <c r="P3" s="75"/>
    </row>
    <row r="4" spans="3:16" ht="13.5" thickBot="1">
      <c r="C4" s="10"/>
      <c r="D4" s="10"/>
      <c r="E4" s="10"/>
      <c r="F4" s="10"/>
      <c r="G4" s="10"/>
      <c r="H4" s="10"/>
      <c r="I4" s="10"/>
      <c r="P4" s="1" t="s">
        <v>3</v>
      </c>
    </row>
    <row r="5" spans="1:16" ht="39" customHeight="1" thickBot="1">
      <c r="A5" s="81" t="s">
        <v>6</v>
      </c>
      <c r="B5" s="82"/>
      <c r="C5" s="76" t="s">
        <v>15</v>
      </c>
      <c r="D5" s="77"/>
      <c r="E5" s="77"/>
      <c r="F5" s="77"/>
      <c r="G5" s="77"/>
      <c r="H5" s="77"/>
      <c r="I5" s="78"/>
      <c r="J5" s="79" t="s">
        <v>0</v>
      </c>
      <c r="K5" s="79"/>
      <c r="L5" s="79"/>
      <c r="M5" s="79"/>
      <c r="N5" s="79"/>
      <c r="O5" s="79"/>
      <c r="P5" s="80"/>
    </row>
    <row r="6" spans="1:16" ht="12.75">
      <c r="A6" s="83"/>
      <c r="B6" s="84"/>
      <c r="C6" s="92" t="s">
        <v>23</v>
      </c>
      <c r="D6" s="95" t="s">
        <v>13</v>
      </c>
      <c r="E6" s="87" t="s">
        <v>12</v>
      </c>
      <c r="F6" s="88"/>
      <c r="G6" s="88"/>
      <c r="H6" s="89"/>
      <c r="I6" s="97" t="s">
        <v>24</v>
      </c>
      <c r="J6" s="100" t="s">
        <v>23</v>
      </c>
      <c r="K6" s="95" t="s">
        <v>13</v>
      </c>
      <c r="L6" s="87" t="s">
        <v>12</v>
      </c>
      <c r="M6" s="88"/>
      <c r="N6" s="88"/>
      <c r="O6" s="89"/>
      <c r="P6" s="103" t="s">
        <v>25</v>
      </c>
    </row>
    <row r="7" spans="1:16" ht="23.25" customHeight="1">
      <c r="A7" s="83"/>
      <c r="B7" s="84"/>
      <c r="C7" s="93"/>
      <c r="D7" s="96"/>
      <c r="E7" s="90" t="s">
        <v>16</v>
      </c>
      <c r="F7" s="90" t="s">
        <v>17</v>
      </c>
      <c r="G7" s="90" t="s">
        <v>18</v>
      </c>
      <c r="H7" s="90" t="s">
        <v>14</v>
      </c>
      <c r="I7" s="98"/>
      <c r="J7" s="101"/>
      <c r="K7" s="96"/>
      <c r="L7" s="90" t="s">
        <v>16</v>
      </c>
      <c r="M7" s="90" t="s">
        <v>17</v>
      </c>
      <c r="N7" s="90" t="s">
        <v>18</v>
      </c>
      <c r="O7" s="90" t="s">
        <v>14</v>
      </c>
      <c r="P7" s="104"/>
    </row>
    <row r="8" spans="1:16" ht="47.25" customHeight="1" thickBot="1">
      <c r="A8" s="85"/>
      <c r="B8" s="86"/>
      <c r="C8" s="94"/>
      <c r="D8" s="91"/>
      <c r="E8" s="91"/>
      <c r="F8" s="91"/>
      <c r="G8" s="91"/>
      <c r="H8" s="91"/>
      <c r="I8" s="99"/>
      <c r="J8" s="102"/>
      <c r="K8" s="91"/>
      <c r="L8" s="91"/>
      <c r="M8" s="91"/>
      <c r="N8" s="91"/>
      <c r="O8" s="91"/>
      <c r="P8" s="105"/>
    </row>
    <row r="9" spans="1:16" ht="30.75" customHeight="1">
      <c r="A9" s="131" t="s">
        <v>40</v>
      </c>
      <c r="B9" s="132"/>
      <c r="C9" s="42">
        <v>18</v>
      </c>
      <c r="D9" s="43">
        <v>80</v>
      </c>
      <c r="E9" s="43">
        <v>0</v>
      </c>
      <c r="F9" s="43">
        <v>0</v>
      </c>
      <c r="G9" s="43">
        <v>0</v>
      </c>
      <c r="H9" s="43">
        <v>70</v>
      </c>
      <c r="I9" s="44">
        <v>28</v>
      </c>
      <c r="J9" s="45">
        <v>18</v>
      </c>
      <c r="K9" s="43">
        <f>80+100</f>
        <v>180</v>
      </c>
      <c r="L9" s="43">
        <v>121</v>
      </c>
      <c r="M9" s="43">
        <v>0</v>
      </c>
      <c r="N9" s="43">
        <v>0</v>
      </c>
      <c r="O9" s="43">
        <f>70+121</f>
        <v>191</v>
      </c>
      <c r="P9" s="34">
        <f>J9+K9-O9</f>
        <v>7</v>
      </c>
    </row>
    <row r="10" spans="1:17" ht="23.25" customHeight="1">
      <c r="A10" s="121" t="s">
        <v>27</v>
      </c>
      <c r="B10" s="122"/>
      <c r="C10" s="20">
        <v>32</v>
      </c>
      <c r="D10" s="21">
        <v>1941</v>
      </c>
      <c r="E10" s="21">
        <v>1164</v>
      </c>
      <c r="F10" s="21">
        <v>0</v>
      </c>
      <c r="G10" s="21">
        <v>484</v>
      </c>
      <c r="H10" s="21">
        <v>1833</v>
      </c>
      <c r="I10" s="22">
        <f>C10+D10-H10</f>
        <v>140</v>
      </c>
      <c r="J10" s="20">
        <v>32</v>
      </c>
      <c r="K10" s="21">
        <v>1941</v>
      </c>
      <c r="L10" s="21">
        <v>1164</v>
      </c>
      <c r="M10" s="21">
        <v>0</v>
      </c>
      <c r="N10" s="21">
        <v>484</v>
      </c>
      <c r="O10" s="21">
        <v>1833</v>
      </c>
      <c r="P10" s="23">
        <v>140</v>
      </c>
      <c r="Q10" s="8"/>
    </row>
    <row r="11" spans="1:16" s="8" customFormat="1" ht="23.25" customHeight="1">
      <c r="A11" s="58" t="s">
        <v>29</v>
      </c>
      <c r="B11" s="59"/>
      <c r="C11" s="30">
        <v>486</v>
      </c>
      <c r="D11" s="31">
        <v>1782</v>
      </c>
      <c r="E11" s="31">
        <v>284</v>
      </c>
      <c r="F11" s="31">
        <v>750</v>
      </c>
      <c r="G11" s="31">
        <v>0</v>
      </c>
      <c r="H11" s="31">
        <v>1791</v>
      </c>
      <c r="I11" s="32">
        <f>C11+D11-H11</f>
        <v>477</v>
      </c>
      <c r="J11" s="33">
        <v>486</v>
      </c>
      <c r="K11" s="33">
        <f>1782+91</f>
        <v>1873</v>
      </c>
      <c r="L11" s="31">
        <v>576</v>
      </c>
      <c r="M11" s="31">
        <v>700</v>
      </c>
      <c r="N11" s="31">
        <v>0</v>
      </c>
      <c r="O11" s="31">
        <f>757+L11+M11</f>
        <v>2033</v>
      </c>
      <c r="P11" s="34">
        <f>J11+K11-O11</f>
        <v>326</v>
      </c>
    </row>
    <row r="12" spans="1:17" ht="30" customHeight="1">
      <c r="A12" s="71" t="s">
        <v>37</v>
      </c>
      <c r="B12" s="128"/>
      <c r="C12" s="30">
        <v>1267</v>
      </c>
      <c r="D12" s="31">
        <v>1750</v>
      </c>
      <c r="E12" s="31">
        <v>720</v>
      </c>
      <c r="F12" s="31">
        <v>0</v>
      </c>
      <c r="G12" s="31">
        <v>200</v>
      </c>
      <c r="H12" s="31">
        <v>1400</v>
      </c>
      <c r="I12" s="32">
        <v>1617</v>
      </c>
      <c r="J12" s="33">
        <v>1267</v>
      </c>
      <c r="K12" s="33">
        <v>1750</v>
      </c>
      <c r="L12" s="31">
        <v>642</v>
      </c>
      <c r="M12" s="31">
        <v>78</v>
      </c>
      <c r="N12" s="31">
        <v>200</v>
      </c>
      <c r="O12" s="31">
        <f>N12+M12+L12+480</f>
        <v>1400</v>
      </c>
      <c r="P12" s="34">
        <f>J12+K12-O12</f>
        <v>1617</v>
      </c>
      <c r="Q12" s="8"/>
    </row>
    <row r="13" spans="1:16" s="8" customFormat="1" ht="23.25" customHeight="1">
      <c r="A13" s="58" t="s">
        <v>35</v>
      </c>
      <c r="B13" s="59"/>
      <c r="C13" s="30">
        <v>40</v>
      </c>
      <c r="D13" s="31">
        <v>2075</v>
      </c>
      <c r="E13" s="31">
        <v>590</v>
      </c>
      <c r="F13" s="31">
        <v>0</v>
      </c>
      <c r="G13" s="31">
        <v>550</v>
      </c>
      <c r="H13" s="31">
        <v>2109</v>
      </c>
      <c r="I13" s="32">
        <f>C13+D13-H13</f>
        <v>6</v>
      </c>
      <c r="J13" s="33">
        <v>40</v>
      </c>
      <c r="K13" s="33">
        <f>2075+100</f>
        <v>2175</v>
      </c>
      <c r="L13" s="31">
        <v>691</v>
      </c>
      <c r="M13" s="31">
        <v>0</v>
      </c>
      <c r="N13" s="31">
        <v>471</v>
      </c>
      <c r="O13" s="31">
        <f>969+691+471</f>
        <v>2131</v>
      </c>
      <c r="P13" s="34">
        <f>J13+K13-O13</f>
        <v>84</v>
      </c>
    </row>
    <row r="14" spans="1:17" ht="23.25" customHeight="1" thickBot="1">
      <c r="A14" s="50" t="s">
        <v>31</v>
      </c>
      <c r="B14" s="51"/>
      <c r="C14" s="26">
        <v>124</v>
      </c>
      <c r="D14" s="27">
        <v>1530</v>
      </c>
      <c r="E14" s="27">
        <v>355</v>
      </c>
      <c r="F14" s="27">
        <v>0</v>
      </c>
      <c r="G14" s="27">
        <v>300</v>
      </c>
      <c r="H14" s="27">
        <v>1280</v>
      </c>
      <c r="I14" s="28">
        <f>C14+D14-H14</f>
        <v>374</v>
      </c>
      <c r="J14" s="26">
        <v>124</v>
      </c>
      <c r="K14" s="27">
        <f>1530-195</f>
        <v>1335</v>
      </c>
      <c r="L14" s="27">
        <v>355</v>
      </c>
      <c r="M14" s="27">
        <v>0</v>
      </c>
      <c r="N14" s="27">
        <v>300</v>
      </c>
      <c r="O14" s="27">
        <v>1280</v>
      </c>
      <c r="P14" s="29">
        <f>J14+K14-O14</f>
        <v>179</v>
      </c>
      <c r="Q14" s="8"/>
    </row>
    <row r="15" spans="1:17" ht="25.5" customHeight="1" thickBot="1">
      <c r="A15" s="47"/>
      <c r="B15" s="48"/>
      <c r="C15" s="25"/>
      <c r="D15" s="25"/>
      <c r="E15" s="25"/>
      <c r="F15" s="25"/>
      <c r="G15" s="25"/>
      <c r="H15" s="25"/>
      <c r="I15" s="49"/>
      <c r="J15" s="145" t="s">
        <v>44</v>
      </c>
      <c r="K15" s="145"/>
      <c r="L15" s="145"/>
      <c r="M15" s="145"/>
      <c r="N15" s="145"/>
      <c r="O15" s="145"/>
      <c r="P15" s="145"/>
      <c r="Q15" s="8"/>
    </row>
    <row r="16" spans="1:17" ht="23.25" customHeight="1" thickBot="1">
      <c r="A16" s="47"/>
      <c r="B16" s="48"/>
      <c r="C16" s="25"/>
      <c r="D16" s="25"/>
      <c r="E16" s="25"/>
      <c r="F16" s="25"/>
      <c r="G16" s="25"/>
      <c r="H16" s="25"/>
      <c r="I16" s="49"/>
      <c r="J16" s="146" t="s">
        <v>1</v>
      </c>
      <c r="K16" s="147"/>
      <c r="L16" s="147"/>
      <c r="M16" s="148"/>
      <c r="N16" s="139" t="s">
        <v>43</v>
      </c>
      <c r="O16" s="140"/>
      <c r="P16" s="141"/>
      <c r="Q16" s="8"/>
    </row>
    <row r="17" spans="1:17" ht="31.5" customHeight="1" thickBot="1">
      <c r="A17" s="47"/>
      <c r="B17" s="48"/>
      <c r="C17" s="25"/>
      <c r="D17" s="25"/>
      <c r="E17" s="25"/>
      <c r="F17" s="25"/>
      <c r="G17" s="25"/>
      <c r="H17" s="25"/>
      <c r="I17" s="49"/>
      <c r="J17" s="149" t="s">
        <v>40</v>
      </c>
      <c r="K17" s="150"/>
      <c r="L17" s="150"/>
      <c r="M17" s="151"/>
      <c r="N17" s="142">
        <v>100</v>
      </c>
      <c r="O17" s="143"/>
      <c r="P17" s="144"/>
      <c r="Q17" s="8"/>
    </row>
    <row r="18" spans="1:16" ht="9.75" customHeight="1">
      <c r="A18" s="14"/>
      <c r="B18" s="14"/>
      <c r="C18" s="40"/>
      <c r="D18" s="41"/>
      <c r="E18" s="41"/>
      <c r="F18" s="41"/>
      <c r="G18" s="41"/>
      <c r="H18" s="41"/>
      <c r="I18" s="41"/>
      <c r="J18" s="120"/>
      <c r="K18" s="120"/>
      <c r="L18" s="120"/>
      <c r="M18" s="120"/>
      <c r="N18" s="120"/>
      <c r="O18" s="120"/>
      <c r="P18" s="120"/>
    </row>
    <row r="19" spans="1:18" ht="9.75" customHeight="1">
      <c r="A19" s="4"/>
      <c r="B19" s="5"/>
      <c r="C19" s="111"/>
      <c r="D19" s="112"/>
      <c r="E19" s="112"/>
      <c r="F19" s="112"/>
      <c r="G19" s="112"/>
      <c r="H19" s="112"/>
      <c r="I19" s="112"/>
      <c r="J19" s="112"/>
      <c r="K19" s="112"/>
      <c r="L19" s="112"/>
      <c r="M19" s="112"/>
      <c r="N19" s="112"/>
      <c r="O19" s="112"/>
      <c r="P19" s="112"/>
      <c r="R19" s="11"/>
    </row>
    <row r="20" spans="1:16" ht="17.25">
      <c r="A20" s="109" t="s">
        <v>26</v>
      </c>
      <c r="B20" s="110"/>
      <c r="C20" s="110"/>
      <c r="D20" s="110"/>
      <c r="E20" s="110"/>
      <c r="F20" s="110"/>
      <c r="G20" s="110"/>
      <c r="H20" s="110"/>
      <c r="I20" s="110"/>
      <c r="J20" s="110"/>
      <c r="K20" s="110"/>
      <c r="L20" s="110"/>
      <c r="M20" s="110"/>
      <c r="N20" s="110"/>
      <c r="O20" s="110"/>
      <c r="P20" s="110"/>
    </row>
    <row r="21" spans="1:16" ht="16.5" customHeight="1" thickBot="1">
      <c r="A21" s="108"/>
      <c r="B21" s="108"/>
      <c r="C21" s="108"/>
      <c r="D21" s="108"/>
      <c r="E21" s="108"/>
      <c r="F21" s="108"/>
      <c r="G21" s="108"/>
      <c r="H21" s="108"/>
      <c r="I21" s="108"/>
      <c r="J21" s="108"/>
      <c r="K21" s="108"/>
      <c r="L21" s="108"/>
      <c r="M21" s="108"/>
      <c r="N21" s="108"/>
      <c r="O21" s="108"/>
      <c r="P21" s="108"/>
    </row>
    <row r="22" spans="1:16" ht="30.75" customHeight="1">
      <c r="A22" s="116" t="s">
        <v>1</v>
      </c>
      <c r="B22" s="117"/>
      <c r="C22" s="60" t="s">
        <v>19</v>
      </c>
      <c r="D22" s="61"/>
      <c r="E22" s="61"/>
      <c r="F22" s="61"/>
      <c r="G22" s="62"/>
      <c r="H22" s="12" t="s">
        <v>21</v>
      </c>
      <c r="I22" s="106" t="s">
        <v>20</v>
      </c>
      <c r="J22" s="106"/>
      <c r="K22" s="106"/>
      <c r="L22" s="106"/>
      <c r="M22" s="106"/>
      <c r="N22" s="106"/>
      <c r="O22" s="106"/>
      <c r="P22" s="12" t="s">
        <v>21</v>
      </c>
    </row>
    <row r="23" spans="1:16" ht="20.25" customHeight="1" thickBot="1">
      <c r="A23" s="118"/>
      <c r="B23" s="119"/>
      <c r="C23" s="113" t="s">
        <v>2</v>
      </c>
      <c r="D23" s="114"/>
      <c r="E23" s="114"/>
      <c r="F23" s="114"/>
      <c r="G23" s="115"/>
      <c r="H23" s="24" t="s">
        <v>3</v>
      </c>
      <c r="I23" s="107"/>
      <c r="J23" s="107"/>
      <c r="K23" s="107"/>
      <c r="L23" s="107"/>
      <c r="M23" s="107"/>
      <c r="N23" s="107"/>
      <c r="O23" s="107"/>
      <c r="P23" s="24" t="s">
        <v>3</v>
      </c>
    </row>
    <row r="24" spans="1:16" ht="30" customHeight="1">
      <c r="A24" s="131" t="s">
        <v>40</v>
      </c>
      <c r="B24" s="132"/>
      <c r="C24" s="133" t="s">
        <v>41</v>
      </c>
      <c r="D24" s="134"/>
      <c r="E24" s="134"/>
      <c r="F24" s="134"/>
      <c r="G24" s="135"/>
      <c r="H24" s="46">
        <v>0</v>
      </c>
      <c r="I24" s="136" t="s">
        <v>42</v>
      </c>
      <c r="J24" s="137"/>
      <c r="K24" s="137"/>
      <c r="L24" s="137"/>
      <c r="M24" s="137"/>
      <c r="N24" s="137"/>
      <c r="O24" s="138"/>
      <c r="P24" s="46">
        <v>121</v>
      </c>
    </row>
    <row r="25" spans="1:17" s="13" customFormat="1" ht="70.5" customHeight="1">
      <c r="A25" s="121" t="s">
        <v>27</v>
      </c>
      <c r="B25" s="122"/>
      <c r="C25" s="123" t="s">
        <v>28</v>
      </c>
      <c r="D25" s="124"/>
      <c r="E25" s="124"/>
      <c r="F25" s="124"/>
      <c r="G25" s="125"/>
      <c r="H25" s="16">
        <f>120+150+164+50</f>
        <v>484</v>
      </c>
      <c r="I25" s="68" t="s">
        <v>34</v>
      </c>
      <c r="J25" s="69"/>
      <c r="K25" s="69"/>
      <c r="L25" s="69"/>
      <c r="M25" s="69"/>
      <c r="N25" s="69"/>
      <c r="O25" s="70"/>
      <c r="P25" s="15">
        <f>300+400+90+274+100</f>
        <v>1164</v>
      </c>
      <c r="Q25" s="17"/>
    </row>
    <row r="26" spans="1:22" s="39" customFormat="1" ht="54" customHeight="1">
      <c r="A26" s="71" t="s">
        <v>29</v>
      </c>
      <c r="B26" s="72"/>
      <c r="C26" s="63" t="s">
        <v>30</v>
      </c>
      <c r="D26" s="64"/>
      <c r="E26" s="64"/>
      <c r="F26" s="64"/>
      <c r="G26" s="65"/>
      <c r="H26" s="35">
        <f>200+200+100+200</f>
        <v>700</v>
      </c>
      <c r="I26" s="66" t="s">
        <v>46</v>
      </c>
      <c r="J26" s="67"/>
      <c r="K26" s="67"/>
      <c r="L26" s="67"/>
      <c r="M26" s="67"/>
      <c r="N26" s="67"/>
      <c r="O26" s="67"/>
      <c r="P26" s="36">
        <f>147+137+110+182</f>
        <v>576</v>
      </c>
      <c r="Q26" s="37"/>
      <c r="R26" s="37"/>
      <c r="S26" s="37"/>
      <c r="T26" s="37"/>
      <c r="U26" s="37"/>
      <c r="V26" s="38"/>
    </row>
    <row r="27" spans="1:22" s="13" customFormat="1" ht="54" customHeight="1">
      <c r="A27" s="71" t="s">
        <v>37</v>
      </c>
      <c r="B27" s="126"/>
      <c r="C27" s="63" t="s">
        <v>38</v>
      </c>
      <c r="D27" s="127"/>
      <c r="E27" s="127"/>
      <c r="F27" s="127"/>
      <c r="G27" s="128"/>
      <c r="H27" s="35">
        <f>200+78</f>
        <v>278</v>
      </c>
      <c r="I27" s="66" t="s">
        <v>39</v>
      </c>
      <c r="J27" s="129"/>
      <c r="K27" s="129"/>
      <c r="L27" s="129"/>
      <c r="M27" s="129"/>
      <c r="N27" s="129"/>
      <c r="O27" s="130"/>
      <c r="P27" s="36">
        <f>120+50+150+100+222</f>
        <v>642</v>
      </c>
      <c r="Q27" s="37"/>
      <c r="R27" s="37"/>
      <c r="S27" s="9"/>
      <c r="T27" s="9"/>
      <c r="U27" s="9"/>
      <c r="V27" s="25"/>
    </row>
    <row r="28" spans="1:22" s="39" customFormat="1" ht="50.25" customHeight="1">
      <c r="A28" s="58" t="s">
        <v>35</v>
      </c>
      <c r="B28" s="59"/>
      <c r="C28" s="63" t="s">
        <v>36</v>
      </c>
      <c r="D28" s="64"/>
      <c r="E28" s="64"/>
      <c r="F28" s="64"/>
      <c r="G28" s="65"/>
      <c r="H28" s="35">
        <v>471</v>
      </c>
      <c r="I28" s="66" t="s">
        <v>45</v>
      </c>
      <c r="J28" s="67"/>
      <c r="K28" s="67"/>
      <c r="L28" s="67"/>
      <c r="M28" s="67"/>
      <c r="N28" s="67"/>
      <c r="O28" s="67"/>
      <c r="P28" s="36">
        <f>261+250+80+100</f>
        <v>691</v>
      </c>
      <c r="Q28" s="37"/>
      <c r="R28" s="37"/>
      <c r="S28" s="37"/>
      <c r="T28" s="37"/>
      <c r="U28" s="37"/>
      <c r="V28" s="38"/>
    </row>
    <row r="29" spans="1:17" s="13" customFormat="1" ht="60.75" customHeight="1" thickBot="1">
      <c r="A29" s="50" t="s">
        <v>31</v>
      </c>
      <c r="B29" s="51"/>
      <c r="C29" s="52" t="s">
        <v>32</v>
      </c>
      <c r="D29" s="53"/>
      <c r="E29" s="53"/>
      <c r="F29" s="53"/>
      <c r="G29" s="54"/>
      <c r="H29" s="18">
        <f>59+80+78+83</f>
        <v>300</v>
      </c>
      <c r="I29" s="55" t="s">
        <v>33</v>
      </c>
      <c r="J29" s="56"/>
      <c r="K29" s="56"/>
      <c r="L29" s="56"/>
      <c r="M29" s="56"/>
      <c r="N29" s="56"/>
      <c r="O29" s="57"/>
      <c r="P29" s="19">
        <f>235+120</f>
        <v>355</v>
      </c>
      <c r="Q29" s="17"/>
    </row>
    <row r="30" spans="1:16" ht="12.75">
      <c r="A30" s="6" t="s">
        <v>4</v>
      </c>
      <c r="B30" s="6" t="s">
        <v>10</v>
      </c>
      <c r="C30" s="6" t="s">
        <v>7</v>
      </c>
      <c r="D30" s="2"/>
      <c r="E30" s="2"/>
      <c r="F30" s="2"/>
      <c r="G30" s="2"/>
      <c r="H30" s="2"/>
      <c r="I30" s="2"/>
      <c r="J30" s="2"/>
      <c r="K30" s="3"/>
      <c r="L30" s="2"/>
      <c r="M30" s="2"/>
      <c r="N30" s="2"/>
      <c r="O30" s="2"/>
      <c r="P30" s="2"/>
    </row>
    <row r="31" spans="1:16" ht="12.75">
      <c r="A31" s="2"/>
      <c r="B31" s="7" t="s">
        <v>10</v>
      </c>
      <c r="C31" s="2" t="s">
        <v>8</v>
      </c>
      <c r="D31" s="2"/>
      <c r="E31" s="2"/>
      <c r="F31" s="2"/>
      <c r="G31" s="2"/>
      <c r="H31" s="2"/>
      <c r="I31" s="2"/>
      <c r="J31" s="2"/>
      <c r="K31" s="3"/>
      <c r="L31" s="2" t="s">
        <v>5</v>
      </c>
      <c r="M31" s="2"/>
      <c r="N31" s="2"/>
      <c r="O31" s="2"/>
      <c r="P31" s="2"/>
    </row>
    <row r="32" spans="1:16" ht="12.75">
      <c r="A32" s="2"/>
      <c r="B32" s="2" t="s">
        <v>10</v>
      </c>
      <c r="C32" s="2" t="s">
        <v>9</v>
      </c>
      <c r="D32" s="2"/>
      <c r="E32" s="2"/>
      <c r="F32" s="2"/>
      <c r="G32" s="2"/>
      <c r="H32" s="2"/>
      <c r="I32" s="2"/>
      <c r="J32" s="2"/>
      <c r="K32" s="3"/>
      <c r="L32" s="2"/>
      <c r="M32" s="2"/>
      <c r="N32" s="2"/>
      <c r="O32" s="2"/>
      <c r="P32" s="2"/>
    </row>
    <row r="33" spans="1:16" ht="12.75">
      <c r="A33" s="2"/>
      <c r="B33" s="2"/>
      <c r="C33" s="2"/>
      <c r="D33" s="2"/>
      <c r="E33" s="2"/>
      <c r="F33" s="2"/>
      <c r="G33" s="2"/>
      <c r="H33" s="2"/>
      <c r="I33" s="2"/>
      <c r="J33" s="2"/>
      <c r="K33" s="2" t="s">
        <v>5</v>
      </c>
      <c r="L33" s="2"/>
      <c r="M33" s="2"/>
      <c r="N33" s="2"/>
      <c r="O33" s="2"/>
      <c r="P33" s="2"/>
    </row>
    <row r="34" spans="1:16" ht="12.75">
      <c r="A34" s="2"/>
      <c r="B34" s="2"/>
      <c r="C34" s="2"/>
      <c r="D34" s="2"/>
      <c r="E34" s="2"/>
      <c r="F34" s="2"/>
      <c r="G34" s="2"/>
      <c r="H34" s="2"/>
      <c r="I34" s="2"/>
      <c r="J34" s="2"/>
      <c r="K34" s="2"/>
      <c r="L34" s="2"/>
      <c r="M34" s="2"/>
      <c r="N34" s="2"/>
      <c r="O34" s="2"/>
      <c r="P34" s="2"/>
    </row>
    <row r="35" spans="1:16" ht="12.75">
      <c r="A35" s="2"/>
      <c r="B35" s="2"/>
      <c r="C35" s="2"/>
      <c r="D35" s="2"/>
      <c r="E35" s="2"/>
      <c r="F35" s="2"/>
      <c r="G35" s="2"/>
      <c r="H35" s="2"/>
      <c r="I35" s="2"/>
      <c r="K35" s="2"/>
      <c r="L35" s="2"/>
      <c r="M35" s="2"/>
      <c r="N35" s="2"/>
      <c r="O35" s="2"/>
      <c r="P35" s="2"/>
    </row>
    <row r="36" spans="1:16" ht="12.75">
      <c r="A36" s="2"/>
      <c r="B36" s="2"/>
      <c r="C36" s="2"/>
      <c r="D36" s="2"/>
      <c r="E36" s="2"/>
      <c r="F36" s="2"/>
      <c r="G36" s="2"/>
      <c r="H36" s="2"/>
      <c r="I36" s="2"/>
      <c r="J36" s="2"/>
      <c r="K36" s="2"/>
      <c r="L36" s="2"/>
      <c r="M36" s="2"/>
      <c r="N36" s="2"/>
      <c r="O36" s="2"/>
      <c r="P36" s="2"/>
    </row>
    <row r="37" spans="1:16" ht="12.75">
      <c r="A37" s="2"/>
      <c r="B37" s="2"/>
      <c r="C37" s="2"/>
      <c r="D37" s="2"/>
      <c r="E37" s="2"/>
      <c r="F37" s="2"/>
      <c r="G37" s="2"/>
      <c r="H37" s="2"/>
      <c r="I37" s="2"/>
      <c r="J37" s="2"/>
      <c r="K37" s="2"/>
      <c r="L37" s="2"/>
      <c r="M37" s="2"/>
      <c r="N37" s="2"/>
      <c r="O37" s="2"/>
      <c r="P37" s="2"/>
    </row>
    <row r="38" spans="1:16" ht="12.75">
      <c r="A38" s="2"/>
      <c r="B38" s="2"/>
      <c r="C38" s="2"/>
      <c r="D38" s="2"/>
      <c r="E38" s="2"/>
      <c r="F38" s="2"/>
      <c r="G38" s="2"/>
      <c r="H38" s="2"/>
      <c r="I38" s="2"/>
      <c r="J38" s="2"/>
      <c r="K38" s="2"/>
      <c r="L38" s="2"/>
      <c r="M38" s="2"/>
      <c r="N38" s="2"/>
      <c r="O38" s="2"/>
      <c r="P38" s="2"/>
    </row>
    <row r="39" spans="1:16" ht="12.75">
      <c r="A39" s="2"/>
      <c r="B39" s="2"/>
      <c r="C39" s="2"/>
      <c r="D39" s="2"/>
      <c r="E39" s="2"/>
      <c r="F39" s="2"/>
      <c r="G39" s="2"/>
      <c r="H39" s="2"/>
      <c r="I39" s="2"/>
      <c r="J39" s="2"/>
      <c r="K39" s="2"/>
      <c r="L39" s="2"/>
      <c r="M39" s="2"/>
      <c r="N39" s="2"/>
      <c r="O39" s="2"/>
      <c r="P39" s="2"/>
    </row>
    <row r="40" spans="1:16" ht="12.75">
      <c r="A40" s="2"/>
      <c r="B40" s="2"/>
      <c r="C40" s="2"/>
      <c r="D40" s="2"/>
      <c r="E40" s="2"/>
      <c r="F40" s="2"/>
      <c r="G40" s="2"/>
      <c r="H40" s="2"/>
      <c r="I40" s="2"/>
      <c r="J40" s="2"/>
      <c r="K40" s="2"/>
      <c r="L40" s="2"/>
      <c r="M40" s="2"/>
      <c r="N40" s="2"/>
      <c r="O40" s="2"/>
      <c r="P40" s="2"/>
    </row>
    <row r="41" spans="1:16" ht="12.75">
      <c r="A41" s="2"/>
      <c r="B41" s="2"/>
      <c r="C41" s="2"/>
      <c r="D41" s="2"/>
      <c r="E41" s="2"/>
      <c r="F41" s="2"/>
      <c r="G41" s="2"/>
      <c r="H41" s="2"/>
      <c r="I41" s="2"/>
      <c r="J41" s="2"/>
      <c r="K41" s="2"/>
      <c r="L41" s="2"/>
      <c r="M41" s="2"/>
      <c r="N41" s="2"/>
      <c r="O41" s="2"/>
      <c r="P41" s="2"/>
    </row>
    <row r="42" spans="1:16" ht="12.75">
      <c r="A42" s="2"/>
      <c r="B42" s="2"/>
      <c r="C42" s="2"/>
      <c r="D42" s="2"/>
      <c r="E42" s="2"/>
      <c r="F42" s="2"/>
      <c r="G42" s="2"/>
      <c r="H42" s="2"/>
      <c r="I42" s="2"/>
      <c r="J42" s="2"/>
      <c r="K42" s="2"/>
      <c r="L42" s="2"/>
      <c r="M42" s="2"/>
      <c r="N42" s="2"/>
      <c r="O42" s="2"/>
      <c r="P42" s="2"/>
    </row>
    <row r="43" spans="1:16" ht="12.75">
      <c r="A43" s="2"/>
      <c r="B43" s="2"/>
      <c r="C43" s="2"/>
      <c r="D43" s="2"/>
      <c r="E43" s="2"/>
      <c r="F43" s="2"/>
      <c r="G43" s="2"/>
      <c r="H43" s="2"/>
      <c r="I43" s="2"/>
      <c r="J43" s="2"/>
      <c r="K43" s="2"/>
      <c r="L43" s="2"/>
      <c r="M43" s="2"/>
      <c r="N43" s="2"/>
      <c r="O43" s="2"/>
      <c r="P43" s="2"/>
    </row>
    <row r="44" spans="1:16" ht="12.75">
      <c r="A44" s="2"/>
      <c r="B44" s="2"/>
      <c r="C44" s="2"/>
      <c r="D44" s="2"/>
      <c r="E44" s="2"/>
      <c r="F44" s="2"/>
      <c r="G44" s="2"/>
      <c r="H44" s="2"/>
      <c r="I44" s="2"/>
      <c r="J44" s="2"/>
      <c r="K44" s="2"/>
      <c r="L44" s="2"/>
      <c r="M44" s="2"/>
      <c r="N44" s="2"/>
      <c r="O44" s="2"/>
      <c r="P44" s="2"/>
    </row>
    <row r="45" spans="1:16" ht="12.75">
      <c r="A45" s="2"/>
      <c r="B45" s="2"/>
      <c r="C45" s="2"/>
      <c r="D45" s="2"/>
      <c r="E45" s="2"/>
      <c r="F45" s="2"/>
      <c r="G45" s="2"/>
      <c r="H45" s="2"/>
      <c r="I45" s="2"/>
      <c r="J45" s="2"/>
      <c r="K45" s="2"/>
      <c r="L45" s="2"/>
      <c r="M45" s="2"/>
      <c r="N45" s="2"/>
      <c r="O45" s="2"/>
      <c r="P45" s="2"/>
    </row>
    <row r="46" spans="1:16" ht="12.75">
      <c r="A46" s="2"/>
      <c r="B46" s="2"/>
      <c r="C46" s="2"/>
      <c r="D46" s="2"/>
      <c r="E46" s="2"/>
      <c r="F46" s="2"/>
      <c r="G46" s="2"/>
      <c r="H46" s="2"/>
      <c r="I46" s="2"/>
      <c r="J46" s="2"/>
      <c r="K46" s="2"/>
      <c r="L46" s="2"/>
      <c r="M46" s="2"/>
      <c r="N46" s="2"/>
      <c r="O46" s="2"/>
      <c r="P46" s="2"/>
    </row>
    <row r="47" spans="1:16" ht="12.75">
      <c r="A47" s="2"/>
      <c r="B47" s="2"/>
      <c r="C47" s="2"/>
      <c r="D47" s="2"/>
      <c r="E47" s="2"/>
      <c r="F47" s="2"/>
      <c r="G47" s="2"/>
      <c r="H47" s="2"/>
      <c r="I47" s="2"/>
      <c r="J47" s="2"/>
      <c r="K47" s="2"/>
      <c r="L47" s="2"/>
      <c r="M47" s="2"/>
      <c r="N47" s="2"/>
      <c r="O47" s="2"/>
      <c r="P47" s="2"/>
    </row>
    <row r="48" spans="1:16" ht="12.75">
      <c r="A48" s="2"/>
      <c r="B48" s="2"/>
      <c r="C48" s="2"/>
      <c r="D48" s="2"/>
      <c r="E48" s="2"/>
      <c r="F48" s="2"/>
      <c r="G48" s="2"/>
      <c r="H48" s="2"/>
      <c r="I48" s="2"/>
      <c r="J48" s="2"/>
      <c r="K48" s="2"/>
      <c r="L48" s="2"/>
      <c r="M48" s="2"/>
      <c r="N48" s="2"/>
      <c r="O48" s="2"/>
      <c r="P48" s="2"/>
    </row>
    <row r="49" spans="1:16" ht="12.75">
      <c r="A49" s="2"/>
      <c r="B49" s="2"/>
      <c r="C49" s="2"/>
      <c r="D49" s="2"/>
      <c r="E49" s="2"/>
      <c r="F49" s="2"/>
      <c r="G49" s="2"/>
      <c r="H49" s="2"/>
      <c r="I49" s="2"/>
      <c r="J49" s="2"/>
      <c r="K49" s="2"/>
      <c r="L49" s="2"/>
      <c r="M49" s="2"/>
      <c r="N49" s="2"/>
      <c r="O49" s="2"/>
      <c r="P49" s="2"/>
    </row>
    <row r="50" spans="1:16" ht="12.75">
      <c r="A50" s="2"/>
      <c r="B50" s="2"/>
      <c r="C50" s="2"/>
      <c r="D50" s="2"/>
      <c r="E50" s="2"/>
      <c r="F50" s="2"/>
      <c r="G50" s="2"/>
      <c r="H50" s="2"/>
      <c r="I50" s="2"/>
      <c r="J50" s="2"/>
      <c r="K50" s="2"/>
      <c r="L50" s="2"/>
      <c r="M50" s="2"/>
      <c r="N50" s="2"/>
      <c r="O50" s="2"/>
      <c r="P50" s="2"/>
    </row>
    <row r="51" spans="1:16" ht="12.75">
      <c r="A51" s="2"/>
      <c r="B51" s="2"/>
      <c r="C51" s="2"/>
      <c r="D51" s="2"/>
      <c r="E51" s="2"/>
      <c r="F51" s="2"/>
      <c r="G51" s="2"/>
      <c r="H51" s="2"/>
      <c r="I51" s="2"/>
      <c r="J51" s="2"/>
      <c r="K51" s="2"/>
      <c r="L51" s="2"/>
      <c r="M51" s="2"/>
      <c r="N51" s="2"/>
      <c r="O51" s="2"/>
      <c r="P51" s="2"/>
    </row>
    <row r="52" spans="1:16" ht="12.75">
      <c r="A52" s="2"/>
      <c r="B52" s="2"/>
      <c r="C52" s="2"/>
      <c r="D52" s="2"/>
      <c r="E52" s="2"/>
      <c r="F52" s="2"/>
      <c r="G52" s="2"/>
      <c r="H52" s="2"/>
      <c r="I52" s="2"/>
      <c r="J52" s="2"/>
      <c r="K52" s="2"/>
      <c r="L52" s="2"/>
      <c r="M52" s="2"/>
      <c r="N52" s="2"/>
      <c r="O52" s="2"/>
      <c r="P52" s="2"/>
    </row>
    <row r="53" spans="1:16" ht="12.75">
      <c r="A53" s="2"/>
      <c r="B53" s="2"/>
      <c r="C53" s="2"/>
      <c r="D53" s="2"/>
      <c r="E53" s="2"/>
      <c r="F53" s="2"/>
      <c r="G53" s="2"/>
      <c r="H53" s="2"/>
      <c r="I53" s="2"/>
      <c r="J53" s="2"/>
      <c r="K53" s="2"/>
      <c r="L53" s="2"/>
      <c r="M53" s="2"/>
      <c r="N53" s="2"/>
      <c r="O53" s="2"/>
      <c r="P53" s="2"/>
    </row>
    <row r="54" spans="1:16" ht="12.75">
      <c r="A54" s="2"/>
      <c r="B54" s="2"/>
      <c r="C54" s="2"/>
      <c r="D54" s="2"/>
      <c r="E54" s="2"/>
      <c r="F54" s="2"/>
      <c r="G54" s="2"/>
      <c r="H54" s="2"/>
      <c r="I54" s="2"/>
      <c r="J54" s="2"/>
      <c r="K54" s="2"/>
      <c r="L54" s="2"/>
      <c r="M54" s="2"/>
      <c r="N54" s="2"/>
      <c r="O54" s="2"/>
      <c r="P54" s="2"/>
    </row>
    <row r="55" spans="1:16" ht="12.75">
      <c r="A55" s="2"/>
      <c r="B55" s="2"/>
      <c r="C55" s="2"/>
      <c r="D55" s="2"/>
      <c r="E55" s="2"/>
      <c r="F55" s="2"/>
      <c r="G55" s="2"/>
      <c r="H55" s="2"/>
      <c r="I55" s="2"/>
      <c r="J55" s="2"/>
      <c r="K55" s="2"/>
      <c r="L55" s="2"/>
      <c r="M55" s="2"/>
      <c r="N55" s="2"/>
      <c r="O55" s="2"/>
      <c r="P55" s="2"/>
    </row>
    <row r="56" spans="1:16" ht="12.75">
      <c r="A56" s="2"/>
      <c r="B56" s="2"/>
      <c r="C56" s="2"/>
      <c r="D56" s="2"/>
      <c r="E56" s="2"/>
      <c r="F56" s="2"/>
      <c r="G56" s="2"/>
      <c r="H56" s="2"/>
      <c r="I56" s="2"/>
      <c r="J56" s="2"/>
      <c r="K56" s="2"/>
      <c r="L56" s="2"/>
      <c r="M56" s="2"/>
      <c r="N56" s="2"/>
      <c r="O56" s="2"/>
      <c r="P56" s="2"/>
    </row>
    <row r="57" spans="1:16" ht="12.75">
      <c r="A57" s="2"/>
      <c r="B57" s="2"/>
      <c r="C57" s="2"/>
      <c r="D57" s="2"/>
      <c r="E57" s="2"/>
      <c r="F57" s="2"/>
      <c r="G57" s="2"/>
      <c r="H57" s="2"/>
      <c r="I57" s="2"/>
      <c r="J57" s="2"/>
      <c r="K57" s="2"/>
      <c r="L57" s="2"/>
      <c r="M57" s="2"/>
      <c r="N57" s="2"/>
      <c r="O57" s="2"/>
      <c r="P57" s="2"/>
    </row>
    <row r="58" spans="1:16" ht="12.75">
      <c r="A58" s="2"/>
      <c r="B58" s="2"/>
      <c r="C58" s="2"/>
      <c r="D58" s="2"/>
      <c r="E58" s="2"/>
      <c r="F58" s="2"/>
      <c r="G58" s="2"/>
      <c r="H58" s="2"/>
      <c r="I58" s="2"/>
      <c r="J58" s="2"/>
      <c r="K58" s="2"/>
      <c r="L58" s="2"/>
      <c r="M58" s="2"/>
      <c r="N58" s="2"/>
      <c r="O58" s="2"/>
      <c r="P58" s="2"/>
    </row>
    <row r="59" spans="1:16" ht="12.75">
      <c r="A59" s="2"/>
      <c r="B59" s="2"/>
      <c r="C59" s="2"/>
      <c r="D59" s="2"/>
      <c r="E59" s="2"/>
      <c r="F59" s="2"/>
      <c r="G59" s="2"/>
      <c r="H59" s="2"/>
      <c r="I59" s="2"/>
      <c r="J59" s="2"/>
      <c r="K59" s="2"/>
      <c r="L59" s="2"/>
      <c r="M59" s="2"/>
      <c r="N59" s="2"/>
      <c r="O59" s="2"/>
      <c r="P59" s="2"/>
    </row>
    <row r="60" spans="1:16" ht="12.75">
      <c r="A60" s="2"/>
      <c r="B60" s="2"/>
      <c r="C60" s="2"/>
      <c r="D60" s="2"/>
      <c r="E60" s="2"/>
      <c r="F60" s="2"/>
      <c r="G60" s="2"/>
      <c r="H60" s="2"/>
      <c r="I60" s="2"/>
      <c r="J60" s="2"/>
      <c r="K60" s="2"/>
      <c r="L60" s="2"/>
      <c r="M60" s="2"/>
      <c r="N60" s="2"/>
      <c r="O60" s="2"/>
      <c r="P60" s="2"/>
    </row>
    <row r="61" spans="1:16" ht="12.75">
      <c r="A61" s="2"/>
      <c r="B61" s="2"/>
      <c r="C61" s="2"/>
      <c r="D61" s="2"/>
      <c r="E61" s="2"/>
      <c r="F61" s="2"/>
      <c r="G61" s="2"/>
      <c r="H61" s="2"/>
      <c r="I61" s="2"/>
      <c r="J61" s="2"/>
      <c r="K61" s="2"/>
      <c r="L61" s="2"/>
      <c r="M61" s="2"/>
      <c r="N61" s="2"/>
      <c r="O61" s="2"/>
      <c r="P61" s="2"/>
    </row>
    <row r="62" spans="1:16" ht="12.75">
      <c r="A62" s="2"/>
      <c r="B62" s="2"/>
      <c r="C62" s="2"/>
      <c r="D62" s="2"/>
      <c r="E62" s="2"/>
      <c r="F62" s="2"/>
      <c r="G62" s="2"/>
      <c r="H62" s="2"/>
      <c r="I62" s="2"/>
      <c r="J62" s="2"/>
      <c r="K62" s="2"/>
      <c r="L62" s="2"/>
      <c r="M62" s="2"/>
      <c r="N62" s="2"/>
      <c r="O62" s="2"/>
      <c r="P62" s="2"/>
    </row>
    <row r="63" spans="1:16" ht="12.75">
      <c r="A63" s="2"/>
      <c r="B63" s="2"/>
      <c r="C63" s="2"/>
      <c r="D63" s="2"/>
      <c r="E63" s="2"/>
      <c r="F63" s="2"/>
      <c r="G63" s="2"/>
      <c r="H63" s="2"/>
      <c r="I63" s="2"/>
      <c r="J63" s="2"/>
      <c r="K63" s="2"/>
      <c r="L63" s="2"/>
      <c r="M63" s="2"/>
      <c r="N63" s="2"/>
      <c r="O63" s="2"/>
      <c r="P63" s="2"/>
    </row>
    <row r="64" spans="1:16" ht="12.75">
      <c r="A64" s="2"/>
      <c r="B64" s="2"/>
      <c r="C64" s="2"/>
      <c r="D64" s="2"/>
      <c r="E64" s="2"/>
      <c r="F64" s="2"/>
      <c r="G64" s="2"/>
      <c r="H64" s="2"/>
      <c r="I64" s="2"/>
      <c r="J64" s="2"/>
      <c r="K64" s="2"/>
      <c r="L64" s="2"/>
      <c r="M64" s="2"/>
      <c r="N64" s="2"/>
      <c r="O64" s="2"/>
      <c r="P64" s="2"/>
    </row>
    <row r="65" spans="1:16" ht="12.75">
      <c r="A65" s="2"/>
      <c r="B65" s="2"/>
      <c r="C65" s="2"/>
      <c r="D65" s="2"/>
      <c r="E65" s="2"/>
      <c r="F65" s="2"/>
      <c r="G65" s="2"/>
      <c r="H65" s="2"/>
      <c r="I65" s="2"/>
      <c r="J65" s="2"/>
      <c r="K65" s="2"/>
      <c r="L65" s="2"/>
      <c r="M65" s="2"/>
      <c r="N65" s="2"/>
      <c r="O65" s="2"/>
      <c r="P65" s="2"/>
    </row>
    <row r="66" spans="1:16" ht="12.75">
      <c r="A66" s="2"/>
      <c r="B66" s="2"/>
      <c r="C66" s="2"/>
      <c r="D66" s="2"/>
      <c r="E66" s="2"/>
      <c r="F66" s="2"/>
      <c r="G66" s="2"/>
      <c r="H66" s="2"/>
      <c r="I66" s="2"/>
      <c r="J66" s="2"/>
      <c r="K66" s="2"/>
      <c r="L66" s="2"/>
      <c r="M66" s="2"/>
      <c r="N66" s="2"/>
      <c r="O66" s="2"/>
      <c r="P66" s="2"/>
    </row>
    <row r="67" spans="1:16" ht="12.75">
      <c r="A67" s="2"/>
      <c r="B67" s="2"/>
      <c r="C67" s="2"/>
      <c r="D67" s="2"/>
      <c r="E67" s="2"/>
      <c r="F67" s="2"/>
      <c r="G67" s="2"/>
      <c r="H67" s="2"/>
      <c r="I67" s="2"/>
      <c r="J67" s="2"/>
      <c r="K67" s="2"/>
      <c r="L67" s="2"/>
      <c r="M67" s="2"/>
      <c r="N67" s="2"/>
      <c r="O67" s="2"/>
      <c r="P67" s="2"/>
    </row>
    <row r="68" spans="1:16" ht="12.75">
      <c r="A68" s="2"/>
      <c r="B68" s="2"/>
      <c r="C68" s="2"/>
      <c r="D68" s="2"/>
      <c r="E68" s="2"/>
      <c r="F68" s="2"/>
      <c r="G68" s="2"/>
      <c r="H68" s="2"/>
      <c r="I68" s="2"/>
      <c r="J68" s="2"/>
      <c r="K68" s="2"/>
      <c r="L68" s="2"/>
      <c r="M68" s="2"/>
      <c r="N68" s="2"/>
      <c r="O68" s="2"/>
      <c r="P68" s="2"/>
    </row>
    <row r="69" spans="1:16" ht="12.75">
      <c r="A69" s="2"/>
      <c r="B69" s="2"/>
      <c r="C69" s="2"/>
      <c r="D69" s="2"/>
      <c r="E69" s="2"/>
      <c r="F69" s="2"/>
      <c r="G69" s="2"/>
      <c r="H69" s="2"/>
      <c r="I69" s="2"/>
      <c r="J69" s="2"/>
      <c r="K69" s="2"/>
      <c r="L69" s="2"/>
      <c r="M69" s="2"/>
      <c r="N69" s="2"/>
      <c r="O69" s="2"/>
      <c r="P69" s="2"/>
    </row>
    <row r="70" spans="1:16" ht="12.75">
      <c r="A70" s="2"/>
      <c r="B70" s="2"/>
      <c r="C70" s="2"/>
      <c r="D70" s="2"/>
      <c r="E70" s="2"/>
      <c r="F70" s="2"/>
      <c r="G70" s="2"/>
      <c r="H70" s="2"/>
      <c r="I70" s="2"/>
      <c r="J70" s="2"/>
      <c r="K70" s="2"/>
      <c r="L70" s="2"/>
      <c r="M70" s="2"/>
      <c r="N70" s="2"/>
      <c r="O70" s="2"/>
      <c r="P70" s="2"/>
    </row>
    <row r="71" spans="1:16" ht="12.75">
      <c r="A71" s="2"/>
      <c r="B71" s="2"/>
      <c r="C71" s="2"/>
      <c r="D71" s="2"/>
      <c r="E71" s="2"/>
      <c r="F71" s="2"/>
      <c r="G71" s="2"/>
      <c r="H71" s="2"/>
      <c r="I71" s="2"/>
      <c r="J71" s="2"/>
      <c r="K71" s="2"/>
      <c r="L71" s="2"/>
      <c r="M71" s="2"/>
      <c r="N71" s="2"/>
      <c r="O71" s="2"/>
      <c r="P71" s="2"/>
    </row>
    <row r="72" spans="1:16" ht="12.75">
      <c r="A72" s="2"/>
      <c r="B72" s="2"/>
      <c r="C72" s="2"/>
      <c r="D72" s="2"/>
      <c r="E72" s="2"/>
      <c r="F72" s="2"/>
      <c r="G72" s="2"/>
      <c r="H72" s="2"/>
      <c r="I72" s="2"/>
      <c r="J72" s="2"/>
      <c r="K72" s="2"/>
      <c r="L72" s="2"/>
      <c r="M72" s="2"/>
      <c r="N72" s="2"/>
      <c r="O72" s="2"/>
      <c r="P72" s="2"/>
    </row>
    <row r="73" spans="1:16" ht="12.75">
      <c r="A73" s="2"/>
      <c r="B73" s="2"/>
      <c r="C73" s="2"/>
      <c r="D73" s="2"/>
      <c r="E73" s="2"/>
      <c r="F73" s="2"/>
      <c r="G73" s="2"/>
      <c r="H73" s="2"/>
      <c r="I73" s="2"/>
      <c r="J73" s="2"/>
      <c r="K73" s="2"/>
      <c r="L73" s="2"/>
      <c r="M73" s="2"/>
      <c r="N73" s="2"/>
      <c r="O73" s="2"/>
      <c r="P73" s="2"/>
    </row>
    <row r="74" spans="1:16" ht="12.75">
      <c r="A74" s="2"/>
      <c r="B74" s="2"/>
      <c r="C74" s="2"/>
      <c r="D74" s="2"/>
      <c r="E74" s="2"/>
      <c r="F74" s="2"/>
      <c r="G74" s="2"/>
      <c r="H74" s="2"/>
      <c r="I74" s="2"/>
      <c r="J74" s="2"/>
      <c r="K74" s="2"/>
      <c r="L74" s="2"/>
      <c r="M74" s="2"/>
      <c r="N74" s="2"/>
      <c r="O74" s="2"/>
      <c r="P74" s="2"/>
    </row>
    <row r="75" spans="1:16" ht="12.75">
      <c r="A75" s="2"/>
      <c r="B75" s="2"/>
      <c r="C75" s="2"/>
      <c r="D75" s="2"/>
      <c r="E75" s="2"/>
      <c r="F75" s="2"/>
      <c r="G75" s="2"/>
      <c r="H75" s="2"/>
      <c r="I75" s="2"/>
      <c r="J75" s="2"/>
      <c r="K75" s="2"/>
      <c r="L75" s="2"/>
      <c r="M75" s="2"/>
      <c r="N75" s="2"/>
      <c r="O75" s="2"/>
      <c r="P75" s="2"/>
    </row>
    <row r="76" spans="1:10" ht="12.75">
      <c r="A76" s="2"/>
      <c r="B76" s="2"/>
      <c r="C76" s="2"/>
      <c r="D76" s="2"/>
      <c r="E76" s="2"/>
      <c r="F76" s="2"/>
      <c r="G76" s="2"/>
      <c r="H76" s="2"/>
      <c r="I76" s="2"/>
      <c r="J76" s="2"/>
    </row>
    <row r="77" spans="1:10" ht="12.75">
      <c r="A77" s="2"/>
      <c r="B77" s="2"/>
      <c r="C77" s="2"/>
      <c r="D77" s="2"/>
      <c r="E77" s="2"/>
      <c r="F77" s="2"/>
      <c r="G77" s="2"/>
      <c r="H77" s="2"/>
      <c r="I77" s="2"/>
      <c r="J77" s="2"/>
    </row>
  </sheetData>
  <mergeCells count="59">
    <mergeCell ref="I24:O24"/>
    <mergeCell ref="A12:B12"/>
    <mergeCell ref="N16:P16"/>
    <mergeCell ref="N17:P17"/>
    <mergeCell ref="J15:P15"/>
    <mergeCell ref="J16:M16"/>
    <mergeCell ref="J17:M17"/>
    <mergeCell ref="A9:B9"/>
    <mergeCell ref="A10:B10"/>
    <mergeCell ref="A28:B28"/>
    <mergeCell ref="C28:G28"/>
    <mergeCell ref="A24:B24"/>
    <mergeCell ref="C24:G24"/>
    <mergeCell ref="I28:O28"/>
    <mergeCell ref="A25:B25"/>
    <mergeCell ref="C25:G25"/>
    <mergeCell ref="A27:B27"/>
    <mergeCell ref="C27:G27"/>
    <mergeCell ref="I27:O27"/>
    <mergeCell ref="P6:P8"/>
    <mergeCell ref="O7:O8"/>
    <mergeCell ref="I22:O23"/>
    <mergeCell ref="A21:P21"/>
    <mergeCell ref="A20:P20"/>
    <mergeCell ref="C19:P19"/>
    <mergeCell ref="C23:G23"/>
    <mergeCell ref="A22:B23"/>
    <mergeCell ref="A14:B14"/>
    <mergeCell ref="J18:P18"/>
    <mergeCell ref="L7:L8"/>
    <mergeCell ref="C6:C8"/>
    <mergeCell ref="D6:D8"/>
    <mergeCell ref="K6:K8"/>
    <mergeCell ref="E7:E8"/>
    <mergeCell ref="F7:F8"/>
    <mergeCell ref="I6:I8"/>
    <mergeCell ref="E6:H6"/>
    <mergeCell ref="G7:G8"/>
    <mergeCell ref="J6:J8"/>
    <mergeCell ref="N1:P1"/>
    <mergeCell ref="N2:P2"/>
    <mergeCell ref="A3:P3"/>
    <mergeCell ref="C5:I5"/>
    <mergeCell ref="J5:P5"/>
    <mergeCell ref="A5:B8"/>
    <mergeCell ref="L6:O6"/>
    <mergeCell ref="M7:M8"/>
    <mergeCell ref="N7:N8"/>
    <mergeCell ref="H7:H8"/>
    <mergeCell ref="A29:B29"/>
    <mergeCell ref="C29:G29"/>
    <mergeCell ref="I29:O29"/>
    <mergeCell ref="A11:B11"/>
    <mergeCell ref="C22:G22"/>
    <mergeCell ref="C26:G26"/>
    <mergeCell ref="I26:O26"/>
    <mergeCell ref="I25:O25"/>
    <mergeCell ref="A26:B26"/>
    <mergeCell ref="A13:B13"/>
  </mergeCells>
  <printOptions horizontalCentered="1" verticalCentered="1"/>
  <pageMargins left="0.5905511811023623" right="0.1968503937007874" top="0.2755905511811024" bottom="0.2755905511811024" header="0.5118110236220472" footer="0.03937007874015748"/>
  <pageSetup horizontalDpi="600" verticalDpi="600" orientation="landscape" paperSize="9" scale="65" r:id="rId1"/>
  <headerFooter alignWithMargins="0">
    <oddFooter>&amp;C&amp;P</oddFooter>
  </headerFooter>
  <rowBreaks count="2" manualBreakCount="2">
    <brk id="32" max="16" man="1"/>
    <brk id="3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Vysočina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havlickova</dc:creator>
  <cp:keywords/>
  <dc:description/>
  <cp:lastModifiedBy>jakoubkova</cp:lastModifiedBy>
  <cp:lastPrinted>2011-06-23T07:09:19Z</cp:lastPrinted>
  <dcterms:created xsi:type="dcterms:W3CDTF">2003-05-30T09:45:20Z</dcterms:created>
  <dcterms:modified xsi:type="dcterms:W3CDTF">2011-06-23T14:14:49Z</dcterms:modified>
  <cp:category/>
  <cp:version/>
  <cp:contentType/>
  <cp:contentStatus/>
</cp:coreProperties>
</file>