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224" windowWidth="12696" windowHeight="9348" tabRatio="289" activeTab="0"/>
  </bookViews>
  <sheets>
    <sheet name="č. 1 a č. 2" sheetId="1" r:id="rId1"/>
    <sheet name="č. 3" sheetId="2" r:id="rId2"/>
    <sheet name="č. 4" sheetId="3" r:id="rId3"/>
    <sheet name="č. 5" sheetId="4" r:id="rId4"/>
  </sheets>
  <definedNames/>
  <calcPr fullCalcOnLoad="1"/>
</workbook>
</file>

<file path=xl/sharedStrings.xml><?xml version="1.0" encoding="utf-8"?>
<sst xmlns="http://schemas.openxmlformats.org/spreadsheetml/2006/main" count="234" uniqueCount="75">
  <si>
    <t>Školství</t>
  </si>
  <si>
    <t>živelní pojištění</t>
  </si>
  <si>
    <t>odcizení</t>
  </si>
  <si>
    <t>vandalismus</t>
  </si>
  <si>
    <t>odpovědnost</t>
  </si>
  <si>
    <t>havarijní pojištění</t>
  </si>
  <si>
    <t>pojištění odpovědnosti z provoz motorového vozidla</t>
  </si>
  <si>
    <t>cestovní pojištění</t>
  </si>
  <si>
    <t>celkem</t>
  </si>
  <si>
    <t xml:space="preserve">celkem </t>
  </si>
  <si>
    <t>celková výše vyplacených pojistných událostí</t>
  </si>
  <si>
    <t>Doprava</t>
  </si>
  <si>
    <t>Zdravotnictví</t>
  </si>
  <si>
    <t>Sociální péče</t>
  </si>
  <si>
    <t>Krajský úřad</t>
  </si>
  <si>
    <t>Kultura</t>
  </si>
  <si>
    <t>druh pojištění</t>
  </si>
  <si>
    <t xml:space="preserve">vyplacené odškodnění </t>
  </si>
  <si>
    <t>počet škod</t>
  </si>
  <si>
    <t>pojistné riziko</t>
  </si>
  <si>
    <t xml:space="preserve">počet zlikvidovaných pojistných událostí </t>
  </si>
  <si>
    <t xml:space="preserve">poč.škod nahlášených Aon Stach spol. s  r.o. </t>
  </si>
  <si>
    <t xml:space="preserve">riziko </t>
  </si>
  <si>
    <t>rezeva v Kč</t>
  </si>
  <si>
    <t xml:space="preserve">CELKEM </t>
  </si>
  <si>
    <t>POV</t>
  </si>
  <si>
    <t>přeprava</t>
  </si>
  <si>
    <t>CELKEM</t>
  </si>
  <si>
    <t xml:space="preserve">školství </t>
  </si>
  <si>
    <t>doprava</t>
  </si>
  <si>
    <t>zdravotnictví</t>
  </si>
  <si>
    <t>soc. péče</t>
  </si>
  <si>
    <t>kultura</t>
  </si>
  <si>
    <t>krajský úřad</t>
  </si>
  <si>
    <t>pojištěné</t>
  </si>
  <si>
    <t>riziko</t>
  </si>
  <si>
    <t>živelní riziko</t>
  </si>
  <si>
    <t>čelní sklo</t>
  </si>
  <si>
    <t>Poznámka</t>
  </si>
  <si>
    <t>Příloha číslo 3</t>
  </si>
  <si>
    <t xml:space="preserve">pojištění čelního skla *) </t>
  </si>
  <si>
    <t>obor činnosti</t>
  </si>
  <si>
    <t>pojištěné riziko</t>
  </si>
  <si>
    <t>živel</t>
  </si>
  <si>
    <t>havárie</t>
  </si>
  <si>
    <t>povinné ručení</t>
  </si>
  <si>
    <t>dopava</t>
  </si>
  <si>
    <t>sociální péče</t>
  </si>
  <si>
    <t>odškodné</t>
  </si>
  <si>
    <t>Příloha číslo 1</t>
  </si>
  <si>
    <t>odškodněno Kč</t>
  </si>
  <si>
    <t>Poznámka: *) od 1.1.2008 součást havarijního pojištění</t>
  </si>
  <si>
    <t>Příloha číslo 4</t>
  </si>
  <si>
    <t>rezerva poj.  plnění v Kč</t>
  </si>
  <si>
    <t>Příloha číslo 5</t>
  </si>
  <si>
    <t>Příloha číslo 2</t>
  </si>
  <si>
    <t xml:space="preserve">Přehled nahlášených a nedořešených  škodných událostí do pojišťovny  podle jednotlivých </t>
  </si>
  <si>
    <t xml:space="preserve">Přílohy ke zprávě o naplňování pojistné rámcové dohody </t>
  </si>
  <si>
    <t>na období 2008 až 2012 kraje Vysočina - pro období roku 2010</t>
  </si>
  <si>
    <t>Přehled počtu odškodněných pojistných událostí a výše odškodného podle oborů činnosti za rok 2010</t>
  </si>
  <si>
    <t>Struktura vyřešených škodných událostí dle jednotlivých  rizik v  roce 2010</t>
  </si>
  <si>
    <t>Rozbor škodných událostí dle oborů činnosti a jednotlivých rizik v roce 2010</t>
  </si>
  <si>
    <t>do2009</t>
  </si>
  <si>
    <t>CELKEM za rok 2010</t>
  </si>
  <si>
    <t>do 2009</t>
  </si>
  <si>
    <t>z  roku 2010</t>
  </si>
  <si>
    <t>Přehled nahlášených škodných událostí do pojišťovna k 31.12. 2010 dle oblastí činnosti</t>
  </si>
  <si>
    <t>rizik a oborů činnostik 31.12.2010</t>
  </si>
  <si>
    <t>vznik škody do 2009</t>
  </si>
  <si>
    <t>vznik škody v 2010</t>
  </si>
  <si>
    <t>pojištění čelního skla *</t>
  </si>
  <si>
    <r>
      <rPr>
        <b/>
        <sz val="8"/>
        <rFont val="Arial"/>
        <family val="2"/>
      </rPr>
      <t>Poznámka</t>
    </r>
    <r>
      <rPr>
        <sz val="8"/>
        <rFont val="Arial"/>
        <family val="2"/>
      </rPr>
      <t xml:space="preserve">:  </t>
    </r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  uvedené údaje o odškodnění jsou  po odpočtu příslušné spoluúčasti; </t>
    </r>
    <r>
      <rPr>
        <b/>
        <sz val="8"/>
        <rFont val="Arial"/>
        <family val="2"/>
      </rPr>
      <t>2</t>
    </r>
    <r>
      <rPr>
        <sz val="8"/>
        <rFont val="Arial"/>
        <family val="2"/>
      </rPr>
      <t>. *)  od 1.1.2008 součást havarijního pojištění</t>
    </r>
  </si>
  <si>
    <t>Přehled nahlášených škodných událostí pojistiteli k 31. 12. 2010</t>
  </si>
  <si>
    <t xml:space="preserve">Vysočina  celkem </t>
  </si>
  <si>
    <t>Přehled nahlášených škodných událostí do pojišťovny  podle jednotlivých rizik  k 31.12.2010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</si>
</sst>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\ &quot;Kč&quot;"/>
    <numFmt numFmtId="184" formatCode="#,##0\ &quot;Kč&quot;"/>
  </numFmts>
  <fonts count="32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i/>
      <sz val="10"/>
      <name val="Arial Narrow"/>
      <family val="2"/>
    </font>
    <font>
      <b/>
      <sz val="1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30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184" fontId="0" fillId="0" borderId="0" xfId="0" applyNumberFormat="1" applyAlignment="1">
      <alignment horizontal="center"/>
    </xf>
    <xf numFmtId="184" fontId="0" fillId="0" borderId="0" xfId="0" applyNumberForma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2" fillId="19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 wrapText="1"/>
    </xf>
    <xf numFmtId="0" fontId="2" fillId="19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3" fontId="2" fillId="19" borderId="21" xfId="0" applyNumberFormat="1" applyFont="1" applyFill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2" fillId="19" borderId="17" xfId="0" applyNumberFormat="1" applyFont="1" applyFill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 wrapText="1"/>
    </xf>
    <xf numFmtId="0" fontId="2" fillId="19" borderId="24" xfId="0" applyFont="1" applyFill="1" applyBorder="1" applyAlignment="1">
      <alignment/>
    </xf>
    <xf numFmtId="0" fontId="2" fillId="19" borderId="25" xfId="0" applyFont="1" applyFill="1" applyBorder="1" applyAlignment="1">
      <alignment/>
    </xf>
    <xf numFmtId="3" fontId="2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4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2" fillId="19" borderId="28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184" fontId="0" fillId="0" borderId="11" xfId="0" applyNumberFormat="1" applyFont="1" applyBorder="1" applyAlignment="1">
      <alignment/>
    </xf>
    <xf numFmtId="184" fontId="0" fillId="0" borderId="29" xfId="0" applyNumberFormat="1" applyFont="1" applyBorder="1" applyAlignment="1">
      <alignment/>
    </xf>
    <xf numFmtId="0" fontId="2" fillId="0" borderId="30" xfId="0" applyFont="1" applyFill="1" applyBorder="1" applyAlignment="1">
      <alignment horizontal="center" vertical="center" textRotation="90"/>
    </xf>
    <xf numFmtId="0" fontId="2" fillId="0" borderId="31" xfId="0" applyFont="1" applyFill="1" applyBorder="1" applyAlignment="1">
      <alignment horizontal="center" vertical="center" textRotation="90"/>
    </xf>
    <xf numFmtId="0" fontId="2" fillId="7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left"/>
    </xf>
    <xf numFmtId="0" fontId="0" fillId="0" borderId="33" xfId="0" applyFont="1" applyBorder="1" applyAlignment="1">
      <alignment horizontal="left" wrapText="1"/>
    </xf>
    <xf numFmtId="3" fontId="0" fillId="0" borderId="33" xfId="0" applyNumberFormat="1" applyFont="1" applyBorder="1" applyAlignment="1">
      <alignment horizontal="center"/>
    </xf>
    <xf numFmtId="184" fontId="0" fillId="0" borderId="19" xfId="0" applyNumberFormat="1" applyFont="1" applyBorder="1" applyAlignment="1">
      <alignment/>
    </xf>
    <xf numFmtId="0" fontId="0" fillId="0" borderId="34" xfId="0" applyFont="1" applyBorder="1" applyAlignment="1">
      <alignment horizontal="left"/>
    </xf>
    <xf numFmtId="3" fontId="0" fillId="0" borderId="35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3" fontId="0" fillId="0" borderId="34" xfId="0" applyNumberFormat="1" applyFont="1" applyBorder="1" applyAlignment="1">
      <alignment horizontal="center"/>
    </xf>
    <xf numFmtId="184" fontId="0" fillId="0" borderId="37" xfId="0" applyNumberFormat="1" applyFont="1" applyBorder="1" applyAlignment="1">
      <alignment/>
    </xf>
    <xf numFmtId="184" fontId="0" fillId="0" borderId="36" xfId="0" applyNumberFormat="1" applyFont="1" applyBorder="1" applyAlignment="1">
      <alignment/>
    </xf>
    <xf numFmtId="184" fontId="0" fillId="0" borderId="38" xfId="0" applyNumberFormat="1" applyFont="1" applyBorder="1" applyAlignment="1">
      <alignment/>
    </xf>
    <xf numFmtId="0" fontId="2" fillId="19" borderId="39" xfId="0" applyFont="1" applyFill="1" applyBorder="1" applyAlignment="1">
      <alignment horizontal="left"/>
    </xf>
    <xf numFmtId="0" fontId="2" fillId="19" borderId="20" xfId="0" applyFont="1" applyFill="1" applyBorder="1" applyAlignment="1">
      <alignment horizontal="center"/>
    </xf>
    <xf numFmtId="0" fontId="2" fillId="19" borderId="32" xfId="0" applyFont="1" applyFill="1" applyBorder="1" applyAlignment="1">
      <alignment horizontal="center"/>
    </xf>
    <xf numFmtId="0" fontId="2" fillId="19" borderId="12" xfId="0" applyFont="1" applyFill="1" applyBorder="1" applyAlignment="1">
      <alignment horizontal="center"/>
    </xf>
    <xf numFmtId="3" fontId="2" fillId="19" borderId="39" xfId="0" applyNumberFormat="1" applyFont="1" applyFill="1" applyBorder="1" applyAlignment="1">
      <alignment horizontal="center"/>
    </xf>
    <xf numFmtId="184" fontId="2" fillId="19" borderId="20" xfId="0" applyNumberFormat="1" applyFont="1" applyFill="1" applyBorder="1" applyAlignment="1">
      <alignment/>
    </xf>
    <xf numFmtId="184" fontId="2" fillId="19" borderId="32" xfId="0" applyNumberFormat="1" applyFont="1" applyFill="1" applyBorder="1" applyAlignment="1">
      <alignment/>
    </xf>
    <xf numFmtId="184" fontId="2" fillId="19" borderId="12" xfId="0" applyNumberFormat="1" applyFont="1" applyFill="1" applyBorder="1" applyAlignment="1">
      <alignment/>
    </xf>
    <xf numFmtId="0" fontId="2" fillId="0" borderId="30" xfId="0" applyFont="1" applyFill="1" applyBorder="1" applyAlignment="1">
      <alignment horizontal="left"/>
    </xf>
    <xf numFmtId="0" fontId="2" fillId="7" borderId="40" xfId="0" applyFont="1" applyFill="1" applyBorder="1" applyAlignment="1">
      <alignment horizontal="left"/>
    </xf>
    <xf numFmtId="0" fontId="2" fillId="7" borderId="41" xfId="0" applyFont="1" applyFill="1" applyBorder="1" applyAlignment="1">
      <alignment horizontal="center"/>
    </xf>
    <xf numFmtId="0" fontId="2" fillId="7" borderId="42" xfId="0" applyFont="1" applyFill="1" applyBorder="1" applyAlignment="1">
      <alignment horizontal="center"/>
    </xf>
    <xf numFmtId="0" fontId="2" fillId="7" borderId="43" xfId="0" applyFont="1" applyFill="1" applyBorder="1" applyAlignment="1">
      <alignment horizontal="center"/>
    </xf>
    <xf numFmtId="3" fontId="2" fillId="7" borderId="44" xfId="0" applyNumberFormat="1" applyFont="1" applyFill="1" applyBorder="1" applyAlignment="1">
      <alignment horizontal="center"/>
    </xf>
    <xf numFmtId="3" fontId="2" fillId="7" borderId="45" xfId="0" applyNumberFormat="1" applyFont="1" applyFill="1" applyBorder="1" applyAlignment="1">
      <alignment horizontal="center"/>
    </xf>
    <xf numFmtId="184" fontId="2" fillId="7" borderId="41" xfId="0" applyNumberFormat="1" applyFont="1" applyFill="1" applyBorder="1" applyAlignment="1">
      <alignment/>
    </xf>
    <xf numFmtId="184" fontId="2" fillId="7" borderId="42" xfId="0" applyNumberFormat="1" applyFont="1" applyFill="1" applyBorder="1" applyAlignment="1">
      <alignment/>
    </xf>
    <xf numFmtId="184" fontId="2" fillId="7" borderId="43" xfId="0" applyNumberFormat="1" applyFont="1" applyFill="1" applyBorder="1" applyAlignment="1">
      <alignment/>
    </xf>
    <xf numFmtId="3" fontId="2" fillId="19" borderId="21" xfId="0" applyNumberFormat="1" applyFont="1" applyFill="1" applyBorder="1" applyAlignment="1">
      <alignment horizontal="center" vertical="center"/>
    </xf>
    <xf numFmtId="0" fontId="2" fillId="19" borderId="32" xfId="0" applyFont="1" applyFill="1" applyBorder="1" applyAlignment="1">
      <alignment horizontal="center" vertical="center"/>
    </xf>
    <xf numFmtId="3" fontId="2" fillId="19" borderId="39" xfId="0" applyNumberFormat="1" applyFont="1" applyFill="1" applyBorder="1" applyAlignment="1">
      <alignment horizontal="center" vertical="center"/>
    </xf>
    <xf numFmtId="1" fontId="2" fillId="19" borderId="20" xfId="0" applyNumberFormat="1" applyFont="1" applyFill="1" applyBorder="1" applyAlignment="1">
      <alignment horizontal="center" vertical="center"/>
    </xf>
    <xf numFmtId="1" fontId="2" fillId="19" borderId="32" xfId="0" applyNumberFormat="1" applyFont="1" applyFill="1" applyBorder="1" applyAlignment="1">
      <alignment horizontal="center" vertical="center"/>
    </xf>
    <xf numFmtId="4" fontId="2" fillId="19" borderId="12" xfId="0" applyNumberFormat="1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0" fillId="7" borderId="37" xfId="0" applyFont="1" applyFill="1" applyBorder="1" applyAlignment="1">
      <alignment horizontal="center"/>
    </xf>
    <xf numFmtId="0" fontId="0" fillId="7" borderId="36" xfId="0" applyFont="1" applyFill="1" applyBorder="1" applyAlignment="1">
      <alignment horizontal="center"/>
    </xf>
    <xf numFmtId="0" fontId="0" fillId="7" borderId="38" xfId="0" applyFont="1" applyFill="1" applyBorder="1" applyAlignment="1">
      <alignment horizontal="center"/>
    </xf>
    <xf numFmtId="0" fontId="0" fillId="7" borderId="19" xfId="0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0" fontId="0" fillId="7" borderId="29" xfId="0" applyFont="1" applyFill="1" applyBorder="1" applyAlignment="1">
      <alignment horizontal="center"/>
    </xf>
    <xf numFmtId="3" fontId="9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14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3" fontId="0" fillId="0" borderId="46" xfId="0" applyNumberFormat="1" applyFill="1" applyBorder="1" applyAlignment="1">
      <alignment/>
    </xf>
    <xf numFmtId="3" fontId="0" fillId="0" borderId="47" xfId="0" applyNumberFormat="1" applyFill="1" applyBorder="1" applyAlignment="1">
      <alignment horizontal="center"/>
    </xf>
    <xf numFmtId="3" fontId="0" fillId="0" borderId="48" xfId="0" applyNumberFormat="1" applyFill="1" applyBorder="1" applyAlignment="1">
      <alignment horizontal="center"/>
    </xf>
    <xf numFmtId="3" fontId="0" fillId="0" borderId="49" xfId="0" applyNumberFormat="1" applyFill="1" applyBorder="1" applyAlignment="1">
      <alignment horizontal="center"/>
    </xf>
    <xf numFmtId="3" fontId="2" fillId="7" borderId="50" xfId="0" applyNumberFormat="1" applyFont="1" applyFill="1" applyBorder="1" applyAlignment="1">
      <alignment/>
    </xf>
    <xf numFmtId="3" fontId="2" fillId="7" borderId="51" xfId="0" applyNumberFormat="1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2" fillId="7" borderId="50" xfId="0" applyFont="1" applyFill="1" applyBorder="1" applyAlignment="1">
      <alignment/>
    </xf>
    <xf numFmtId="0" fontId="2" fillId="7" borderId="52" xfId="0" applyFont="1" applyFill="1" applyBorder="1" applyAlignment="1">
      <alignment horizontal="center"/>
    </xf>
    <xf numFmtId="3" fontId="2" fillId="7" borderId="17" xfId="0" applyNumberFormat="1" applyFont="1" applyFill="1" applyBorder="1" applyAlignment="1">
      <alignment horizontal="right"/>
    </xf>
    <xf numFmtId="3" fontId="2" fillId="7" borderId="53" xfId="0" applyNumberFormat="1" applyFont="1" applyFill="1" applyBorder="1" applyAlignment="1">
      <alignment horizontal="center"/>
    </xf>
    <xf numFmtId="3" fontId="2" fillId="7" borderId="28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84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84" fontId="0" fillId="0" borderId="24" xfId="0" applyNumberFormat="1" applyFont="1" applyFill="1" applyBorder="1" applyAlignment="1">
      <alignment/>
    </xf>
    <xf numFmtId="184" fontId="0" fillId="0" borderId="48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center"/>
    </xf>
    <xf numFmtId="3" fontId="0" fillId="0" borderId="54" xfId="0" applyNumberFormat="1" applyFont="1" applyFill="1" applyBorder="1" applyAlignment="1">
      <alignment horizontal="center"/>
    </xf>
    <xf numFmtId="3" fontId="2" fillId="7" borderId="17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center"/>
    </xf>
    <xf numFmtId="3" fontId="0" fillId="0" borderId="55" xfId="0" applyNumberFormat="1" applyFont="1" applyFill="1" applyBorder="1" applyAlignment="1">
      <alignment horizontal="center"/>
    </xf>
    <xf numFmtId="3" fontId="2" fillId="7" borderId="56" xfId="0" applyNumberFormat="1" applyFont="1" applyFill="1" applyBorder="1" applyAlignment="1">
      <alignment horizontal="center"/>
    </xf>
    <xf numFmtId="3" fontId="0" fillId="7" borderId="10" xfId="0" applyNumberFormat="1" applyFont="1" applyFill="1" applyBorder="1" applyAlignment="1">
      <alignment horizontal="center"/>
    </xf>
    <xf numFmtId="3" fontId="0" fillId="7" borderId="29" xfId="0" applyNumberFormat="1" applyFont="1" applyFill="1" applyBorder="1" applyAlignment="1">
      <alignment horizontal="center"/>
    </xf>
    <xf numFmtId="3" fontId="0" fillId="7" borderId="54" xfId="0" applyNumberFormat="1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184" fontId="0" fillId="0" borderId="49" xfId="0" applyNumberFormat="1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84" fontId="2" fillId="19" borderId="58" xfId="0" applyNumberFormat="1" applyFont="1" applyFill="1" applyBorder="1" applyAlignment="1">
      <alignment horizontal="center"/>
    </xf>
    <xf numFmtId="184" fontId="2" fillId="19" borderId="59" xfId="0" applyNumberFormat="1" applyFont="1" applyFill="1" applyBorder="1" applyAlignment="1">
      <alignment horizontal="center"/>
    </xf>
    <xf numFmtId="3" fontId="2" fillId="19" borderId="20" xfId="0" applyNumberFormat="1" applyFont="1" applyFill="1" applyBorder="1" applyAlignment="1">
      <alignment horizontal="center"/>
    </xf>
    <xf numFmtId="184" fontId="2" fillId="19" borderId="51" xfId="0" applyNumberFormat="1" applyFont="1" applyFill="1" applyBorder="1" applyAlignment="1">
      <alignment/>
    </xf>
    <xf numFmtId="0" fontId="2" fillId="19" borderId="56" xfId="0" applyFont="1" applyFill="1" applyBorder="1" applyAlignment="1">
      <alignment horizontal="center"/>
    </xf>
    <xf numFmtId="184" fontId="2" fillId="19" borderId="25" xfId="0" applyNumberFormat="1" applyFont="1" applyFill="1" applyBorder="1" applyAlignment="1">
      <alignment/>
    </xf>
    <xf numFmtId="0" fontId="2" fillId="19" borderId="39" xfId="0" applyFont="1" applyFill="1" applyBorder="1" applyAlignment="1">
      <alignment horizontal="center"/>
    </xf>
    <xf numFmtId="3" fontId="0" fillId="7" borderId="38" xfId="0" applyNumberFormat="1" applyFont="1" applyFill="1" applyBorder="1" applyAlignment="1">
      <alignment horizontal="center"/>
    </xf>
    <xf numFmtId="3" fontId="0" fillId="7" borderId="29" xfId="0" applyNumberFormat="1" applyFont="1" applyFill="1" applyBorder="1" applyAlignment="1">
      <alignment horizontal="center"/>
    </xf>
    <xf numFmtId="3" fontId="0" fillId="7" borderId="54" xfId="0" applyNumberFormat="1" applyFont="1" applyFill="1" applyBorder="1" applyAlignment="1">
      <alignment horizontal="center"/>
    </xf>
    <xf numFmtId="0" fontId="2" fillId="7" borderId="51" xfId="0" applyFont="1" applyFill="1" applyBorder="1" applyAlignment="1">
      <alignment horizontal="center"/>
    </xf>
    <xf numFmtId="0" fontId="2" fillId="7" borderId="56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33" xfId="0" applyBorder="1" applyAlignment="1">
      <alignment horizontal="left"/>
    </xf>
    <xf numFmtId="3" fontId="0" fillId="0" borderId="29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2" fillId="7" borderId="17" xfId="0" applyNumberFormat="1" applyFont="1" applyFill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3" fontId="2" fillId="19" borderId="52" xfId="0" applyNumberFormat="1" applyFont="1" applyFill="1" applyBorder="1" applyAlignment="1">
      <alignment horizontal="center"/>
    </xf>
    <xf numFmtId="3" fontId="2" fillId="19" borderId="53" xfId="0" applyNumberFormat="1" applyFont="1" applyFill="1" applyBorder="1" applyAlignment="1">
      <alignment horizontal="center"/>
    </xf>
    <xf numFmtId="3" fontId="2" fillId="19" borderId="20" xfId="0" applyNumberFormat="1" applyFont="1" applyFill="1" applyBorder="1" applyAlignment="1">
      <alignment horizontal="center"/>
    </xf>
    <xf numFmtId="3" fontId="2" fillId="19" borderId="12" xfId="0" applyNumberFormat="1" applyFont="1" applyFill="1" applyBorder="1" applyAlignment="1">
      <alignment horizontal="center"/>
    </xf>
    <xf numFmtId="3" fontId="2" fillId="19" borderId="21" xfId="0" applyNumberFormat="1" applyFont="1" applyFill="1" applyBorder="1" applyAlignment="1">
      <alignment horizontal="center"/>
    </xf>
    <xf numFmtId="3" fontId="2" fillId="19" borderId="39" xfId="0" applyNumberFormat="1" applyFont="1" applyFill="1" applyBorder="1" applyAlignment="1">
      <alignment horizontal="center"/>
    </xf>
    <xf numFmtId="3" fontId="2" fillId="7" borderId="20" xfId="0" applyNumberFormat="1" applyFont="1" applyFill="1" applyBorder="1" applyAlignment="1">
      <alignment horizontal="center"/>
    </xf>
    <xf numFmtId="3" fontId="2" fillId="7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7" borderId="18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3" fontId="0" fillId="7" borderId="19" xfId="0" applyNumberFormat="1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3" fontId="0" fillId="0" borderId="60" xfId="0" applyNumberFormat="1" applyFont="1" applyFill="1" applyBorder="1" applyAlignment="1">
      <alignment horizontal="center"/>
    </xf>
    <xf numFmtId="3" fontId="0" fillId="0" borderId="61" xfId="0" applyNumberFormat="1" applyFont="1" applyFill="1" applyBorder="1" applyAlignment="1">
      <alignment horizontal="center"/>
    </xf>
    <xf numFmtId="3" fontId="0" fillId="7" borderId="60" xfId="0" applyNumberFormat="1" applyFont="1" applyFill="1" applyBorder="1" applyAlignment="1">
      <alignment horizontal="center"/>
    </xf>
    <xf numFmtId="0" fontId="2" fillId="7" borderId="50" xfId="0" applyFont="1" applyFill="1" applyBorder="1" applyAlignment="1">
      <alignment horizontal="center"/>
    </xf>
    <xf numFmtId="3" fontId="2" fillId="7" borderId="52" xfId="0" applyNumberFormat="1" applyFont="1" applyFill="1" applyBorder="1" applyAlignment="1">
      <alignment horizontal="center"/>
    </xf>
    <xf numFmtId="3" fontId="2" fillId="7" borderId="53" xfId="0" applyNumberFormat="1" applyFont="1" applyFill="1" applyBorder="1" applyAlignment="1">
      <alignment horizontal="center"/>
    </xf>
    <xf numFmtId="3" fontId="0" fillId="7" borderId="35" xfId="0" applyNumberFormat="1" applyFont="1" applyFill="1" applyBorder="1" applyAlignment="1">
      <alignment horizontal="center"/>
    </xf>
    <xf numFmtId="3" fontId="0" fillId="7" borderId="22" xfId="0" applyNumberFormat="1" applyFont="1" applyFill="1" applyBorder="1" applyAlignment="1">
      <alignment horizontal="center"/>
    </xf>
    <xf numFmtId="3" fontId="0" fillId="7" borderId="61" xfId="0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3" fontId="0" fillId="0" borderId="60" xfId="0" applyNumberFormat="1" applyFont="1" applyFill="1" applyBorder="1" applyAlignment="1">
      <alignment horizontal="center"/>
    </xf>
    <xf numFmtId="3" fontId="2" fillId="7" borderId="52" xfId="0" applyNumberFormat="1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3" fontId="0" fillId="0" borderId="61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3" fontId="2" fillId="19" borderId="21" xfId="0" applyNumberFormat="1" applyFont="1" applyFill="1" applyBorder="1" applyAlignment="1">
      <alignment horizontal="center"/>
    </xf>
    <xf numFmtId="3" fontId="2" fillId="19" borderId="12" xfId="0" applyNumberFormat="1" applyFont="1" applyFill="1" applyBorder="1" applyAlignment="1">
      <alignment horizontal="center"/>
    </xf>
    <xf numFmtId="0" fontId="2" fillId="19" borderId="2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84" fontId="0" fillId="0" borderId="11" xfId="0" applyNumberFormat="1" applyFont="1" applyFill="1" applyBorder="1" applyAlignment="1">
      <alignment horizontal="center"/>
    </xf>
    <xf numFmtId="184" fontId="0" fillId="0" borderId="29" xfId="0" applyNumberFormat="1" applyFont="1" applyFill="1" applyBorder="1" applyAlignment="1">
      <alignment horizontal="center"/>
    </xf>
    <xf numFmtId="184" fontId="0" fillId="0" borderId="26" xfId="0" applyNumberFormat="1" applyFont="1" applyFill="1" applyBorder="1" applyAlignment="1">
      <alignment horizontal="center"/>
    </xf>
    <xf numFmtId="184" fontId="0" fillId="0" borderId="54" xfId="0" applyNumberFormat="1" applyFont="1" applyFill="1" applyBorder="1" applyAlignment="1">
      <alignment horizontal="center"/>
    </xf>
    <xf numFmtId="184" fontId="2" fillId="7" borderId="28" xfId="0" applyNumberFormat="1" applyFont="1" applyFill="1" applyBorder="1" applyAlignment="1">
      <alignment horizontal="center"/>
    </xf>
    <xf numFmtId="184" fontId="2" fillId="7" borderId="17" xfId="0" applyNumberFormat="1" applyFont="1" applyFill="1" applyBorder="1" applyAlignment="1">
      <alignment horizontal="center"/>
    </xf>
    <xf numFmtId="0" fontId="0" fillId="0" borderId="60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2" fillId="7" borderId="52" xfId="0" applyFont="1" applyFill="1" applyBorder="1" applyAlignment="1">
      <alignment horizontal="left"/>
    </xf>
    <xf numFmtId="0" fontId="2" fillId="7" borderId="28" xfId="0" applyFont="1" applyFill="1" applyBorder="1" applyAlignment="1">
      <alignment horizontal="left"/>
    </xf>
    <xf numFmtId="0" fontId="2" fillId="19" borderId="52" xfId="0" applyFont="1" applyFill="1" applyBorder="1" applyAlignment="1">
      <alignment horizontal="left"/>
    </xf>
    <xf numFmtId="184" fontId="2" fillId="19" borderId="28" xfId="0" applyNumberFormat="1" applyFont="1" applyFill="1" applyBorder="1" applyAlignment="1">
      <alignment horizontal="left"/>
    </xf>
    <xf numFmtId="184" fontId="2" fillId="19" borderId="17" xfId="0" applyNumberFormat="1" applyFont="1" applyFill="1" applyBorder="1" applyAlignment="1">
      <alignment horizontal="left"/>
    </xf>
    <xf numFmtId="184" fontId="0" fillId="0" borderId="27" xfId="0" applyNumberFormat="1" applyFont="1" applyFill="1" applyBorder="1" applyAlignment="1">
      <alignment horizontal="center"/>
    </xf>
    <xf numFmtId="184" fontId="0" fillId="0" borderId="10" xfId="0" applyNumberFormat="1" applyFont="1" applyFill="1" applyBorder="1" applyAlignment="1">
      <alignment horizontal="center"/>
    </xf>
    <xf numFmtId="3" fontId="2" fillId="19" borderId="52" xfId="0" applyNumberFormat="1" applyFont="1" applyFill="1" applyBorder="1" applyAlignment="1">
      <alignment horizontal="center"/>
    </xf>
    <xf numFmtId="3" fontId="2" fillId="19" borderId="17" xfId="0" applyNumberFormat="1" applyFont="1" applyFill="1" applyBorder="1" applyAlignment="1">
      <alignment horizontal="center"/>
    </xf>
    <xf numFmtId="3" fontId="2" fillId="19" borderId="35" xfId="0" applyNumberFormat="1" applyFont="1" applyFill="1" applyBorder="1" applyAlignment="1">
      <alignment horizontal="center"/>
    </xf>
    <xf numFmtId="3" fontId="2" fillId="19" borderId="38" xfId="0" applyNumberFormat="1" applyFont="1" applyFill="1" applyBorder="1" applyAlignment="1">
      <alignment horizontal="center"/>
    </xf>
    <xf numFmtId="3" fontId="2" fillId="19" borderId="15" xfId="0" applyNumberFormat="1" applyFont="1" applyFill="1" applyBorder="1" applyAlignment="1">
      <alignment horizontal="center"/>
    </xf>
    <xf numFmtId="3" fontId="2" fillId="19" borderId="62" xfId="0" applyNumberFormat="1" applyFont="1" applyFill="1" applyBorder="1" applyAlignment="1">
      <alignment horizontal="center"/>
    </xf>
    <xf numFmtId="0" fontId="2" fillId="19" borderId="24" xfId="0" applyFont="1" applyFill="1" applyBorder="1" applyAlignment="1">
      <alignment horizontal="center" vertical="center"/>
    </xf>
    <xf numFmtId="0" fontId="2" fillId="19" borderId="25" xfId="0" applyFont="1" applyFill="1" applyBorder="1" applyAlignment="1">
      <alignment horizontal="center" vertical="center"/>
    </xf>
    <xf numFmtId="0" fontId="2" fillId="19" borderId="63" xfId="0" applyFont="1" applyFill="1" applyBorder="1" applyAlignment="1">
      <alignment horizontal="center"/>
    </xf>
    <xf numFmtId="0" fontId="2" fillId="19" borderId="64" xfId="0" applyFont="1" applyFill="1" applyBorder="1" applyAlignment="1">
      <alignment horizontal="center"/>
    </xf>
    <xf numFmtId="0" fontId="2" fillId="19" borderId="36" xfId="0" applyFont="1" applyFill="1" applyBorder="1" applyAlignment="1">
      <alignment horizontal="center"/>
    </xf>
    <xf numFmtId="0" fontId="2" fillId="19" borderId="38" xfId="0" applyFont="1" applyFill="1" applyBorder="1" applyAlignment="1">
      <alignment horizontal="center"/>
    </xf>
    <xf numFmtId="3" fontId="2" fillId="19" borderId="53" xfId="0" applyNumberFormat="1" applyFont="1" applyFill="1" applyBorder="1" applyAlignment="1">
      <alignment horizontal="center"/>
    </xf>
    <xf numFmtId="0" fontId="2" fillId="19" borderId="53" xfId="0" applyFont="1" applyFill="1" applyBorder="1" applyAlignment="1">
      <alignment horizontal="center"/>
    </xf>
    <xf numFmtId="0" fontId="2" fillId="19" borderId="17" xfId="0" applyFont="1" applyFill="1" applyBorder="1" applyAlignment="1">
      <alignment horizontal="center"/>
    </xf>
    <xf numFmtId="0" fontId="2" fillId="19" borderId="52" xfId="0" applyFont="1" applyFill="1" applyBorder="1" applyAlignment="1">
      <alignment horizontal="center"/>
    </xf>
    <xf numFmtId="3" fontId="2" fillId="19" borderId="56" xfId="0" applyNumberFormat="1" applyFont="1" applyFill="1" applyBorder="1" applyAlignment="1">
      <alignment horizontal="center"/>
    </xf>
    <xf numFmtId="0" fontId="2" fillId="0" borderId="37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0" fillId="0" borderId="20" xfId="0" applyFont="1" applyBorder="1" applyAlignment="1">
      <alignment horizontal="center" vertical="center" textRotation="90"/>
    </xf>
    <xf numFmtId="0" fontId="2" fillId="19" borderId="65" xfId="0" applyFont="1" applyFill="1" applyBorder="1" applyAlignment="1">
      <alignment horizontal="center" vertical="center"/>
    </xf>
    <xf numFmtId="0" fontId="2" fillId="19" borderId="14" xfId="0" applyFont="1" applyFill="1" applyBorder="1" applyAlignment="1">
      <alignment horizontal="center" vertical="center"/>
    </xf>
    <xf numFmtId="0" fontId="2" fillId="19" borderId="15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 wrapText="1"/>
    </xf>
    <xf numFmtId="0" fontId="0" fillId="7" borderId="36" xfId="0" applyFont="1" applyFill="1" applyBorder="1" applyAlignment="1">
      <alignment horizontal="center" vertical="center" wrapText="1"/>
    </xf>
    <xf numFmtId="0" fontId="0" fillId="7" borderId="38" xfId="0" applyFont="1" applyFill="1" applyBorder="1" applyAlignment="1">
      <alignment horizontal="center" vertical="center" wrapText="1"/>
    </xf>
    <xf numFmtId="0" fontId="0" fillId="7" borderId="19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 wrapText="1"/>
    </xf>
    <xf numFmtId="0" fontId="0" fillId="7" borderId="2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57" xfId="0" applyFont="1" applyBorder="1" applyAlignment="1">
      <alignment horizontal="left"/>
    </xf>
    <xf numFmtId="0" fontId="2" fillId="19" borderId="37" xfId="0" applyFont="1" applyFill="1" applyBorder="1" applyAlignment="1">
      <alignment horizontal="center" vertical="center" wrapText="1"/>
    </xf>
    <xf numFmtId="0" fontId="2" fillId="19" borderId="36" xfId="0" applyFont="1" applyFill="1" applyBorder="1" applyAlignment="1">
      <alignment horizontal="center" vertical="center" wrapText="1"/>
    </xf>
    <xf numFmtId="0" fontId="2" fillId="19" borderId="38" xfId="0" applyFont="1" applyFill="1" applyBorder="1" applyAlignment="1">
      <alignment horizontal="center" vertical="center" wrapText="1"/>
    </xf>
    <xf numFmtId="0" fontId="2" fillId="19" borderId="19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29" xfId="0" applyFont="1" applyFill="1" applyBorder="1" applyAlignment="1">
      <alignment horizontal="center" vertical="center" wrapText="1"/>
    </xf>
    <xf numFmtId="0" fontId="2" fillId="19" borderId="35" xfId="0" applyFont="1" applyFill="1" applyBorder="1" applyAlignment="1">
      <alignment horizontal="center" vertical="center" wrapText="1"/>
    </xf>
    <xf numFmtId="0" fontId="0" fillId="19" borderId="36" xfId="0" applyFont="1" applyFill="1" applyBorder="1" applyAlignment="1">
      <alignment horizontal="center" vertical="center" wrapText="1"/>
    </xf>
    <xf numFmtId="0" fontId="0" fillId="19" borderId="34" xfId="0" applyFont="1" applyFill="1" applyBorder="1" applyAlignment="1">
      <alignment horizontal="center" vertical="center" wrapText="1"/>
    </xf>
    <xf numFmtId="0" fontId="0" fillId="19" borderId="22" xfId="0" applyFont="1" applyFill="1" applyBorder="1" applyAlignment="1">
      <alignment horizontal="center" vertical="center" wrapText="1"/>
    </xf>
    <xf numFmtId="0" fontId="0" fillId="19" borderId="11" xfId="0" applyFont="1" applyFill="1" applyBorder="1" applyAlignment="1">
      <alignment horizontal="center" vertical="center" wrapText="1"/>
    </xf>
    <xf numFmtId="0" fontId="0" fillId="19" borderId="33" xfId="0" applyFont="1" applyFill="1" applyBorder="1" applyAlignment="1">
      <alignment horizontal="center" vertical="center" wrapText="1"/>
    </xf>
    <xf numFmtId="3" fontId="2" fillId="7" borderId="37" xfId="0" applyNumberFormat="1" applyFont="1" applyFill="1" applyBorder="1" applyAlignment="1">
      <alignment horizontal="center"/>
    </xf>
    <xf numFmtId="3" fontId="2" fillId="7" borderId="38" xfId="0" applyNumberFormat="1" applyFont="1" applyFill="1" applyBorder="1" applyAlignment="1">
      <alignment horizontal="center"/>
    </xf>
    <xf numFmtId="3" fontId="0" fillId="7" borderId="53" xfId="0" applyNumberFormat="1" applyFill="1" applyBorder="1" applyAlignment="1">
      <alignment/>
    </xf>
    <xf numFmtId="3" fontId="0" fillId="7" borderId="17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0" fontId="2" fillId="19" borderId="66" xfId="0" applyFont="1" applyFill="1" applyBorder="1" applyAlignment="1">
      <alignment vertical="center"/>
    </xf>
    <xf numFmtId="0" fontId="2" fillId="19" borderId="67" xfId="0" applyFont="1" applyFill="1" applyBorder="1" applyAlignment="1">
      <alignment vertical="center"/>
    </xf>
    <xf numFmtId="3" fontId="2" fillId="19" borderId="58" xfId="0" applyNumberFormat="1" applyFont="1" applyFill="1" applyBorder="1" applyAlignment="1">
      <alignment vertical="center"/>
    </xf>
    <xf numFmtId="3" fontId="2" fillId="19" borderId="59" xfId="0" applyNumberFormat="1" applyFont="1" applyFill="1" applyBorder="1" applyAlignment="1">
      <alignment vertical="center"/>
    </xf>
    <xf numFmtId="3" fontId="2" fillId="19" borderId="58" xfId="0" applyNumberFormat="1" applyFont="1" applyFill="1" applyBorder="1" applyAlignment="1">
      <alignment vertical="center" wrapText="1"/>
    </xf>
    <xf numFmtId="3" fontId="2" fillId="19" borderId="59" xfId="0" applyNumberFormat="1" applyFont="1" applyFill="1" applyBorder="1" applyAlignment="1">
      <alignment vertical="center" wrapText="1"/>
    </xf>
    <xf numFmtId="3" fontId="2" fillId="19" borderId="57" xfId="0" applyNumberFormat="1" applyFont="1" applyFill="1" applyBorder="1" applyAlignment="1">
      <alignment vertical="center"/>
    </xf>
    <xf numFmtId="3" fontId="2" fillId="19" borderId="68" xfId="0" applyNumberFormat="1" applyFont="1" applyFill="1" applyBorder="1" applyAlignment="1">
      <alignment vertical="center"/>
    </xf>
    <xf numFmtId="3" fontId="2" fillId="19" borderId="40" xfId="0" applyNumberFormat="1" applyFont="1" applyFill="1" applyBorder="1" applyAlignment="1">
      <alignment vertical="center"/>
    </xf>
    <xf numFmtId="3" fontId="2" fillId="19" borderId="31" xfId="0" applyNumberFormat="1" applyFont="1" applyFill="1" applyBorder="1" applyAlignment="1">
      <alignment vertical="center"/>
    </xf>
    <xf numFmtId="3" fontId="0" fillId="0" borderId="16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2" fillId="19" borderId="65" xfId="0" applyFont="1" applyFill="1" applyBorder="1" applyAlignment="1">
      <alignment horizontal="center" vertical="center"/>
    </xf>
    <xf numFmtId="0" fontId="2" fillId="19" borderId="15" xfId="0" applyFont="1" applyFill="1" applyBorder="1" applyAlignment="1">
      <alignment horizontal="center" vertical="center"/>
    </xf>
    <xf numFmtId="3" fontId="0" fillId="0" borderId="61" xfId="0" applyNumberFormat="1" applyFill="1" applyBorder="1" applyAlignment="1">
      <alignment/>
    </xf>
    <xf numFmtId="3" fontId="0" fillId="0" borderId="54" xfId="0" applyNumberFormat="1" applyFill="1" applyBorder="1" applyAlignment="1">
      <alignment/>
    </xf>
    <xf numFmtId="3" fontId="2" fillId="19" borderId="37" xfId="0" applyNumberFormat="1" applyFont="1" applyFill="1" applyBorder="1" applyAlignment="1">
      <alignment horizontal="center"/>
    </xf>
    <xf numFmtId="3" fontId="2" fillId="19" borderId="38" xfId="0" applyNumberFormat="1" applyFont="1" applyFill="1" applyBorder="1" applyAlignment="1">
      <alignment horizontal="center"/>
    </xf>
    <xf numFmtId="3" fontId="2" fillId="19" borderId="35" xfId="0" applyNumberFormat="1" applyFont="1" applyFill="1" applyBorder="1" applyAlignment="1">
      <alignment horizontal="center"/>
    </xf>
    <xf numFmtId="3" fontId="2" fillId="19" borderId="3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65" xfId="0" applyFont="1" applyFill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 textRotation="90"/>
    </xf>
    <xf numFmtId="3" fontId="2" fillId="19" borderId="34" xfId="0" applyNumberFormat="1" applyFont="1" applyFill="1" applyBorder="1" applyAlignment="1">
      <alignment horizontal="center"/>
    </xf>
    <xf numFmtId="3" fontId="2" fillId="19" borderId="37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</xdr:colOff>
      <xdr:row>3</xdr:row>
      <xdr:rowOff>142875</xdr:rowOff>
    </xdr:from>
    <xdr:to>
      <xdr:col>14</xdr:col>
      <xdr:colOff>752475</xdr:colOff>
      <xdr:row>5</xdr:row>
      <xdr:rowOff>28575</xdr:rowOff>
    </xdr:to>
    <xdr:pic>
      <xdr:nvPicPr>
        <xdr:cNvPr id="1" name="Picture 2" descr="Aon_Logo_Maroon_15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628650"/>
          <a:ext cx="695325" cy="361950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0</xdr:row>
      <xdr:rowOff>0</xdr:rowOff>
    </xdr:from>
    <xdr:to>
      <xdr:col>10</xdr:col>
      <xdr:colOff>714375</xdr:colOff>
      <xdr:row>1</xdr:row>
      <xdr:rowOff>104775</xdr:rowOff>
    </xdr:to>
    <xdr:pic>
      <xdr:nvPicPr>
        <xdr:cNvPr id="1" name="Picture 2" descr="Aon_Logo_Maroon_15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0"/>
          <a:ext cx="704850" cy="37147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0</xdr:row>
      <xdr:rowOff>66675</xdr:rowOff>
    </xdr:from>
    <xdr:to>
      <xdr:col>8</xdr:col>
      <xdr:colOff>571500</xdr:colOff>
      <xdr:row>2</xdr:row>
      <xdr:rowOff>9525</xdr:rowOff>
    </xdr:to>
    <xdr:pic>
      <xdr:nvPicPr>
        <xdr:cNvPr id="1" name="Picture 2" descr="Aon_Logo_Maroon_15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66675"/>
          <a:ext cx="666750" cy="37147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0</xdr:row>
      <xdr:rowOff>38100</xdr:rowOff>
    </xdr:from>
    <xdr:to>
      <xdr:col>7</xdr:col>
      <xdr:colOff>704850</xdr:colOff>
      <xdr:row>1</xdr:row>
      <xdr:rowOff>142875</xdr:rowOff>
    </xdr:to>
    <xdr:pic>
      <xdr:nvPicPr>
        <xdr:cNvPr id="1" name="Picture 2" descr="Aon_Logo_Maroon_15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38100"/>
          <a:ext cx="666750" cy="37147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46"/>
  <sheetViews>
    <sheetView tabSelected="1" view="pageLayout" workbookViewId="0" topLeftCell="A1">
      <selection activeCell="A3" sqref="A3"/>
    </sheetView>
  </sheetViews>
  <sheetFormatPr defaultColWidth="9.140625" defaultRowHeight="12.75"/>
  <cols>
    <col min="1" max="1" width="15.7109375" style="0" customWidth="1"/>
    <col min="3" max="3" width="11.8515625" style="0" customWidth="1"/>
    <col min="5" max="5" width="11.8515625" style="2" customWidth="1"/>
    <col min="6" max="6" width="9.140625" style="9" customWidth="1"/>
    <col min="7" max="7" width="11.8515625" style="2" customWidth="1"/>
    <col min="8" max="8" width="9.140625" style="9" customWidth="1"/>
    <col min="9" max="9" width="11.8515625" style="9" customWidth="1"/>
    <col min="10" max="10" width="9.140625" style="9" customWidth="1"/>
    <col min="11" max="11" width="11.8515625" style="9" customWidth="1"/>
    <col min="12" max="12" width="9.140625" style="9" customWidth="1"/>
    <col min="13" max="13" width="11.8515625" style="9" customWidth="1"/>
    <col min="14" max="14" width="9.140625" style="9" customWidth="1"/>
    <col min="15" max="15" width="11.8515625" style="9" customWidth="1"/>
    <col min="16" max="16" width="14.00390625" style="9" bestFit="1" customWidth="1"/>
    <col min="17" max="17" width="10.140625" style="9" bestFit="1" customWidth="1"/>
    <col min="18" max="18" width="14.00390625" style="9" bestFit="1" customWidth="1"/>
  </cols>
  <sheetData>
    <row r="5" spans="1:10" ht="24.75" customHeight="1">
      <c r="A5" s="172" t="s">
        <v>57</v>
      </c>
      <c r="B5" s="171"/>
      <c r="C5" s="171"/>
      <c r="D5" s="171"/>
      <c r="E5" s="171"/>
      <c r="F5" s="171"/>
      <c r="G5" s="171"/>
      <c r="H5" s="171"/>
      <c r="I5" s="171"/>
      <c r="J5" s="171"/>
    </row>
    <row r="6" spans="1:10" ht="24.75" customHeight="1">
      <c r="A6" s="172" t="s">
        <v>58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ht="12.75" customHeight="1">
      <c r="A7" s="171"/>
      <c r="B7" s="171"/>
      <c r="C7" s="171"/>
      <c r="D7" s="171"/>
      <c r="E7" s="171"/>
      <c r="F7" s="171"/>
      <c r="G7" s="171"/>
      <c r="H7" s="171"/>
      <c r="I7" s="171"/>
      <c r="J7" s="171"/>
    </row>
    <row r="8" spans="1:10" ht="12.75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</row>
    <row r="9" spans="1:10" ht="12.75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</row>
    <row r="11" ht="21">
      <c r="A11" s="51" t="s">
        <v>49</v>
      </c>
    </row>
    <row r="13" spans="1:18" ht="15">
      <c r="A13" s="24" t="s">
        <v>59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5" spans="4:18" ht="15.75" thickBot="1"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5" s="25" customFormat="1" ht="13.5" thickBot="1">
      <c r="A16" s="239" t="s">
        <v>41</v>
      </c>
      <c r="B16" s="241" t="s">
        <v>42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3"/>
      <c r="O16" s="244"/>
    </row>
    <row r="17" spans="1:15" s="25" customFormat="1" ht="13.5" thickBot="1">
      <c r="A17" s="240"/>
      <c r="B17" s="246" t="s">
        <v>43</v>
      </c>
      <c r="C17" s="247"/>
      <c r="D17" s="248" t="s">
        <v>2</v>
      </c>
      <c r="E17" s="247"/>
      <c r="F17" s="233" t="s">
        <v>3</v>
      </c>
      <c r="G17" s="249"/>
      <c r="H17" s="233" t="s">
        <v>4</v>
      </c>
      <c r="I17" s="234"/>
      <c r="J17" s="245" t="s">
        <v>44</v>
      </c>
      <c r="K17" s="234"/>
      <c r="L17" s="233" t="s">
        <v>45</v>
      </c>
      <c r="M17" s="234"/>
      <c r="N17" s="212" t="s">
        <v>37</v>
      </c>
      <c r="O17" s="213"/>
    </row>
    <row r="18" spans="1:15" s="27" customFormat="1" ht="25.5" customHeight="1">
      <c r="A18" s="33"/>
      <c r="B18" s="38" t="s">
        <v>18</v>
      </c>
      <c r="C18" s="26" t="s">
        <v>50</v>
      </c>
      <c r="D18" s="38" t="s">
        <v>18</v>
      </c>
      <c r="E18" s="26" t="s">
        <v>50</v>
      </c>
      <c r="F18" s="38" t="s">
        <v>18</v>
      </c>
      <c r="G18" s="47" t="s">
        <v>50</v>
      </c>
      <c r="H18" s="38" t="s">
        <v>18</v>
      </c>
      <c r="I18" s="26" t="s">
        <v>50</v>
      </c>
      <c r="J18" s="36" t="s">
        <v>18</v>
      </c>
      <c r="K18" s="26" t="s">
        <v>50</v>
      </c>
      <c r="L18" s="38" t="s">
        <v>18</v>
      </c>
      <c r="M18" s="26" t="s">
        <v>50</v>
      </c>
      <c r="N18" s="36" t="s">
        <v>18</v>
      </c>
      <c r="O18" s="26" t="s">
        <v>50</v>
      </c>
    </row>
    <row r="19" spans="1:15" s="25" customFormat="1" ht="12.75">
      <c r="A19" s="34" t="s">
        <v>28</v>
      </c>
      <c r="B19" s="39">
        <v>13</v>
      </c>
      <c r="C19" s="174">
        <v>143310</v>
      </c>
      <c r="D19" s="39">
        <v>1</v>
      </c>
      <c r="E19" s="174">
        <v>0</v>
      </c>
      <c r="F19" s="45">
        <v>2</v>
      </c>
      <c r="G19" s="70">
        <v>4253</v>
      </c>
      <c r="H19" s="45">
        <v>784</v>
      </c>
      <c r="I19" s="174">
        <v>2623209</v>
      </c>
      <c r="J19" s="42">
        <v>7</v>
      </c>
      <c r="K19" s="174">
        <v>101671</v>
      </c>
      <c r="L19" s="45">
        <v>3</v>
      </c>
      <c r="M19" s="174">
        <v>43007</v>
      </c>
      <c r="N19" s="42">
        <v>0</v>
      </c>
      <c r="O19" s="174">
        <v>0</v>
      </c>
    </row>
    <row r="20" spans="1:15" s="25" customFormat="1" ht="12.75">
      <c r="A20" s="34" t="s">
        <v>46</v>
      </c>
      <c r="B20" s="39">
        <v>0</v>
      </c>
      <c r="C20" s="174">
        <v>0</v>
      </c>
      <c r="D20" s="39">
        <v>0</v>
      </c>
      <c r="E20" s="174">
        <v>0</v>
      </c>
      <c r="F20" s="45">
        <v>0</v>
      </c>
      <c r="G20" s="70">
        <v>0</v>
      </c>
      <c r="H20" s="45">
        <v>15</v>
      </c>
      <c r="I20" s="174">
        <v>287890</v>
      </c>
      <c r="J20" s="42">
        <v>8</v>
      </c>
      <c r="K20" s="174">
        <v>1401712</v>
      </c>
      <c r="L20" s="45">
        <v>55</v>
      </c>
      <c r="M20" s="174">
        <v>1552543</v>
      </c>
      <c r="N20" s="42">
        <v>0</v>
      </c>
      <c r="O20" s="174">
        <v>0</v>
      </c>
    </row>
    <row r="21" spans="1:15" s="25" customFormat="1" ht="12.75">
      <c r="A21" s="34" t="s">
        <v>30</v>
      </c>
      <c r="B21" s="39">
        <v>0</v>
      </c>
      <c r="C21" s="174">
        <v>0</v>
      </c>
      <c r="D21" s="39">
        <v>0</v>
      </c>
      <c r="E21" s="174">
        <v>0</v>
      </c>
      <c r="F21" s="45">
        <v>0</v>
      </c>
      <c r="G21" s="70">
        <v>0</v>
      </c>
      <c r="H21" s="45">
        <v>11</v>
      </c>
      <c r="I21" s="174">
        <v>1766142</v>
      </c>
      <c r="J21" s="42">
        <v>18</v>
      </c>
      <c r="K21" s="174">
        <v>1163656</v>
      </c>
      <c r="L21" s="45">
        <v>2</v>
      </c>
      <c r="M21" s="174">
        <v>32506</v>
      </c>
      <c r="N21" s="42">
        <v>0</v>
      </c>
      <c r="O21" s="174">
        <v>0</v>
      </c>
    </row>
    <row r="22" spans="1:15" s="25" customFormat="1" ht="12.75">
      <c r="A22" s="34" t="s">
        <v>47</v>
      </c>
      <c r="B22" s="39">
        <v>2</v>
      </c>
      <c r="C22" s="174">
        <v>43646</v>
      </c>
      <c r="D22" s="39">
        <v>1</v>
      </c>
      <c r="E22" s="174">
        <v>24332</v>
      </c>
      <c r="F22" s="45">
        <v>0</v>
      </c>
      <c r="G22" s="70">
        <v>0</v>
      </c>
      <c r="H22" s="45">
        <v>3</v>
      </c>
      <c r="I22" s="174">
        <v>52006</v>
      </c>
      <c r="J22" s="42">
        <v>4</v>
      </c>
      <c r="K22" s="174">
        <v>106039</v>
      </c>
      <c r="L22" s="45">
        <v>0</v>
      </c>
      <c r="M22" s="174">
        <v>0</v>
      </c>
      <c r="N22" s="42">
        <v>0</v>
      </c>
      <c r="O22" s="174">
        <v>0</v>
      </c>
    </row>
    <row r="23" spans="1:15" s="25" customFormat="1" ht="12.75">
      <c r="A23" s="34" t="s">
        <v>32</v>
      </c>
      <c r="B23" s="39">
        <v>1</v>
      </c>
      <c r="C23" s="174">
        <v>0</v>
      </c>
      <c r="D23" s="39">
        <v>0</v>
      </c>
      <c r="E23" s="174">
        <v>0</v>
      </c>
      <c r="F23" s="45">
        <v>0</v>
      </c>
      <c r="G23" s="70">
        <v>0</v>
      </c>
      <c r="H23" s="45">
        <v>1</v>
      </c>
      <c r="I23" s="174">
        <v>5200</v>
      </c>
      <c r="J23" s="42">
        <v>4</v>
      </c>
      <c r="K23" s="174">
        <v>41170</v>
      </c>
      <c r="L23" s="45">
        <v>0</v>
      </c>
      <c r="M23" s="174">
        <v>0</v>
      </c>
      <c r="N23" s="42">
        <v>0</v>
      </c>
      <c r="O23" s="174">
        <v>0</v>
      </c>
    </row>
    <row r="24" spans="1:15" s="25" customFormat="1" ht="13.5" thickBot="1">
      <c r="A24" s="35" t="s">
        <v>33</v>
      </c>
      <c r="B24" s="40">
        <v>0</v>
      </c>
      <c r="C24" s="175">
        <v>0</v>
      </c>
      <c r="D24" s="40">
        <v>0</v>
      </c>
      <c r="E24" s="175">
        <v>0</v>
      </c>
      <c r="F24" s="46">
        <v>0</v>
      </c>
      <c r="G24" s="177">
        <v>0</v>
      </c>
      <c r="H24" s="46">
        <v>22</v>
      </c>
      <c r="I24" s="175">
        <v>193368</v>
      </c>
      <c r="J24" s="43">
        <v>9</v>
      </c>
      <c r="K24" s="175">
        <v>360258</v>
      </c>
      <c r="L24" s="46">
        <v>3</v>
      </c>
      <c r="M24" s="175">
        <v>33113</v>
      </c>
      <c r="N24" s="43">
        <v>0</v>
      </c>
      <c r="O24" s="175">
        <v>0</v>
      </c>
    </row>
    <row r="25" spans="1:15" s="1" customFormat="1" ht="13.5" thickBot="1">
      <c r="A25" s="124" t="s">
        <v>27</v>
      </c>
      <c r="B25" s="125">
        <f aca="true" t="shared" si="0" ref="B25:O25">SUM(B19:B24)</f>
        <v>16</v>
      </c>
      <c r="C25" s="176">
        <f t="shared" si="0"/>
        <v>186956</v>
      </c>
      <c r="D25" s="125">
        <f t="shared" si="0"/>
        <v>2</v>
      </c>
      <c r="E25" s="126">
        <f t="shared" si="0"/>
        <v>24332</v>
      </c>
      <c r="F25" s="127">
        <f t="shared" si="0"/>
        <v>2</v>
      </c>
      <c r="G25" s="128">
        <f t="shared" si="0"/>
        <v>4253</v>
      </c>
      <c r="H25" s="128">
        <f t="shared" si="0"/>
        <v>836</v>
      </c>
      <c r="I25" s="128">
        <f t="shared" si="0"/>
        <v>4927815</v>
      </c>
      <c r="J25" s="128">
        <f t="shared" si="0"/>
        <v>50</v>
      </c>
      <c r="K25" s="128">
        <f t="shared" si="0"/>
        <v>3174506</v>
      </c>
      <c r="L25" s="128">
        <f t="shared" si="0"/>
        <v>63</v>
      </c>
      <c r="M25" s="128">
        <f t="shared" si="0"/>
        <v>1661169</v>
      </c>
      <c r="N25" s="128">
        <f t="shared" si="0"/>
        <v>0</v>
      </c>
      <c r="O25" s="176">
        <f t="shared" si="0"/>
        <v>0</v>
      </c>
    </row>
    <row r="26" spans="1:15" s="25" customFormat="1" ht="12.75">
      <c r="A26" s="48" t="s">
        <v>18</v>
      </c>
      <c r="B26" s="235">
        <f>SUM(B25,D25,F25,H25,J25,L25,N25)</f>
        <v>969</v>
      </c>
      <c r="C26" s="236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s="25" customFormat="1" ht="13.5" thickBot="1">
      <c r="A27" s="49" t="s">
        <v>48</v>
      </c>
      <c r="B27" s="237">
        <f>SUM(C25,E25,G25,I25,K25,M25,O25)</f>
        <v>9979031</v>
      </c>
      <c r="C27" s="238"/>
      <c r="D27" s="30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30" ht="21">
      <c r="A30" s="52" t="s">
        <v>55</v>
      </c>
    </row>
    <row r="32" spans="1:18" ht="15.75" customHeight="1">
      <c r="A32" s="24" t="s">
        <v>60</v>
      </c>
      <c r="B32" s="24"/>
      <c r="C32" s="24"/>
      <c r="D32" s="24"/>
      <c r="E32" s="8"/>
      <c r="F32" s="8"/>
      <c r="G32" s="8"/>
      <c r="H32" s="8"/>
      <c r="I32"/>
      <c r="J32"/>
      <c r="K32"/>
      <c r="L32"/>
      <c r="M32"/>
      <c r="N32"/>
      <c r="O32"/>
      <c r="P32"/>
      <c r="Q32"/>
      <c r="R32"/>
    </row>
    <row r="33" spans="1:18" ht="12.75">
      <c r="A33" s="1"/>
      <c r="B33" s="5"/>
      <c r="C33" s="6"/>
      <c r="D33" s="2"/>
      <c r="F33" s="3"/>
      <c r="G33" s="3"/>
      <c r="H33" s="3"/>
      <c r="I33"/>
      <c r="J33"/>
      <c r="K33"/>
      <c r="L33"/>
      <c r="M33"/>
      <c r="N33"/>
      <c r="O33"/>
      <c r="P33"/>
      <c r="Q33"/>
      <c r="R33"/>
    </row>
    <row r="34" spans="1:18" ht="13.5" thickBot="1">
      <c r="A34" s="1"/>
      <c r="B34" s="5"/>
      <c r="C34" s="6"/>
      <c r="D34" s="2"/>
      <c r="F34" s="3"/>
      <c r="G34" s="3"/>
      <c r="H34" s="3"/>
      <c r="I34"/>
      <c r="J34"/>
      <c r="K34"/>
      <c r="L34"/>
      <c r="M34"/>
      <c r="N34"/>
      <c r="O34"/>
      <c r="P34"/>
      <c r="Q34"/>
      <c r="R34"/>
    </row>
    <row r="35" spans="1:10" s="56" customFormat="1" ht="13.5" thickBot="1">
      <c r="A35" s="228" t="s">
        <v>19</v>
      </c>
      <c r="B35" s="214"/>
      <c r="C35" s="214"/>
      <c r="D35" s="214"/>
      <c r="E35" s="60" t="s">
        <v>18</v>
      </c>
      <c r="F35" s="229" t="s">
        <v>17</v>
      </c>
      <c r="G35" s="230"/>
      <c r="H35" s="54"/>
      <c r="I35" s="55"/>
      <c r="J35" s="55"/>
    </row>
    <row r="36" spans="1:10" s="56" customFormat="1" ht="12.75">
      <c r="A36" s="215" t="s">
        <v>1</v>
      </c>
      <c r="B36" s="211"/>
      <c r="C36" s="211"/>
      <c r="D36" s="211"/>
      <c r="E36" s="59">
        <v>16</v>
      </c>
      <c r="F36" s="231">
        <v>186956</v>
      </c>
      <c r="G36" s="232"/>
      <c r="H36" s="54"/>
      <c r="I36" s="55"/>
      <c r="J36" s="55"/>
    </row>
    <row r="37" spans="1:10" s="56" customFormat="1" ht="12.75">
      <c r="A37" s="216" t="s">
        <v>2</v>
      </c>
      <c r="B37" s="217"/>
      <c r="C37" s="217"/>
      <c r="D37" s="217"/>
      <c r="E37" s="57">
        <v>2</v>
      </c>
      <c r="F37" s="218">
        <v>24332</v>
      </c>
      <c r="G37" s="219"/>
      <c r="H37" s="54"/>
      <c r="I37" s="55"/>
      <c r="J37" s="55"/>
    </row>
    <row r="38" spans="1:10" s="56" customFormat="1" ht="12.75">
      <c r="A38" s="216" t="s">
        <v>3</v>
      </c>
      <c r="B38" s="217"/>
      <c r="C38" s="217"/>
      <c r="D38" s="217"/>
      <c r="E38" s="57">
        <v>2</v>
      </c>
      <c r="F38" s="218">
        <v>4253</v>
      </c>
      <c r="G38" s="219"/>
      <c r="H38" s="54"/>
      <c r="I38" s="55"/>
      <c r="J38" s="55"/>
    </row>
    <row r="39" spans="1:10" s="56" customFormat="1" ht="12.75">
      <c r="A39" s="216" t="s">
        <v>4</v>
      </c>
      <c r="B39" s="217"/>
      <c r="C39" s="217"/>
      <c r="D39" s="217"/>
      <c r="E39" s="57">
        <v>836</v>
      </c>
      <c r="F39" s="218">
        <v>4927815</v>
      </c>
      <c r="G39" s="219"/>
      <c r="H39" s="54"/>
      <c r="I39" s="55"/>
      <c r="J39" s="55"/>
    </row>
    <row r="40" spans="1:10" s="56" customFormat="1" ht="12.75">
      <c r="A40" s="216" t="s">
        <v>5</v>
      </c>
      <c r="B40" s="217"/>
      <c r="C40" s="217"/>
      <c r="D40" s="217"/>
      <c r="E40" s="57">
        <v>50</v>
      </c>
      <c r="F40" s="218">
        <v>3174506</v>
      </c>
      <c r="G40" s="219"/>
      <c r="H40" s="54"/>
      <c r="I40" s="55"/>
      <c r="J40" s="55"/>
    </row>
    <row r="41" spans="1:10" s="56" customFormat="1" ht="12.75">
      <c r="A41" s="216" t="s">
        <v>6</v>
      </c>
      <c r="B41" s="217"/>
      <c r="C41" s="217"/>
      <c r="D41" s="217"/>
      <c r="E41" s="57">
        <v>63</v>
      </c>
      <c r="F41" s="218">
        <v>1661169</v>
      </c>
      <c r="G41" s="219"/>
      <c r="H41" s="54"/>
      <c r="I41" s="55"/>
      <c r="J41" s="55"/>
    </row>
    <row r="42" spans="1:10" s="56" customFormat="1" ht="12.75">
      <c r="A42" s="216" t="s">
        <v>40</v>
      </c>
      <c r="B42" s="217"/>
      <c r="C42" s="217"/>
      <c r="D42" s="217"/>
      <c r="E42" s="57">
        <v>0</v>
      </c>
      <c r="F42" s="218">
        <v>0</v>
      </c>
      <c r="G42" s="219"/>
      <c r="H42" s="54"/>
      <c r="I42" s="55"/>
      <c r="J42" s="55"/>
    </row>
    <row r="43" spans="1:10" s="56" customFormat="1" ht="13.5" thickBot="1">
      <c r="A43" s="224" t="s">
        <v>7</v>
      </c>
      <c r="B43" s="225"/>
      <c r="C43" s="225"/>
      <c r="D43" s="225"/>
      <c r="E43" s="58">
        <v>0</v>
      </c>
      <c r="F43" s="220">
        <v>0</v>
      </c>
      <c r="G43" s="221"/>
      <c r="H43" s="54"/>
      <c r="I43" s="55"/>
      <c r="J43" s="55"/>
    </row>
    <row r="44" spans="1:8" s="56" customFormat="1" ht="13.5" thickBot="1">
      <c r="A44" s="226" t="s">
        <v>9</v>
      </c>
      <c r="B44" s="227"/>
      <c r="C44" s="227"/>
      <c r="D44" s="227"/>
      <c r="E44" s="123">
        <f>SUM(E36:E43)</f>
        <v>969</v>
      </c>
      <c r="F44" s="222">
        <f>SUM(F36:F43)</f>
        <v>9979031</v>
      </c>
      <c r="G44" s="223"/>
      <c r="H44" s="54"/>
    </row>
    <row r="45" spans="1:18" ht="13.5">
      <c r="A45" s="53"/>
      <c r="B45" s="5"/>
      <c r="C45" s="6"/>
      <c r="D45" s="2"/>
      <c r="F45" s="3"/>
      <c r="G45" s="3"/>
      <c r="H45" s="3"/>
      <c r="I45"/>
      <c r="J45"/>
      <c r="K45"/>
      <c r="L45"/>
      <c r="M45"/>
      <c r="N45"/>
      <c r="O45"/>
      <c r="P45"/>
      <c r="Q45"/>
      <c r="R45"/>
    </row>
    <row r="46" ht="12.75">
      <c r="A46" s="28" t="s">
        <v>51</v>
      </c>
    </row>
  </sheetData>
  <sheetProtection/>
  <mergeCells count="31">
    <mergeCell ref="J17:K17"/>
    <mergeCell ref="B17:C17"/>
    <mergeCell ref="D17:E17"/>
    <mergeCell ref="F17:G17"/>
    <mergeCell ref="H17:I17"/>
    <mergeCell ref="A35:D35"/>
    <mergeCell ref="A36:D36"/>
    <mergeCell ref="N17:O17"/>
    <mergeCell ref="F35:G35"/>
    <mergeCell ref="F36:G36"/>
    <mergeCell ref="L17:M17"/>
    <mergeCell ref="B26:C26"/>
    <mergeCell ref="B27:C27"/>
    <mergeCell ref="A16:A17"/>
    <mergeCell ref="B16:O16"/>
    <mergeCell ref="F37:G37"/>
    <mergeCell ref="F44:G44"/>
    <mergeCell ref="A43:D43"/>
    <mergeCell ref="A44:D44"/>
    <mergeCell ref="A42:D42"/>
    <mergeCell ref="F39:G39"/>
    <mergeCell ref="F41:G41"/>
    <mergeCell ref="F40:G40"/>
    <mergeCell ref="A37:D37"/>
    <mergeCell ref="F42:G42"/>
    <mergeCell ref="A41:D41"/>
    <mergeCell ref="F38:G38"/>
    <mergeCell ref="F43:G43"/>
    <mergeCell ref="A38:D38"/>
    <mergeCell ref="A39:D39"/>
    <mergeCell ref="A40:D40"/>
  </mergeCells>
  <printOptions/>
  <pageMargins left="0.7874015748031497" right="0.3937007874015748" top="0.3937007874015748" bottom="0.3937007874015748" header="0.35433070866141736" footer="0.4330708661417323"/>
  <pageSetup horizontalDpi="600" verticalDpi="600" orientation="landscape" paperSize="9" scale="81" r:id="rId2"/>
  <headerFooter alignWithMargins="0">
    <oddHeader>&amp;R&amp;"Arial,Tučné"RK-23-2011-07, př. 1a
počet stran: 4</oddHeader>
    <oddFooter>&amp;L&amp;7Přílohy ke zprávě o naplňování pojistné rámcové dohody na období 2008 až 2012 kraje Vysočina - pro období roku 2010&amp;R&amp;7strana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view="pageLayout" zoomScaleSheetLayoutView="85" workbookViewId="0" topLeftCell="A1">
      <selection activeCell="J65" sqref="J65"/>
    </sheetView>
  </sheetViews>
  <sheetFormatPr defaultColWidth="9.140625" defaultRowHeight="12.75"/>
  <cols>
    <col min="1" max="1" width="2.421875" style="0" customWidth="1"/>
    <col min="2" max="2" width="22.421875" style="5" customWidth="1"/>
    <col min="3" max="5" width="7.140625" style="5" customWidth="1"/>
    <col min="6" max="6" width="7.8515625" style="9" customWidth="1"/>
    <col min="7" max="7" width="8.140625" style="2" customWidth="1"/>
    <col min="8" max="8" width="9.00390625" style="9" customWidth="1"/>
    <col min="9" max="11" width="12.00390625" style="3" bestFit="1" customWidth="1"/>
    <col min="12" max="12" width="11.28125" style="0" customWidth="1"/>
  </cols>
  <sheetData>
    <row r="1" ht="21">
      <c r="A1" s="52" t="s">
        <v>39</v>
      </c>
    </row>
    <row r="3" spans="1:9" ht="17.25">
      <c r="A3" s="61" t="s">
        <v>61</v>
      </c>
      <c r="B3" s="22"/>
      <c r="C3" s="22"/>
      <c r="D3" s="22"/>
      <c r="E3" s="22"/>
      <c r="F3" s="22"/>
      <c r="G3" s="22"/>
      <c r="H3" s="22"/>
      <c r="I3" s="22"/>
    </row>
    <row r="4" ht="13.5" thickBot="1"/>
    <row r="5" spans="1:11" s="25" customFormat="1" ht="12.75">
      <c r="A5" s="65"/>
      <c r="B5" s="253" t="s">
        <v>16</v>
      </c>
      <c r="C5" s="256" t="s">
        <v>21</v>
      </c>
      <c r="D5" s="257"/>
      <c r="E5" s="258"/>
      <c r="F5" s="271" t="s">
        <v>20</v>
      </c>
      <c r="G5" s="272"/>
      <c r="H5" s="273"/>
      <c r="I5" s="265" t="s">
        <v>10</v>
      </c>
      <c r="J5" s="266"/>
      <c r="K5" s="267"/>
    </row>
    <row r="6" spans="1:11" s="25" customFormat="1" ht="12.75">
      <c r="A6" s="65"/>
      <c r="B6" s="254"/>
      <c r="C6" s="259"/>
      <c r="D6" s="260"/>
      <c r="E6" s="261"/>
      <c r="F6" s="274"/>
      <c r="G6" s="275"/>
      <c r="H6" s="276"/>
      <c r="I6" s="268"/>
      <c r="J6" s="269"/>
      <c r="K6" s="270"/>
    </row>
    <row r="7" spans="1:14" s="25" customFormat="1" ht="13.5" thickBot="1">
      <c r="A7" s="66"/>
      <c r="B7" s="255"/>
      <c r="C7" s="103" t="s">
        <v>62</v>
      </c>
      <c r="D7" s="67">
        <v>20010</v>
      </c>
      <c r="E7" s="104" t="s">
        <v>8</v>
      </c>
      <c r="F7" s="97" t="s">
        <v>62</v>
      </c>
      <c r="G7" s="98">
        <v>2010</v>
      </c>
      <c r="H7" s="99" t="s">
        <v>8</v>
      </c>
      <c r="I7" s="100" t="s">
        <v>64</v>
      </c>
      <c r="J7" s="101" t="s">
        <v>65</v>
      </c>
      <c r="K7" s="102" t="s">
        <v>8</v>
      </c>
      <c r="N7" s="62"/>
    </row>
    <row r="8" spans="1:11" s="25" customFormat="1" ht="12.75" customHeight="1">
      <c r="A8" s="250" t="s">
        <v>0</v>
      </c>
      <c r="B8" s="72" t="s">
        <v>1</v>
      </c>
      <c r="C8" s="105">
        <v>5</v>
      </c>
      <c r="D8" s="106">
        <v>8</v>
      </c>
      <c r="E8" s="107">
        <f aca="true" t="shared" si="0" ref="E8:E15">SUM(C8,D8)</f>
        <v>13</v>
      </c>
      <c r="F8" s="73">
        <v>5</v>
      </c>
      <c r="G8" s="74">
        <v>8</v>
      </c>
      <c r="H8" s="75">
        <f aca="true" t="shared" si="1" ref="H8:H15">SUM(F8,G8)</f>
        <v>13</v>
      </c>
      <c r="I8" s="76">
        <v>76963</v>
      </c>
      <c r="J8" s="77">
        <v>66347</v>
      </c>
      <c r="K8" s="78">
        <f aca="true" t="shared" si="2" ref="K8:K15">SUM(I8:J8)</f>
        <v>143310</v>
      </c>
    </row>
    <row r="9" spans="1:11" s="25" customFormat="1" ht="14.25" customHeight="1">
      <c r="A9" s="251"/>
      <c r="B9" s="68" t="s">
        <v>2</v>
      </c>
      <c r="C9" s="108">
        <v>0</v>
      </c>
      <c r="D9" s="109">
        <v>1</v>
      </c>
      <c r="E9" s="110">
        <f t="shared" si="0"/>
        <v>1</v>
      </c>
      <c r="F9" s="42">
        <v>0</v>
      </c>
      <c r="G9" s="29">
        <v>1</v>
      </c>
      <c r="H9" s="70">
        <f t="shared" si="1"/>
        <v>1</v>
      </c>
      <c r="I9" s="71">
        <v>0</v>
      </c>
      <c r="J9" s="63">
        <v>0</v>
      </c>
      <c r="K9" s="64">
        <f t="shared" si="2"/>
        <v>0</v>
      </c>
    </row>
    <row r="10" spans="1:11" s="25" customFormat="1" ht="12.75">
      <c r="A10" s="251"/>
      <c r="B10" s="68" t="s">
        <v>3</v>
      </c>
      <c r="C10" s="108">
        <v>0</v>
      </c>
      <c r="D10" s="109">
        <v>2</v>
      </c>
      <c r="E10" s="110">
        <f t="shared" si="0"/>
        <v>2</v>
      </c>
      <c r="F10" s="42">
        <v>0</v>
      </c>
      <c r="G10" s="29">
        <v>2</v>
      </c>
      <c r="H10" s="70">
        <f t="shared" si="1"/>
        <v>2</v>
      </c>
      <c r="I10" s="71">
        <v>0</v>
      </c>
      <c r="J10" s="63">
        <v>4253</v>
      </c>
      <c r="K10" s="64">
        <f t="shared" si="2"/>
        <v>4253</v>
      </c>
    </row>
    <row r="11" spans="1:11" s="25" customFormat="1" ht="12.75">
      <c r="A11" s="251"/>
      <c r="B11" s="68" t="s">
        <v>4</v>
      </c>
      <c r="C11" s="108">
        <v>215</v>
      </c>
      <c r="D11" s="109">
        <v>603</v>
      </c>
      <c r="E11" s="110">
        <f t="shared" si="0"/>
        <v>818</v>
      </c>
      <c r="F11" s="42">
        <v>213</v>
      </c>
      <c r="G11" s="29">
        <v>571</v>
      </c>
      <c r="H11" s="70">
        <f t="shared" si="1"/>
        <v>784</v>
      </c>
      <c r="I11" s="71">
        <v>1066967</v>
      </c>
      <c r="J11" s="63">
        <v>1556242</v>
      </c>
      <c r="K11" s="64">
        <f t="shared" si="2"/>
        <v>2623209</v>
      </c>
    </row>
    <row r="12" spans="1:11" s="25" customFormat="1" ht="12.75">
      <c r="A12" s="251"/>
      <c r="B12" s="68" t="s">
        <v>5</v>
      </c>
      <c r="C12" s="108">
        <v>0</v>
      </c>
      <c r="D12" s="109">
        <v>7</v>
      </c>
      <c r="E12" s="110">
        <f t="shared" si="0"/>
        <v>7</v>
      </c>
      <c r="F12" s="42">
        <v>0</v>
      </c>
      <c r="G12" s="29">
        <v>7</v>
      </c>
      <c r="H12" s="70">
        <f>SUM(F12,G12)</f>
        <v>7</v>
      </c>
      <c r="I12" s="71">
        <v>0</v>
      </c>
      <c r="J12" s="63">
        <v>101671</v>
      </c>
      <c r="K12" s="64">
        <f t="shared" si="2"/>
        <v>101671</v>
      </c>
    </row>
    <row r="13" spans="1:11" s="25" customFormat="1" ht="27" customHeight="1">
      <c r="A13" s="251"/>
      <c r="B13" s="69" t="s">
        <v>6</v>
      </c>
      <c r="C13" s="108">
        <v>0</v>
      </c>
      <c r="D13" s="109">
        <v>3</v>
      </c>
      <c r="E13" s="110">
        <f t="shared" si="0"/>
        <v>3</v>
      </c>
      <c r="F13" s="42">
        <v>0</v>
      </c>
      <c r="G13" s="29">
        <v>3</v>
      </c>
      <c r="H13" s="70">
        <f t="shared" si="1"/>
        <v>3</v>
      </c>
      <c r="I13" s="71">
        <v>0</v>
      </c>
      <c r="J13" s="63">
        <v>43007</v>
      </c>
      <c r="K13" s="64">
        <f t="shared" si="2"/>
        <v>43007</v>
      </c>
    </row>
    <row r="14" spans="1:11" s="25" customFormat="1" ht="12.75">
      <c r="A14" s="251"/>
      <c r="B14" s="173" t="s">
        <v>70</v>
      </c>
      <c r="C14" s="108">
        <v>0</v>
      </c>
      <c r="D14" s="109">
        <v>0</v>
      </c>
      <c r="E14" s="110">
        <f t="shared" si="0"/>
        <v>0</v>
      </c>
      <c r="F14" s="42">
        <v>0</v>
      </c>
      <c r="G14" s="29">
        <v>0</v>
      </c>
      <c r="H14" s="70">
        <f t="shared" si="1"/>
        <v>0</v>
      </c>
      <c r="I14" s="71">
        <v>0</v>
      </c>
      <c r="J14" s="63">
        <v>0</v>
      </c>
      <c r="K14" s="64">
        <f t="shared" si="2"/>
        <v>0</v>
      </c>
    </row>
    <row r="15" spans="1:11" s="25" customFormat="1" ht="14.25" customHeight="1">
      <c r="A15" s="251"/>
      <c r="B15" s="68" t="s">
        <v>7</v>
      </c>
      <c r="C15" s="108">
        <v>0</v>
      </c>
      <c r="D15" s="109">
        <v>0</v>
      </c>
      <c r="E15" s="110">
        <f t="shared" si="0"/>
        <v>0</v>
      </c>
      <c r="F15" s="42">
        <v>0</v>
      </c>
      <c r="G15" s="29">
        <v>0</v>
      </c>
      <c r="H15" s="70">
        <f t="shared" si="1"/>
        <v>0</v>
      </c>
      <c r="I15" s="71">
        <v>0</v>
      </c>
      <c r="J15" s="63">
        <v>0</v>
      </c>
      <c r="K15" s="64">
        <f t="shared" si="2"/>
        <v>0</v>
      </c>
    </row>
    <row r="16" spans="1:11" s="1" customFormat="1" ht="12" customHeight="1" thickBot="1">
      <c r="A16" s="252"/>
      <c r="B16" s="79" t="s">
        <v>9</v>
      </c>
      <c r="C16" s="80">
        <f>SUM(C8:C15)</f>
        <v>220</v>
      </c>
      <c r="D16" s="81">
        <f aca="true" t="shared" si="3" ref="D16:K16">SUM(D8:D15)</f>
        <v>624</v>
      </c>
      <c r="E16" s="82">
        <f t="shared" si="3"/>
        <v>844</v>
      </c>
      <c r="F16" s="41">
        <f t="shared" si="3"/>
        <v>218</v>
      </c>
      <c r="G16" s="81">
        <f t="shared" si="3"/>
        <v>592</v>
      </c>
      <c r="H16" s="83">
        <f t="shared" si="3"/>
        <v>810</v>
      </c>
      <c r="I16" s="84">
        <f t="shared" si="3"/>
        <v>1143930</v>
      </c>
      <c r="J16" s="85">
        <f t="shared" si="3"/>
        <v>1771520</v>
      </c>
      <c r="K16" s="86">
        <f t="shared" si="3"/>
        <v>2915450</v>
      </c>
    </row>
    <row r="17" spans="1:11" s="25" customFormat="1" ht="12.75">
      <c r="A17" s="250" t="s">
        <v>11</v>
      </c>
      <c r="B17" s="72" t="s">
        <v>1</v>
      </c>
      <c r="C17" s="105">
        <v>0</v>
      </c>
      <c r="D17" s="106">
        <v>0</v>
      </c>
      <c r="E17" s="107">
        <f aca="true" t="shared" si="4" ref="E17:E24">SUM(C17,D17)</f>
        <v>0</v>
      </c>
      <c r="F17" s="73">
        <v>0</v>
      </c>
      <c r="G17" s="74">
        <v>0</v>
      </c>
      <c r="H17" s="75">
        <f aca="true" t="shared" si="5" ref="H17:H24">SUM(F17,G17)</f>
        <v>0</v>
      </c>
      <c r="I17" s="76">
        <v>0</v>
      </c>
      <c r="J17" s="77">
        <v>0</v>
      </c>
      <c r="K17" s="78">
        <f aca="true" t="shared" si="6" ref="K17:K24">SUM(I17:J17)</f>
        <v>0</v>
      </c>
    </row>
    <row r="18" spans="1:11" s="25" customFormat="1" ht="12.75">
      <c r="A18" s="251"/>
      <c r="B18" s="68" t="s">
        <v>2</v>
      </c>
      <c r="C18" s="108">
        <v>0</v>
      </c>
      <c r="D18" s="109">
        <v>0</v>
      </c>
      <c r="E18" s="110">
        <f t="shared" si="4"/>
        <v>0</v>
      </c>
      <c r="F18" s="42">
        <v>0</v>
      </c>
      <c r="G18" s="29">
        <v>0</v>
      </c>
      <c r="H18" s="70">
        <f t="shared" si="5"/>
        <v>0</v>
      </c>
      <c r="I18" s="71">
        <v>0</v>
      </c>
      <c r="J18" s="63">
        <v>0</v>
      </c>
      <c r="K18" s="64">
        <f t="shared" si="6"/>
        <v>0</v>
      </c>
    </row>
    <row r="19" spans="1:11" s="25" customFormat="1" ht="12.75">
      <c r="A19" s="251"/>
      <c r="B19" s="68" t="s">
        <v>3</v>
      </c>
      <c r="C19" s="108">
        <v>0</v>
      </c>
      <c r="D19" s="109">
        <v>0</v>
      </c>
      <c r="E19" s="110">
        <f t="shared" si="4"/>
        <v>0</v>
      </c>
      <c r="F19" s="42">
        <v>0</v>
      </c>
      <c r="G19" s="29">
        <v>0</v>
      </c>
      <c r="H19" s="70">
        <f t="shared" si="5"/>
        <v>0</v>
      </c>
      <c r="I19" s="71">
        <v>0</v>
      </c>
      <c r="J19" s="63">
        <v>0</v>
      </c>
      <c r="K19" s="64">
        <f t="shared" si="6"/>
        <v>0</v>
      </c>
    </row>
    <row r="20" spans="1:11" s="25" customFormat="1" ht="12.75">
      <c r="A20" s="251"/>
      <c r="B20" s="68" t="s">
        <v>4</v>
      </c>
      <c r="C20" s="108">
        <v>2</v>
      </c>
      <c r="D20" s="109">
        <v>19</v>
      </c>
      <c r="E20" s="110">
        <f t="shared" si="4"/>
        <v>21</v>
      </c>
      <c r="F20" s="42">
        <v>2</v>
      </c>
      <c r="G20" s="29">
        <v>13</v>
      </c>
      <c r="H20" s="70">
        <f t="shared" si="5"/>
        <v>15</v>
      </c>
      <c r="I20" s="71">
        <v>83526</v>
      </c>
      <c r="J20" s="63">
        <v>204364</v>
      </c>
      <c r="K20" s="64">
        <f t="shared" si="6"/>
        <v>287890</v>
      </c>
    </row>
    <row r="21" spans="1:11" s="25" customFormat="1" ht="12.75">
      <c r="A21" s="251"/>
      <c r="B21" s="68" t="s">
        <v>5</v>
      </c>
      <c r="C21" s="108">
        <v>1</v>
      </c>
      <c r="D21" s="109">
        <v>7</v>
      </c>
      <c r="E21" s="110">
        <f t="shared" si="4"/>
        <v>8</v>
      </c>
      <c r="F21" s="42">
        <v>1</v>
      </c>
      <c r="G21" s="29">
        <v>7</v>
      </c>
      <c r="H21" s="70">
        <f t="shared" si="5"/>
        <v>8</v>
      </c>
      <c r="I21" s="71">
        <v>91770</v>
      </c>
      <c r="J21" s="63">
        <v>1309942</v>
      </c>
      <c r="K21" s="64">
        <f t="shared" si="6"/>
        <v>1401712</v>
      </c>
    </row>
    <row r="22" spans="1:11" s="25" customFormat="1" ht="27" customHeight="1">
      <c r="A22" s="251"/>
      <c r="B22" s="69" t="s">
        <v>6</v>
      </c>
      <c r="C22" s="108">
        <v>7</v>
      </c>
      <c r="D22" s="109">
        <v>53</v>
      </c>
      <c r="E22" s="110">
        <f t="shared" si="4"/>
        <v>60</v>
      </c>
      <c r="F22" s="42">
        <v>7</v>
      </c>
      <c r="G22" s="29">
        <v>48</v>
      </c>
      <c r="H22" s="70">
        <f t="shared" si="5"/>
        <v>55</v>
      </c>
      <c r="I22" s="71">
        <v>730769</v>
      </c>
      <c r="J22" s="63">
        <v>821774</v>
      </c>
      <c r="K22" s="64">
        <f t="shared" si="6"/>
        <v>1552543</v>
      </c>
    </row>
    <row r="23" spans="1:11" s="25" customFormat="1" ht="12.75">
      <c r="A23" s="251"/>
      <c r="B23" s="173" t="s">
        <v>70</v>
      </c>
      <c r="C23" s="108"/>
      <c r="D23" s="109"/>
      <c r="E23" s="110">
        <f t="shared" si="4"/>
        <v>0</v>
      </c>
      <c r="F23" s="42"/>
      <c r="G23" s="29"/>
      <c r="H23" s="70">
        <f t="shared" si="5"/>
        <v>0</v>
      </c>
      <c r="I23" s="71"/>
      <c r="J23" s="63"/>
      <c r="K23" s="64">
        <f t="shared" si="6"/>
        <v>0</v>
      </c>
    </row>
    <row r="24" spans="1:11" s="25" customFormat="1" ht="12.75">
      <c r="A24" s="251"/>
      <c r="B24" s="68" t="s">
        <v>7</v>
      </c>
      <c r="C24" s="108"/>
      <c r="D24" s="109"/>
      <c r="E24" s="110">
        <f t="shared" si="4"/>
        <v>0</v>
      </c>
      <c r="F24" s="42"/>
      <c r="G24" s="29"/>
      <c r="H24" s="70">
        <f t="shared" si="5"/>
        <v>0</v>
      </c>
      <c r="I24" s="71">
        <v>0</v>
      </c>
      <c r="J24" s="63">
        <v>0</v>
      </c>
      <c r="K24" s="64">
        <f t="shared" si="6"/>
        <v>0</v>
      </c>
    </row>
    <row r="25" spans="1:11" s="25" customFormat="1" ht="13.5" thickBot="1">
      <c r="A25" s="252"/>
      <c r="B25" s="79" t="s">
        <v>9</v>
      </c>
      <c r="C25" s="80">
        <f>SUM(C17:C24)</f>
        <v>10</v>
      </c>
      <c r="D25" s="81">
        <f aca="true" t="shared" si="7" ref="D25:K25">SUM(D17:D24)</f>
        <v>79</v>
      </c>
      <c r="E25" s="82">
        <f t="shared" si="7"/>
        <v>89</v>
      </c>
      <c r="F25" s="41">
        <f t="shared" si="7"/>
        <v>10</v>
      </c>
      <c r="G25" s="81">
        <f t="shared" si="7"/>
        <v>68</v>
      </c>
      <c r="H25" s="83">
        <f t="shared" si="7"/>
        <v>78</v>
      </c>
      <c r="I25" s="84">
        <f t="shared" si="7"/>
        <v>906065</v>
      </c>
      <c r="J25" s="85">
        <f t="shared" si="7"/>
        <v>2336080</v>
      </c>
      <c r="K25" s="86">
        <f t="shared" si="7"/>
        <v>3242145</v>
      </c>
    </row>
    <row r="26" spans="1:11" s="25" customFormat="1" ht="12.75">
      <c r="A26" s="250" t="s">
        <v>12</v>
      </c>
      <c r="B26" s="72" t="s">
        <v>1</v>
      </c>
      <c r="C26" s="105">
        <v>0</v>
      </c>
      <c r="D26" s="106">
        <v>0</v>
      </c>
      <c r="E26" s="107">
        <f aca="true" t="shared" si="8" ref="E26:E33">SUM(C26,D26)</f>
        <v>0</v>
      </c>
      <c r="F26" s="73">
        <v>0</v>
      </c>
      <c r="G26" s="74">
        <v>0</v>
      </c>
      <c r="H26" s="75">
        <f aca="true" t="shared" si="9" ref="H26:H33">SUM(F26,G26)</f>
        <v>0</v>
      </c>
      <c r="I26" s="76">
        <v>0</v>
      </c>
      <c r="J26" s="77">
        <v>0</v>
      </c>
      <c r="K26" s="78">
        <f aca="true" t="shared" si="10" ref="K26:K33">SUM(I26:J26)</f>
        <v>0</v>
      </c>
    </row>
    <row r="27" spans="1:11" s="25" customFormat="1" ht="12.75">
      <c r="A27" s="251"/>
      <c r="B27" s="68" t="s">
        <v>2</v>
      </c>
      <c r="C27" s="108">
        <v>0</v>
      </c>
      <c r="D27" s="109">
        <v>0</v>
      </c>
      <c r="E27" s="110">
        <f t="shared" si="8"/>
        <v>0</v>
      </c>
      <c r="F27" s="42">
        <v>0</v>
      </c>
      <c r="G27" s="29">
        <v>0</v>
      </c>
      <c r="H27" s="70">
        <f t="shared" si="9"/>
        <v>0</v>
      </c>
      <c r="I27" s="71">
        <v>0</v>
      </c>
      <c r="J27" s="63">
        <v>0</v>
      </c>
      <c r="K27" s="64">
        <f t="shared" si="10"/>
        <v>0</v>
      </c>
    </row>
    <row r="28" spans="1:11" s="25" customFormat="1" ht="12.75">
      <c r="A28" s="251"/>
      <c r="B28" s="68" t="s">
        <v>3</v>
      </c>
      <c r="C28" s="108">
        <v>0</v>
      </c>
      <c r="D28" s="109">
        <v>0</v>
      </c>
      <c r="E28" s="110">
        <f t="shared" si="8"/>
        <v>0</v>
      </c>
      <c r="F28" s="42">
        <v>0</v>
      </c>
      <c r="G28" s="29">
        <v>0</v>
      </c>
      <c r="H28" s="70">
        <f t="shared" si="9"/>
        <v>0</v>
      </c>
      <c r="I28" s="71">
        <v>0</v>
      </c>
      <c r="J28" s="63">
        <v>0</v>
      </c>
      <c r="K28" s="64">
        <f t="shared" si="10"/>
        <v>0</v>
      </c>
    </row>
    <row r="29" spans="1:11" s="25" customFormat="1" ht="12.75">
      <c r="A29" s="251"/>
      <c r="B29" s="68" t="s">
        <v>4</v>
      </c>
      <c r="C29" s="108">
        <v>7</v>
      </c>
      <c r="D29" s="109">
        <v>8</v>
      </c>
      <c r="E29" s="110">
        <f t="shared" si="8"/>
        <v>15</v>
      </c>
      <c r="F29" s="42">
        <v>7</v>
      </c>
      <c r="G29" s="29">
        <v>4</v>
      </c>
      <c r="H29" s="70">
        <f t="shared" si="9"/>
        <v>11</v>
      </c>
      <c r="I29" s="71">
        <v>177958</v>
      </c>
      <c r="J29" s="63">
        <v>1588184</v>
      </c>
      <c r="K29" s="64">
        <f t="shared" si="10"/>
        <v>1766142</v>
      </c>
    </row>
    <row r="30" spans="1:11" s="25" customFormat="1" ht="12.75">
      <c r="A30" s="251"/>
      <c r="B30" s="68" t="s">
        <v>5</v>
      </c>
      <c r="C30" s="108">
        <v>7</v>
      </c>
      <c r="D30" s="109">
        <v>12</v>
      </c>
      <c r="E30" s="110">
        <f t="shared" si="8"/>
        <v>19</v>
      </c>
      <c r="F30" s="42">
        <v>7</v>
      </c>
      <c r="G30" s="29">
        <v>11</v>
      </c>
      <c r="H30" s="70">
        <f t="shared" si="9"/>
        <v>18</v>
      </c>
      <c r="I30" s="71">
        <v>799133</v>
      </c>
      <c r="J30" s="63">
        <v>364523</v>
      </c>
      <c r="K30" s="64">
        <f t="shared" si="10"/>
        <v>1163656</v>
      </c>
    </row>
    <row r="31" spans="1:11" s="25" customFormat="1" ht="27" customHeight="1">
      <c r="A31" s="251"/>
      <c r="B31" s="69" t="s">
        <v>6</v>
      </c>
      <c r="C31" s="108">
        <v>0</v>
      </c>
      <c r="D31" s="109">
        <v>5</v>
      </c>
      <c r="E31" s="110">
        <f t="shared" si="8"/>
        <v>5</v>
      </c>
      <c r="F31" s="42">
        <v>0</v>
      </c>
      <c r="G31" s="29">
        <v>2</v>
      </c>
      <c r="H31" s="70">
        <f t="shared" si="9"/>
        <v>2</v>
      </c>
      <c r="I31" s="71">
        <v>0</v>
      </c>
      <c r="J31" s="63">
        <v>32506</v>
      </c>
      <c r="K31" s="64">
        <f t="shared" si="10"/>
        <v>32506</v>
      </c>
    </row>
    <row r="32" spans="1:11" s="25" customFormat="1" ht="12.75">
      <c r="A32" s="251"/>
      <c r="B32" s="173" t="s">
        <v>70</v>
      </c>
      <c r="C32" s="108">
        <v>0</v>
      </c>
      <c r="D32" s="109">
        <v>0</v>
      </c>
      <c r="E32" s="110">
        <f t="shared" si="8"/>
        <v>0</v>
      </c>
      <c r="F32" s="42">
        <v>0</v>
      </c>
      <c r="G32" s="29">
        <v>0</v>
      </c>
      <c r="H32" s="70">
        <f t="shared" si="9"/>
        <v>0</v>
      </c>
      <c r="I32" s="71">
        <v>0</v>
      </c>
      <c r="J32" s="63">
        <v>0</v>
      </c>
      <c r="K32" s="64">
        <f t="shared" si="10"/>
        <v>0</v>
      </c>
    </row>
    <row r="33" spans="1:11" s="25" customFormat="1" ht="12.75">
      <c r="A33" s="251"/>
      <c r="B33" s="68" t="s">
        <v>7</v>
      </c>
      <c r="C33" s="108">
        <v>0</v>
      </c>
      <c r="D33" s="109">
        <v>0</v>
      </c>
      <c r="E33" s="110">
        <f t="shared" si="8"/>
        <v>0</v>
      </c>
      <c r="F33" s="42">
        <v>0</v>
      </c>
      <c r="G33" s="29">
        <v>0</v>
      </c>
      <c r="H33" s="70">
        <f t="shared" si="9"/>
        <v>0</v>
      </c>
      <c r="I33" s="71">
        <v>0</v>
      </c>
      <c r="J33" s="63">
        <v>0</v>
      </c>
      <c r="K33" s="64">
        <f t="shared" si="10"/>
        <v>0</v>
      </c>
    </row>
    <row r="34" spans="1:11" s="25" customFormat="1" ht="13.5" thickBot="1">
      <c r="A34" s="252"/>
      <c r="B34" s="79" t="s">
        <v>9</v>
      </c>
      <c r="C34" s="80">
        <f>SUM(C26:C33)</f>
        <v>14</v>
      </c>
      <c r="D34" s="81">
        <f aca="true" t="shared" si="11" ref="D34:K34">SUM(D26:D33)</f>
        <v>25</v>
      </c>
      <c r="E34" s="82">
        <f t="shared" si="11"/>
        <v>39</v>
      </c>
      <c r="F34" s="41">
        <f t="shared" si="11"/>
        <v>14</v>
      </c>
      <c r="G34" s="81">
        <f t="shared" si="11"/>
        <v>17</v>
      </c>
      <c r="H34" s="83">
        <f t="shared" si="11"/>
        <v>31</v>
      </c>
      <c r="I34" s="84">
        <f t="shared" si="11"/>
        <v>977091</v>
      </c>
      <c r="J34" s="85">
        <f t="shared" si="11"/>
        <v>1985213</v>
      </c>
      <c r="K34" s="86">
        <f t="shared" si="11"/>
        <v>2962304</v>
      </c>
    </row>
    <row r="35" spans="1:11" s="25" customFormat="1" ht="12.75">
      <c r="A35" s="250" t="s">
        <v>13</v>
      </c>
      <c r="B35" s="72" t="s">
        <v>1</v>
      </c>
      <c r="C35" s="105">
        <v>1</v>
      </c>
      <c r="D35" s="106">
        <v>1</v>
      </c>
      <c r="E35" s="107">
        <f aca="true" t="shared" si="12" ref="E35:E42">SUM(C35,D35)</f>
        <v>2</v>
      </c>
      <c r="F35" s="73">
        <v>1</v>
      </c>
      <c r="G35" s="74">
        <v>1</v>
      </c>
      <c r="H35" s="75">
        <f aca="true" t="shared" si="13" ref="H35:H42">SUM(F35,G35)</f>
        <v>2</v>
      </c>
      <c r="I35" s="76">
        <v>6746</v>
      </c>
      <c r="J35" s="77">
        <v>36900</v>
      </c>
      <c r="K35" s="78">
        <f aca="true" t="shared" si="14" ref="K35:K42">SUM(I35:J35)</f>
        <v>43646</v>
      </c>
    </row>
    <row r="36" spans="1:11" s="25" customFormat="1" ht="12.75">
      <c r="A36" s="251"/>
      <c r="B36" s="68" t="s">
        <v>2</v>
      </c>
      <c r="C36" s="108">
        <v>1</v>
      </c>
      <c r="D36" s="109">
        <v>0</v>
      </c>
      <c r="E36" s="110">
        <f t="shared" si="12"/>
        <v>1</v>
      </c>
      <c r="F36" s="42">
        <v>1</v>
      </c>
      <c r="G36" s="29">
        <v>0</v>
      </c>
      <c r="H36" s="70">
        <f t="shared" si="13"/>
        <v>1</v>
      </c>
      <c r="I36" s="71">
        <v>24332</v>
      </c>
      <c r="J36" s="63">
        <v>0</v>
      </c>
      <c r="K36" s="64">
        <f t="shared" si="14"/>
        <v>24332</v>
      </c>
    </row>
    <row r="37" spans="1:11" s="25" customFormat="1" ht="12.75">
      <c r="A37" s="251"/>
      <c r="B37" s="68" t="s">
        <v>3</v>
      </c>
      <c r="C37" s="108">
        <v>0</v>
      </c>
      <c r="D37" s="109">
        <v>0</v>
      </c>
      <c r="E37" s="110">
        <f t="shared" si="12"/>
        <v>0</v>
      </c>
      <c r="F37" s="42">
        <v>0</v>
      </c>
      <c r="G37" s="29">
        <v>0</v>
      </c>
      <c r="H37" s="70">
        <f t="shared" si="13"/>
        <v>0</v>
      </c>
      <c r="I37" s="71">
        <v>0</v>
      </c>
      <c r="J37" s="63">
        <v>0</v>
      </c>
      <c r="K37" s="64">
        <f t="shared" si="14"/>
        <v>0</v>
      </c>
    </row>
    <row r="38" spans="1:11" s="25" customFormat="1" ht="12.75">
      <c r="A38" s="251"/>
      <c r="B38" s="68" t="s">
        <v>4</v>
      </c>
      <c r="C38" s="108">
        <v>1</v>
      </c>
      <c r="D38" s="109">
        <v>2</v>
      </c>
      <c r="E38" s="110">
        <f t="shared" si="12"/>
        <v>3</v>
      </c>
      <c r="F38" s="42">
        <v>1</v>
      </c>
      <c r="G38" s="29">
        <v>2</v>
      </c>
      <c r="H38" s="70">
        <f t="shared" si="13"/>
        <v>3</v>
      </c>
      <c r="I38" s="71">
        <v>32781</v>
      </c>
      <c r="J38" s="63">
        <v>19225</v>
      </c>
      <c r="K38" s="64">
        <f t="shared" si="14"/>
        <v>52006</v>
      </c>
    </row>
    <row r="39" spans="1:11" s="25" customFormat="1" ht="12.75">
      <c r="A39" s="251"/>
      <c r="B39" s="68" t="s">
        <v>5</v>
      </c>
      <c r="C39" s="108">
        <v>1</v>
      </c>
      <c r="D39" s="109">
        <v>4</v>
      </c>
      <c r="E39" s="110">
        <f t="shared" si="12"/>
        <v>5</v>
      </c>
      <c r="F39" s="42">
        <v>1</v>
      </c>
      <c r="G39" s="29">
        <v>3</v>
      </c>
      <c r="H39" s="70">
        <f t="shared" si="13"/>
        <v>4</v>
      </c>
      <c r="I39" s="71">
        <v>9160</v>
      </c>
      <c r="J39" s="63">
        <v>96879</v>
      </c>
      <c r="K39" s="64">
        <f t="shared" si="14"/>
        <v>106039</v>
      </c>
    </row>
    <row r="40" spans="1:11" s="25" customFormat="1" ht="27" customHeight="1">
      <c r="A40" s="251"/>
      <c r="B40" s="69" t="s">
        <v>6</v>
      </c>
      <c r="C40" s="108">
        <v>0</v>
      </c>
      <c r="D40" s="109">
        <v>2</v>
      </c>
      <c r="E40" s="110">
        <f t="shared" si="12"/>
        <v>2</v>
      </c>
      <c r="F40" s="42">
        <v>0</v>
      </c>
      <c r="G40" s="29">
        <v>0</v>
      </c>
      <c r="H40" s="70">
        <f t="shared" si="13"/>
        <v>0</v>
      </c>
      <c r="I40" s="71">
        <v>0</v>
      </c>
      <c r="J40" s="63">
        <v>0</v>
      </c>
      <c r="K40" s="64">
        <f t="shared" si="14"/>
        <v>0</v>
      </c>
    </row>
    <row r="41" spans="1:11" s="25" customFormat="1" ht="12.75">
      <c r="A41" s="251"/>
      <c r="B41" s="173" t="s">
        <v>70</v>
      </c>
      <c r="C41" s="108">
        <v>0</v>
      </c>
      <c r="D41" s="109">
        <v>0</v>
      </c>
      <c r="E41" s="110">
        <f t="shared" si="12"/>
        <v>0</v>
      </c>
      <c r="F41" s="42">
        <v>0</v>
      </c>
      <c r="G41" s="29">
        <v>0</v>
      </c>
      <c r="H41" s="70">
        <f t="shared" si="13"/>
        <v>0</v>
      </c>
      <c r="I41" s="71">
        <v>0</v>
      </c>
      <c r="J41" s="63">
        <v>0</v>
      </c>
      <c r="K41" s="64">
        <f t="shared" si="14"/>
        <v>0</v>
      </c>
    </row>
    <row r="42" spans="1:11" s="25" customFormat="1" ht="12.75">
      <c r="A42" s="251"/>
      <c r="B42" s="68" t="s">
        <v>7</v>
      </c>
      <c r="C42" s="108">
        <v>0</v>
      </c>
      <c r="D42" s="109">
        <v>0</v>
      </c>
      <c r="E42" s="110">
        <f t="shared" si="12"/>
        <v>0</v>
      </c>
      <c r="F42" s="42">
        <v>0</v>
      </c>
      <c r="G42" s="29">
        <v>0</v>
      </c>
      <c r="H42" s="70">
        <f t="shared" si="13"/>
        <v>0</v>
      </c>
      <c r="I42" s="71">
        <v>0</v>
      </c>
      <c r="J42" s="63">
        <v>0</v>
      </c>
      <c r="K42" s="64">
        <f t="shared" si="14"/>
        <v>0</v>
      </c>
    </row>
    <row r="43" spans="1:11" s="25" customFormat="1" ht="13.5" thickBot="1">
      <c r="A43" s="252"/>
      <c r="B43" s="79" t="s">
        <v>9</v>
      </c>
      <c r="C43" s="80">
        <f>SUM(C35:C42)</f>
        <v>4</v>
      </c>
      <c r="D43" s="81">
        <f aca="true" t="shared" si="15" ref="D43:K43">SUM(D35:D42)</f>
        <v>9</v>
      </c>
      <c r="E43" s="82">
        <f t="shared" si="15"/>
        <v>13</v>
      </c>
      <c r="F43" s="41">
        <f t="shared" si="15"/>
        <v>4</v>
      </c>
      <c r="G43" s="81">
        <f t="shared" si="15"/>
        <v>6</v>
      </c>
      <c r="H43" s="83">
        <f t="shared" si="15"/>
        <v>10</v>
      </c>
      <c r="I43" s="84">
        <f t="shared" si="15"/>
        <v>73019</v>
      </c>
      <c r="J43" s="85">
        <f t="shared" si="15"/>
        <v>153004</v>
      </c>
      <c r="K43" s="86">
        <f t="shared" si="15"/>
        <v>226023</v>
      </c>
    </row>
    <row r="44" spans="1:11" s="25" customFormat="1" ht="12.75">
      <c r="A44" s="250" t="s">
        <v>15</v>
      </c>
      <c r="B44" s="72" t="s">
        <v>1</v>
      </c>
      <c r="C44" s="105">
        <v>1</v>
      </c>
      <c r="D44" s="106">
        <v>0</v>
      </c>
      <c r="E44" s="107">
        <f aca="true" t="shared" si="16" ref="E44:E51">SUM(C44,D44)</f>
        <v>1</v>
      </c>
      <c r="F44" s="73">
        <v>1</v>
      </c>
      <c r="G44" s="74">
        <v>0</v>
      </c>
      <c r="H44" s="75">
        <f aca="true" t="shared" si="17" ref="H44:H52">SUM(F44,G44)</f>
        <v>1</v>
      </c>
      <c r="I44" s="76">
        <v>0</v>
      </c>
      <c r="J44" s="77">
        <v>0</v>
      </c>
      <c r="K44" s="78">
        <f aca="true" t="shared" si="18" ref="K44:K51">SUM(I44:J44)</f>
        <v>0</v>
      </c>
    </row>
    <row r="45" spans="1:11" s="25" customFormat="1" ht="12.75">
      <c r="A45" s="251"/>
      <c r="B45" s="68" t="s">
        <v>2</v>
      </c>
      <c r="C45" s="108">
        <v>0</v>
      </c>
      <c r="D45" s="109">
        <v>0</v>
      </c>
      <c r="E45" s="110">
        <f t="shared" si="16"/>
        <v>0</v>
      </c>
      <c r="F45" s="42">
        <v>0</v>
      </c>
      <c r="G45" s="29">
        <v>0</v>
      </c>
      <c r="H45" s="70">
        <f t="shared" si="17"/>
        <v>0</v>
      </c>
      <c r="I45" s="71">
        <v>0</v>
      </c>
      <c r="J45" s="63">
        <v>0</v>
      </c>
      <c r="K45" s="64">
        <f t="shared" si="18"/>
        <v>0</v>
      </c>
    </row>
    <row r="46" spans="1:11" s="25" customFormat="1" ht="12.75">
      <c r="A46" s="251"/>
      <c r="B46" s="68" t="s">
        <v>3</v>
      </c>
      <c r="C46" s="108">
        <v>0</v>
      </c>
      <c r="D46" s="109">
        <v>0</v>
      </c>
      <c r="E46" s="110">
        <f t="shared" si="16"/>
        <v>0</v>
      </c>
      <c r="F46" s="42">
        <v>0</v>
      </c>
      <c r="G46" s="29">
        <v>0</v>
      </c>
      <c r="H46" s="70">
        <f t="shared" si="17"/>
        <v>0</v>
      </c>
      <c r="I46" s="71">
        <v>0</v>
      </c>
      <c r="J46" s="63">
        <v>0</v>
      </c>
      <c r="K46" s="64">
        <f t="shared" si="18"/>
        <v>0</v>
      </c>
    </row>
    <row r="47" spans="1:11" s="25" customFormat="1" ht="12.75">
      <c r="A47" s="251"/>
      <c r="B47" s="68" t="s">
        <v>4</v>
      </c>
      <c r="C47" s="108">
        <v>0</v>
      </c>
      <c r="D47" s="109">
        <v>1</v>
      </c>
      <c r="E47" s="110">
        <f t="shared" si="16"/>
        <v>1</v>
      </c>
      <c r="F47" s="42">
        <v>0</v>
      </c>
      <c r="G47" s="29">
        <v>1</v>
      </c>
      <c r="H47" s="70">
        <f t="shared" si="17"/>
        <v>1</v>
      </c>
      <c r="I47" s="71">
        <v>0</v>
      </c>
      <c r="J47" s="63">
        <v>5200</v>
      </c>
      <c r="K47" s="64">
        <f t="shared" si="18"/>
        <v>5200</v>
      </c>
    </row>
    <row r="48" spans="1:11" s="25" customFormat="1" ht="12.75">
      <c r="A48" s="251"/>
      <c r="B48" s="68" t="s">
        <v>5</v>
      </c>
      <c r="C48" s="108">
        <v>2</v>
      </c>
      <c r="D48" s="109">
        <v>2</v>
      </c>
      <c r="E48" s="110">
        <f t="shared" si="16"/>
        <v>4</v>
      </c>
      <c r="F48" s="42">
        <v>2</v>
      </c>
      <c r="G48" s="29">
        <v>2</v>
      </c>
      <c r="H48" s="70">
        <f t="shared" si="17"/>
        <v>4</v>
      </c>
      <c r="I48" s="71">
        <v>0</v>
      </c>
      <c r="J48" s="63">
        <v>41170</v>
      </c>
      <c r="K48" s="64">
        <f t="shared" si="18"/>
        <v>41170</v>
      </c>
    </row>
    <row r="49" spans="1:11" s="25" customFormat="1" ht="27" customHeight="1">
      <c r="A49" s="251"/>
      <c r="B49" s="69" t="s">
        <v>6</v>
      </c>
      <c r="C49" s="108">
        <v>0</v>
      </c>
      <c r="D49" s="109">
        <v>0</v>
      </c>
      <c r="E49" s="110">
        <f t="shared" si="16"/>
        <v>0</v>
      </c>
      <c r="F49" s="42">
        <v>0</v>
      </c>
      <c r="G49" s="29">
        <v>0</v>
      </c>
      <c r="H49" s="70">
        <f t="shared" si="17"/>
        <v>0</v>
      </c>
      <c r="I49" s="71">
        <v>0</v>
      </c>
      <c r="J49" s="63">
        <v>0</v>
      </c>
      <c r="K49" s="64">
        <f t="shared" si="18"/>
        <v>0</v>
      </c>
    </row>
    <row r="50" spans="1:11" s="25" customFormat="1" ht="12.75">
      <c r="A50" s="251"/>
      <c r="B50" s="173" t="s">
        <v>70</v>
      </c>
      <c r="C50" s="108">
        <v>0</v>
      </c>
      <c r="D50" s="109">
        <v>0</v>
      </c>
      <c r="E50" s="110">
        <f t="shared" si="16"/>
        <v>0</v>
      </c>
      <c r="F50" s="42">
        <v>0</v>
      </c>
      <c r="G50" s="29">
        <v>0</v>
      </c>
      <c r="H50" s="70">
        <f t="shared" si="17"/>
        <v>0</v>
      </c>
      <c r="I50" s="71">
        <v>0</v>
      </c>
      <c r="J50" s="63">
        <v>0</v>
      </c>
      <c r="K50" s="64">
        <f t="shared" si="18"/>
        <v>0</v>
      </c>
    </row>
    <row r="51" spans="1:11" s="25" customFormat="1" ht="12.75">
      <c r="A51" s="251"/>
      <c r="B51" s="68" t="s">
        <v>7</v>
      </c>
      <c r="C51" s="108">
        <v>0</v>
      </c>
      <c r="D51" s="109">
        <v>0</v>
      </c>
      <c r="E51" s="110">
        <f t="shared" si="16"/>
        <v>0</v>
      </c>
      <c r="F51" s="42">
        <v>0</v>
      </c>
      <c r="G51" s="29">
        <v>0</v>
      </c>
      <c r="H51" s="70">
        <f t="shared" si="17"/>
        <v>0</v>
      </c>
      <c r="I51" s="71">
        <v>0</v>
      </c>
      <c r="J51" s="63">
        <v>0</v>
      </c>
      <c r="K51" s="64">
        <f t="shared" si="18"/>
        <v>0</v>
      </c>
    </row>
    <row r="52" spans="1:11" s="25" customFormat="1" ht="13.5" thickBot="1">
      <c r="A52" s="252"/>
      <c r="B52" s="79" t="s">
        <v>9</v>
      </c>
      <c r="C52" s="80">
        <f>SUM(C44:C51)</f>
        <v>3</v>
      </c>
      <c r="D52" s="81">
        <f aca="true" t="shared" si="19" ref="D52:K52">SUM(D44:D51)</f>
        <v>3</v>
      </c>
      <c r="E52" s="82">
        <f t="shared" si="19"/>
        <v>6</v>
      </c>
      <c r="F52" s="41">
        <f t="shared" si="19"/>
        <v>3</v>
      </c>
      <c r="G52" s="81">
        <f t="shared" si="19"/>
        <v>3</v>
      </c>
      <c r="H52" s="83">
        <f t="shared" si="17"/>
        <v>6</v>
      </c>
      <c r="I52" s="84">
        <f t="shared" si="19"/>
        <v>0</v>
      </c>
      <c r="J52" s="85">
        <f t="shared" si="19"/>
        <v>46370</v>
      </c>
      <c r="K52" s="86">
        <f t="shared" si="19"/>
        <v>46370</v>
      </c>
    </row>
    <row r="53" spans="1:11" s="25" customFormat="1" ht="12.75">
      <c r="A53" s="250" t="s">
        <v>14</v>
      </c>
      <c r="B53" s="72" t="s">
        <v>1</v>
      </c>
      <c r="C53" s="105">
        <v>0</v>
      </c>
      <c r="D53" s="106">
        <v>1</v>
      </c>
      <c r="E53" s="107">
        <f aca="true" t="shared" si="20" ref="E53:E60">SUM(C53,D53)</f>
        <v>1</v>
      </c>
      <c r="F53" s="73">
        <v>0</v>
      </c>
      <c r="G53" s="74">
        <v>0</v>
      </c>
      <c r="H53" s="75">
        <f aca="true" t="shared" si="21" ref="H53:H60">SUM(F53,G53)</f>
        <v>0</v>
      </c>
      <c r="I53" s="76">
        <v>0</v>
      </c>
      <c r="J53" s="77">
        <v>0</v>
      </c>
      <c r="K53" s="78">
        <f aca="true" t="shared" si="22" ref="K53:K60">SUM(I53:J53)</f>
        <v>0</v>
      </c>
    </row>
    <row r="54" spans="1:11" s="25" customFormat="1" ht="12.75">
      <c r="A54" s="251"/>
      <c r="B54" s="68" t="s">
        <v>2</v>
      </c>
      <c r="C54" s="108">
        <v>0</v>
      </c>
      <c r="D54" s="109">
        <v>0</v>
      </c>
      <c r="E54" s="110">
        <f t="shared" si="20"/>
        <v>0</v>
      </c>
      <c r="F54" s="42">
        <v>0</v>
      </c>
      <c r="G54" s="29">
        <v>0</v>
      </c>
      <c r="H54" s="70">
        <f t="shared" si="21"/>
        <v>0</v>
      </c>
      <c r="I54" s="71">
        <v>0</v>
      </c>
      <c r="J54" s="63">
        <v>0</v>
      </c>
      <c r="K54" s="64">
        <f t="shared" si="22"/>
        <v>0</v>
      </c>
    </row>
    <row r="55" spans="1:11" s="25" customFormat="1" ht="12.75">
      <c r="A55" s="251"/>
      <c r="B55" s="68" t="s">
        <v>3</v>
      </c>
      <c r="C55" s="108">
        <v>0</v>
      </c>
      <c r="D55" s="109">
        <v>0</v>
      </c>
      <c r="E55" s="110">
        <f t="shared" si="20"/>
        <v>0</v>
      </c>
      <c r="F55" s="42">
        <v>0</v>
      </c>
      <c r="G55" s="29">
        <v>0</v>
      </c>
      <c r="H55" s="70">
        <f t="shared" si="21"/>
        <v>0</v>
      </c>
      <c r="I55" s="71">
        <v>0</v>
      </c>
      <c r="J55" s="63">
        <v>0</v>
      </c>
      <c r="K55" s="64">
        <f t="shared" si="22"/>
        <v>0</v>
      </c>
    </row>
    <row r="56" spans="1:11" s="25" customFormat="1" ht="12.75">
      <c r="A56" s="251"/>
      <c r="B56" s="68" t="s">
        <v>4</v>
      </c>
      <c r="C56" s="108">
        <v>15</v>
      </c>
      <c r="D56" s="109">
        <v>12</v>
      </c>
      <c r="E56" s="110">
        <f t="shared" si="20"/>
        <v>27</v>
      </c>
      <c r="F56" s="42">
        <v>15</v>
      </c>
      <c r="G56" s="29">
        <v>7</v>
      </c>
      <c r="H56" s="70">
        <f t="shared" si="21"/>
        <v>22</v>
      </c>
      <c r="I56" s="71">
        <v>143119</v>
      </c>
      <c r="J56" s="63">
        <v>50249</v>
      </c>
      <c r="K56" s="64">
        <f t="shared" si="22"/>
        <v>193368</v>
      </c>
    </row>
    <row r="57" spans="1:11" s="25" customFormat="1" ht="12.75">
      <c r="A57" s="251"/>
      <c r="B57" s="68" t="s">
        <v>5</v>
      </c>
      <c r="C57" s="108">
        <v>1</v>
      </c>
      <c r="D57" s="109">
        <v>8</v>
      </c>
      <c r="E57" s="110">
        <f t="shared" si="20"/>
        <v>9</v>
      </c>
      <c r="F57" s="42">
        <v>1</v>
      </c>
      <c r="G57" s="29">
        <v>8</v>
      </c>
      <c r="H57" s="70">
        <f t="shared" si="21"/>
        <v>9</v>
      </c>
      <c r="I57" s="71">
        <v>3683</v>
      </c>
      <c r="J57" s="63">
        <v>356575</v>
      </c>
      <c r="K57" s="64">
        <f t="shared" si="22"/>
        <v>360258</v>
      </c>
    </row>
    <row r="58" spans="1:11" s="25" customFormat="1" ht="27" customHeight="1">
      <c r="A58" s="251"/>
      <c r="B58" s="69" t="s">
        <v>6</v>
      </c>
      <c r="C58" s="108">
        <v>2</v>
      </c>
      <c r="D58" s="109">
        <v>1</v>
      </c>
      <c r="E58" s="110">
        <f t="shared" si="20"/>
        <v>3</v>
      </c>
      <c r="F58" s="42">
        <v>2</v>
      </c>
      <c r="G58" s="29">
        <v>1</v>
      </c>
      <c r="H58" s="70">
        <f t="shared" si="21"/>
        <v>3</v>
      </c>
      <c r="I58" s="71">
        <v>1311</v>
      </c>
      <c r="J58" s="63">
        <v>31802</v>
      </c>
      <c r="K58" s="64">
        <f t="shared" si="22"/>
        <v>33113</v>
      </c>
    </row>
    <row r="59" spans="1:11" s="25" customFormat="1" ht="12.75">
      <c r="A59" s="251"/>
      <c r="B59" s="173" t="s">
        <v>70</v>
      </c>
      <c r="C59" s="108">
        <v>0</v>
      </c>
      <c r="D59" s="109">
        <v>0</v>
      </c>
      <c r="E59" s="110">
        <f t="shared" si="20"/>
        <v>0</v>
      </c>
      <c r="F59" s="42">
        <v>0</v>
      </c>
      <c r="G59" s="29">
        <v>0</v>
      </c>
      <c r="H59" s="70">
        <f t="shared" si="21"/>
        <v>0</v>
      </c>
      <c r="I59" s="71">
        <v>0</v>
      </c>
      <c r="J59" s="63">
        <v>0</v>
      </c>
      <c r="K59" s="64">
        <f t="shared" si="22"/>
        <v>0</v>
      </c>
    </row>
    <row r="60" spans="1:11" s="25" customFormat="1" ht="12.75">
      <c r="A60" s="251"/>
      <c r="B60" s="68" t="s">
        <v>7</v>
      </c>
      <c r="C60" s="108">
        <v>0</v>
      </c>
      <c r="D60" s="109">
        <v>0</v>
      </c>
      <c r="E60" s="110">
        <f t="shared" si="20"/>
        <v>0</v>
      </c>
      <c r="F60" s="42">
        <v>0</v>
      </c>
      <c r="G60" s="29">
        <v>0</v>
      </c>
      <c r="H60" s="70">
        <f t="shared" si="21"/>
        <v>0</v>
      </c>
      <c r="I60" s="71">
        <v>0</v>
      </c>
      <c r="J60" s="63">
        <v>0</v>
      </c>
      <c r="K60" s="64">
        <f t="shared" si="22"/>
        <v>0</v>
      </c>
    </row>
    <row r="61" spans="1:11" s="25" customFormat="1" ht="13.5" thickBot="1">
      <c r="A61" s="252"/>
      <c r="B61" s="79" t="s">
        <v>9</v>
      </c>
      <c r="C61" s="80">
        <f>SUM(C53:C60)</f>
        <v>18</v>
      </c>
      <c r="D61" s="81">
        <f aca="true" t="shared" si="23" ref="D61:K61">SUM(D53:D60)</f>
        <v>22</v>
      </c>
      <c r="E61" s="82">
        <f t="shared" si="23"/>
        <v>40</v>
      </c>
      <c r="F61" s="41">
        <f t="shared" si="23"/>
        <v>18</v>
      </c>
      <c r="G61" s="81">
        <f>SUM(G53:G60)</f>
        <v>16</v>
      </c>
      <c r="H61" s="83">
        <f t="shared" si="23"/>
        <v>34</v>
      </c>
      <c r="I61" s="84">
        <f t="shared" si="23"/>
        <v>148113</v>
      </c>
      <c r="J61" s="85">
        <f t="shared" si="23"/>
        <v>438626</v>
      </c>
      <c r="K61" s="86">
        <f t="shared" si="23"/>
        <v>586739</v>
      </c>
    </row>
    <row r="62" spans="1:11" s="4" customFormat="1" ht="13.5" thickBot="1">
      <c r="A62" s="87"/>
      <c r="B62" s="88" t="s">
        <v>63</v>
      </c>
      <c r="C62" s="89">
        <f>SUM(C16,C25,C34,C43,C52,C61)</f>
        <v>269</v>
      </c>
      <c r="D62" s="90">
        <f aca="true" t="shared" si="24" ref="D62:K62">SUM(D16,D25,D34,D43,D52,D61)</f>
        <v>762</v>
      </c>
      <c r="E62" s="91">
        <f t="shared" si="24"/>
        <v>1031</v>
      </c>
      <c r="F62" s="92">
        <f t="shared" si="24"/>
        <v>267</v>
      </c>
      <c r="G62" s="90">
        <f t="shared" si="24"/>
        <v>702</v>
      </c>
      <c r="H62" s="93">
        <f t="shared" si="24"/>
        <v>969</v>
      </c>
      <c r="I62" s="94">
        <f t="shared" si="24"/>
        <v>3248218</v>
      </c>
      <c r="J62" s="95">
        <f t="shared" si="24"/>
        <v>6730813</v>
      </c>
      <c r="K62" s="96">
        <f t="shared" si="24"/>
        <v>9979031</v>
      </c>
    </row>
    <row r="63" spans="1:11" ht="13.5" customHeight="1">
      <c r="A63" s="1"/>
      <c r="B63" s="264" t="s">
        <v>71</v>
      </c>
      <c r="C63" s="264"/>
      <c r="D63" s="264"/>
      <c r="E63" s="264"/>
      <c r="F63" s="264"/>
      <c r="G63" s="264"/>
      <c r="H63" s="264"/>
      <c r="I63" s="264"/>
      <c r="J63" s="264"/>
      <c r="K63" s="264"/>
    </row>
    <row r="64" spans="1:11" ht="9.75" customHeight="1">
      <c r="A64" s="10"/>
      <c r="B64" s="262"/>
      <c r="C64" s="263"/>
      <c r="D64" s="263"/>
      <c r="E64" s="263"/>
      <c r="F64" s="263"/>
      <c r="G64" s="263"/>
      <c r="H64" s="263"/>
      <c r="I64" s="263"/>
      <c r="J64" s="263"/>
      <c r="K64" s="263"/>
    </row>
    <row r="66" ht="15" customHeight="1"/>
    <row r="85" ht="12.75" customHeight="1"/>
  </sheetData>
  <sheetProtection/>
  <mergeCells count="12">
    <mergeCell ref="B64:K64"/>
    <mergeCell ref="B63:K63"/>
    <mergeCell ref="I5:K6"/>
    <mergeCell ref="F5:H6"/>
    <mergeCell ref="A44:A52"/>
    <mergeCell ref="A53:A61"/>
    <mergeCell ref="B5:B7"/>
    <mergeCell ref="C5:E6"/>
    <mergeCell ref="A8:A16"/>
    <mergeCell ref="A17:A25"/>
    <mergeCell ref="A26:A34"/>
    <mergeCell ref="A35:A43"/>
  </mergeCells>
  <printOptions/>
  <pageMargins left="0.984251968503937" right="0.3937007874015748" top="0.3937007874015748" bottom="0.4724409448818898" header="0.35433070866141736" footer="0.7874015748031497"/>
  <pageSetup horizontalDpi="300" verticalDpi="300" orientation="portrait" paperSize="9" scale="81" r:id="rId2"/>
  <headerFooter alignWithMargins="0">
    <oddFooter>&amp;L&amp;7Přílohy ke zprávě o naplňování pojistné rámcové dohody na období 2008 až 2012 kraje Vysočina - pro období roku 2010&amp;R&amp;7strana 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view="pageLayout" zoomScaleSheetLayoutView="100" workbookViewId="0" topLeftCell="A1">
      <selection activeCell="I30" sqref="I30"/>
    </sheetView>
  </sheetViews>
  <sheetFormatPr defaultColWidth="9.140625" defaultRowHeight="12.75"/>
  <cols>
    <col min="1" max="1" width="19.00390625" style="0" customWidth="1"/>
    <col min="2" max="7" width="12.00390625" style="14" customWidth="1"/>
  </cols>
  <sheetData>
    <row r="1" spans="1:7" ht="21">
      <c r="A1" s="111" t="s">
        <v>52</v>
      </c>
      <c r="B1"/>
      <c r="C1"/>
      <c r="D1"/>
      <c r="E1"/>
      <c r="F1"/>
      <c r="G1"/>
    </row>
    <row r="3" spans="1:8" ht="15">
      <c r="A3" s="24" t="s">
        <v>74</v>
      </c>
      <c r="B3" s="24"/>
      <c r="C3" s="24"/>
      <c r="H3" s="1"/>
    </row>
    <row r="4" spans="1:8" ht="12.75" customHeight="1">
      <c r="A4" s="24"/>
      <c r="B4" s="24"/>
      <c r="C4" s="24"/>
      <c r="H4" s="1"/>
    </row>
    <row r="5" spans="1:8" ht="12.75" customHeight="1">
      <c r="A5" s="24"/>
      <c r="B5" s="24"/>
      <c r="C5" s="24"/>
      <c r="H5" s="1"/>
    </row>
    <row r="6" ht="12.75" customHeight="1"/>
    <row r="7" spans="1:7" ht="15">
      <c r="A7" s="50" t="s">
        <v>72</v>
      </c>
      <c r="B7" s="112"/>
      <c r="C7" s="112"/>
      <c r="D7" s="23"/>
      <c r="E7" s="23"/>
      <c r="F7" s="21"/>
      <c r="G7" s="21"/>
    </row>
    <row r="9" ht="12.75" customHeight="1">
      <c r="B9" s="20"/>
    </row>
    <row r="10" ht="12.75" customHeight="1" thickBot="1"/>
    <row r="11" spans="1:7" ht="12.75">
      <c r="A11" s="295" t="s">
        <v>22</v>
      </c>
      <c r="B11" s="299" t="s">
        <v>68</v>
      </c>
      <c r="C11" s="300"/>
      <c r="D11" s="301" t="s">
        <v>69</v>
      </c>
      <c r="E11" s="302"/>
      <c r="F11" s="277" t="s">
        <v>24</v>
      </c>
      <c r="G11" s="278"/>
    </row>
    <row r="12" spans="1:7" ht="13.5" thickBot="1">
      <c r="A12" s="296"/>
      <c r="B12" s="180" t="s">
        <v>23</v>
      </c>
      <c r="C12" s="181" t="s">
        <v>18</v>
      </c>
      <c r="D12" s="182" t="s">
        <v>23</v>
      </c>
      <c r="E12" s="183" t="s">
        <v>18</v>
      </c>
      <c r="F12" s="184" t="s">
        <v>23</v>
      </c>
      <c r="G12" s="185" t="s">
        <v>18</v>
      </c>
    </row>
    <row r="13" spans="1:7" ht="12.75">
      <c r="A13" s="186" t="s">
        <v>1</v>
      </c>
      <c r="B13" s="187">
        <v>200000</v>
      </c>
      <c r="C13" s="137">
        <v>1</v>
      </c>
      <c r="D13" s="188">
        <v>0</v>
      </c>
      <c r="E13" s="141">
        <v>0</v>
      </c>
      <c r="F13" s="189">
        <f aca="true" t="shared" si="0" ref="F13:G19">SUM(B13,D13)</f>
        <v>200000</v>
      </c>
      <c r="G13" s="145">
        <f t="shared" si="0"/>
        <v>1</v>
      </c>
    </row>
    <row r="14" spans="1:7" ht="12.75">
      <c r="A14" s="190" t="s">
        <v>2</v>
      </c>
      <c r="B14" s="191">
        <v>0</v>
      </c>
      <c r="C14" s="138">
        <v>0</v>
      </c>
      <c r="D14" s="192">
        <v>0</v>
      </c>
      <c r="E14" s="142">
        <v>0</v>
      </c>
      <c r="F14" s="193">
        <f t="shared" si="0"/>
        <v>0</v>
      </c>
      <c r="G14" s="146">
        <f t="shared" si="0"/>
        <v>0</v>
      </c>
    </row>
    <row r="15" spans="1:7" ht="12.75">
      <c r="A15" s="190" t="s">
        <v>3</v>
      </c>
      <c r="B15" s="191">
        <v>0</v>
      </c>
      <c r="C15" s="138">
        <v>0</v>
      </c>
      <c r="D15" s="192">
        <v>0</v>
      </c>
      <c r="E15" s="142">
        <v>0</v>
      </c>
      <c r="F15" s="193">
        <f>SUM(B15,D15)</f>
        <v>0</v>
      </c>
      <c r="G15" s="146">
        <f t="shared" si="0"/>
        <v>0</v>
      </c>
    </row>
    <row r="16" spans="1:7" ht="12.75">
      <c r="A16" s="190" t="s">
        <v>5</v>
      </c>
      <c r="B16" s="191">
        <v>20000</v>
      </c>
      <c r="C16" s="138">
        <v>2</v>
      </c>
      <c r="D16" s="192">
        <v>0</v>
      </c>
      <c r="E16" s="142">
        <v>0</v>
      </c>
      <c r="F16" s="193">
        <f>SUM(B16,D16)</f>
        <v>20000</v>
      </c>
      <c r="G16" s="146">
        <f t="shared" si="0"/>
        <v>2</v>
      </c>
    </row>
    <row r="17" spans="1:7" ht="12.75">
      <c r="A17" s="190" t="s">
        <v>25</v>
      </c>
      <c r="B17" s="191">
        <v>370000</v>
      </c>
      <c r="C17" s="138">
        <v>23</v>
      </c>
      <c r="D17" s="192">
        <v>0</v>
      </c>
      <c r="E17" s="142">
        <v>0</v>
      </c>
      <c r="F17" s="193">
        <f>SUM(B17,D17)</f>
        <v>370000</v>
      </c>
      <c r="G17" s="146">
        <f t="shared" si="0"/>
        <v>23</v>
      </c>
    </row>
    <row r="18" spans="1:7" ht="12.75">
      <c r="A18" s="190" t="s">
        <v>4</v>
      </c>
      <c r="B18" s="191">
        <v>4420000</v>
      </c>
      <c r="C18" s="138">
        <v>45</v>
      </c>
      <c r="D18" s="192">
        <v>0</v>
      </c>
      <c r="E18" s="142">
        <v>0</v>
      </c>
      <c r="F18" s="193">
        <f>SUM(B18,D18)</f>
        <v>4420000</v>
      </c>
      <c r="G18" s="146">
        <f t="shared" si="0"/>
        <v>45</v>
      </c>
    </row>
    <row r="19" spans="1:7" ht="13.5" thickBot="1">
      <c r="A19" s="194" t="s">
        <v>26</v>
      </c>
      <c r="B19" s="195">
        <v>0</v>
      </c>
      <c r="C19" s="139">
        <v>0</v>
      </c>
      <c r="D19" s="196"/>
      <c r="E19" s="143">
        <v>0</v>
      </c>
      <c r="F19" s="197">
        <f>SUM(B19,D19)</f>
        <v>0</v>
      </c>
      <c r="G19" s="147">
        <f t="shared" si="0"/>
        <v>0</v>
      </c>
    </row>
    <row r="20" spans="1:7" s="12" customFormat="1" ht="13.5" thickBot="1">
      <c r="A20" s="198" t="s">
        <v>27</v>
      </c>
      <c r="B20" s="199">
        <f aca="true" t="shared" si="1" ref="B20:G20">SUM(B13:B19)</f>
        <v>5010000</v>
      </c>
      <c r="C20" s="140">
        <f t="shared" si="1"/>
        <v>71</v>
      </c>
      <c r="D20" s="200">
        <f t="shared" si="1"/>
        <v>0</v>
      </c>
      <c r="E20" s="144">
        <f t="shared" si="1"/>
        <v>0</v>
      </c>
      <c r="F20" s="199">
        <f t="shared" si="1"/>
        <v>5010000</v>
      </c>
      <c r="G20" s="140">
        <f t="shared" si="1"/>
        <v>71</v>
      </c>
    </row>
    <row r="24" spans="1:2" ht="12.75">
      <c r="A24" s="50" t="s">
        <v>66</v>
      </c>
      <c r="B24" s="113"/>
    </row>
    <row r="26" ht="13.5" thickBot="1"/>
    <row r="27" spans="1:5" ht="12.75">
      <c r="A27" s="283" t="s">
        <v>41</v>
      </c>
      <c r="B27" s="285" t="s">
        <v>18</v>
      </c>
      <c r="C27" s="287" t="s">
        <v>53</v>
      </c>
      <c r="D27" s="289" t="s">
        <v>38</v>
      </c>
      <c r="E27" s="290"/>
    </row>
    <row r="28" spans="1:5" ht="13.5" thickBot="1">
      <c r="A28" s="284"/>
      <c r="B28" s="286"/>
      <c r="C28" s="288"/>
      <c r="D28" s="291"/>
      <c r="E28" s="292"/>
    </row>
    <row r="29" spans="1:6" ht="12.75">
      <c r="A29" s="115" t="s">
        <v>28</v>
      </c>
      <c r="B29" s="118">
        <v>23</v>
      </c>
      <c r="C29" s="118">
        <v>1010000</v>
      </c>
      <c r="D29" s="293"/>
      <c r="E29" s="294"/>
      <c r="F29" s="15"/>
    </row>
    <row r="30" spans="1:7" ht="12.75">
      <c r="A30" s="116" t="s">
        <v>29</v>
      </c>
      <c r="B30" s="119">
        <v>29</v>
      </c>
      <c r="C30" s="119">
        <v>390000</v>
      </c>
      <c r="D30" s="281"/>
      <c r="E30" s="282"/>
      <c r="G30" s="16"/>
    </row>
    <row r="31" spans="1:7" ht="12" customHeight="1">
      <c r="A31" s="114" t="s">
        <v>30</v>
      </c>
      <c r="B31" s="119">
        <v>11</v>
      </c>
      <c r="C31" s="119">
        <v>2500000</v>
      </c>
      <c r="D31" s="281"/>
      <c r="E31" s="282"/>
      <c r="F31" s="17"/>
      <c r="G31" s="18"/>
    </row>
    <row r="32" spans="1:7" ht="12" customHeight="1">
      <c r="A32" s="114" t="s">
        <v>31</v>
      </c>
      <c r="B32" s="119">
        <v>2</v>
      </c>
      <c r="C32" s="119">
        <v>60000</v>
      </c>
      <c r="D32" s="281"/>
      <c r="E32" s="282"/>
      <c r="F32" s="17"/>
      <c r="G32" s="18"/>
    </row>
    <row r="33" spans="1:5" ht="12.75">
      <c r="A33" s="114" t="s">
        <v>32</v>
      </c>
      <c r="B33" s="119">
        <v>1</v>
      </c>
      <c r="C33" s="119">
        <v>20000</v>
      </c>
      <c r="D33" s="281"/>
      <c r="E33" s="282"/>
    </row>
    <row r="34" spans="1:6" ht="13.5" thickBot="1">
      <c r="A34" s="117" t="s">
        <v>33</v>
      </c>
      <c r="B34" s="120">
        <v>5</v>
      </c>
      <c r="C34" s="120">
        <v>1030000</v>
      </c>
      <c r="D34" s="297"/>
      <c r="E34" s="298"/>
      <c r="F34" s="15"/>
    </row>
    <row r="35" spans="1:5" ht="13.5" thickBot="1">
      <c r="A35" s="121" t="s">
        <v>27</v>
      </c>
      <c r="B35" s="122">
        <f>SUM(B29:B34)</f>
        <v>71</v>
      </c>
      <c r="C35" s="122">
        <f>SUM(C29:C34)</f>
        <v>5010000</v>
      </c>
      <c r="D35" s="279"/>
      <c r="E35" s="280"/>
    </row>
    <row r="36" ht="12.75">
      <c r="A36" s="10"/>
    </row>
  </sheetData>
  <sheetProtection/>
  <mergeCells count="15">
    <mergeCell ref="A11:A12"/>
    <mergeCell ref="D34:E34"/>
    <mergeCell ref="B11:C11"/>
    <mergeCell ref="D11:E11"/>
    <mergeCell ref="D33:E33"/>
    <mergeCell ref="F11:G11"/>
    <mergeCell ref="D35:E35"/>
    <mergeCell ref="D31:E31"/>
    <mergeCell ref="A27:A28"/>
    <mergeCell ref="B27:B28"/>
    <mergeCell ref="C27:C28"/>
    <mergeCell ref="D27:E28"/>
    <mergeCell ref="D32:E32"/>
    <mergeCell ref="D29:E29"/>
    <mergeCell ref="D30:E30"/>
  </mergeCells>
  <printOptions/>
  <pageMargins left="0.984251968503937" right="0.3937007874015748" top="0.3937007874015748" bottom="0.3937007874015748" header="0.35433070866141736" footer="0.4330708661417323"/>
  <pageSetup horizontalDpi="600" verticalDpi="600" orientation="portrait" paperSize="9" scale="81" r:id="rId2"/>
  <headerFooter alignWithMargins="0">
    <oddFooter>&amp;L&amp;7Přílohy ke zprávě o naplňování pojistné rámcové dohody na období 2008 až 2012 kraje Vysočina - pro období roku 2010&amp;R&amp;7strana 3</oddFooter>
  </headerFooter>
  <rowBreaks count="1" manualBreakCount="1">
    <brk id="4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zoomScaleSheetLayoutView="100" zoomScalePageLayoutView="0" workbookViewId="0" topLeftCell="A25">
      <selection activeCell="L51" sqref="L51"/>
    </sheetView>
  </sheetViews>
  <sheetFormatPr defaultColWidth="9.140625" defaultRowHeight="12.75"/>
  <cols>
    <col min="1" max="1" width="8.7109375" style="11" customWidth="1"/>
    <col min="2" max="2" width="20.57421875" style="7" customWidth="1"/>
    <col min="3" max="3" width="12.00390625" style="9" customWidth="1"/>
    <col min="4" max="4" width="12.00390625" style="2" customWidth="1"/>
    <col min="5" max="5" width="12.00390625" style="9" customWidth="1"/>
    <col min="6" max="6" width="12.00390625" style="2" customWidth="1"/>
    <col min="7" max="7" width="12.00390625" style="9" customWidth="1"/>
    <col min="8" max="8" width="12.00390625" style="2" customWidth="1"/>
  </cols>
  <sheetData>
    <row r="1" ht="21">
      <c r="A1" s="51" t="s">
        <v>54</v>
      </c>
    </row>
    <row r="3" ht="15">
      <c r="A3" s="129" t="s">
        <v>56</v>
      </c>
    </row>
    <row r="4" ht="15">
      <c r="A4" s="129" t="s">
        <v>67</v>
      </c>
    </row>
    <row r="5" ht="15">
      <c r="A5" s="129"/>
    </row>
    <row r="7" spans="1:8" s="12" customFormat="1" ht="12.75" customHeight="1" thickBot="1">
      <c r="A7" s="130"/>
      <c r="B7" s="303"/>
      <c r="C7" s="303"/>
      <c r="D7" s="303"/>
      <c r="E7" s="303"/>
      <c r="F7" s="303"/>
      <c r="G7" s="303"/>
      <c r="H7" s="131"/>
    </row>
    <row r="8" spans="1:8" s="12" customFormat="1" ht="13.5" hidden="1" thickBot="1">
      <c r="A8" s="13"/>
      <c r="B8" s="132"/>
      <c r="C8" s="133"/>
      <c r="D8" s="134"/>
      <c r="E8" s="133"/>
      <c r="F8" s="134"/>
      <c r="G8" s="133"/>
      <c r="H8" s="134"/>
    </row>
    <row r="9" spans="1:8" s="12" customFormat="1" ht="12.75">
      <c r="A9" s="156"/>
      <c r="B9" s="158" t="s">
        <v>34</v>
      </c>
      <c r="C9" s="235" t="s">
        <v>68</v>
      </c>
      <c r="D9" s="307"/>
      <c r="E9" s="308" t="s">
        <v>69</v>
      </c>
      <c r="F9" s="236"/>
      <c r="G9" s="235" t="s">
        <v>24</v>
      </c>
      <c r="H9" s="236"/>
    </row>
    <row r="10" spans="1:8" s="12" customFormat="1" ht="13.5" thickBot="1">
      <c r="A10" s="157"/>
      <c r="B10" s="159" t="s">
        <v>35</v>
      </c>
      <c r="C10" s="41" t="s">
        <v>23</v>
      </c>
      <c r="D10" s="83" t="s">
        <v>18</v>
      </c>
      <c r="E10" s="160" t="s">
        <v>23</v>
      </c>
      <c r="F10" s="32" t="s">
        <v>18</v>
      </c>
      <c r="G10" s="41" t="s">
        <v>23</v>
      </c>
      <c r="H10" s="32" t="s">
        <v>18</v>
      </c>
    </row>
    <row r="11" spans="1:8" s="12" customFormat="1" ht="12.75">
      <c r="A11" s="304" t="s">
        <v>0</v>
      </c>
      <c r="B11" s="135" t="s">
        <v>36</v>
      </c>
      <c r="C11" s="208">
        <v>0</v>
      </c>
      <c r="D11" s="150">
        <v>0</v>
      </c>
      <c r="E11" s="204">
        <v>0</v>
      </c>
      <c r="F11" s="153">
        <v>0</v>
      </c>
      <c r="G11" s="201">
        <f aca="true" t="shared" si="0" ref="G11:H18">SUM(C11,E11)</f>
        <v>0</v>
      </c>
      <c r="H11" s="165">
        <f t="shared" si="0"/>
        <v>0</v>
      </c>
    </row>
    <row r="12" spans="1:8" s="12" customFormat="1" ht="12.75">
      <c r="A12" s="305"/>
      <c r="B12" s="136" t="s">
        <v>2</v>
      </c>
      <c r="C12" s="209">
        <v>0</v>
      </c>
      <c r="D12" s="151">
        <v>0</v>
      </c>
      <c r="E12" s="205">
        <v>0</v>
      </c>
      <c r="F12" s="154">
        <v>0</v>
      </c>
      <c r="G12" s="202">
        <f t="shared" si="0"/>
        <v>0</v>
      </c>
      <c r="H12" s="166">
        <f t="shared" si="0"/>
        <v>0</v>
      </c>
    </row>
    <row r="13" spans="1:8" s="12" customFormat="1" ht="12.75">
      <c r="A13" s="305"/>
      <c r="B13" s="136" t="s">
        <v>3</v>
      </c>
      <c r="C13" s="209">
        <v>0</v>
      </c>
      <c r="D13" s="151">
        <v>0</v>
      </c>
      <c r="E13" s="205">
        <v>0</v>
      </c>
      <c r="F13" s="154">
        <v>0</v>
      </c>
      <c r="G13" s="202">
        <f t="shared" si="0"/>
        <v>0</v>
      </c>
      <c r="H13" s="166">
        <f t="shared" si="0"/>
        <v>0</v>
      </c>
    </row>
    <row r="14" spans="1:8" s="12" customFormat="1" ht="12.75">
      <c r="A14" s="305"/>
      <c r="B14" s="136" t="s">
        <v>4</v>
      </c>
      <c r="C14" s="209">
        <v>55000</v>
      </c>
      <c r="D14" s="151">
        <v>4</v>
      </c>
      <c r="E14" s="205">
        <v>955000</v>
      </c>
      <c r="F14" s="154">
        <v>19</v>
      </c>
      <c r="G14" s="202">
        <f t="shared" si="0"/>
        <v>1010000</v>
      </c>
      <c r="H14" s="166">
        <f t="shared" si="0"/>
        <v>23</v>
      </c>
    </row>
    <row r="15" spans="1:8" s="12" customFormat="1" ht="12.75">
      <c r="A15" s="305"/>
      <c r="B15" s="136" t="s">
        <v>5</v>
      </c>
      <c r="C15" s="209">
        <v>0</v>
      </c>
      <c r="D15" s="151">
        <v>0</v>
      </c>
      <c r="E15" s="205">
        <v>0</v>
      </c>
      <c r="F15" s="154">
        <v>0</v>
      </c>
      <c r="G15" s="202">
        <f t="shared" si="0"/>
        <v>0</v>
      </c>
      <c r="H15" s="166">
        <f t="shared" si="0"/>
        <v>0</v>
      </c>
    </row>
    <row r="16" spans="1:8" s="12" customFormat="1" ht="12.75">
      <c r="A16" s="305"/>
      <c r="B16" s="136" t="s">
        <v>25</v>
      </c>
      <c r="C16" s="209">
        <v>0</v>
      </c>
      <c r="D16" s="151">
        <v>0</v>
      </c>
      <c r="E16" s="205">
        <v>0</v>
      </c>
      <c r="F16" s="154">
        <v>0</v>
      </c>
      <c r="G16" s="202">
        <f t="shared" si="0"/>
        <v>0</v>
      </c>
      <c r="H16" s="166">
        <f t="shared" si="0"/>
        <v>0</v>
      </c>
    </row>
    <row r="17" spans="1:8" s="12" customFormat="1" ht="12.75">
      <c r="A17" s="305"/>
      <c r="B17" s="136" t="s">
        <v>37</v>
      </c>
      <c r="C17" s="209">
        <v>0</v>
      </c>
      <c r="D17" s="151">
        <v>0</v>
      </c>
      <c r="E17" s="205">
        <v>0</v>
      </c>
      <c r="F17" s="154">
        <v>0</v>
      </c>
      <c r="G17" s="202">
        <f t="shared" si="0"/>
        <v>0</v>
      </c>
      <c r="H17" s="166">
        <f t="shared" si="0"/>
        <v>0</v>
      </c>
    </row>
    <row r="18" spans="1:8" s="12" customFormat="1" ht="13.5" thickBot="1">
      <c r="A18" s="305"/>
      <c r="B18" s="149" t="s">
        <v>7</v>
      </c>
      <c r="C18" s="210">
        <v>0</v>
      </c>
      <c r="D18" s="152">
        <v>0</v>
      </c>
      <c r="E18" s="206">
        <v>0</v>
      </c>
      <c r="F18" s="155">
        <v>0</v>
      </c>
      <c r="G18" s="203">
        <f t="shared" si="0"/>
        <v>0</v>
      </c>
      <c r="H18" s="167">
        <f t="shared" si="0"/>
        <v>0</v>
      </c>
    </row>
    <row r="19" spans="1:8" s="13" customFormat="1" ht="13.5" thickBot="1">
      <c r="A19" s="306"/>
      <c r="B19" s="161" t="s">
        <v>8</v>
      </c>
      <c r="C19" s="179">
        <f aca="true" t="shared" si="1" ref="C19:H19">SUM(C11:C18)</f>
        <v>55000</v>
      </c>
      <c r="D19" s="162">
        <f t="shared" si="1"/>
        <v>4</v>
      </c>
      <c r="E19" s="178">
        <f t="shared" si="1"/>
        <v>955000</v>
      </c>
      <c r="F19" s="37">
        <f t="shared" si="1"/>
        <v>19</v>
      </c>
      <c r="G19" s="179">
        <f t="shared" si="1"/>
        <v>1010000</v>
      </c>
      <c r="H19" s="44">
        <f t="shared" si="1"/>
        <v>23</v>
      </c>
    </row>
    <row r="20" spans="1:8" s="12" customFormat="1" ht="12.75">
      <c r="A20" s="304" t="s">
        <v>11</v>
      </c>
      <c r="B20" s="135" t="s">
        <v>36</v>
      </c>
      <c r="C20" s="208">
        <v>0</v>
      </c>
      <c r="D20" s="150">
        <v>0</v>
      </c>
      <c r="E20" s="204">
        <v>0</v>
      </c>
      <c r="F20" s="153">
        <v>0</v>
      </c>
      <c r="G20" s="201">
        <f aca="true" t="shared" si="2" ref="G20:H27">SUM(C20,E20)</f>
        <v>0</v>
      </c>
      <c r="H20" s="165">
        <f t="shared" si="2"/>
        <v>0</v>
      </c>
    </row>
    <row r="21" spans="1:8" s="12" customFormat="1" ht="12.75">
      <c r="A21" s="305"/>
      <c r="B21" s="136" t="s">
        <v>2</v>
      </c>
      <c r="C21" s="209">
        <v>0</v>
      </c>
      <c r="D21" s="151">
        <v>0</v>
      </c>
      <c r="E21" s="205">
        <v>0</v>
      </c>
      <c r="F21" s="154">
        <v>0</v>
      </c>
      <c r="G21" s="202">
        <f t="shared" si="2"/>
        <v>0</v>
      </c>
      <c r="H21" s="166">
        <f t="shared" si="2"/>
        <v>0</v>
      </c>
    </row>
    <row r="22" spans="1:8" s="12" customFormat="1" ht="12.75">
      <c r="A22" s="305"/>
      <c r="B22" s="136" t="s">
        <v>3</v>
      </c>
      <c r="C22" s="209">
        <v>0</v>
      </c>
      <c r="D22" s="151">
        <v>0</v>
      </c>
      <c r="E22" s="205">
        <v>0</v>
      </c>
      <c r="F22" s="154">
        <v>0</v>
      </c>
      <c r="G22" s="202">
        <f t="shared" si="2"/>
        <v>0</v>
      </c>
      <c r="H22" s="166">
        <f t="shared" si="2"/>
        <v>0</v>
      </c>
    </row>
    <row r="23" spans="1:8" s="12" customFormat="1" ht="12.75">
      <c r="A23" s="305"/>
      <c r="B23" s="136" t="s">
        <v>4</v>
      </c>
      <c r="C23" s="209">
        <v>0</v>
      </c>
      <c r="D23" s="151">
        <v>0</v>
      </c>
      <c r="E23" s="205">
        <v>0</v>
      </c>
      <c r="F23" s="154">
        <v>0</v>
      </c>
      <c r="G23" s="202">
        <f t="shared" si="2"/>
        <v>0</v>
      </c>
      <c r="H23" s="166">
        <f t="shared" si="2"/>
        <v>0</v>
      </c>
    </row>
    <row r="24" spans="1:8" s="12" customFormat="1" ht="12.75">
      <c r="A24" s="305"/>
      <c r="B24" s="136" t="s">
        <v>5</v>
      </c>
      <c r="C24" s="209">
        <v>0</v>
      </c>
      <c r="D24" s="151">
        <v>0</v>
      </c>
      <c r="E24" s="205">
        <v>0</v>
      </c>
      <c r="F24" s="154">
        <v>0</v>
      </c>
      <c r="G24" s="202">
        <f t="shared" si="2"/>
        <v>0</v>
      </c>
      <c r="H24" s="166">
        <f t="shared" si="2"/>
        <v>0</v>
      </c>
    </row>
    <row r="25" spans="1:8" s="12" customFormat="1" ht="12.75">
      <c r="A25" s="305"/>
      <c r="B25" s="136" t="s">
        <v>25</v>
      </c>
      <c r="C25" s="209">
        <v>110000</v>
      </c>
      <c r="D25" s="151">
        <v>6</v>
      </c>
      <c r="E25" s="205">
        <v>280000</v>
      </c>
      <c r="F25" s="154">
        <v>23</v>
      </c>
      <c r="G25" s="202">
        <f t="shared" si="2"/>
        <v>390000</v>
      </c>
      <c r="H25" s="166">
        <f t="shared" si="2"/>
        <v>29</v>
      </c>
    </row>
    <row r="26" spans="1:8" s="12" customFormat="1" ht="12.75">
      <c r="A26" s="305"/>
      <c r="B26" s="136" t="s">
        <v>37</v>
      </c>
      <c r="C26" s="209">
        <v>0</v>
      </c>
      <c r="D26" s="151">
        <v>0</v>
      </c>
      <c r="E26" s="205">
        <v>0</v>
      </c>
      <c r="F26" s="154">
        <v>0</v>
      </c>
      <c r="G26" s="202">
        <f t="shared" si="2"/>
        <v>0</v>
      </c>
      <c r="H26" s="166">
        <f t="shared" si="2"/>
        <v>0</v>
      </c>
    </row>
    <row r="27" spans="1:8" s="12" customFormat="1" ht="12.75">
      <c r="A27" s="305"/>
      <c r="B27" s="136" t="s">
        <v>7</v>
      </c>
      <c r="C27" s="209">
        <v>0</v>
      </c>
      <c r="D27" s="151">
        <v>0</v>
      </c>
      <c r="E27" s="205">
        <v>0</v>
      </c>
      <c r="F27" s="154">
        <v>0</v>
      </c>
      <c r="G27" s="202">
        <f t="shared" si="2"/>
        <v>0</v>
      </c>
      <c r="H27" s="166">
        <f t="shared" si="2"/>
        <v>0</v>
      </c>
    </row>
    <row r="28" spans="1:8" s="12" customFormat="1" ht="13.5" thickBot="1">
      <c r="A28" s="306"/>
      <c r="B28" s="163" t="s">
        <v>8</v>
      </c>
      <c r="C28" s="41">
        <f aca="true" t="shared" si="3" ref="C28:H28">SUM(C20:C27)</f>
        <v>110000</v>
      </c>
      <c r="D28" s="164">
        <f t="shared" si="3"/>
        <v>6</v>
      </c>
      <c r="E28" s="160">
        <f t="shared" si="3"/>
        <v>280000</v>
      </c>
      <c r="F28" s="82">
        <f t="shared" si="3"/>
        <v>23</v>
      </c>
      <c r="G28" s="41">
        <f t="shared" si="3"/>
        <v>390000</v>
      </c>
      <c r="H28" s="32">
        <f t="shared" si="3"/>
        <v>29</v>
      </c>
    </row>
    <row r="29" spans="1:8" s="12" customFormat="1" ht="12.75">
      <c r="A29" s="304" t="s">
        <v>12</v>
      </c>
      <c r="B29" s="135" t="s">
        <v>36</v>
      </c>
      <c r="C29" s="208">
        <v>0</v>
      </c>
      <c r="D29" s="150">
        <v>0</v>
      </c>
      <c r="E29" s="204">
        <v>0</v>
      </c>
      <c r="F29" s="153">
        <v>0</v>
      </c>
      <c r="G29" s="201">
        <f aca="true" t="shared" si="4" ref="G29:H36">SUM(C29,E29)</f>
        <v>0</v>
      </c>
      <c r="H29" s="165">
        <f t="shared" si="4"/>
        <v>0</v>
      </c>
    </row>
    <row r="30" spans="1:8" s="12" customFormat="1" ht="12.75">
      <c r="A30" s="305"/>
      <c r="B30" s="136" t="s">
        <v>2</v>
      </c>
      <c r="C30" s="209">
        <v>0</v>
      </c>
      <c r="D30" s="151">
        <v>0</v>
      </c>
      <c r="E30" s="205">
        <v>0</v>
      </c>
      <c r="F30" s="154">
        <v>0</v>
      </c>
      <c r="G30" s="202">
        <f t="shared" si="4"/>
        <v>0</v>
      </c>
      <c r="H30" s="166">
        <f t="shared" si="4"/>
        <v>0</v>
      </c>
    </row>
    <row r="31" spans="1:8" s="12" customFormat="1" ht="12.75">
      <c r="A31" s="305"/>
      <c r="B31" s="136" t="s">
        <v>3</v>
      </c>
      <c r="C31" s="209">
        <v>0</v>
      </c>
      <c r="D31" s="151">
        <v>0</v>
      </c>
      <c r="E31" s="205">
        <v>0</v>
      </c>
      <c r="F31" s="154">
        <v>0</v>
      </c>
      <c r="G31" s="202">
        <f t="shared" si="4"/>
        <v>0</v>
      </c>
      <c r="H31" s="166">
        <f t="shared" si="4"/>
        <v>0</v>
      </c>
    </row>
    <row r="32" spans="1:8" s="12" customFormat="1" ht="12.75">
      <c r="A32" s="305"/>
      <c r="B32" s="136" t="s">
        <v>4</v>
      </c>
      <c r="C32" s="209">
        <v>1900000</v>
      </c>
      <c r="D32" s="151">
        <v>9</v>
      </c>
      <c r="E32" s="205">
        <v>600000</v>
      </c>
      <c r="F32" s="154">
        <v>2</v>
      </c>
      <c r="G32" s="202">
        <f t="shared" si="4"/>
        <v>2500000</v>
      </c>
      <c r="H32" s="166">
        <f t="shared" si="4"/>
        <v>11</v>
      </c>
    </row>
    <row r="33" spans="1:8" s="12" customFormat="1" ht="12.75">
      <c r="A33" s="305"/>
      <c r="B33" s="136" t="s">
        <v>5</v>
      </c>
      <c r="C33" s="209">
        <v>0</v>
      </c>
      <c r="D33" s="151">
        <v>0</v>
      </c>
      <c r="E33" s="205">
        <v>0</v>
      </c>
      <c r="F33" s="154">
        <v>0</v>
      </c>
      <c r="G33" s="202">
        <f t="shared" si="4"/>
        <v>0</v>
      </c>
      <c r="H33" s="166">
        <f t="shared" si="4"/>
        <v>0</v>
      </c>
    </row>
    <row r="34" spans="1:8" s="12" customFormat="1" ht="12.75">
      <c r="A34" s="305"/>
      <c r="B34" s="136" t="s">
        <v>25</v>
      </c>
      <c r="C34" s="209">
        <v>0</v>
      </c>
      <c r="D34" s="151">
        <v>0</v>
      </c>
      <c r="E34" s="205">
        <v>0</v>
      </c>
      <c r="F34" s="154">
        <v>0</v>
      </c>
      <c r="G34" s="202">
        <f t="shared" si="4"/>
        <v>0</v>
      </c>
      <c r="H34" s="166">
        <f t="shared" si="4"/>
        <v>0</v>
      </c>
    </row>
    <row r="35" spans="1:8" s="12" customFormat="1" ht="12.75">
      <c r="A35" s="305"/>
      <c r="B35" s="136" t="s">
        <v>37</v>
      </c>
      <c r="C35" s="209">
        <v>0</v>
      </c>
      <c r="D35" s="151">
        <v>0</v>
      </c>
      <c r="E35" s="205">
        <v>0</v>
      </c>
      <c r="F35" s="154">
        <v>0</v>
      </c>
      <c r="G35" s="202">
        <f t="shared" si="4"/>
        <v>0</v>
      </c>
      <c r="H35" s="166">
        <f t="shared" si="4"/>
        <v>0</v>
      </c>
    </row>
    <row r="36" spans="1:8" s="12" customFormat="1" ht="12.75">
      <c r="A36" s="305"/>
      <c r="B36" s="136" t="s">
        <v>7</v>
      </c>
      <c r="C36" s="209">
        <v>0</v>
      </c>
      <c r="D36" s="151">
        <v>0</v>
      </c>
      <c r="E36" s="205">
        <v>0</v>
      </c>
      <c r="F36" s="154">
        <v>0</v>
      </c>
      <c r="G36" s="202">
        <f t="shared" si="4"/>
        <v>0</v>
      </c>
      <c r="H36" s="166">
        <f t="shared" si="4"/>
        <v>0</v>
      </c>
    </row>
    <row r="37" spans="1:8" s="12" customFormat="1" ht="13.5" thickBot="1">
      <c r="A37" s="306"/>
      <c r="B37" s="163" t="s">
        <v>8</v>
      </c>
      <c r="C37" s="41">
        <f aca="true" t="shared" si="5" ref="C37:H37">SUM(C29:C36)</f>
        <v>1900000</v>
      </c>
      <c r="D37" s="164">
        <f t="shared" si="5"/>
        <v>9</v>
      </c>
      <c r="E37" s="160">
        <f t="shared" si="5"/>
        <v>600000</v>
      </c>
      <c r="F37" s="82">
        <f t="shared" si="5"/>
        <v>2</v>
      </c>
      <c r="G37" s="41">
        <f t="shared" si="5"/>
        <v>2500000</v>
      </c>
      <c r="H37" s="32">
        <f t="shared" si="5"/>
        <v>11</v>
      </c>
    </row>
    <row r="38" spans="1:8" s="12" customFormat="1" ht="12.75">
      <c r="A38" s="304" t="s">
        <v>13</v>
      </c>
      <c r="B38" s="135" t="s">
        <v>36</v>
      </c>
      <c r="C38" s="208">
        <v>0</v>
      </c>
      <c r="D38" s="150">
        <v>0</v>
      </c>
      <c r="E38" s="204">
        <v>0</v>
      </c>
      <c r="F38" s="153">
        <v>0</v>
      </c>
      <c r="G38" s="201">
        <f aca="true" t="shared" si="6" ref="G38:H45">SUM(C38,E38)</f>
        <v>0</v>
      </c>
      <c r="H38" s="165">
        <f t="shared" si="6"/>
        <v>0</v>
      </c>
    </row>
    <row r="39" spans="1:8" s="12" customFormat="1" ht="12.75">
      <c r="A39" s="305"/>
      <c r="B39" s="136" t="s">
        <v>2</v>
      </c>
      <c r="C39" s="209">
        <v>0</v>
      </c>
      <c r="D39" s="151">
        <v>0</v>
      </c>
      <c r="E39" s="205">
        <v>0</v>
      </c>
      <c r="F39" s="154">
        <v>0</v>
      </c>
      <c r="G39" s="202">
        <f t="shared" si="6"/>
        <v>0</v>
      </c>
      <c r="H39" s="166">
        <f t="shared" si="6"/>
        <v>0</v>
      </c>
    </row>
    <row r="40" spans="1:8" s="12" customFormat="1" ht="12.75">
      <c r="A40" s="305"/>
      <c r="B40" s="136" t="s">
        <v>3</v>
      </c>
      <c r="C40" s="209">
        <v>0</v>
      </c>
      <c r="D40" s="151">
        <v>0</v>
      </c>
      <c r="E40" s="205">
        <v>0</v>
      </c>
      <c r="F40" s="154">
        <v>0</v>
      </c>
      <c r="G40" s="202">
        <f t="shared" si="6"/>
        <v>0</v>
      </c>
      <c r="H40" s="166">
        <f t="shared" si="6"/>
        <v>0</v>
      </c>
    </row>
    <row r="41" spans="1:8" s="12" customFormat="1" ht="12.75">
      <c r="A41" s="305"/>
      <c r="B41" s="136" t="s">
        <v>4</v>
      </c>
      <c r="C41" s="209">
        <v>0</v>
      </c>
      <c r="D41" s="151">
        <v>0</v>
      </c>
      <c r="E41" s="205">
        <v>0</v>
      </c>
      <c r="F41" s="154">
        <v>0</v>
      </c>
      <c r="G41" s="202">
        <f t="shared" si="6"/>
        <v>0</v>
      </c>
      <c r="H41" s="166">
        <f t="shared" si="6"/>
        <v>0</v>
      </c>
    </row>
    <row r="42" spans="1:8" s="12" customFormat="1" ht="12.75">
      <c r="A42" s="305"/>
      <c r="B42" s="136" t="s">
        <v>5</v>
      </c>
      <c r="C42" s="209">
        <v>0</v>
      </c>
      <c r="D42" s="151">
        <v>0</v>
      </c>
      <c r="E42" s="205">
        <v>10000</v>
      </c>
      <c r="F42" s="154">
        <v>1</v>
      </c>
      <c r="G42" s="202">
        <f t="shared" si="6"/>
        <v>10000</v>
      </c>
      <c r="H42" s="166">
        <f t="shared" si="6"/>
        <v>1</v>
      </c>
    </row>
    <row r="43" spans="1:8" s="12" customFormat="1" ht="12.75">
      <c r="A43" s="305"/>
      <c r="B43" s="136" t="s">
        <v>25</v>
      </c>
      <c r="C43" s="209">
        <v>0</v>
      </c>
      <c r="D43" s="151">
        <v>0</v>
      </c>
      <c r="E43" s="205">
        <v>50000</v>
      </c>
      <c r="F43" s="154">
        <v>1</v>
      </c>
      <c r="G43" s="202">
        <f t="shared" si="6"/>
        <v>50000</v>
      </c>
      <c r="H43" s="166">
        <f t="shared" si="6"/>
        <v>1</v>
      </c>
    </row>
    <row r="44" spans="1:8" s="12" customFormat="1" ht="12.75">
      <c r="A44" s="305"/>
      <c r="B44" s="136" t="s">
        <v>37</v>
      </c>
      <c r="C44" s="209">
        <v>0</v>
      </c>
      <c r="D44" s="151">
        <v>0</v>
      </c>
      <c r="E44" s="205">
        <v>0</v>
      </c>
      <c r="F44" s="154">
        <v>0</v>
      </c>
      <c r="G44" s="202">
        <f t="shared" si="6"/>
        <v>0</v>
      </c>
      <c r="H44" s="166">
        <f t="shared" si="6"/>
        <v>0</v>
      </c>
    </row>
    <row r="45" spans="1:8" s="12" customFormat="1" ht="12.75">
      <c r="A45" s="305"/>
      <c r="B45" s="136" t="s">
        <v>7</v>
      </c>
      <c r="C45" s="209">
        <v>0</v>
      </c>
      <c r="D45" s="151">
        <v>0</v>
      </c>
      <c r="E45" s="205">
        <v>0</v>
      </c>
      <c r="F45" s="154">
        <v>0</v>
      </c>
      <c r="G45" s="202">
        <f t="shared" si="6"/>
        <v>0</v>
      </c>
      <c r="H45" s="166">
        <f t="shared" si="6"/>
        <v>0</v>
      </c>
    </row>
    <row r="46" spans="1:8" s="12" customFormat="1" ht="13.5" thickBot="1">
      <c r="A46" s="306"/>
      <c r="B46" s="163" t="s">
        <v>8</v>
      </c>
      <c r="C46" s="41">
        <f aca="true" t="shared" si="7" ref="C46:H46">SUM(C38:C45)</f>
        <v>0</v>
      </c>
      <c r="D46" s="164">
        <f t="shared" si="7"/>
        <v>0</v>
      </c>
      <c r="E46" s="160">
        <f t="shared" si="7"/>
        <v>60000</v>
      </c>
      <c r="F46" s="82">
        <f t="shared" si="7"/>
        <v>2</v>
      </c>
      <c r="G46" s="41">
        <f t="shared" si="7"/>
        <v>60000</v>
      </c>
      <c r="H46" s="32">
        <f t="shared" si="7"/>
        <v>2</v>
      </c>
    </row>
    <row r="47" spans="1:8" s="12" customFormat="1" ht="12.75">
      <c r="A47" s="304" t="s">
        <v>15</v>
      </c>
      <c r="B47" s="135" t="s">
        <v>36</v>
      </c>
      <c r="C47" s="208">
        <v>0</v>
      </c>
      <c r="D47" s="150">
        <v>0</v>
      </c>
      <c r="E47" s="204">
        <v>0</v>
      </c>
      <c r="F47" s="153">
        <v>0</v>
      </c>
      <c r="G47" s="201">
        <f aca="true" t="shared" si="8" ref="G47:H54">SUM(C47,E47)</f>
        <v>0</v>
      </c>
      <c r="H47" s="165">
        <f t="shared" si="8"/>
        <v>0</v>
      </c>
    </row>
    <row r="48" spans="1:8" s="12" customFormat="1" ht="12.75">
      <c r="A48" s="305"/>
      <c r="B48" s="136" t="s">
        <v>2</v>
      </c>
      <c r="C48" s="209">
        <v>0</v>
      </c>
      <c r="D48" s="151">
        <v>0</v>
      </c>
      <c r="E48" s="205">
        <v>0</v>
      </c>
      <c r="F48" s="154">
        <v>0</v>
      </c>
      <c r="G48" s="202">
        <f t="shared" si="8"/>
        <v>0</v>
      </c>
      <c r="H48" s="166">
        <f t="shared" si="8"/>
        <v>0</v>
      </c>
    </row>
    <row r="49" spans="1:8" s="12" customFormat="1" ht="12.75">
      <c r="A49" s="305"/>
      <c r="B49" s="136" t="s">
        <v>3</v>
      </c>
      <c r="C49" s="209">
        <v>0</v>
      </c>
      <c r="D49" s="151">
        <v>0</v>
      </c>
      <c r="E49" s="205">
        <v>0</v>
      </c>
      <c r="F49" s="154">
        <v>0</v>
      </c>
      <c r="G49" s="202">
        <f t="shared" si="8"/>
        <v>0</v>
      </c>
      <c r="H49" s="166">
        <f t="shared" si="8"/>
        <v>0</v>
      </c>
    </row>
    <row r="50" spans="1:8" s="12" customFormat="1" ht="12.75">
      <c r="A50" s="305"/>
      <c r="B50" s="136" t="s">
        <v>4</v>
      </c>
      <c r="C50" s="209">
        <v>0</v>
      </c>
      <c r="D50" s="151">
        <v>0</v>
      </c>
      <c r="E50" s="205">
        <v>0</v>
      </c>
      <c r="F50" s="154">
        <v>0</v>
      </c>
      <c r="G50" s="202">
        <f t="shared" si="8"/>
        <v>0</v>
      </c>
      <c r="H50" s="166">
        <f t="shared" si="8"/>
        <v>0</v>
      </c>
    </row>
    <row r="51" spans="1:8" s="12" customFormat="1" ht="12.75">
      <c r="A51" s="305"/>
      <c r="B51" s="136" t="s">
        <v>5</v>
      </c>
      <c r="C51" s="209">
        <v>0</v>
      </c>
      <c r="D51" s="151">
        <v>0</v>
      </c>
      <c r="E51" s="205">
        <v>0</v>
      </c>
      <c r="F51" s="154">
        <v>0</v>
      </c>
      <c r="G51" s="202">
        <f t="shared" si="8"/>
        <v>0</v>
      </c>
      <c r="H51" s="166">
        <f t="shared" si="8"/>
        <v>0</v>
      </c>
    </row>
    <row r="52" spans="1:8" s="12" customFormat="1" ht="12.75">
      <c r="A52" s="305"/>
      <c r="B52" s="136" t="s">
        <v>25</v>
      </c>
      <c r="C52" s="209">
        <v>0</v>
      </c>
      <c r="D52" s="151">
        <v>0</v>
      </c>
      <c r="E52" s="205">
        <v>20000</v>
      </c>
      <c r="F52" s="154">
        <v>1</v>
      </c>
      <c r="G52" s="202">
        <f t="shared" si="8"/>
        <v>20000</v>
      </c>
      <c r="H52" s="166">
        <f t="shared" si="8"/>
        <v>1</v>
      </c>
    </row>
    <row r="53" spans="1:8" s="12" customFormat="1" ht="12.75">
      <c r="A53" s="305"/>
      <c r="B53" s="136" t="s">
        <v>37</v>
      </c>
      <c r="C53" s="209">
        <v>0</v>
      </c>
      <c r="D53" s="151">
        <v>0</v>
      </c>
      <c r="E53" s="205">
        <v>0</v>
      </c>
      <c r="F53" s="154">
        <v>0</v>
      </c>
      <c r="G53" s="202">
        <f t="shared" si="8"/>
        <v>0</v>
      </c>
      <c r="H53" s="166">
        <f t="shared" si="8"/>
        <v>0</v>
      </c>
    </row>
    <row r="54" spans="1:8" s="12" customFormat="1" ht="12.75">
      <c r="A54" s="305"/>
      <c r="B54" s="136" t="s">
        <v>26</v>
      </c>
      <c r="C54" s="209">
        <v>0</v>
      </c>
      <c r="D54" s="151">
        <v>0</v>
      </c>
      <c r="E54" s="205">
        <v>0</v>
      </c>
      <c r="F54" s="154">
        <v>0</v>
      </c>
      <c r="G54" s="202">
        <f t="shared" si="8"/>
        <v>0</v>
      </c>
      <c r="H54" s="166">
        <f t="shared" si="8"/>
        <v>0</v>
      </c>
    </row>
    <row r="55" spans="1:8" s="12" customFormat="1" ht="13.5" thickBot="1">
      <c r="A55" s="306"/>
      <c r="B55" s="163" t="s">
        <v>8</v>
      </c>
      <c r="C55" s="41">
        <f aca="true" t="shared" si="9" ref="C55:H55">SUM(C47:C54)</f>
        <v>0</v>
      </c>
      <c r="D55" s="164">
        <f t="shared" si="9"/>
        <v>0</v>
      </c>
      <c r="E55" s="160">
        <f t="shared" si="9"/>
        <v>20000</v>
      </c>
      <c r="F55" s="82">
        <f t="shared" si="9"/>
        <v>1</v>
      </c>
      <c r="G55" s="41">
        <f t="shared" si="9"/>
        <v>20000</v>
      </c>
      <c r="H55" s="32">
        <f t="shared" si="9"/>
        <v>1</v>
      </c>
    </row>
    <row r="56" spans="1:8" s="12" customFormat="1" ht="12.75">
      <c r="A56" s="304" t="s">
        <v>14</v>
      </c>
      <c r="B56" s="135" t="s">
        <v>36</v>
      </c>
      <c r="C56" s="208">
        <v>0</v>
      </c>
      <c r="D56" s="150">
        <v>0</v>
      </c>
      <c r="E56" s="204">
        <v>200000</v>
      </c>
      <c r="F56" s="153">
        <v>1</v>
      </c>
      <c r="G56" s="201">
        <f aca="true" t="shared" si="10" ref="G56:H63">SUM(C56,E56)</f>
        <v>200000</v>
      </c>
      <c r="H56" s="165">
        <f t="shared" si="10"/>
        <v>1</v>
      </c>
    </row>
    <row r="57" spans="1:8" s="12" customFormat="1" ht="12.75">
      <c r="A57" s="305"/>
      <c r="B57" s="136" t="s">
        <v>2</v>
      </c>
      <c r="C57" s="209">
        <v>0</v>
      </c>
      <c r="D57" s="151">
        <v>0</v>
      </c>
      <c r="E57" s="205">
        <v>0</v>
      </c>
      <c r="F57" s="154">
        <v>0</v>
      </c>
      <c r="G57" s="202">
        <f t="shared" si="10"/>
        <v>0</v>
      </c>
      <c r="H57" s="166">
        <f t="shared" si="10"/>
        <v>0</v>
      </c>
    </row>
    <row r="58" spans="1:8" s="12" customFormat="1" ht="12.75">
      <c r="A58" s="305"/>
      <c r="B58" s="136" t="s">
        <v>3</v>
      </c>
      <c r="C58" s="209">
        <v>0</v>
      </c>
      <c r="D58" s="151">
        <v>0</v>
      </c>
      <c r="E58" s="205">
        <v>0</v>
      </c>
      <c r="F58" s="154">
        <v>0</v>
      </c>
      <c r="G58" s="202">
        <f t="shared" si="10"/>
        <v>0</v>
      </c>
      <c r="H58" s="166">
        <f t="shared" si="10"/>
        <v>0</v>
      </c>
    </row>
    <row r="59" spans="1:8" s="12" customFormat="1" ht="12.75">
      <c r="A59" s="305"/>
      <c r="B59" s="136" t="s">
        <v>4</v>
      </c>
      <c r="C59" s="209">
        <v>0</v>
      </c>
      <c r="D59" s="151">
        <v>0</v>
      </c>
      <c r="E59" s="205">
        <v>830000</v>
      </c>
      <c r="F59" s="154">
        <v>4</v>
      </c>
      <c r="G59" s="202">
        <f t="shared" si="10"/>
        <v>830000</v>
      </c>
      <c r="H59" s="166">
        <f t="shared" si="10"/>
        <v>4</v>
      </c>
    </row>
    <row r="60" spans="1:8" s="12" customFormat="1" ht="12.75">
      <c r="A60" s="305"/>
      <c r="B60" s="136" t="s">
        <v>5</v>
      </c>
      <c r="C60" s="209">
        <v>0</v>
      </c>
      <c r="D60" s="151">
        <v>0</v>
      </c>
      <c r="E60" s="205">
        <v>0</v>
      </c>
      <c r="F60" s="154">
        <v>0</v>
      </c>
      <c r="G60" s="202">
        <f t="shared" si="10"/>
        <v>0</v>
      </c>
      <c r="H60" s="166">
        <f t="shared" si="10"/>
        <v>0</v>
      </c>
    </row>
    <row r="61" spans="1:8" s="12" customFormat="1" ht="12.75">
      <c r="A61" s="305"/>
      <c r="B61" s="136" t="s">
        <v>25</v>
      </c>
      <c r="C61" s="209">
        <v>0</v>
      </c>
      <c r="D61" s="151">
        <v>0</v>
      </c>
      <c r="E61" s="205">
        <v>0</v>
      </c>
      <c r="F61" s="154">
        <v>0</v>
      </c>
      <c r="G61" s="202">
        <f t="shared" si="10"/>
        <v>0</v>
      </c>
      <c r="H61" s="166">
        <f t="shared" si="10"/>
        <v>0</v>
      </c>
    </row>
    <row r="62" spans="1:8" s="12" customFormat="1" ht="12.75">
      <c r="A62" s="305"/>
      <c r="B62" s="136" t="s">
        <v>37</v>
      </c>
      <c r="C62" s="209">
        <v>0</v>
      </c>
      <c r="D62" s="151">
        <v>0</v>
      </c>
      <c r="E62" s="205">
        <v>0</v>
      </c>
      <c r="F62" s="154">
        <v>0</v>
      </c>
      <c r="G62" s="202">
        <f t="shared" si="10"/>
        <v>0</v>
      </c>
      <c r="H62" s="166">
        <f t="shared" si="10"/>
        <v>0</v>
      </c>
    </row>
    <row r="63" spans="1:8" s="12" customFormat="1" ht="12.75">
      <c r="A63" s="305"/>
      <c r="B63" s="136" t="s">
        <v>7</v>
      </c>
      <c r="C63" s="209">
        <v>0</v>
      </c>
      <c r="D63" s="151">
        <v>0</v>
      </c>
      <c r="E63" s="205">
        <v>0</v>
      </c>
      <c r="F63" s="154">
        <v>0</v>
      </c>
      <c r="G63" s="202">
        <f t="shared" si="10"/>
        <v>0</v>
      </c>
      <c r="H63" s="166">
        <f t="shared" si="10"/>
        <v>0</v>
      </c>
    </row>
    <row r="64" spans="1:8" s="12" customFormat="1" ht="13.5" thickBot="1">
      <c r="A64" s="306"/>
      <c r="B64" s="163" t="s">
        <v>8</v>
      </c>
      <c r="C64" s="41">
        <f aca="true" t="shared" si="11" ref="C64:H64">SUM(C56:C63)</f>
        <v>0</v>
      </c>
      <c r="D64" s="164">
        <f t="shared" si="11"/>
        <v>0</v>
      </c>
      <c r="E64" s="160">
        <f t="shared" si="11"/>
        <v>1030000</v>
      </c>
      <c r="F64" s="82">
        <f t="shared" si="11"/>
        <v>5</v>
      </c>
      <c r="G64" s="41">
        <f t="shared" si="11"/>
        <v>1030000</v>
      </c>
      <c r="H64" s="32">
        <f t="shared" si="11"/>
        <v>5</v>
      </c>
    </row>
    <row r="65" spans="1:8" s="12" customFormat="1" ht="13.5" thickBot="1">
      <c r="A65" s="148"/>
      <c r="B65" s="168" t="s">
        <v>73</v>
      </c>
      <c r="C65" s="127">
        <f aca="true" t="shared" si="12" ref="C65:H65">SUM(C19,C28,C37,C46,C55,C64)</f>
        <v>2065000</v>
      </c>
      <c r="D65" s="169">
        <f t="shared" si="12"/>
        <v>19</v>
      </c>
      <c r="E65" s="207">
        <f t="shared" si="12"/>
        <v>2945000</v>
      </c>
      <c r="F65" s="170">
        <f t="shared" si="12"/>
        <v>52</v>
      </c>
      <c r="G65" s="127">
        <f t="shared" si="12"/>
        <v>5010000</v>
      </c>
      <c r="H65" s="170">
        <f t="shared" si="12"/>
        <v>71</v>
      </c>
    </row>
    <row r="66" spans="1:8" s="12" customFormat="1" ht="12.75">
      <c r="A66" s="13"/>
      <c r="B66" s="132"/>
      <c r="C66" s="133"/>
      <c r="D66" s="134"/>
      <c r="E66" s="133"/>
      <c r="F66" s="134"/>
      <c r="G66" s="133"/>
      <c r="H66" s="134"/>
    </row>
    <row r="67" spans="1:8" s="12" customFormat="1" ht="12.75">
      <c r="A67" s="13"/>
      <c r="B67" s="132"/>
      <c r="C67" s="133"/>
      <c r="D67" s="134"/>
      <c r="E67" s="133"/>
      <c r="F67" s="134"/>
      <c r="G67" s="133"/>
      <c r="H67" s="134"/>
    </row>
  </sheetData>
  <sheetProtection/>
  <mergeCells count="10">
    <mergeCell ref="A56:A64"/>
    <mergeCell ref="C9:D9"/>
    <mergeCell ref="E9:F9"/>
    <mergeCell ref="A47:A55"/>
    <mergeCell ref="B7:G7"/>
    <mergeCell ref="A20:A28"/>
    <mergeCell ref="A29:A37"/>
    <mergeCell ref="A38:A46"/>
    <mergeCell ref="G9:H9"/>
    <mergeCell ref="A11:A19"/>
  </mergeCells>
  <printOptions/>
  <pageMargins left="0.984251968503937" right="0.3937007874015748" top="0.3937007874015748" bottom="0.3937007874015748" header="0.35433070866141736" footer="0.4330708661417323"/>
  <pageSetup horizontalDpi="600" verticalDpi="600" orientation="portrait" paperSize="9" scale="81" r:id="rId2"/>
  <headerFooter alignWithMargins="0">
    <oddFooter>&amp;L&amp;7Přílohy ke zprávě o naplňování pojistné rámcové dohody na období 2008 až 2012 kraje Vysočina - pro období roku 2008&amp;R&amp;7Strana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2011-06-24T05:11:40Z</cp:lastPrinted>
  <dcterms:created xsi:type="dcterms:W3CDTF">1997-01-24T11:07:25Z</dcterms:created>
  <dcterms:modified xsi:type="dcterms:W3CDTF">2011-06-24T05:13:54Z</dcterms:modified>
  <cp:category/>
  <cp:version/>
  <cp:contentType/>
  <cp:contentStatus/>
</cp:coreProperties>
</file>