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10" windowWidth="11100" windowHeight="6345" tabRatio="601" firstSheet="2" activeTab="2"/>
  </bookViews>
  <sheets>
    <sheet name="List1" sheetId="1" r:id="rId1"/>
    <sheet name="sumář 2005" sheetId="2" r:id="rId2"/>
    <sheet name="RK-09-2011-36, př. 2 " sheetId="3" r:id="rId3"/>
  </sheets>
  <definedNames>
    <definedName name="_xlnm.Print_Titles" localSheetId="2">'RK-09-2011-36, př. 2 '!$6:$7</definedName>
    <definedName name="_xlnm.Print_Area" localSheetId="2">'RK-09-2011-36, př. 2 '!$A$2:$Q$93</definedName>
  </definedNames>
  <calcPr fullCalcOnLoad="1"/>
</workbook>
</file>

<file path=xl/comments3.xml><?xml version="1.0" encoding="utf-8"?>
<comments xmlns="http://schemas.openxmlformats.org/spreadsheetml/2006/main">
  <authors>
    <author>hrebenova</author>
  </authors>
  <commentList>
    <comment ref="F14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ZŠ speciální zřizovaná krajem, ale sloužící klientům ústavu</t>
        </r>
      </text>
    </comment>
  </commentList>
</comments>
</file>

<file path=xl/sharedStrings.xml><?xml version="1.0" encoding="utf-8"?>
<sst xmlns="http://schemas.openxmlformats.org/spreadsheetml/2006/main" count="582" uniqueCount="355">
  <si>
    <t xml:space="preserve">Ledeč nad Sázavou        </t>
  </si>
  <si>
    <t xml:space="preserve">Chotěboř                 </t>
  </si>
  <si>
    <t xml:space="preserve">Havlíčkův Brod           </t>
  </si>
  <si>
    <t xml:space="preserve">Česká Bělá 13            </t>
  </si>
  <si>
    <t xml:space="preserve">Habry                    </t>
  </si>
  <si>
    <t xml:space="preserve">Krucemburk               </t>
  </si>
  <si>
    <t xml:space="preserve">Maleč 57                 </t>
  </si>
  <si>
    <t xml:space="preserve">Přibyslav                </t>
  </si>
  <si>
    <t xml:space="preserve">Šlapanov 1               </t>
  </si>
  <si>
    <t xml:space="preserve">Světlá nad Sázavou       </t>
  </si>
  <si>
    <t xml:space="preserve">Hněvkovice 117           </t>
  </si>
  <si>
    <t xml:space="preserve">Krásná Hora 34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</si>
  <si>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</si>
  <si>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</si>
  <si>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</si>
  <si>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Dobronín 331             </t>
  </si>
  <si>
    <t xml:space="preserve">Polná                    </t>
  </si>
  <si>
    <t xml:space="preserve">Dolní Cerekev 26         </t>
  </si>
  <si>
    <t xml:space="preserve">Dušejov 113              </t>
  </si>
  <si>
    <t xml:space="preserve">Horní Dubenky 135        </t>
  </si>
  <si>
    <t xml:space="preserve">Kamenice u Jihlavy 461   </t>
  </si>
  <si>
    <t xml:space="preserve">Luka nad Jihlavou        </t>
  </si>
  <si>
    <t xml:space="preserve">Telč III.                </t>
  </si>
  <si>
    <t xml:space="preserve">Krahulčí 4               </t>
  </si>
  <si>
    <t xml:space="preserve">Třešť                    </t>
  </si>
  <si>
    <t xml:space="preserve">Větrný Jeníkov 171       </t>
  </si>
  <si>
    <t xml:space="preserve">Horní Cerekev            </t>
  </si>
  <si>
    <t xml:space="preserve">Humpolec                 </t>
  </si>
  <si>
    <t xml:space="preserve">Kamenice nad Lipou       </t>
  </si>
  <si>
    <t xml:space="preserve">Košetice 203             </t>
  </si>
  <si>
    <t xml:space="preserve">Nový Rychnov 186         </t>
  </si>
  <si>
    <t xml:space="preserve">Pacov                    </t>
  </si>
  <si>
    <t xml:space="preserve">Pelhřimov                </t>
  </si>
  <si>
    <t xml:space="preserve">Počátky                  </t>
  </si>
  <si>
    <t xml:space="preserve">Senožaty 263             </t>
  </si>
  <si>
    <t xml:space="preserve">Černovice u Tábora       </t>
  </si>
  <si>
    <t xml:space="preserve">Budišov 306              </t>
  </si>
  <si>
    <t xml:space="preserve">Třebíč                   </t>
  </si>
  <si>
    <t xml:space="preserve">Hrotovice                </t>
  </si>
  <si>
    <t xml:space="preserve">Jaroměřice nad Rokytnou  </t>
  </si>
  <si>
    <t xml:space="preserve">Kněžice 273              </t>
  </si>
  <si>
    <t xml:space="preserve">Kojetice 131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</si>
  <si>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</si>
  <si>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</si>
  <si>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</si>
  <si>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Nové Syrovice 5          </t>
  </si>
  <si>
    <t xml:space="preserve">Okříšky                  </t>
  </si>
  <si>
    <t xml:space="preserve">Předín 250               </t>
  </si>
  <si>
    <t xml:space="preserve">Výčapy 79                </t>
  </si>
  <si>
    <t xml:space="preserve">Valeč 220                </t>
  </si>
  <si>
    <t xml:space="preserve">Vladislav 50             </t>
  </si>
  <si>
    <t xml:space="preserve">Želetava                 </t>
  </si>
  <si>
    <t xml:space="preserve">Budkov 124               </t>
  </si>
  <si>
    <t xml:space="preserve">Lesonice 161             </t>
  </si>
  <si>
    <t xml:space="preserve">Police u Jemnice 109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</si>
  <si>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</si>
  <si>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</si>
  <si>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</si>
  <si>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</si>
  <si>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Bohdalec 80              </t>
  </si>
  <si>
    <t xml:space="preserve">Bory 40                  </t>
  </si>
  <si>
    <t xml:space="preserve">Bystřice nad Pernštejnem </t>
  </si>
  <si>
    <t xml:space="preserve">Herálec 439              </t>
  </si>
  <si>
    <t xml:space="preserve">Jimramov 133             </t>
  </si>
  <si>
    <t xml:space="preserve">Křižanov                 </t>
  </si>
  <si>
    <t xml:space="preserve">Měřín                    </t>
  </si>
  <si>
    <t xml:space="preserve">Sněžné 96                </t>
  </si>
  <si>
    <t xml:space="preserve">Štěpánov nad Svratkou 9  </t>
  </si>
  <si>
    <t xml:space="preserve">Velká Bíteš              </t>
  </si>
  <si>
    <t xml:space="preserve">Hamry nad Sázavou 358    </t>
  </si>
  <si>
    <t xml:space="preserve">Bobrová 14               </t>
  </si>
  <si>
    <t xml:space="preserve">Dobrá Voda 96            </t>
  </si>
  <si>
    <t xml:space="preserve">Nížkov 140               </t>
  </si>
  <si>
    <t xml:space="preserve">Osová Bítýška 76         </t>
  </si>
  <si>
    <t xml:space="preserve">Prosetín 70              </t>
  </si>
  <si>
    <t xml:space="preserve">Rovečné 197              </t>
  </si>
  <si>
    <t xml:space="preserve">Lavičky 91               </t>
  </si>
  <si>
    <t xml:space="preserve">Světnov 168              </t>
  </si>
  <si>
    <t xml:space="preserve">Dalečín 171              </t>
  </si>
  <si>
    <t xml:space="preserve">Nové Veselí              </t>
  </si>
  <si>
    <t xml:space="preserve">Strážek 206              </t>
  </si>
  <si>
    <t>Celkem</t>
  </si>
  <si>
    <t xml:space="preserve">Telč            </t>
  </si>
  <si>
    <t>Obec - zřizovatel</t>
  </si>
  <si>
    <t>Obec III.stupně</t>
  </si>
  <si>
    <t>Počet žáků</t>
  </si>
  <si>
    <t>MŠ</t>
  </si>
  <si>
    <t>ZŠ</t>
  </si>
  <si>
    <t>Spec.MŠ a ZŠ</t>
  </si>
  <si>
    <t xml:space="preserve">Hartvíkovice </t>
  </si>
  <si>
    <t>Rapotice</t>
  </si>
  <si>
    <t>Spec. třídy</t>
  </si>
  <si>
    <t>Okres</t>
  </si>
  <si>
    <t>ZR</t>
  </si>
  <si>
    <t>HB</t>
  </si>
  <si>
    <t>PE</t>
  </si>
  <si>
    <t>JI</t>
  </si>
  <si>
    <t>TR</t>
  </si>
  <si>
    <t>Sumář</t>
  </si>
  <si>
    <t>III.</t>
  </si>
  <si>
    <t>Bystřice</t>
  </si>
  <si>
    <t>Havl. Brod</t>
  </si>
  <si>
    <t>Humpolec</t>
  </si>
  <si>
    <t>Chotěboř</t>
  </si>
  <si>
    <t>Jihlava</t>
  </si>
  <si>
    <t>M. Budějovice</t>
  </si>
  <si>
    <t>Náměšť</t>
  </si>
  <si>
    <t>Nové Město</t>
  </si>
  <si>
    <t>Pacov</t>
  </si>
  <si>
    <t>Pelhřimov</t>
  </si>
  <si>
    <t xml:space="preserve">Světlá </t>
  </si>
  <si>
    <t>Telč</t>
  </si>
  <si>
    <t>Třebíč</t>
  </si>
  <si>
    <t>Velké Meziříčí</t>
  </si>
  <si>
    <t>Žďár</t>
  </si>
  <si>
    <t>V. Meziříčí</t>
  </si>
  <si>
    <t>Bylo odečteno:</t>
  </si>
  <si>
    <t>celkem + odpočet</t>
  </si>
  <si>
    <t>Kontrolní součty z UIV</t>
  </si>
  <si>
    <t>nepravidelná</t>
  </si>
  <si>
    <t>celkem MŠ</t>
  </si>
  <si>
    <t>celkem - odpočet</t>
  </si>
  <si>
    <t>zvl. doch.</t>
  </si>
  <si>
    <t>přípr. tř.</t>
  </si>
  <si>
    <t>celkem ZŠ</t>
  </si>
  <si>
    <t>ř.301 (sl.3)</t>
  </si>
  <si>
    <t>ř.3A01 (sl.12)</t>
  </si>
  <si>
    <t>rozdíl</t>
  </si>
  <si>
    <t>ř.1301 (sl.2)</t>
  </si>
  <si>
    <t>Běžné třídy +</t>
  </si>
  <si>
    <t>Speciální třídy +</t>
  </si>
  <si>
    <t>dle výkazů UIV 2010/2011</t>
  </si>
  <si>
    <t>Individ.vzděl.</t>
  </si>
  <si>
    <t xml:space="preserve">Bobrová               </t>
  </si>
  <si>
    <t>00293971</t>
  </si>
  <si>
    <t xml:space="preserve">Bohdalec              </t>
  </si>
  <si>
    <t>00599280</t>
  </si>
  <si>
    <t xml:space="preserve">Bory                  </t>
  </si>
  <si>
    <t>00294055</t>
  </si>
  <si>
    <t xml:space="preserve">Budišov              </t>
  </si>
  <si>
    <t>00289159</t>
  </si>
  <si>
    <t xml:space="preserve">Budkov               </t>
  </si>
  <si>
    <t>00289167</t>
  </si>
  <si>
    <t>00294136</t>
  </si>
  <si>
    <t>00248037</t>
  </si>
  <si>
    <t xml:space="preserve">Česká Bělá            </t>
  </si>
  <si>
    <t>00267279</t>
  </si>
  <si>
    <t xml:space="preserve">Dalečín              </t>
  </si>
  <si>
    <t>00294179</t>
  </si>
  <si>
    <t xml:space="preserve">Dobrá Voda            </t>
  </si>
  <si>
    <t>00544175</t>
  </si>
  <si>
    <t xml:space="preserve">Dobronín             </t>
  </si>
  <si>
    <t>00285749</t>
  </si>
  <si>
    <t xml:space="preserve">Dolní Cerekev         </t>
  </si>
  <si>
    <t>00285765</t>
  </si>
  <si>
    <t xml:space="preserve">Dušejov              </t>
  </si>
  <si>
    <t>00285811</t>
  </si>
  <si>
    <t>00267422</t>
  </si>
  <si>
    <t xml:space="preserve">Hamry nad Sázavou    </t>
  </si>
  <si>
    <t>00543870</t>
  </si>
  <si>
    <t>00289337</t>
  </si>
  <si>
    <t>00267449</t>
  </si>
  <si>
    <t xml:space="preserve">Herálec              </t>
  </si>
  <si>
    <t>00294306</t>
  </si>
  <si>
    <t xml:space="preserve">Hněvkovice           </t>
  </si>
  <si>
    <t>00267473</t>
  </si>
  <si>
    <t>00248185</t>
  </si>
  <si>
    <t xml:space="preserve">Horní Dubenky        </t>
  </si>
  <si>
    <t>00285889</t>
  </si>
  <si>
    <t>00289426</t>
  </si>
  <si>
    <t>00248266</t>
  </si>
  <si>
    <t>00267538</t>
  </si>
  <si>
    <t>00289507</t>
  </si>
  <si>
    <t>00286010</t>
  </si>
  <si>
    <t xml:space="preserve">Jimramov             </t>
  </si>
  <si>
    <t>00294471</t>
  </si>
  <si>
    <t>00248380</t>
  </si>
  <si>
    <t xml:space="preserve">Kamenice u Jihlavy   </t>
  </si>
  <si>
    <t>00286079</t>
  </si>
  <si>
    <t xml:space="preserve">Kněžice              </t>
  </si>
  <si>
    <t>00289591</t>
  </si>
  <si>
    <t xml:space="preserve">Kojetice             </t>
  </si>
  <si>
    <t>00289612</t>
  </si>
  <si>
    <t xml:space="preserve">Košetice             </t>
  </si>
  <si>
    <t>00248444</t>
  </si>
  <si>
    <t xml:space="preserve">Krahulčí              </t>
  </si>
  <si>
    <t>00286168</t>
  </si>
  <si>
    <t xml:space="preserve">Krásná Hora           </t>
  </si>
  <si>
    <t>00267694</t>
  </si>
  <si>
    <t>00267716</t>
  </si>
  <si>
    <t>00294616</t>
  </si>
  <si>
    <t xml:space="preserve">Lavičky               </t>
  </si>
  <si>
    <t>00842478</t>
  </si>
  <si>
    <t>00267759</t>
  </si>
  <si>
    <t xml:space="preserve">Lesonice             </t>
  </si>
  <si>
    <t>00289752</t>
  </si>
  <si>
    <t>00267813</t>
  </si>
  <si>
    <t>00286192</t>
  </si>
  <si>
    <t xml:space="preserve">Maleč                 </t>
  </si>
  <si>
    <t>00267856</t>
  </si>
  <si>
    <t>00294799</t>
  </si>
  <si>
    <t>00289922</t>
  </si>
  <si>
    <t>00289931</t>
  </si>
  <si>
    <t>00289965</t>
  </si>
  <si>
    <t xml:space="preserve">Nížkov               </t>
  </si>
  <si>
    <t>00294870</t>
  </si>
  <si>
    <t>00294900</t>
  </si>
  <si>
    <t xml:space="preserve">Nové Syrovice          </t>
  </si>
  <si>
    <t>00290009</t>
  </si>
  <si>
    <t>00294926</t>
  </si>
  <si>
    <t xml:space="preserve">Nový Rychnov        </t>
  </si>
  <si>
    <t>00248738</t>
  </si>
  <si>
    <t>00290050</t>
  </si>
  <si>
    <t xml:space="preserve">Osová Bítýška         </t>
  </si>
  <si>
    <t>00084409</t>
  </si>
  <si>
    <t>00248789</t>
  </si>
  <si>
    <t>00248801</t>
  </si>
  <si>
    <t>00248843</t>
  </si>
  <si>
    <t xml:space="preserve">Police u Jemnice     </t>
  </si>
  <si>
    <t>00290149</t>
  </si>
  <si>
    <t>00286435</t>
  </si>
  <si>
    <t xml:space="preserve">Prosetín              </t>
  </si>
  <si>
    <t>00295167</t>
  </si>
  <si>
    <t xml:space="preserve">Předín               </t>
  </si>
  <si>
    <t>00290181</t>
  </si>
  <si>
    <t>00268097</t>
  </si>
  <si>
    <t>00290335</t>
  </si>
  <si>
    <t xml:space="preserve">Rovečné              </t>
  </si>
  <si>
    <t>00295281</t>
  </si>
  <si>
    <t xml:space="preserve">Senožaty             </t>
  </si>
  <si>
    <t>00249050</t>
  </si>
  <si>
    <t xml:space="preserve">Sněžné                </t>
  </si>
  <si>
    <t>00295451</t>
  </si>
  <si>
    <t xml:space="preserve">Strážek              </t>
  </si>
  <si>
    <t>00295493</t>
  </si>
  <si>
    <t>00268321</t>
  </si>
  <si>
    <t xml:space="preserve">Světnov              </t>
  </si>
  <si>
    <t>00545031</t>
  </si>
  <si>
    <t>00295531</t>
  </si>
  <si>
    <t xml:space="preserve">Šlapanov               </t>
  </si>
  <si>
    <t>00268348</t>
  </si>
  <si>
    <t xml:space="preserve">Štěpánov nad Svratkou  </t>
  </si>
  <si>
    <t>00295558</t>
  </si>
  <si>
    <t xml:space="preserve">Telč                </t>
  </si>
  <si>
    <t>00286745</t>
  </si>
  <si>
    <t>00290629</t>
  </si>
  <si>
    <t>00286753</t>
  </si>
  <si>
    <t xml:space="preserve">Valeč                </t>
  </si>
  <si>
    <t>00290637</t>
  </si>
  <si>
    <t>00295647</t>
  </si>
  <si>
    <t>00295671</t>
  </si>
  <si>
    <t xml:space="preserve">Větrný Jeníkov       </t>
  </si>
  <si>
    <t>00286842</t>
  </si>
  <si>
    <t xml:space="preserve">Vladislav             </t>
  </si>
  <si>
    <t>00290661</t>
  </si>
  <si>
    <t xml:space="preserve">Výčapy                </t>
  </si>
  <si>
    <t>00290696</t>
  </si>
  <si>
    <t>00295841</t>
  </si>
  <si>
    <t>00268542</t>
  </si>
  <si>
    <t>00290751</t>
  </si>
  <si>
    <t xml:space="preserve">Dle čl. 3 odst. 1 Zásad </t>
  </si>
  <si>
    <t>IČO</t>
  </si>
  <si>
    <t>Celkem Kč</t>
  </si>
  <si>
    <t>Počet žáků ZŠ s částkou</t>
  </si>
  <si>
    <t>Počet žáků SŠ s částkou</t>
  </si>
  <si>
    <t xml:space="preserve">Podpora zdravotně handicapovaných žáků v roce 2011                         </t>
  </si>
  <si>
    <t>Počet obcí</t>
  </si>
  <si>
    <t>Počet žáků v ZŠ celkem</t>
  </si>
  <si>
    <t>počet stran: 2</t>
  </si>
  <si>
    <t>ID</t>
  </si>
  <si>
    <t>ZZ00051.0001</t>
  </si>
  <si>
    <t>ZZ00051.0002</t>
  </si>
  <si>
    <t>ZZ00051.0003</t>
  </si>
  <si>
    <t>ZZ00051.0004</t>
  </si>
  <si>
    <t>ZZ00051.0005</t>
  </si>
  <si>
    <t>ZZ00051.0006</t>
  </si>
  <si>
    <t>ZZ00051.0007</t>
  </si>
  <si>
    <t>ZZ00051.0008</t>
  </si>
  <si>
    <t>ZZ00051.0009</t>
  </si>
  <si>
    <t>ZZ00051.0010</t>
  </si>
  <si>
    <t>ZZ00051.0011</t>
  </si>
  <si>
    <t>ZZ00051.0012</t>
  </si>
  <si>
    <t>ZZ00051.0013</t>
  </si>
  <si>
    <t>ZZ00051.0014</t>
  </si>
  <si>
    <t>ZZ00051.0015</t>
  </si>
  <si>
    <t>ZZ00051.0016</t>
  </si>
  <si>
    <t>ZZ00051.0017</t>
  </si>
  <si>
    <t>ZZ00051.0018</t>
  </si>
  <si>
    <t>ZZ00051.0019</t>
  </si>
  <si>
    <t>ZZ00051.0020</t>
  </si>
  <si>
    <t>ZZ00051.0021</t>
  </si>
  <si>
    <t>ZZ00051.0022</t>
  </si>
  <si>
    <t>ZZ00051.0023</t>
  </si>
  <si>
    <t>ZZ00051.0024</t>
  </si>
  <si>
    <t>ZZ00051.0025</t>
  </si>
  <si>
    <t>ZZ00051.0026</t>
  </si>
  <si>
    <t>ZZ00051.0027</t>
  </si>
  <si>
    <t>ZZ00051.0028</t>
  </si>
  <si>
    <t>ZZ00051.0029</t>
  </si>
  <si>
    <t>ZZ00051.0030</t>
  </si>
  <si>
    <t>ZZ00051.0031</t>
  </si>
  <si>
    <t>ZZ00051.0032</t>
  </si>
  <si>
    <t>ZZ00051.0033</t>
  </si>
  <si>
    <t>ZZ00051.0034</t>
  </si>
  <si>
    <t>ZZ00051.0035</t>
  </si>
  <si>
    <t>ZZ00051.0036</t>
  </si>
  <si>
    <t>ZZ00051.0037</t>
  </si>
  <si>
    <t>ZZ00051.0038</t>
  </si>
  <si>
    <t>ZZ00051.0039</t>
  </si>
  <si>
    <t>ZZ00051.0040</t>
  </si>
  <si>
    <t>ZZ00051.0041</t>
  </si>
  <si>
    <t>ZZ00051.0042</t>
  </si>
  <si>
    <t>ZZ00051.0043</t>
  </si>
  <si>
    <t>ZZ00051.0044</t>
  </si>
  <si>
    <t>ZZ00051.0045</t>
  </si>
  <si>
    <t>ZZ00051.0046</t>
  </si>
  <si>
    <t>ZZ00051.0047</t>
  </si>
  <si>
    <t>ZZ00051.0048</t>
  </si>
  <si>
    <t>ZZ00051.0049</t>
  </si>
  <si>
    <t>ZZ00051.0050</t>
  </si>
  <si>
    <t>ZZ00051.0051</t>
  </si>
  <si>
    <t>ZZ00051.0052</t>
  </si>
  <si>
    <t>ZZ00051.0053</t>
  </si>
  <si>
    <t>ZZ00051.0054</t>
  </si>
  <si>
    <t>ZZ00051.0055</t>
  </si>
  <si>
    <t>ZZ00051.0056</t>
  </si>
  <si>
    <t>ZZ00051.0057</t>
  </si>
  <si>
    <t>ZZ00051.0058</t>
  </si>
  <si>
    <t>ZZ00051.0059</t>
  </si>
  <si>
    <t>ZZ00051.0060</t>
  </si>
  <si>
    <t>ZZ00051.0061</t>
  </si>
  <si>
    <t>ZZ00051.0062</t>
  </si>
  <si>
    <t>ZZ00051.0063</t>
  </si>
  <si>
    <t>ZZ00051.0064</t>
  </si>
  <si>
    <t>ZZ00051.0065</t>
  </si>
  <si>
    <t>ZZ00051.0066</t>
  </si>
  <si>
    <t>ZZ00051.0067</t>
  </si>
  <si>
    <t>ZZ00051.0068</t>
  </si>
  <si>
    <t>ZZ00051.0069</t>
  </si>
  <si>
    <t>ZZ00051.0070</t>
  </si>
  <si>
    <t>ZZ00051.0071</t>
  </si>
  <si>
    <t>ZZ00051.0072</t>
  </si>
  <si>
    <t>ZZ00051.0073</t>
  </si>
  <si>
    <t>ZZ00051.0074</t>
  </si>
  <si>
    <t>ZZ00051.0075</t>
  </si>
  <si>
    <t>ZZ00051.0076</t>
  </si>
  <si>
    <t>ZZ00051.0077</t>
  </si>
  <si>
    <t>ZZ00051.0078</t>
  </si>
  <si>
    <t>ZZ00051.0079</t>
  </si>
  <si>
    <t>ZZ00051.0080</t>
  </si>
  <si>
    <t>ZZ00051.0081</t>
  </si>
  <si>
    <t>ZZ00051.0082</t>
  </si>
  <si>
    <t>ZZ00051.0083</t>
  </si>
  <si>
    <t>Na území města ZŠ zřizovaná krajem</t>
  </si>
  <si>
    <t>RK-09-2011-36, př.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</si>
</sst>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2" xfId="0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  <protection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  <protection/>
    </xf>
    <xf numFmtId="0" fontId="2" fillId="0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/>
    </xf>
    <xf numFmtId="3" fontId="5" fillId="6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3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169" fontId="2" fillId="6" borderId="10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0" fillId="5" borderId="11" xfId="0" applyNumberFormat="1" applyFont="1" applyFill="1" applyBorder="1" applyAlignment="1">
      <alignment/>
    </xf>
    <xf numFmtId="3" fontId="5" fillId="6" borderId="12" xfId="0" applyNumberFormat="1" applyFont="1" applyFill="1" applyBorder="1" applyAlignment="1">
      <alignment/>
    </xf>
    <xf numFmtId="3" fontId="5" fillId="6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6" borderId="15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6" borderId="15" xfId="0" applyNumberFormat="1" applyFont="1" applyFill="1" applyBorder="1" applyAlignment="1">
      <alignment/>
    </xf>
    <xf numFmtId="3" fontId="5" fillId="6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6" borderId="6" xfId="0" applyNumberFormat="1" applyFont="1" applyFill="1" applyBorder="1" applyAlignment="1">
      <alignment horizontal="right"/>
    </xf>
    <xf numFmtId="1" fontId="0" fillId="6" borderId="7" xfId="0" applyNumberFormat="1" applyFont="1" applyFill="1" applyBorder="1" applyAlignment="1">
      <alignment horizontal="right"/>
    </xf>
    <xf numFmtId="1" fontId="0" fillId="6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5" fillId="6" borderId="24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5" fillId="6" borderId="27" xfId="0" applyNumberFormat="1" applyFont="1" applyFill="1" applyBorder="1" applyAlignment="1">
      <alignment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6" borderId="28" xfId="0" applyNumberFormat="1" applyFont="1" applyFill="1" applyBorder="1" applyAlignment="1">
      <alignment horizontal="center" vertical="center" wrapText="1"/>
    </xf>
    <xf numFmtId="3" fontId="2" fillId="6" borderId="29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textRotation="90" wrapText="1"/>
    </xf>
    <xf numFmtId="0" fontId="2" fillId="6" borderId="31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/>
    </xf>
    <xf numFmtId="3" fontId="3" fillId="6" borderId="30" xfId="0" applyNumberFormat="1" applyFont="1" applyFill="1" applyBorder="1" applyAlignment="1">
      <alignment horizontal="center" vertical="center" wrapText="1"/>
    </xf>
    <xf numFmtId="3" fontId="3" fillId="6" borderId="31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30" sqref="B29:B30"/>
    </sheetView>
  </sheetViews>
  <sheetFormatPr defaultColWidth="9.00390625" defaultRowHeight="12.75"/>
  <cols>
    <col min="1" max="1" width="14.125" style="0" customWidth="1"/>
  </cols>
  <sheetData>
    <row r="1" spans="1:3" s="5" customFormat="1" ht="12.75">
      <c r="A1" s="5" t="s">
        <v>118</v>
      </c>
      <c r="C1" s="14"/>
    </row>
    <row r="2" ht="13.5" thickBot="1"/>
    <row r="3" spans="1:10" ht="13.5" thickBot="1">
      <c r="A3" s="84" t="s">
        <v>99</v>
      </c>
      <c r="B3" s="86" t="s">
        <v>85</v>
      </c>
      <c r="C3" s="87"/>
      <c r="D3" s="87"/>
      <c r="E3" s="88"/>
      <c r="F3" s="88"/>
      <c r="G3" s="88"/>
      <c r="H3" s="88"/>
      <c r="I3" s="88"/>
      <c r="J3" s="89"/>
    </row>
    <row r="4" spans="1:10" ht="25.5">
      <c r="A4" s="85"/>
      <c r="B4" s="11" t="s">
        <v>86</v>
      </c>
      <c r="C4" s="11" t="s">
        <v>119</v>
      </c>
      <c r="D4" s="16" t="s">
        <v>120</v>
      </c>
      <c r="E4" s="11" t="s">
        <v>87</v>
      </c>
      <c r="F4" s="11" t="s">
        <v>122</v>
      </c>
      <c r="G4" s="11" t="s">
        <v>123</v>
      </c>
      <c r="H4" s="18" t="s">
        <v>124</v>
      </c>
      <c r="I4" s="11" t="s">
        <v>91</v>
      </c>
      <c r="J4" s="11" t="s">
        <v>88</v>
      </c>
    </row>
    <row r="5" spans="1:10" ht="12.75">
      <c r="A5" s="7" t="s">
        <v>100</v>
      </c>
      <c r="B5" s="12">
        <v>712</v>
      </c>
      <c r="C5" s="12">
        <v>54</v>
      </c>
      <c r="D5" s="17">
        <f>B5-C5</f>
        <v>658</v>
      </c>
      <c r="E5" s="12">
        <v>2206</v>
      </c>
      <c r="F5" s="12"/>
      <c r="G5" s="12"/>
      <c r="H5" s="19">
        <f>(E5-F5)+G5</f>
        <v>2206</v>
      </c>
      <c r="I5" s="12"/>
      <c r="J5" s="12"/>
    </row>
    <row r="6" spans="1:10" ht="12.75">
      <c r="A6" s="7" t="s">
        <v>101</v>
      </c>
      <c r="B6" s="12">
        <v>1462</v>
      </c>
      <c r="C6" s="12">
        <v>134</v>
      </c>
      <c r="D6" s="17">
        <f aca="true" t="shared" si="0" ref="D6:D20">B6-C6</f>
        <v>1328</v>
      </c>
      <c r="E6" s="12">
        <v>4869</v>
      </c>
      <c r="F6" s="12">
        <v>5</v>
      </c>
      <c r="G6" s="12"/>
      <c r="H6" s="19">
        <f aca="true" t="shared" si="1" ref="H6:H20">(E6-F6)+G6</f>
        <v>4864</v>
      </c>
      <c r="I6" s="12">
        <v>56</v>
      </c>
      <c r="J6" s="12"/>
    </row>
    <row r="7" spans="1:10" ht="12.75">
      <c r="A7" s="7" t="s">
        <v>102</v>
      </c>
      <c r="B7" s="12">
        <v>506</v>
      </c>
      <c r="C7" s="12">
        <v>41</v>
      </c>
      <c r="D7" s="17">
        <f t="shared" si="0"/>
        <v>465</v>
      </c>
      <c r="E7" s="12">
        <v>1526</v>
      </c>
      <c r="F7" s="12"/>
      <c r="G7" s="12"/>
      <c r="H7" s="19">
        <f t="shared" si="1"/>
        <v>1526</v>
      </c>
      <c r="I7" s="12">
        <v>34</v>
      </c>
      <c r="J7" s="12"/>
    </row>
    <row r="8" spans="1:10" ht="12.75">
      <c r="A8" s="7" t="s">
        <v>103</v>
      </c>
      <c r="B8" s="12">
        <v>631</v>
      </c>
      <c r="C8" s="12">
        <v>45</v>
      </c>
      <c r="D8" s="17">
        <f t="shared" si="0"/>
        <v>586</v>
      </c>
      <c r="E8" s="12">
        <v>2266</v>
      </c>
      <c r="F8" s="12"/>
      <c r="G8" s="12"/>
      <c r="H8" s="19">
        <f t="shared" si="1"/>
        <v>2266</v>
      </c>
      <c r="I8" s="12"/>
      <c r="J8" s="12"/>
    </row>
    <row r="9" spans="1:11" ht="12.75">
      <c r="A9" s="7" t="s">
        <v>104</v>
      </c>
      <c r="B9" s="12">
        <v>2610</v>
      </c>
      <c r="C9" s="12">
        <v>77</v>
      </c>
      <c r="D9" s="17">
        <f t="shared" si="0"/>
        <v>2533</v>
      </c>
      <c r="E9" s="12">
        <v>8686</v>
      </c>
      <c r="F9" s="12">
        <v>7</v>
      </c>
      <c r="G9" s="12">
        <v>16</v>
      </c>
      <c r="H9" s="19">
        <f t="shared" si="1"/>
        <v>8695</v>
      </c>
      <c r="I9" s="12">
        <v>142</v>
      </c>
      <c r="J9" s="12">
        <v>201</v>
      </c>
      <c r="K9" s="15"/>
    </row>
    <row r="10" spans="1:10" ht="12.75">
      <c r="A10" s="7" t="s">
        <v>105</v>
      </c>
      <c r="B10" s="12">
        <v>719</v>
      </c>
      <c r="C10" s="12">
        <v>49</v>
      </c>
      <c r="D10" s="17">
        <f t="shared" si="0"/>
        <v>670</v>
      </c>
      <c r="E10" s="12">
        <v>2531</v>
      </c>
      <c r="F10" s="12">
        <v>1</v>
      </c>
      <c r="G10" s="12"/>
      <c r="H10" s="19">
        <f t="shared" si="1"/>
        <v>2530</v>
      </c>
      <c r="I10" s="12"/>
      <c r="J10" s="12"/>
    </row>
    <row r="11" spans="1:10" ht="12.75">
      <c r="A11" s="7" t="s">
        <v>106</v>
      </c>
      <c r="B11" s="12">
        <v>340</v>
      </c>
      <c r="C11" s="12">
        <v>38</v>
      </c>
      <c r="D11" s="17">
        <f t="shared" si="0"/>
        <v>302</v>
      </c>
      <c r="E11" s="12">
        <v>1175</v>
      </c>
      <c r="F11" s="12">
        <v>1</v>
      </c>
      <c r="G11" s="12"/>
      <c r="H11" s="19">
        <f t="shared" si="1"/>
        <v>1174</v>
      </c>
      <c r="I11" s="12"/>
      <c r="J11" s="12"/>
    </row>
    <row r="12" spans="1:10" ht="12.75">
      <c r="A12" s="7" t="s">
        <v>107</v>
      </c>
      <c r="B12" s="12">
        <v>634</v>
      </c>
      <c r="C12" s="12">
        <v>43</v>
      </c>
      <c r="D12" s="17">
        <f t="shared" si="0"/>
        <v>591</v>
      </c>
      <c r="E12" s="12">
        <v>2035</v>
      </c>
      <c r="F12" s="12"/>
      <c r="G12" s="12"/>
      <c r="H12" s="19">
        <f t="shared" si="1"/>
        <v>2035</v>
      </c>
      <c r="I12" s="12"/>
      <c r="J12" s="12"/>
    </row>
    <row r="13" spans="1:10" ht="12.75">
      <c r="A13" s="7" t="s">
        <v>108</v>
      </c>
      <c r="B13" s="12">
        <v>315</v>
      </c>
      <c r="C13" s="12">
        <v>12</v>
      </c>
      <c r="D13" s="17">
        <f t="shared" si="0"/>
        <v>303</v>
      </c>
      <c r="E13" s="12">
        <v>918</v>
      </c>
      <c r="F13" s="12"/>
      <c r="G13" s="12"/>
      <c r="H13" s="19">
        <f t="shared" si="1"/>
        <v>918</v>
      </c>
      <c r="I13" s="12"/>
      <c r="J13" s="12"/>
    </row>
    <row r="14" spans="1:10" ht="12.75">
      <c r="A14" s="7" t="s">
        <v>109</v>
      </c>
      <c r="B14" s="12">
        <v>1519</v>
      </c>
      <c r="C14" s="12">
        <v>30</v>
      </c>
      <c r="D14" s="17">
        <f t="shared" si="0"/>
        <v>1489</v>
      </c>
      <c r="E14" s="12">
        <v>4271</v>
      </c>
      <c r="F14" s="12">
        <v>2</v>
      </c>
      <c r="G14" s="12"/>
      <c r="H14" s="19">
        <f t="shared" si="1"/>
        <v>4269</v>
      </c>
      <c r="I14" s="12">
        <v>35</v>
      </c>
      <c r="J14" s="12">
        <v>19</v>
      </c>
    </row>
    <row r="15" spans="1:10" ht="12.75">
      <c r="A15" s="7" t="s">
        <v>110</v>
      </c>
      <c r="B15" s="12">
        <v>486</v>
      </c>
      <c r="C15" s="12">
        <v>36</v>
      </c>
      <c r="D15" s="17">
        <f t="shared" si="0"/>
        <v>450</v>
      </c>
      <c r="E15" s="12">
        <v>1746</v>
      </c>
      <c r="F15" s="12"/>
      <c r="G15" s="12"/>
      <c r="H15" s="19">
        <f t="shared" si="1"/>
        <v>1746</v>
      </c>
      <c r="I15" s="12">
        <v>11</v>
      </c>
      <c r="J15" s="12"/>
    </row>
    <row r="16" spans="1:10" ht="12.75">
      <c r="A16" s="7" t="s">
        <v>111</v>
      </c>
      <c r="B16" s="12">
        <v>370</v>
      </c>
      <c r="C16" s="12">
        <v>22</v>
      </c>
      <c r="D16" s="17">
        <f t="shared" si="0"/>
        <v>348</v>
      </c>
      <c r="E16" s="12">
        <v>1396</v>
      </c>
      <c r="F16" s="12"/>
      <c r="G16" s="12"/>
      <c r="H16" s="19">
        <f t="shared" si="1"/>
        <v>1396</v>
      </c>
      <c r="I16" s="12"/>
      <c r="J16" s="12">
        <v>30</v>
      </c>
    </row>
    <row r="17" spans="1:10" ht="12.75">
      <c r="A17" s="7" t="s">
        <v>112</v>
      </c>
      <c r="B17" s="12">
        <v>2232</v>
      </c>
      <c r="C17" s="12">
        <v>114</v>
      </c>
      <c r="D17" s="17">
        <f t="shared" si="0"/>
        <v>2118</v>
      </c>
      <c r="E17" s="12">
        <v>7713</v>
      </c>
      <c r="F17" s="12"/>
      <c r="G17" s="12"/>
      <c r="H17" s="19">
        <f t="shared" si="1"/>
        <v>7713</v>
      </c>
      <c r="I17" s="12">
        <v>69</v>
      </c>
      <c r="J17" s="12">
        <v>19</v>
      </c>
    </row>
    <row r="18" spans="1:10" ht="12.75">
      <c r="A18" s="7" t="s">
        <v>113</v>
      </c>
      <c r="B18" s="12">
        <v>1277</v>
      </c>
      <c r="C18" s="12">
        <v>179</v>
      </c>
      <c r="D18" s="17">
        <f t="shared" si="0"/>
        <v>1098</v>
      </c>
      <c r="E18" s="12">
        <v>4277</v>
      </c>
      <c r="F18" s="12">
        <v>2</v>
      </c>
      <c r="G18" s="12"/>
      <c r="H18" s="19">
        <f t="shared" si="1"/>
        <v>4275</v>
      </c>
      <c r="I18" s="12">
        <v>99</v>
      </c>
      <c r="J18" s="12">
        <v>42</v>
      </c>
    </row>
    <row r="19" spans="1:10" ht="12.75">
      <c r="A19" s="7" t="s">
        <v>114</v>
      </c>
      <c r="B19" s="12">
        <v>1358</v>
      </c>
      <c r="C19" s="12">
        <v>130</v>
      </c>
      <c r="D19" s="17">
        <f t="shared" si="0"/>
        <v>1228</v>
      </c>
      <c r="E19" s="12">
        <v>4483</v>
      </c>
      <c r="F19" s="12"/>
      <c r="G19" s="12"/>
      <c r="H19" s="19">
        <f t="shared" si="1"/>
        <v>4483</v>
      </c>
      <c r="I19" s="12">
        <v>206</v>
      </c>
      <c r="J19" s="12"/>
    </row>
    <row r="20" spans="1:10" ht="12.75">
      <c r="A20" s="8" t="s">
        <v>81</v>
      </c>
      <c r="B20" s="13">
        <f>SUM(B5:B19)</f>
        <v>15171</v>
      </c>
      <c r="C20" s="13">
        <f>SUM(C5:C19)</f>
        <v>1004</v>
      </c>
      <c r="D20" s="17">
        <f t="shared" si="0"/>
        <v>14167</v>
      </c>
      <c r="E20" s="13">
        <f>SUM(E5:E19)</f>
        <v>50098</v>
      </c>
      <c r="F20" s="13">
        <f>SUM(F5:F19)</f>
        <v>18</v>
      </c>
      <c r="G20" s="13">
        <v>16</v>
      </c>
      <c r="H20" s="19">
        <f t="shared" si="1"/>
        <v>50096</v>
      </c>
      <c r="I20" s="13">
        <f>SUM(I5:I19)</f>
        <v>652</v>
      </c>
      <c r="J20" s="13">
        <f>SUM(J5:J19)</f>
        <v>311</v>
      </c>
    </row>
    <row r="21" spans="1:10" ht="12.75">
      <c r="A21" s="7" t="s">
        <v>116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 t="s">
        <v>100</v>
      </c>
      <c r="B22" s="7">
        <v>106</v>
      </c>
      <c r="C22" s="7">
        <v>9</v>
      </c>
      <c r="D22" s="7">
        <v>97</v>
      </c>
      <c r="E22" s="7">
        <v>303</v>
      </c>
      <c r="F22" s="7">
        <v>0</v>
      </c>
      <c r="G22" s="7"/>
      <c r="H22" s="7">
        <v>303</v>
      </c>
      <c r="I22" s="7">
        <v>0</v>
      </c>
      <c r="J22" s="7">
        <v>0</v>
      </c>
    </row>
    <row r="23" spans="1:10" ht="12.75">
      <c r="A23" s="9" t="s">
        <v>115</v>
      </c>
      <c r="B23" s="9">
        <v>110</v>
      </c>
      <c r="C23" s="9">
        <v>12</v>
      </c>
      <c r="D23" s="9">
        <v>98</v>
      </c>
      <c r="E23" s="9">
        <v>373</v>
      </c>
      <c r="F23" s="9">
        <v>0</v>
      </c>
      <c r="G23" s="9"/>
      <c r="H23" s="9">
        <v>373</v>
      </c>
      <c r="I23" s="7">
        <v>0</v>
      </c>
      <c r="J23" s="7">
        <v>0</v>
      </c>
    </row>
    <row r="24" spans="1:10" ht="12.75">
      <c r="A24" s="9"/>
      <c r="B24" s="9">
        <f aca="true" t="shared" si="2" ref="B24:J24">SUM(B22:B23)</f>
        <v>216</v>
      </c>
      <c r="C24" s="9">
        <f t="shared" si="2"/>
        <v>21</v>
      </c>
      <c r="D24" s="9">
        <f t="shared" si="2"/>
        <v>195</v>
      </c>
      <c r="E24" s="9">
        <f t="shared" si="2"/>
        <v>676</v>
      </c>
      <c r="F24" s="9">
        <f t="shared" si="2"/>
        <v>0</v>
      </c>
      <c r="G24" s="9"/>
      <c r="H24" s="9">
        <f t="shared" si="2"/>
        <v>676</v>
      </c>
      <c r="I24" s="7">
        <f t="shared" si="2"/>
        <v>0</v>
      </c>
      <c r="J24" s="7">
        <f t="shared" si="2"/>
        <v>0</v>
      </c>
    </row>
    <row r="25" spans="1:10" ht="12.75">
      <c r="A25" s="10" t="s">
        <v>121</v>
      </c>
      <c r="B25" s="8">
        <f>B20-B24</f>
        <v>14955</v>
      </c>
      <c r="C25" s="8">
        <f>C20-C24</f>
        <v>983</v>
      </c>
      <c r="D25" s="8">
        <f>D20-D24</f>
        <v>13972</v>
      </c>
      <c r="E25" s="8">
        <f>E20-E24</f>
        <v>49422</v>
      </c>
      <c r="F25" s="8">
        <v>18</v>
      </c>
      <c r="G25" s="8">
        <v>16</v>
      </c>
      <c r="H25" s="8">
        <f>H20-H24</f>
        <v>49420</v>
      </c>
      <c r="I25" s="8">
        <v>652</v>
      </c>
      <c r="J25" s="8">
        <v>311</v>
      </c>
    </row>
    <row r="27" ht="12.75">
      <c r="D27">
        <v>13972</v>
      </c>
    </row>
    <row r="28" ht="12.75">
      <c r="D28">
        <v>49420</v>
      </c>
    </row>
    <row r="29" ht="12.75">
      <c r="D29">
        <v>652</v>
      </c>
    </row>
    <row r="30" ht="12.75">
      <c r="D30">
        <v>311</v>
      </c>
    </row>
    <row r="31" ht="12.75">
      <c r="D31">
        <f>SUM(D27:D30)</f>
        <v>64355</v>
      </c>
    </row>
  </sheetData>
  <mergeCells count="2">
    <mergeCell ref="A3:A4"/>
    <mergeCell ref="B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F16" sqref="F16"/>
    </sheetView>
  </sheetViews>
  <sheetFormatPr defaultColWidth="9.00390625" defaultRowHeight="12.75"/>
  <cols>
    <col min="1" max="1" width="20.375" style="0" customWidth="1"/>
  </cols>
  <sheetData>
    <row r="2" ht="12.75">
      <c r="A2" s="5" t="s">
        <v>98</v>
      </c>
    </row>
    <row r="3" spans="1:5" ht="13.5" thickBot="1">
      <c r="A3" s="2"/>
      <c r="B3" s="1"/>
      <c r="C3" s="1"/>
      <c r="D3" s="1"/>
      <c r="E3" s="1"/>
    </row>
    <row r="4" spans="1:5" ht="13.5" thickBot="1">
      <c r="A4" s="84" t="s">
        <v>99</v>
      </c>
      <c r="B4" s="86" t="s">
        <v>85</v>
      </c>
      <c r="C4" s="88"/>
      <c r="D4" s="88"/>
      <c r="E4" s="89"/>
    </row>
    <row r="5" spans="1:5" ht="25.5">
      <c r="A5" s="85"/>
      <c r="B5" s="6" t="s">
        <v>86</v>
      </c>
      <c r="C5" s="6" t="s">
        <v>87</v>
      </c>
      <c r="D5" s="6" t="s">
        <v>91</v>
      </c>
      <c r="E5" s="6" t="s">
        <v>88</v>
      </c>
    </row>
    <row r="6" spans="1:5" ht="12.75">
      <c r="A6" s="7" t="s">
        <v>100</v>
      </c>
      <c r="B6" s="7">
        <v>561</v>
      </c>
      <c r="C6" s="7">
        <v>1903</v>
      </c>
      <c r="D6" s="7"/>
      <c r="E6" s="7"/>
    </row>
    <row r="7" spans="1:5" ht="12.75">
      <c r="A7" s="7" t="s">
        <v>101</v>
      </c>
      <c r="B7" s="7">
        <v>1328</v>
      </c>
      <c r="C7" s="7">
        <v>4864</v>
      </c>
      <c r="D7" s="7">
        <v>56</v>
      </c>
      <c r="E7" s="7"/>
    </row>
    <row r="8" spans="1:5" ht="12.75">
      <c r="A8" s="7" t="s">
        <v>102</v>
      </c>
      <c r="B8" s="7">
        <v>465</v>
      </c>
      <c r="C8" s="7">
        <v>1526</v>
      </c>
      <c r="D8" s="7">
        <v>34</v>
      </c>
      <c r="E8" s="7"/>
    </row>
    <row r="9" spans="1:5" ht="12.75">
      <c r="A9" s="7" t="s">
        <v>103</v>
      </c>
      <c r="B9" s="7">
        <v>586</v>
      </c>
      <c r="C9" s="7">
        <v>2266</v>
      </c>
      <c r="D9" s="7"/>
      <c r="E9" s="7"/>
    </row>
    <row r="10" spans="1:5" ht="12.75">
      <c r="A10" s="7" t="s">
        <v>104</v>
      </c>
      <c r="B10" s="7">
        <v>2533</v>
      </c>
      <c r="C10" s="7">
        <v>8695</v>
      </c>
      <c r="D10" s="7">
        <v>142</v>
      </c>
      <c r="E10" s="7">
        <v>201</v>
      </c>
    </row>
    <row r="11" spans="1:5" ht="12.75">
      <c r="A11" s="7" t="s">
        <v>105</v>
      </c>
      <c r="B11" s="7">
        <v>670</v>
      </c>
      <c r="C11" s="7">
        <v>2530</v>
      </c>
      <c r="D11" s="7"/>
      <c r="E11" s="7"/>
    </row>
    <row r="12" spans="1:5" ht="12.75">
      <c r="A12" s="7" t="s">
        <v>106</v>
      </c>
      <c r="B12" s="7">
        <v>302</v>
      </c>
      <c r="C12" s="7">
        <v>1174</v>
      </c>
      <c r="D12" s="7"/>
      <c r="E12" s="7"/>
    </row>
    <row r="13" spans="1:5" ht="12.75">
      <c r="A13" s="7" t="s">
        <v>107</v>
      </c>
      <c r="B13" s="7">
        <v>591</v>
      </c>
      <c r="C13" s="7">
        <v>2035</v>
      </c>
      <c r="D13" s="7"/>
      <c r="E13" s="7"/>
    </row>
    <row r="14" spans="1:5" ht="12.75">
      <c r="A14" s="7" t="s">
        <v>108</v>
      </c>
      <c r="B14" s="7">
        <v>303</v>
      </c>
      <c r="C14" s="7">
        <v>918</v>
      </c>
      <c r="D14" s="7"/>
      <c r="E14" s="7"/>
    </row>
    <row r="15" spans="1:5" ht="12.75">
      <c r="A15" s="7" t="s">
        <v>109</v>
      </c>
      <c r="B15" s="7">
        <v>1489</v>
      </c>
      <c r="C15" s="7">
        <v>4269</v>
      </c>
      <c r="D15" s="7">
        <v>35</v>
      </c>
      <c r="E15" s="7">
        <v>19</v>
      </c>
    </row>
    <row r="16" spans="1:5" ht="12.75">
      <c r="A16" s="7" t="s">
        <v>110</v>
      </c>
      <c r="B16" s="7">
        <v>450</v>
      </c>
      <c r="C16" s="7">
        <v>1746</v>
      </c>
      <c r="D16" s="7">
        <v>11</v>
      </c>
      <c r="E16" s="7"/>
    </row>
    <row r="17" spans="1:5" ht="12.75">
      <c r="A17" s="7" t="s">
        <v>111</v>
      </c>
      <c r="B17" s="7">
        <v>348</v>
      </c>
      <c r="C17" s="7">
        <v>1396</v>
      </c>
      <c r="D17" s="7"/>
      <c r="E17" s="7">
        <v>30</v>
      </c>
    </row>
    <row r="18" spans="1:5" ht="12.75">
      <c r="A18" s="7" t="s">
        <v>112</v>
      </c>
      <c r="B18" s="7">
        <v>2118</v>
      </c>
      <c r="C18" s="7">
        <v>7713</v>
      </c>
      <c r="D18" s="7">
        <v>69</v>
      </c>
      <c r="E18" s="7">
        <v>19</v>
      </c>
    </row>
    <row r="19" spans="1:5" ht="12.75">
      <c r="A19" s="7" t="s">
        <v>113</v>
      </c>
      <c r="B19" s="7">
        <v>1000</v>
      </c>
      <c r="C19" s="7">
        <v>3902</v>
      </c>
      <c r="D19" s="7">
        <v>99</v>
      </c>
      <c r="E19" s="7">
        <v>42</v>
      </c>
    </row>
    <row r="20" spans="1:5" ht="12.75">
      <c r="A20" s="7" t="s">
        <v>114</v>
      </c>
      <c r="B20" s="7">
        <v>1228</v>
      </c>
      <c r="C20" s="7">
        <v>4483</v>
      </c>
      <c r="D20" s="7">
        <v>206</v>
      </c>
      <c r="E20" s="7"/>
    </row>
    <row r="21" spans="1:6" s="5" customFormat="1" ht="12.75">
      <c r="A21" s="8" t="s">
        <v>81</v>
      </c>
      <c r="B21" s="8">
        <v>13972</v>
      </c>
      <c r="C21" s="8">
        <v>49420</v>
      </c>
      <c r="D21" s="8">
        <f>SUM(D6:D20)</f>
        <v>652</v>
      </c>
      <c r="E21" s="8">
        <f>SUM(E6:E20)</f>
        <v>311</v>
      </c>
      <c r="F21" s="5">
        <f>SUM(B21:E21)</f>
        <v>64355</v>
      </c>
    </row>
    <row r="22" spans="1:5" ht="12.75">
      <c r="A22" s="7" t="s">
        <v>116</v>
      </c>
      <c r="B22" s="7"/>
      <c r="C22" s="7"/>
      <c r="D22" s="7"/>
      <c r="E22" s="7"/>
    </row>
    <row r="23" spans="1:5" ht="12.75">
      <c r="A23" s="7" t="s">
        <v>100</v>
      </c>
      <c r="B23" s="7">
        <v>97</v>
      </c>
      <c r="C23" s="7">
        <v>303</v>
      </c>
      <c r="D23" s="7"/>
      <c r="E23" s="7"/>
    </row>
    <row r="24" spans="1:5" ht="12.75">
      <c r="A24" s="9" t="s">
        <v>115</v>
      </c>
      <c r="B24" s="9">
        <v>98</v>
      </c>
      <c r="C24" s="9">
        <v>373</v>
      </c>
      <c r="D24" s="7"/>
      <c r="E24" s="7"/>
    </row>
    <row r="25" spans="1:5" ht="12.75">
      <c r="A25" s="9"/>
      <c r="B25" s="9">
        <f>SUM(B23:B24)</f>
        <v>195</v>
      </c>
      <c r="C25" s="9">
        <f>SUM(C23:C24)</f>
        <v>676</v>
      </c>
      <c r="D25" s="7"/>
      <c r="E25" s="7"/>
    </row>
    <row r="26" spans="1:5" s="5" customFormat="1" ht="12.75">
      <c r="A26" s="10" t="s">
        <v>117</v>
      </c>
      <c r="B26" s="8">
        <f>SUM(B21:B24)</f>
        <v>14167</v>
      </c>
      <c r="C26" s="8">
        <f>SUM(C21:C24)</f>
        <v>50096</v>
      </c>
      <c r="D26" s="8">
        <f>SUM(D21:D24)</f>
        <v>652</v>
      </c>
      <c r="E26" s="8">
        <f>SUM(E21:E24)</f>
        <v>311</v>
      </c>
    </row>
    <row r="27" spans="1:5" ht="12.75">
      <c r="A27" s="7"/>
      <c r="B27" s="7">
        <v>-195</v>
      </c>
      <c r="C27" s="7">
        <v>-676</v>
      </c>
      <c r="D27" s="7"/>
      <c r="E27" s="7"/>
    </row>
    <row r="28" spans="2:6" ht="12.75">
      <c r="B28">
        <f>SUM(B26:B27)</f>
        <v>13972</v>
      </c>
      <c r="C28">
        <f>SUM(C26:C27)</f>
        <v>49420</v>
      </c>
      <c r="D28">
        <v>652</v>
      </c>
      <c r="E28">
        <v>311</v>
      </c>
      <c r="F28">
        <f>SUM(B28:E28)</f>
        <v>64355</v>
      </c>
    </row>
  </sheetData>
  <mergeCells count="2">
    <mergeCell ref="A4:A5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00"/>
  <sheetViews>
    <sheetView tabSelected="1" view="pageBreakPreview" zoomScaleSheetLayoutView="100" workbookViewId="0" topLeftCell="A1">
      <selection activeCell="P2" sqref="P2:Q2"/>
    </sheetView>
  </sheetViews>
  <sheetFormatPr defaultColWidth="9.00390625" defaultRowHeight="12.75"/>
  <cols>
    <col min="1" max="1" width="3.625" style="3" bestFit="1" customWidth="1"/>
    <col min="2" max="2" width="3.25390625" style="23" customWidth="1"/>
    <col min="3" max="3" width="11.25390625" style="23" customWidth="1"/>
    <col min="4" max="4" width="13.25390625" style="23" customWidth="1"/>
    <col min="5" max="5" width="13.125" style="23" customWidth="1"/>
    <col min="6" max="6" width="18.00390625" style="23" customWidth="1"/>
    <col min="7" max="8" width="13.75390625" style="3" hidden="1" customWidth="1"/>
    <col min="9" max="11" width="0" style="20" hidden="1" customWidth="1"/>
    <col min="12" max="12" width="6.75390625" style="21" customWidth="1"/>
    <col min="13" max="13" width="6.625" style="20" customWidth="1"/>
    <col min="14" max="14" width="6.75390625" style="20" customWidth="1"/>
    <col min="15" max="15" width="7.125" style="20" customWidth="1"/>
    <col min="16" max="16" width="6.875" style="20" customWidth="1"/>
    <col min="17" max="17" width="11.125" style="21" bestFit="1" customWidth="1"/>
    <col min="18" max="16384" width="9.125" style="20" customWidth="1"/>
  </cols>
  <sheetData>
    <row r="1" ht="12.75"/>
    <row r="2" spans="16:17" ht="12.75">
      <c r="P2" s="97" t="s">
        <v>354</v>
      </c>
      <c r="Q2" s="97"/>
    </row>
    <row r="3" spans="16:17" ht="12.75">
      <c r="P3" s="97" t="s">
        <v>268</v>
      </c>
      <c r="Q3" s="97"/>
    </row>
    <row r="4" ht="13.5" thickBot="1"/>
    <row r="5" spans="1:17" ht="33" customHeight="1" thickBot="1">
      <c r="A5" s="94" t="s">
        <v>265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72.75" customHeight="1">
      <c r="A6" s="108" t="s">
        <v>266</v>
      </c>
      <c r="B6" s="101" t="s">
        <v>92</v>
      </c>
      <c r="C6" s="45" t="s">
        <v>353</v>
      </c>
      <c r="D6" s="112" t="s">
        <v>269</v>
      </c>
      <c r="E6" s="107" t="s">
        <v>261</v>
      </c>
      <c r="F6" s="105" t="s">
        <v>83</v>
      </c>
      <c r="G6" s="103" t="s">
        <v>83</v>
      </c>
      <c r="H6" s="103" t="s">
        <v>84</v>
      </c>
      <c r="I6" s="46" t="s">
        <v>125</v>
      </c>
      <c r="J6" s="46" t="s">
        <v>126</v>
      </c>
      <c r="K6" s="46" t="s">
        <v>128</v>
      </c>
      <c r="L6" s="110" t="s">
        <v>267</v>
      </c>
      <c r="M6" s="100" t="s">
        <v>263</v>
      </c>
      <c r="N6" s="100"/>
      <c r="O6" s="100" t="s">
        <v>264</v>
      </c>
      <c r="P6" s="100"/>
      <c r="Q6" s="98" t="s">
        <v>262</v>
      </c>
    </row>
    <row r="7" spans="1:17" ht="70.5" customHeight="1" thickBot="1">
      <c r="A7" s="109"/>
      <c r="B7" s="102"/>
      <c r="C7" s="48" t="s">
        <v>260</v>
      </c>
      <c r="D7" s="113"/>
      <c r="E7" s="83"/>
      <c r="F7" s="106"/>
      <c r="G7" s="104"/>
      <c r="H7" s="104"/>
      <c r="I7" s="47" t="s">
        <v>129</v>
      </c>
      <c r="J7" s="47" t="s">
        <v>130</v>
      </c>
      <c r="K7" s="49" t="s">
        <v>132</v>
      </c>
      <c r="L7" s="111"/>
      <c r="M7" s="50">
        <v>1000</v>
      </c>
      <c r="N7" s="50">
        <v>15000</v>
      </c>
      <c r="O7" s="50">
        <v>1000</v>
      </c>
      <c r="P7" s="50">
        <v>15000</v>
      </c>
      <c r="Q7" s="99"/>
    </row>
    <row r="8" spans="1:17" ht="12.75">
      <c r="A8" s="24">
        <v>1</v>
      </c>
      <c r="B8" s="22" t="s">
        <v>93</v>
      </c>
      <c r="C8" s="36"/>
      <c r="D8" s="80" t="s">
        <v>270</v>
      </c>
      <c r="E8" s="32" t="s">
        <v>134</v>
      </c>
      <c r="F8" s="4" t="s">
        <v>133</v>
      </c>
      <c r="G8" s="4" t="s">
        <v>70</v>
      </c>
      <c r="H8" s="4" t="s">
        <v>58</v>
      </c>
      <c r="I8" s="7">
        <v>182</v>
      </c>
      <c r="J8" s="7"/>
      <c r="K8" s="9"/>
      <c r="L8" s="78">
        <f aca="true" t="shared" si="0" ref="L8:L36">SUM(I8:K8)</f>
        <v>182</v>
      </c>
      <c r="M8" s="44">
        <v>2</v>
      </c>
      <c r="N8" s="44">
        <v>0</v>
      </c>
      <c r="O8" s="61">
        <v>0</v>
      </c>
      <c r="P8" s="61">
        <v>0</v>
      </c>
      <c r="Q8" s="54">
        <f aca="true" t="shared" si="1" ref="Q8:Q37">SUM(M8*$M$7)+(N8*$N$7)</f>
        <v>2000</v>
      </c>
    </row>
    <row r="9" spans="1:17" ht="12.75">
      <c r="A9" s="24">
        <v>2</v>
      </c>
      <c r="B9" s="22" t="s">
        <v>93</v>
      </c>
      <c r="C9" s="36"/>
      <c r="D9" s="81" t="s">
        <v>271</v>
      </c>
      <c r="E9" s="32" t="s">
        <v>136</v>
      </c>
      <c r="F9" s="4" t="s">
        <v>135</v>
      </c>
      <c r="G9" s="4" t="s">
        <v>59</v>
      </c>
      <c r="H9" s="4" t="s">
        <v>56</v>
      </c>
      <c r="I9" s="25">
        <v>24</v>
      </c>
      <c r="J9" s="25"/>
      <c r="K9" s="30"/>
      <c r="L9" s="78">
        <f t="shared" si="0"/>
        <v>24</v>
      </c>
      <c r="M9" s="44">
        <v>0</v>
      </c>
      <c r="N9" s="44">
        <v>1</v>
      </c>
      <c r="O9" s="61">
        <v>0</v>
      </c>
      <c r="P9" s="61">
        <v>0</v>
      </c>
      <c r="Q9" s="54">
        <f t="shared" si="1"/>
        <v>15000</v>
      </c>
    </row>
    <row r="10" spans="1:17" ht="12.75">
      <c r="A10" s="24">
        <v>3</v>
      </c>
      <c r="B10" s="22" t="s">
        <v>93</v>
      </c>
      <c r="C10" s="36"/>
      <c r="D10" s="81" t="s">
        <v>272</v>
      </c>
      <c r="E10" s="32" t="s">
        <v>138</v>
      </c>
      <c r="F10" s="4" t="s">
        <v>137</v>
      </c>
      <c r="G10" s="4" t="s">
        <v>60</v>
      </c>
      <c r="H10" s="4" t="s">
        <v>57</v>
      </c>
      <c r="I10" s="25">
        <v>162</v>
      </c>
      <c r="J10" s="25">
        <v>0</v>
      </c>
      <c r="K10" s="30"/>
      <c r="L10" s="78">
        <f t="shared" si="0"/>
        <v>162</v>
      </c>
      <c r="M10" s="44">
        <v>2</v>
      </c>
      <c r="N10" s="44">
        <v>0</v>
      </c>
      <c r="O10" s="61">
        <v>0</v>
      </c>
      <c r="P10" s="61">
        <v>0</v>
      </c>
      <c r="Q10" s="54">
        <f t="shared" si="1"/>
        <v>2000</v>
      </c>
    </row>
    <row r="11" spans="1:17" ht="12.75">
      <c r="A11" s="24">
        <v>4</v>
      </c>
      <c r="B11" s="22" t="s">
        <v>97</v>
      </c>
      <c r="C11" s="36"/>
      <c r="D11" s="81" t="s">
        <v>273</v>
      </c>
      <c r="E11" s="31" t="s">
        <v>140</v>
      </c>
      <c r="F11" s="4" t="s">
        <v>139</v>
      </c>
      <c r="G11" s="4" t="s">
        <v>36</v>
      </c>
      <c r="H11" s="4" t="s">
        <v>37</v>
      </c>
      <c r="I11" s="25">
        <v>250</v>
      </c>
      <c r="J11" s="25">
        <v>0</v>
      </c>
      <c r="K11" s="30">
        <v>1</v>
      </c>
      <c r="L11" s="78">
        <f t="shared" si="0"/>
        <v>251</v>
      </c>
      <c r="M11" s="44">
        <v>0</v>
      </c>
      <c r="N11" s="44">
        <v>1</v>
      </c>
      <c r="O11" s="61">
        <v>0</v>
      </c>
      <c r="P11" s="61">
        <v>0</v>
      </c>
      <c r="Q11" s="54">
        <f t="shared" si="1"/>
        <v>15000</v>
      </c>
    </row>
    <row r="12" spans="1:17" ht="12.75">
      <c r="A12" s="24">
        <v>5</v>
      </c>
      <c r="B12" s="22" t="s">
        <v>97</v>
      </c>
      <c r="C12" s="36"/>
      <c r="D12" s="81" t="s">
        <v>274</v>
      </c>
      <c r="E12" s="31" t="s">
        <v>142</v>
      </c>
      <c r="F12" s="4" t="s">
        <v>141</v>
      </c>
      <c r="G12" s="4" t="s">
        <v>52</v>
      </c>
      <c r="H12" s="4" t="s">
        <v>43</v>
      </c>
      <c r="I12" s="25">
        <v>84</v>
      </c>
      <c r="J12" s="25">
        <v>0</v>
      </c>
      <c r="K12" s="30">
        <v>0</v>
      </c>
      <c r="L12" s="78">
        <f t="shared" si="0"/>
        <v>84</v>
      </c>
      <c r="M12" s="44">
        <v>1</v>
      </c>
      <c r="N12" s="44">
        <v>0</v>
      </c>
      <c r="O12" s="61">
        <v>0</v>
      </c>
      <c r="P12" s="61">
        <v>0</v>
      </c>
      <c r="Q12" s="54">
        <f t="shared" si="1"/>
        <v>1000</v>
      </c>
    </row>
    <row r="13" spans="1:17" ht="12.75">
      <c r="A13" s="24">
        <v>6</v>
      </c>
      <c r="B13" s="22" t="s">
        <v>93</v>
      </c>
      <c r="C13" s="37"/>
      <c r="D13" s="81" t="s">
        <v>275</v>
      </c>
      <c r="E13" s="32" t="s">
        <v>143</v>
      </c>
      <c r="F13" s="4" t="s">
        <v>61</v>
      </c>
      <c r="G13" s="4" t="s">
        <v>61</v>
      </c>
      <c r="H13" s="4" t="s">
        <v>61</v>
      </c>
      <c r="I13" s="7">
        <v>834</v>
      </c>
      <c r="J13" s="7"/>
      <c r="K13" s="9"/>
      <c r="L13" s="78">
        <f t="shared" si="0"/>
        <v>834</v>
      </c>
      <c r="M13" s="51">
        <v>3</v>
      </c>
      <c r="N13" s="51">
        <v>2</v>
      </c>
      <c r="O13" s="62">
        <v>0</v>
      </c>
      <c r="P13" s="62">
        <v>0</v>
      </c>
      <c r="Q13" s="55">
        <v>0</v>
      </c>
    </row>
    <row r="14" spans="1:17" ht="12.75">
      <c r="A14" s="24">
        <v>7</v>
      </c>
      <c r="B14" s="22" t="s">
        <v>95</v>
      </c>
      <c r="C14" s="37"/>
      <c r="D14" s="81" t="s">
        <v>276</v>
      </c>
      <c r="E14" s="31" t="s">
        <v>144</v>
      </c>
      <c r="F14" s="4" t="s">
        <v>35</v>
      </c>
      <c r="G14" s="4" t="s">
        <v>35</v>
      </c>
      <c r="H14" s="4" t="s">
        <v>32</v>
      </c>
      <c r="I14" s="25">
        <v>172</v>
      </c>
      <c r="J14" s="25"/>
      <c r="K14" s="30"/>
      <c r="L14" s="78">
        <f t="shared" si="0"/>
        <v>172</v>
      </c>
      <c r="M14" s="44">
        <v>1</v>
      </c>
      <c r="N14" s="44">
        <v>0</v>
      </c>
      <c r="O14" s="61">
        <v>0</v>
      </c>
      <c r="P14" s="61">
        <v>0</v>
      </c>
      <c r="Q14" s="54">
        <f t="shared" si="1"/>
        <v>1000</v>
      </c>
    </row>
    <row r="15" spans="1:17" ht="12.75">
      <c r="A15" s="24">
        <v>8</v>
      </c>
      <c r="B15" s="22" t="s">
        <v>94</v>
      </c>
      <c r="C15" s="36"/>
      <c r="D15" s="81" t="s">
        <v>277</v>
      </c>
      <c r="E15" s="31" t="s">
        <v>146</v>
      </c>
      <c r="F15" s="4" t="s">
        <v>145</v>
      </c>
      <c r="G15" s="4" t="s">
        <v>3</v>
      </c>
      <c r="H15" s="4" t="s">
        <v>2</v>
      </c>
      <c r="I15" s="25">
        <v>137</v>
      </c>
      <c r="J15" s="25">
        <v>0</v>
      </c>
      <c r="K15" s="30"/>
      <c r="L15" s="78">
        <f t="shared" si="0"/>
        <v>137</v>
      </c>
      <c r="M15" s="44">
        <v>2</v>
      </c>
      <c r="N15" s="44">
        <v>0</v>
      </c>
      <c r="O15" s="61">
        <v>0</v>
      </c>
      <c r="P15" s="61">
        <v>0</v>
      </c>
      <c r="Q15" s="54">
        <f t="shared" si="1"/>
        <v>2000</v>
      </c>
    </row>
    <row r="16" spans="1:17" ht="12.75">
      <c r="A16" s="24">
        <v>9</v>
      </c>
      <c r="B16" s="22" t="s">
        <v>93</v>
      </c>
      <c r="C16" s="38"/>
      <c r="D16" s="81" t="s">
        <v>278</v>
      </c>
      <c r="E16" s="32" t="s">
        <v>148</v>
      </c>
      <c r="F16" s="4" t="s">
        <v>147</v>
      </c>
      <c r="G16" s="4" t="s">
        <v>78</v>
      </c>
      <c r="H16" s="4" t="s">
        <v>61</v>
      </c>
      <c r="I16" s="7">
        <v>20</v>
      </c>
      <c r="J16" s="7"/>
      <c r="K16" s="9"/>
      <c r="L16" s="78">
        <f t="shared" si="0"/>
        <v>20</v>
      </c>
      <c r="M16" s="44">
        <v>1</v>
      </c>
      <c r="N16" s="44">
        <v>0</v>
      </c>
      <c r="O16" s="61">
        <v>0</v>
      </c>
      <c r="P16" s="61">
        <v>0</v>
      </c>
      <c r="Q16" s="54">
        <f t="shared" si="1"/>
        <v>1000</v>
      </c>
    </row>
    <row r="17" spans="1:17" ht="12.75">
      <c r="A17" s="24">
        <v>10</v>
      </c>
      <c r="B17" s="22" t="s">
        <v>93</v>
      </c>
      <c r="C17" s="36"/>
      <c r="D17" s="81" t="s">
        <v>279</v>
      </c>
      <c r="E17" s="32" t="s">
        <v>150</v>
      </c>
      <c r="F17" s="4" t="s">
        <v>149</v>
      </c>
      <c r="G17" s="4" t="s">
        <v>71</v>
      </c>
      <c r="H17" s="4" t="s">
        <v>57</v>
      </c>
      <c r="I17" s="25">
        <v>11</v>
      </c>
      <c r="J17" s="25"/>
      <c r="K17" s="30"/>
      <c r="L17" s="78">
        <f t="shared" si="0"/>
        <v>11</v>
      </c>
      <c r="M17" s="44">
        <v>1</v>
      </c>
      <c r="N17" s="44">
        <v>0</v>
      </c>
      <c r="O17" s="61">
        <v>0</v>
      </c>
      <c r="P17" s="61">
        <v>0</v>
      </c>
      <c r="Q17" s="54">
        <f t="shared" si="1"/>
        <v>1000</v>
      </c>
    </row>
    <row r="18" spans="1:17" ht="12.75">
      <c r="A18" s="24">
        <v>11</v>
      </c>
      <c r="B18" s="22" t="s">
        <v>96</v>
      </c>
      <c r="C18" s="36"/>
      <c r="D18" s="81" t="s">
        <v>280</v>
      </c>
      <c r="E18" s="31" t="s">
        <v>152</v>
      </c>
      <c r="F18" s="4" t="s">
        <v>151</v>
      </c>
      <c r="G18" s="4" t="s">
        <v>15</v>
      </c>
      <c r="H18" s="4" t="s">
        <v>14</v>
      </c>
      <c r="I18" s="25">
        <v>249</v>
      </c>
      <c r="J18" s="25"/>
      <c r="K18" s="30"/>
      <c r="L18" s="78">
        <f t="shared" si="0"/>
        <v>249</v>
      </c>
      <c r="M18" s="44">
        <v>1</v>
      </c>
      <c r="N18" s="44">
        <v>0</v>
      </c>
      <c r="O18" s="61">
        <v>0</v>
      </c>
      <c r="P18" s="61">
        <v>0</v>
      </c>
      <c r="Q18" s="54">
        <f t="shared" si="1"/>
        <v>1000</v>
      </c>
    </row>
    <row r="19" spans="1:17" ht="12.75">
      <c r="A19" s="24">
        <v>12</v>
      </c>
      <c r="B19" s="22" t="s">
        <v>96</v>
      </c>
      <c r="C19" s="36"/>
      <c r="D19" s="81" t="s">
        <v>281</v>
      </c>
      <c r="E19" s="31" t="s">
        <v>154</v>
      </c>
      <c r="F19" s="4" t="s">
        <v>153</v>
      </c>
      <c r="G19" s="4" t="s">
        <v>17</v>
      </c>
      <c r="H19" s="4" t="s">
        <v>14</v>
      </c>
      <c r="I19" s="25">
        <v>126</v>
      </c>
      <c r="J19" s="25"/>
      <c r="K19" s="30"/>
      <c r="L19" s="78">
        <f t="shared" si="0"/>
        <v>126</v>
      </c>
      <c r="M19" s="44">
        <v>0</v>
      </c>
      <c r="N19" s="44">
        <v>2</v>
      </c>
      <c r="O19" s="61">
        <v>0</v>
      </c>
      <c r="P19" s="61">
        <v>0</v>
      </c>
      <c r="Q19" s="54">
        <f t="shared" si="1"/>
        <v>30000</v>
      </c>
    </row>
    <row r="20" spans="1:17" ht="12.75">
      <c r="A20" s="24">
        <v>13</v>
      </c>
      <c r="B20" s="22" t="s">
        <v>96</v>
      </c>
      <c r="C20" s="36"/>
      <c r="D20" s="81" t="s">
        <v>282</v>
      </c>
      <c r="E20" s="31" t="s">
        <v>156</v>
      </c>
      <c r="F20" s="4" t="s">
        <v>155</v>
      </c>
      <c r="G20" s="4" t="s">
        <v>18</v>
      </c>
      <c r="H20" s="4" t="s">
        <v>14</v>
      </c>
      <c r="I20" s="25">
        <v>109</v>
      </c>
      <c r="J20" s="25"/>
      <c r="K20" s="30"/>
      <c r="L20" s="78">
        <f t="shared" si="0"/>
        <v>109</v>
      </c>
      <c r="M20" s="44">
        <v>5</v>
      </c>
      <c r="N20" s="44">
        <v>1</v>
      </c>
      <c r="O20" s="61">
        <v>0</v>
      </c>
      <c r="P20" s="61">
        <v>0</v>
      </c>
      <c r="Q20" s="54">
        <f t="shared" si="1"/>
        <v>20000</v>
      </c>
    </row>
    <row r="21" spans="1:17" ht="12.75">
      <c r="A21" s="24">
        <v>14</v>
      </c>
      <c r="B21" s="22" t="s">
        <v>94</v>
      </c>
      <c r="C21" s="36"/>
      <c r="D21" s="81" t="s">
        <v>283</v>
      </c>
      <c r="E21" s="31" t="s">
        <v>157</v>
      </c>
      <c r="F21" s="4" t="s">
        <v>4</v>
      </c>
      <c r="G21" s="4" t="s">
        <v>4</v>
      </c>
      <c r="H21" s="4" t="s">
        <v>2</v>
      </c>
      <c r="I21" s="25">
        <v>196</v>
      </c>
      <c r="J21" s="25">
        <v>0</v>
      </c>
      <c r="K21" s="30"/>
      <c r="L21" s="78">
        <f t="shared" si="0"/>
        <v>196</v>
      </c>
      <c r="M21" s="44">
        <v>2</v>
      </c>
      <c r="N21" s="44">
        <v>0</v>
      </c>
      <c r="O21" s="61">
        <v>0</v>
      </c>
      <c r="P21" s="61">
        <v>0</v>
      </c>
      <c r="Q21" s="54">
        <f t="shared" si="1"/>
        <v>2000</v>
      </c>
    </row>
    <row r="22" spans="1:17" ht="12.75">
      <c r="A22" s="24">
        <v>15</v>
      </c>
      <c r="B22" s="22" t="s">
        <v>93</v>
      </c>
      <c r="C22" s="36"/>
      <c r="D22" s="81" t="s">
        <v>284</v>
      </c>
      <c r="E22" s="32" t="s">
        <v>159</v>
      </c>
      <c r="F22" s="4" t="s">
        <v>158</v>
      </c>
      <c r="G22" s="4" t="s">
        <v>69</v>
      </c>
      <c r="H22" s="4" t="s">
        <v>56</v>
      </c>
      <c r="I22" s="25">
        <v>53</v>
      </c>
      <c r="J22" s="25"/>
      <c r="K22" s="30"/>
      <c r="L22" s="78">
        <f t="shared" si="0"/>
        <v>53</v>
      </c>
      <c r="M22" s="44">
        <v>2</v>
      </c>
      <c r="N22" s="44">
        <v>0</v>
      </c>
      <c r="O22" s="61">
        <v>0</v>
      </c>
      <c r="P22" s="61">
        <v>0</v>
      </c>
      <c r="Q22" s="54">
        <f t="shared" si="1"/>
        <v>2000</v>
      </c>
    </row>
    <row r="23" spans="1:17" ht="12.75">
      <c r="A23" s="24">
        <v>16</v>
      </c>
      <c r="B23" s="22" t="s">
        <v>97</v>
      </c>
      <c r="C23" s="36"/>
      <c r="D23" s="81" t="s">
        <v>285</v>
      </c>
      <c r="E23" s="31" t="s">
        <v>160</v>
      </c>
      <c r="F23" s="4" t="s">
        <v>89</v>
      </c>
      <c r="G23" s="4" t="s">
        <v>89</v>
      </c>
      <c r="H23" s="4" t="s">
        <v>44</v>
      </c>
      <c r="I23" s="25">
        <v>23</v>
      </c>
      <c r="J23" s="25">
        <v>0</v>
      </c>
      <c r="K23" s="30">
        <v>0</v>
      </c>
      <c r="L23" s="78">
        <f t="shared" si="0"/>
        <v>23</v>
      </c>
      <c r="M23" s="44">
        <v>2</v>
      </c>
      <c r="N23" s="44">
        <v>0</v>
      </c>
      <c r="O23" s="61">
        <v>0</v>
      </c>
      <c r="P23" s="61">
        <v>0</v>
      </c>
      <c r="Q23" s="54">
        <f t="shared" si="1"/>
        <v>2000</v>
      </c>
    </row>
    <row r="24" spans="1:17" ht="12.75">
      <c r="A24" s="24">
        <v>17</v>
      </c>
      <c r="B24" s="22" t="s">
        <v>94</v>
      </c>
      <c r="C24" s="37"/>
      <c r="D24" s="81" t="s">
        <v>286</v>
      </c>
      <c r="E24" s="31" t="s">
        <v>161</v>
      </c>
      <c r="F24" s="4" t="s">
        <v>2</v>
      </c>
      <c r="G24" s="4" t="s">
        <v>2</v>
      </c>
      <c r="H24" s="4" t="s">
        <v>2</v>
      </c>
      <c r="I24" s="25">
        <v>2017</v>
      </c>
      <c r="J24" s="25">
        <v>41</v>
      </c>
      <c r="K24" s="30"/>
      <c r="L24" s="78">
        <f t="shared" si="0"/>
        <v>2058</v>
      </c>
      <c r="M24" s="51">
        <v>10</v>
      </c>
      <c r="N24" s="51">
        <v>11</v>
      </c>
      <c r="O24" s="62">
        <v>0</v>
      </c>
      <c r="P24" s="62">
        <v>0</v>
      </c>
      <c r="Q24" s="55">
        <v>0</v>
      </c>
    </row>
    <row r="25" spans="1:17" ht="12.75">
      <c r="A25" s="24">
        <v>18</v>
      </c>
      <c r="B25" s="22" t="s">
        <v>93</v>
      </c>
      <c r="C25" s="36"/>
      <c r="D25" s="81" t="s">
        <v>287</v>
      </c>
      <c r="E25" s="32" t="s">
        <v>163</v>
      </c>
      <c r="F25" s="4" t="s">
        <v>162</v>
      </c>
      <c r="G25" s="4" t="s">
        <v>62</v>
      </c>
      <c r="H25" s="4" t="s">
        <v>56</v>
      </c>
      <c r="I25" s="25">
        <v>137</v>
      </c>
      <c r="J25" s="25"/>
      <c r="K25" s="30"/>
      <c r="L25" s="78">
        <f t="shared" si="0"/>
        <v>137</v>
      </c>
      <c r="M25" s="44">
        <v>0</v>
      </c>
      <c r="N25" s="44">
        <v>3</v>
      </c>
      <c r="O25" s="61">
        <v>0</v>
      </c>
      <c r="P25" s="61">
        <v>0</v>
      </c>
      <c r="Q25" s="54">
        <f t="shared" si="1"/>
        <v>45000</v>
      </c>
    </row>
    <row r="26" spans="1:17" ht="12.75">
      <c r="A26" s="24">
        <v>19</v>
      </c>
      <c r="B26" s="22" t="s">
        <v>94</v>
      </c>
      <c r="C26" s="38"/>
      <c r="D26" s="81" t="s">
        <v>288</v>
      </c>
      <c r="E26" s="31" t="s">
        <v>165</v>
      </c>
      <c r="F26" s="4" t="s">
        <v>164</v>
      </c>
      <c r="G26" s="4" t="s">
        <v>10</v>
      </c>
      <c r="H26" s="4" t="s">
        <v>9</v>
      </c>
      <c r="I26" s="25">
        <v>30</v>
      </c>
      <c r="J26" s="25">
        <v>0</v>
      </c>
      <c r="K26" s="30"/>
      <c r="L26" s="78">
        <f t="shared" si="0"/>
        <v>30</v>
      </c>
      <c r="M26" s="44">
        <v>1</v>
      </c>
      <c r="N26" s="44">
        <v>0</v>
      </c>
      <c r="O26" s="61">
        <v>0</v>
      </c>
      <c r="P26" s="61">
        <v>0</v>
      </c>
      <c r="Q26" s="54">
        <f t="shared" si="1"/>
        <v>1000</v>
      </c>
    </row>
    <row r="27" spans="1:17" ht="12.75">
      <c r="A27" s="24">
        <v>20</v>
      </c>
      <c r="B27" s="22" t="s">
        <v>95</v>
      </c>
      <c r="C27" s="36"/>
      <c r="D27" s="81" t="s">
        <v>289</v>
      </c>
      <c r="E27" s="31" t="s">
        <v>166</v>
      </c>
      <c r="F27" s="4" t="s">
        <v>26</v>
      </c>
      <c r="G27" s="4" t="s">
        <v>26</v>
      </c>
      <c r="H27" s="4" t="s">
        <v>32</v>
      </c>
      <c r="I27" s="25">
        <v>178</v>
      </c>
      <c r="J27" s="25"/>
      <c r="K27" s="30"/>
      <c r="L27" s="78">
        <f t="shared" si="0"/>
        <v>178</v>
      </c>
      <c r="M27" s="44">
        <v>2</v>
      </c>
      <c r="N27" s="44">
        <v>0</v>
      </c>
      <c r="O27" s="61">
        <v>0</v>
      </c>
      <c r="P27" s="61">
        <v>0</v>
      </c>
      <c r="Q27" s="54">
        <f t="shared" si="1"/>
        <v>2000</v>
      </c>
    </row>
    <row r="28" spans="1:17" ht="12.75">
      <c r="A28" s="24">
        <v>21</v>
      </c>
      <c r="B28" s="22" t="s">
        <v>96</v>
      </c>
      <c r="C28" s="36"/>
      <c r="D28" s="81" t="s">
        <v>290</v>
      </c>
      <c r="E28" s="31" t="s">
        <v>168</v>
      </c>
      <c r="F28" s="4" t="s">
        <v>167</v>
      </c>
      <c r="G28" s="4" t="s">
        <v>19</v>
      </c>
      <c r="H28" s="4" t="s">
        <v>14</v>
      </c>
      <c r="I28" s="25">
        <v>20</v>
      </c>
      <c r="J28" s="25"/>
      <c r="K28" s="30"/>
      <c r="L28" s="78">
        <f t="shared" si="0"/>
        <v>20</v>
      </c>
      <c r="M28" s="44">
        <v>0</v>
      </c>
      <c r="N28" s="44">
        <v>2</v>
      </c>
      <c r="O28" s="61">
        <v>0</v>
      </c>
      <c r="P28" s="61">
        <v>0</v>
      </c>
      <c r="Q28" s="54">
        <f t="shared" si="1"/>
        <v>30000</v>
      </c>
    </row>
    <row r="29" spans="1:17" ht="12.75">
      <c r="A29" s="24">
        <v>22</v>
      </c>
      <c r="B29" s="22" t="s">
        <v>97</v>
      </c>
      <c r="C29" s="36"/>
      <c r="D29" s="81" t="s">
        <v>291</v>
      </c>
      <c r="E29" s="31" t="s">
        <v>169</v>
      </c>
      <c r="F29" s="4" t="s">
        <v>38</v>
      </c>
      <c r="G29" s="4" t="s">
        <v>38</v>
      </c>
      <c r="H29" s="4" t="s">
        <v>37</v>
      </c>
      <c r="I29" s="25">
        <v>262</v>
      </c>
      <c r="J29" s="25">
        <v>0</v>
      </c>
      <c r="K29" s="30">
        <v>0</v>
      </c>
      <c r="L29" s="78">
        <f t="shared" si="0"/>
        <v>262</v>
      </c>
      <c r="M29" s="44">
        <v>0</v>
      </c>
      <c r="N29" s="44">
        <v>4</v>
      </c>
      <c r="O29" s="61">
        <v>0</v>
      </c>
      <c r="P29" s="61">
        <v>0</v>
      </c>
      <c r="Q29" s="54">
        <f t="shared" si="1"/>
        <v>60000</v>
      </c>
    </row>
    <row r="30" spans="1:17" ht="12.75">
      <c r="A30" s="24">
        <v>23</v>
      </c>
      <c r="B30" s="22" t="s">
        <v>95</v>
      </c>
      <c r="C30" s="37"/>
      <c r="D30" s="81" t="s">
        <v>292</v>
      </c>
      <c r="E30" s="31" t="s">
        <v>170</v>
      </c>
      <c r="F30" s="4" t="s">
        <v>27</v>
      </c>
      <c r="G30" s="4" t="s">
        <v>27</v>
      </c>
      <c r="H30" s="4" t="s">
        <v>27</v>
      </c>
      <c r="I30" s="25">
        <v>1098</v>
      </c>
      <c r="J30" s="25">
        <v>11</v>
      </c>
      <c r="K30" s="30"/>
      <c r="L30" s="78">
        <f t="shared" si="0"/>
        <v>1109</v>
      </c>
      <c r="M30" s="51">
        <v>4</v>
      </c>
      <c r="N30" s="51">
        <v>6</v>
      </c>
      <c r="O30" s="62">
        <v>0</v>
      </c>
      <c r="P30" s="62">
        <v>0</v>
      </c>
      <c r="Q30" s="55">
        <v>0</v>
      </c>
    </row>
    <row r="31" spans="1:17" ht="12.75">
      <c r="A31" s="24">
        <v>24</v>
      </c>
      <c r="B31" s="22" t="s">
        <v>94</v>
      </c>
      <c r="C31" s="37"/>
      <c r="D31" s="81" t="s">
        <v>293</v>
      </c>
      <c r="E31" s="33" t="s">
        <v>171</v>
      </c>
      <c r="F31" s="4" t="s">
        <v>1</v>
      </c>
      <c r="G31" s="4" t="s">
        <v>1</v>
      </c>
      <c r="H31" s="4" t="s">
        <v>1</v>
      </c>
      <c r="I31" s="25">
        <v>857</v>
      </c>
      <c r="J31" s="25">
        <v>0</v>
      </c>
      <c r="K31" s="30"/>
      <c r="L31" s="78">
        <f t="shared" si="0"/>
        <v>857</v>
      </c>
      <c r="M31" s="51">
        <v>0</v>
      </c>
      <c r="N31" s="51">
        <v>4</v>
      </c>
      <c r="O31" s="62">
        <v>0</v>
      </c>
      <c r="P31" s="62">
        <v>0</v>
      </c>
      <c r="Q31" s="55">
        <v>0</v>
      </c>
    </row>
    <row r="32" spans="1:17" ht="12.75">
      <c r="A32" s="24">
        <v>25</v>
      </c>
      <c r="B32" s="22" t="s">
        <v>97</v>
      </c>
      <c r="C32" s="36"/>
      <c r="D32" s="81" t="s">
        <v>294</v>
      </c>
      <c r="E32" s="31" t="s">
        <v>172</v>
      </c>
      <c r="F32" s="4" t="s">
        <v>39</v>
      </c>
      <c r="G32" s="4" t="s">
        <v>39</v>
      </c>
      <c r="H32" s="4" t="s">
        <v>37</v>
      </c>
      <c r="I32" s="25">
        <v>396</v>
      </c>
      <c r="J32" s="25">
        <v>0</v>
      </c>
      <c r="K32" s="30">
        <v>0</v>
      </c>
      <c r="L32" s="78">
        <f t="shared" si="0"/>
        <v>396</v>
      </c>
      <c r="M32" s="44">
        <v>0</v>
      </c>
      <c r="N32" s="44">
        <v>2</v>
      </c>
      <c r="O32" s="61">
        <v>0</v>
      </c>
      <c r="P32" s="61">
        <v>0</v>
      </c>
      <c r="Q32" s="54">
        <f t="shared" si="1"/>
        <v>30000</v>
      </c>
    </row>
    <row r="33" spans="1:17" ht="12.75">
      <c r="A33" s="24">
        <v>26</v>
      </c>
      <c r="B33" s="22" t="s">
        <v>96</v>
      </c>
      <c r="C33" s="38"/>
      <c r="D33" s="81" t="s">
        <v>295</v>
      </c>
      <c r="E33" s="31" t="s">
        <v>173</v>
      </c>
      <c r="F33" s="4" t="s">
        <v>14</v>
      </c>
      <c r="G33" s="4" t="s">
        <v>14</v>
      </c>
      <c r="H33" s="4" t="s">
        <v>14</v>
      </c>
      <c r="I33" s="25">
        <v>3741</v>
      </c>
      <c r="J33" s="25">
        <v>292</v>
      </c>
      <c r="K33" s="30"/>
      <c r="L33" s="78">
        <f t="shared" si="0"/>
        <v>4033</v>
      </c>
      <c r="M33" s="44">
        <v>133</v>
      </c>
      <c r="N33" s="44">
        <v>81</v>
      </c>
      <c r="O33" s="61">
        <v>3</v>
      </c>
      <c r="P33" s="61">
        <v>13</v>
      </c>
      <c r="Q33" s="54">
        <f>SUM(M33*$M$7)+(N33*$N$7)+(O33*$O$7)+(P33*$P$7)</f>
        <v>1546000</v>
      </c>
    </row>
    <row r="34" spans="1:17" ht="12.75">
      <c r="A34" s="24">
        <v>27</v>
      </c>
      <c r="B34" s="22" t="s">
        <v>93</v>
      </c>
      <c r="C34" s="36"/>
      <c r="D34" s="81" t="s">
        <v>296</v>
      </c>
      <c r="E34" s="32" t="s">
        <v>175</v>
      </c>
      <c r="F34" s="4" t="s">
        <v>174</v>
      </c>
      <c r="G34" s="4" t="s">
        <v>63</v>
      </c>
      <c r="H34" s="4" t="s">
        <v>58</v>
      </c>
      <c r="I34" s="7">
        <v>164</v>
      </c>
      <c r="J34" s="7"/>
      <c r="K34" s="9"/>
      <c r="L34" s="78">
        <f t="shared" si="0"/>
        <v>164</v>
      </c>
      <c r="M34" s="44">
        <v>1</v>
      </c>
      <c r="N34" s="44">
        <v>0</v>
      </c>
      <c r="O34" s="61">
        <v>0</v>
      </c>
      <c r="P34" s="61">
        <v>0</v>
      </c>
      <c r="Q34" s="54">
        <f t="shared" si="1"/>
        <v>1000</v>
      </c>
    </row>
    <row r="35" spans="1:17" ht="12.75">
      <c r="A35" s="24">
        <v>28</v>
      </c>
      <c r="B35" s="22" t="s">
        <v>95</v>
      </c>
      <c r="C35" s="39">
        <v>0.3</v>
      </c>
      <c r="D35" s="81" t="s">
        <v>297</v>
      </c>
      <c r="E35" s="31" t="s">
        <v>176</v>
      </c>
      <c r="F35" s="4" t="s">
        <v>28</v>
      </c>
      <c r="G35" s="4" t="s">
        <v>28</v>
      </c>
      <c r="H35" s="4" t="s">
        <v>32</v>
      </c>
      <c r="I35" s="25">
        <v>411</v>
      </c>
      <c r="J35" s="25">
        <v>41</v>
      </c>
      <c r="K35" s="30"/>
      <c r="L35" s="78">
        <f t="shared" si="0"/>
        <v>452</v>
      </c>
      <c r="M35" s="52">
        <v>32</v>
      </c>
      <c r="N35" s="52">
        <v>9</v>
      </c>
      <c r="O35" s="63">
        <v>0</v>
      </c>
      <c r="P35" s="63">
        <v>0</v>
      </c>
      <c r="Q35" s="56">
        <v>0</v>
      </c>
    </row>
    <row r="36" spans="1:17" ht="12.75">
      <c r="A36" s="24">
        <v>29</v>
      </c>
      <c r="B36" s="22" t="s">
        <v>96</v>
      </c>
      <c r="C36" s="36"/>
      <c r="D36" s="81" t="s">
        <v>298</v>
      </c>
      <c r="E36" s="31" t="s">
        <v>178</v>
      </c>
      <c r="F36" s="4" t="s">
        <v>177</v>
      </c>
      <c r="G36" s="4" t="s">
        <v>20</v>
      </c>
      <c r="H36" s="4" t="s">
        <v>14</v>
      </c>
      <c r="I36" s="25">
        <v>165</v>
      </c>
      <c r="J36" s="25"/>
      <c r="K36" s="30"/>
      <c r="L36" s="78">
        <f t="shared" si="0"/>
        <v>165</v>
      </c>
      <c r="M36" s="44">
        <v>1</v>
      </c>
      <c r="N36" s="44">
        <v>1</v>
      </c>
      <c r="O36" s="61">
        <v>0</v>
      </c>
      <c r="P36" s="61">
        <v>0</v>
      </c>
      <c r="Q36" s="54">
        <f t="shared" si="1"/>
        <v>16000</v>
      </c>
    </row>
    <row r="37" spans="1:17" ht="12.75">
      <c r="A37" s="24">
        <v>30</v>
      </c>
      <c r="B37" s="22" t="s">
        <v>97</v>
      </c>
      <c r="C37" s="36"/>
      <c r="D37" s="81" t="s">
        <v>299</v>
      </c>
      <c r="E37" s="34" t="s">
        <v>180</v>
      </c>
      <c r="F37" s="4" t="s">
        <v>179</v>
      </c>
      <c r="G37" s="4" t="s">
        <v>40</v>
      </c>
      <c r="H37" s="4" t="s">
        <v>14</v>
      </c>
      <c r="I37" s="25">
        <v>133</v>
      </c>
      <c r="J37" s="25"/>
      <c r="K37" s="30"/>
      <c r="L37" s="78">
        <f aca="true" t="shared" si="2" ref="L37:L62">SUM(I37:K37)</f>
        <v>133</v>
      </c>
      <c r="M37" s="44">
        <v>3</v>
      </c>
      <c r="N37" s="44">
        <v>1</v>
      </c>
      <c r="O37" s="61">
        <v>0</v>
      </c>
      <c r="P37" s="61">
        <v>0</v>
      </c>
      <c r="Q37" s="54">
        <f t="shared" si="1"/>
        <v>18000</v>
      </c>
    </row>
    <row r="38" spans="1:17" ht="12.75">
      <c r="A38" s="24">
        <v>31</v>
      </c>
      <c r="B38" s="22" t="s">
        <v>97</v>
      </c>
      <c r="C38" s="36"/>
      <c r="D38" s="81" t="s">
        <v>300</v>
      </c>
      <c r="E38" s="31" t="s">
        <v>182</v>
      </c>
      <c r="F38" s="4" t="s">
        <v>181</v>
      </c>
      <c r="G38" s="4" t="s">
        <v>41</v>
      </c>
      <c r="H38" s="4" t="s">
        <v>37</v>
      </c>
      <c r="I38" s="25">
        <v>8</v>
      </c>
      <c r="J38" s="25">
        <v>0</v>
      </c>
      <c r="K38" s="30">
        <v>0</v>
      </c>
      <c r="L38" s="78">
        <f t="shared" si="2"/>
        <v>8</v>
      </c>
      <c r="M38" s="44">
        <v>0</v>
      </c>
      <c r="N38" s="44">
        <v>1</v>
      </c>
      <c r="O38" s="61">
        <v>0</v>
      </c>
      <c r="P38" s="61">
        <v>0</v>
      </c>
      <c r="Q38" s="54">
        <f aca="true" t="shared" si="3" ref="Q38:Q63">SUM(M38*$M$7)+(N38*$N$7)</f>
        <v>15000</v>
      </c>
    </row>
    <row r="39" spans="1:17" ht="12.75">
      <c r="A39" s="24">
        <v>32</v>
      </c>
      <c r="B39" s="22" t="s">
        <v>95</v>
      </c>
      <c r="C39" s="36"/>
      <c r="D39" s="81" t="s">
        <v>301</v>
      </c>
      <c r="E39" s="31" t="s">
        <v>184</v>
      </c>
      <c r="F39" s="4" t="s">
        <v>183</v>
      </c>
      <c r="G39" s="4" t="s">
        <v>29</v>
      </c>
      <c r="H39" s="4" t="s">
        <v>32</v>
      </c>
      <c r="I39" s="25">
        <v>154</v>
      </c>
      <c r="J39" s="25"/>
      <c r="K39" s="30">
        <v>2</v>
      </c>
      <c r="L39" s="78">
        <f t="shared" si="2"/>
        <v>156</v>
      </c>
      <c r="M39" s="44">
        <v>3</v>
      </c>
      <c r="N39" s="44">
        <v>5</v>
      </c>
      <c r="O39" s="61">
        <v>0</v>
      </c>
      <c r="P39" s="61">
        <v>0</v>
      </c>
      <c r="Q39" s="54">
        <f t="shared" si="3"/>
        <v>78000</v>
      </c>
    </row>
    <row r="40" spans="1:17" ht="12.75">
      <c r="A40" s="24">
        <v>33</v>
      </c>
      <c r="B40" s="22" t="s">
        <v>96</v>
      </c>
      <c r="C40" s="36"/>
      <c r="D40" s="81" t="s">
        <v>302</v>
      </c>
      <c r="E40" s="31" t="s">
        <v>186</v>
      </c>
      <c r="F40" s="4" t="s">
        <v>185</v>
      </c>
      <c r="G40" s="4" t="s">
        <v>23</v>
      </c>
      <c r="H40" s="4" t="s">
        <v>82</v>
      </c>
      <c r="I40" s="25">
        <v>16</v>
      </c>
      <c r="J40" s="25"/>
      <c r="K40" s="30"/>
      <c r="L40" s="78">
        <f t="shared" si="2"/>
        <v>16</v>
      </c>
      <c r="M40" s="44">
        <v>0</v>
      </c>
      <c r="N40" s="44">
        <v>2</v>
      </c>
      <c r="O40" s="61">
        <v>0</v>
      </c>
      <c r="P40" s="61">
        <v>0</v>
      </c>
      <c r="Q40" s="54">
        <f t="shared" si="3"/>
        <v>30000</v>
      </c>
    </row>
    <row r="41" spans="1:17" ht="12.75">
      <c r="A41" s="24">
        <v>34</v>
      </c>
      <c r="B41" s="22" t="s">
        <v>94</v>
      </c>
      <c r="C41" s="36"/>
      <c r="D41" s="81" t="s">
        <v>303</v>
      </c>
      <c r="E41" s="31" t="s">
        <v>188</v>
      </c>
      <c r="F41" s="4" t="s">
        <v>187</v>
      </c>
      <c r="G41" s="4" t="s">
        <v>11</v>
      </c>
      <c r="H41" s="4" t="s">
        <v>2</v>
      </c>
      <c r="I41" s="25">
        <v>12</v>
      </c>
      <c r="J41" s="25">
        <v>0</v>
      </c>
      <c r="K41" s="30"/>
      <c r="L41" s="78">
        <f t="shared" si="2"/>
        <v>12</v>
      </c>
      <c r="M41" s="44">
        <v>1</v>
      </c>
      <c r="N41" s="44">
        <v>0</v>
      </c>
      <c r="O41" s="61">
        <v>0</v>
      </c>
      <c r="P41" s="61">
        <v>0</v>
      </c>
      <c r="Q41" s="54">
        <f t="shared" si="3"/>
        <v>1000</v>
      </c>
    </row>
    <row r="42" spans="1:17" ht="12.75">
      <c r="A42" s="24">
        <v>35</v>
      </c>
      <c r="B42" s="22" t="s">
        <v>94</v>
      </c>
      <c r="C42" s="36"/>
      <c r="D42" s="81" t="s">
        <v>304</v>
      </c>
      <c r="E42" s="31" t="s">
        <v>189</v>
      </c>
      <c r="F42" s="4" t="s">
        <v>5</v>
      </c>
      <c r="G42" s="4" t="s">
        <v>5</v>
      </c>
      <c r="H42" s="4" t="s">
        <v>1</v>
      </c>
      <c r="I42" s="25">
        <v>185</v>
      </c>
      <c r="J42" s="25">
        <v>0</v>
      </c>
      <c r="K42" s="30"/>
      <c r="L42" s="78">
        <f t="shared" si="2"/>
        <v>185</v>
      </c>
      <c r="M42" s="44">
        <v>1</v>
      </c>
      <c r="N42" s="44">
        <v>0</v>
      </c>
      <c r="O42" s="61">
        <v>0</v>
      </c>
      <c r="P42" s="61">
        <v>0</v>
      </c>
      <c r="Q42" s="54">
        <f t="shared" si="3"/>
        <v>1000</v>
      </c>
    </row>
    <row r="43" spans="1:17" ht="12.75">
      <c r="A43" s="24">
        <v>36</v>
      </c>
      <c r="B43" s="22" t="s">
        <v>93</v>
      </c>
      <c r="C43" s="36"/>
      <c r="D43" s="81" t="s">
        <v>305</v>
      </c>
      <c r="E43" s="32" t="s">
        <v>190</v>
      </c>
      <c r="F43" s="4" t="s">
        <v>64</v>
      </c>
      <c r="G43" s="4" t="s">
        <v>64</v>
      </c>
      <c r="H43" s="4" t="s">
        <v>57</v>
      </c>
      <c r="I43" s="25">
        <v>286</v>
      </c>
      <c r="J43" s="25">
        <v>0</v>
      </c>
      <c r="K43" s="30"/>
      <c r="L43" s="78">
        <f t="shared" si="2"/>
        <v>286</v>
      </c>
      <c r="M43" s="44">
        <v>1</v>
      </c>
      <c r="N43" s="44">
        <v>0</v>
      </c>
      <c r="O43" s="61">
        <v>0</v>
      </c>
      <c r="P43" s="61">
        <v>0</v>
      </c>
      <c r="Q43" s="54">
        <f t="shared" si="3"/>
        <v>1000</v>
      </c>
    </row>
    <row r="44" spans="1:17" ht="12.75">
      <c r="A44" s="24">
        <v>37</v>
      </c>
      <c r="B44" s="22" t="s">
        <v>93</v>
      </c>
      <c r="C44" s="36"/>
      <c r="D44" s="81" t="s">
        <v>306</v>
      </c>
      <c r="E44" s="32" t="s">
        <v>192</v>
      </c>
      <c r="F44" s="4" t="s">
        <v>191</v>
      </c>
      <c r="G44" s="4" t="s">
        <v>76</v>
      </c>
      <c r="H44" s="4" t="s">
        <v>57</v>
      </c>
      <c r="I44" s="25">
        <v>45</v>
      </c>
      <c r="J44" s="25">
        <v>0</v>
      </c>
      <c r="K44" s="30"/>
      <c r="L44" s="78">
        <f t="shared" si="2"/>
        <v>45</v>
      </c>
      <c r="M44" s="44">
        <v>0</v>
      </c>
      <c r="N44" s="44">
        <v>4</v>
      </c>
      <c r="O44" s="61">
        <v>0</v>
      </c>
      <c r="P44" s="61">
        <v>0</v>
      </c>
      <c r="Q44" s="54">
        <f t="shared" si="3"/>
        <v>60000</v>
      </c>
    </row>
    <row r="45" spans="1:17" ht="12.75">
      <c r="A45" s="24">
        <v>38</v>
      </c>
      <c r="B45" s="22" t="s">
        <v>94</v>
      </c>
      <c r="C45" s="37"/>
      <c r="D45" s="81" t="s">
        <v>307</v>
      </c>
      <c r="E45" s="31" t="s">
        <v>193</v>
      </c>
      <c r="F45" s="4" t="s">
        <v>0</v>
      </c>
      <c r="G45" s="4" t="s">
        <v>0</v>
      </c>
      <c r="H45" s="4" t="s">
        <v>9</v>
      </c>
      <c r="I45" s="25">
        <v>538</v>
      </c>
      <c r="J45" s="25">
        <v>21</v>
      </c>
      <c r="K45" s="30"/>
      <c r="L45" s="78">
        <f t="shared" si="2"/>
        <v>559</v>
      </c>
      <c r="M45" s="51">
        <v>1</v>
      </c>
      <c r="N45" s="51">
        <v>0</v>
      </c>
      <c r="O45" s="62">
        <v>0</v>
      </c>
      <c r="P45" s="62">
        <v>0</v>
      </c>
      <c r="Q45" s="55">
        <v>0</v>
      </c>
    </row>
    <row r="46" spans="1:17" ht="12.75">
      <c r="A46" s="24">
        <v>39</v>
      </c>
      <c r="B46" s="22" t="s">
        <v>97</v>
      </c>
      <c r="C46" s="36"/>
      <c r="D46" s="81" t="s">
        <v>308</v>
      </c>
      <c r="E46" s="31" t="s">
        <v>195</v>
      </c>
      <c r="F46" s="4" t="s">
        <v>194</v>
      </c>
      <c r="G46" s="4" t="s">
        <v>53</v>
      </c>
      <c r="H46" s="4" t="s">
        <v>43</v>
      </c>
      <c r="I46" s="25">
        <v>31</v>
      </c>
      <c r="J46" s="25">
        <v>0</v>
      </c>
      <c r="K46" s="30">
        <v>0</v>
      </c>
      <c r="L46" s="78">
        <f t="shared" si="2"/>
        <v>31</v>
      </c>
      <c r="M46" s="44">
        <v>0</v>
      </c>
      <c r="N46" s="44">
        <v>2</v>
      </c>
      <c r="O46" s="61">
        <v>0</v>
      </c>
      <c r="P46" s="61">
        <v>0</v>
      </c>
      <c r="Q46" s="54">
        <f t="shared" si="3"/>
        <v>30000</v>
      </c>
    </row>
    <row r="47" spans="1:17" ht="12.75">
      <c r="A47" s="24">
        <v>40</v>
      </c>
      <c r="B47" s="22" t="s">
        <v>94</v>
      </c>
      <c r="C47" s="36"/>
      <c r="D47" s="81" t="s">
        <v>309</v>
      </c>
      <c r="E47" s="31" t="s">
        <v>196</v>
      </c>
      <c r="F47" s="4" t="s">
        <v>12</v>
      </c>
      <c r="G47" s="4" t="s">
        <v>12</v>
      </c>
      <c r="H47" s="4" t="s">
        <v>2</v>
      </c>
      <c r="I47" s="25">
        <v>67</v>
      </c>
      <c r="J47" s="25">
        <v>0</v>
      </c>
      <c r="K47" s="30"/>
      <c r="L47" s="78">
        <f t="shared" si="2"/>
        <v>67</v>
      </c>
      <c r="M47" s="44">
        <v>1</v>
      </c>
      <c r="N47" s="44">
        <v>2</v>
      </c>
      <c r="O47" s="61">
        <v>0</v>
      </c>
      <c r="P47" s="61">
        <v>0</v>
      </c>
      <c r="Q47" s="54">
        <f t="shared" si="3"/>
        <v>31000</v>
      </c>
    </row>
    <row r="48" spans="1:17" ht="12.75">
      <c r="A48" s="24">
        <v>41</v>
      </c>
      <c r="B48" s="22" t="s">
        <v>96</v>
      </c>
      <c r="C48" s="38"/>
      <c r="D48" s="81" t="s">
        <v>310</v>
      </c>
      <c r="E48" s="31" t="s">
        <v>197</v>
      </c>
      <c r="F48" s="4" t="s">
        <v>21</v>
      </c>
      <c r="G48" s="4" t="s">
        <v>21</v>
      </c>
      <c r="H48" s="4" t="s">
        <v>14</v>
      </c>
      <c r="I48" s="25">
        <v>247</v>
      </c>
      <c r="J48" s="25"/>
      <c r="K48" s="30"/>
      <c r="L48" s="78">
        <f t="shared" si="2"/>
        <v>247</v>
      </c>
      <c r="M48" s="44">
        <v>0</v>
      </c>
      <c r="N48" s="44">
        <v>2</v>
      </c>
      <c r="O48" s="61">
        <v>0</v>
      </c>
      <c r="P48" s="61">
        <v>0</v>
      </c>
      <c r="Q48" s="54">
        <f t="shared" si="3"/>
        <v>30000</v>
      </c>
    </row>
    <row r="49" spans="1:17" ht="12.75">
      <c r="A49" s="24">
        <v>42</v>
      </c>
      <c r="B49" s="22" t="s">
        <v>94</v>
      </c>
      <c r="C49" s="36"/>
      <c r="D49" s="81" t="s">
        <v>311</v>
      </c>
      <c r="E49" s="31" t="s">
        <v>199</v>
      </c>
      <c r="F49" s="4" t="s">
        <v>198</v>
      </c>
      <c r="G49" s="4" t="s">
        <v>6</v>
      </c>
      <c r="H49" s="4" t="s">
        <v>1</v>
      </c>
      <c r="I49" s="25">
        <v>117</v>
      </c>
      <c r="J49" s="25">
        <v>0</v>
      </c>
      <c r="K49" s="30"/>
      <c r="L49" s="78">
        <f t="shared" si="2"/>
        <v>117</v>
      </c>
      <c r="M49" s="44">
        <v>2</v>
      </c>
      <c r="N49" s="44">
        <v>2</v>
      </c>
      <c r="O49" s="61">
        <v>0</v>
      </c>
      <c r="P49" s="61">
        <v>0</v>
      </c>
      <c r="Q49" s="54">
        <f t="shared" si="3"/>
        <v>32000</v>
      </c>
    </row>
    <row r="50" spans="1:17" ht="12.75">
      <c r="A50" s="24">
        <v>43</v>
      </c>
      <c r="B50" s="22" t="s">
        <v>93</v>
      </c>
      <c r="C50" s="36"/>
      <c r="D50" s="81" t="s">
        <v>312</v>
      </c>
      <c r="E50" s="32" t="s">
        <v>200</v>
      </c>
      <c r="F50" s="4" t="s">
        <v>65</v>
      </c>
      <c r="G50" s="4" t="s">
        <v>65</v>
      </c>
      <c r="H50" s="4" t="s">
        <v>57</v>
      </c>
      <c r="I50" s="25">
        <v>387</v>
      </c>
      <c r="J50" s="25">
        <v>0</v>
      </c>
      <c r="K50" s="30"/>
      <c r="L50" s="78">
        <f t="shared" si="2"/>
        <v>387</v>
      </c>
      <c r="M50" s="44">
        <v>2</v>
      </c>
      <c r="N50" s="44">
        <v>3</v>
      </c>
      <c r="O50" s="61">
        <v>0</v>
      </c>
      <c r="P50" s="61">
        <v>0</v>
      </c>
      <c r="Q50" s="54">
        <f t="shared" si="3"/>
        <v>47000</v>
      </c>
    </row>
    <row r="51" spans="1:17" ht="12.75">
      <c r="A51" s="24">
        <v>44</v>
      </c>
      <c r="B51" s="22" t="s">
        <v>97</v>
      </c>
      <c r="C51" s="36"/>
      <c r="D51" s="81" t="s">
        <v>313</v>
      </c>
      <c r="E51" s="31" t="s">
        <v>201</v>
      </c>
      <c r="F51" s="4" t="s">
        <v>42</v>
      </c>
      <c r="G51" s="4" t="s">
        <v>42</v>
      </c>
      <c r="H51" s="4" t="s">
        <v>44</v>
      </c>
      <c r="I51" s="25">
        <v>171</v>
      </c>
      <c r="J51" s="25">
        <v>0</v>
      </c>
      <c r="K51" s="30">
        <v>0</v>
      </c>
      <c r="L51" s="78">
        <f t="shared" si="2"/>
        <v>171</v>
      </c>
      <c r="M51" s="44">
        <v>1</v>
      </c>
      <c r="N51" s="44">
        <v>0</v>
      </c>
      <c r="O51" s="61">
        <v>0</v>
      </c>
      <c r="P51" s="61">
        <v>0</v>
      </c>
      <c r="Q51" s="54">
        <f t="shared" si="3"/>
        <v>1000</v>
      </c>
    </row>
    <row r="52" spans="1:17" ht="12.75">
      <c r="A52" s="24">
        <v>45</v>
      </c>
      <c r="B52" s="22" t="s">
        <v>97</v>
      </c>
      <c r="C52" s="37"/>
      <c r="D52" s="81" t="s">
        <v>314</v>
      </c>
      <c r="E52" s="31" t="s">
        <v>202</v>
      </c>
      <c r="F52" s="4" t="s">
        <v>43</v>
      </c>
      <c r="G52" s="4" t="s">
        <v>43</v>
      </c>
      <c r="H52" s="4" t="s">
        <v>43</v>
      </c>
      <c r="I52" s="25">
        <v>824</v>
      </c>
      <c r="J52" s="25">
        <v>0</v>
      </c>
      <c r="K52" s="30">
        <v>0</v>
      </c>
      <c r="L52" s="78">
        <f t="shared" si="2"/>
        <v>824</v>
      </c>
      <c r="M52" s="51">
        <v>0</v>
      </c>
      <c r="N52" s="51">
        <v>0</v>
      </c>
      <c r="O52" s="62">
        <v>0</v>
      </c>
      <c r="P52" s="62">
        <v>0</v>
      </c>
      <c r="Q52" s="55">
        <v>0</v>
      </c>
    </row>
    <row r="53" spans="1:17" ht="12.75">
      <c r="A53" s="24">
        <v>46</v>
      </c>
      <c r="B53" s="22" t="s">
        <v>97</v>
      </c>
      <c r="C53" s="36"/>
      <c r="D53" s="81" t="s">
        <v>315</v>
      </c>
      <c r="E53" s="31" t="s">
        <v>203</v>
      </c>
      <c r="F53" s="4" t="s">
        <v>44</v>
      </c>
      <c r="G53" s="4" t="s">
        <v>44</v>
      </c>
      <c r="H53" s="4" t="s">
        <v>44</v>
      </c>
      <c r="I53" s="25">
        <v>490</v>
      </c>
      <c r="J53" s="25">
        <v>0</v>
      </c>
      <c r="K53" s="30">
        <v>0</v>
      </c>
      <c r="L53" s="78">
        <f t="shared" si="2"/>
        <v>490</v>
      </c>
      <c r="M53" s="44">
        <v>1</v>
      </c>
      <c r="N53" s="44">
        <v>0</v>
      </c>
      <c r="O53" s="61">
        <v>0</v>
      </c>
      <c r="P53" s="61">
        <v>0</v>
      </c>
      <c r="Q53" s="54">
        <f t="shared" si="3"/>
        <v>1000</v>
      </c>
    </row>
    <row r="54" spans="1:17" ht="12.75">
      <c r="A54" s="24">
        <v>47</v>
      </c>
      <c r="B54" s="22" t="s">
        <v>93</v>
      </c>
      <c r="C54" s="36"/>
      <c r="D54" s="81" t="s">
        <v>316</v>
      </c>
      <c r="E54" s="32" t="s">
        <v>205</v>
      </c>
      <c r="F54" s="4" t="s">
        <v>204</v>
      </c>
      <c r="G54" s="4" t="s">
        <v>72</v>
      </c>
      <c r="H54" s="4" t="s">
        <v>56</v>
      </c>
      <c r="I54" s="25">
        <v>147</v>
      </c>
      <c r="J54" s="25"/>
      <c r="K54" s="30"/>
      <c r="L54" s="78">
        <f t="shared" si="2"/>
        <v>147</v>
      </c>
      <c r="M54" s="44">
        <v>2</v>
      </c>
      <c r="N54" s="44">
        <v>2</v>
      </c>
      <c r="O54" s="61">
        <v>0</v>
      </c>
      <c r="P54" s="61">
        <v>0</v>
      </c>
      <c r="Q54" s="54">
        <f t="shared" si="3"/>
        <v>32000</v>
      </c>
    </row>
    <row r="55" spans="1:17" ht="12.75">
      <c r="A55" s="24">
        <v>48</v>
      </c>
      <c r="B55" s="22" t="s">
        <v>93</v>
      </c>
      <c r="C55" s="37"/>
      <c r="D55" s="81" t="s">
        <v>317</v>
      </c>
      <c r="E55" s="32" t="s">
        <v>206</v>
      </c>
      <c r="F55" s="4" t="s">
        <v>58</v>
      </c>
      <c r="G55" s="4" t="s">
        <v>58</v>
      </c>
      <c r="H55" s="4" t="s">
        <v>58</v>
      </c>
      <c r="I55" s="7">
        <v>941</v>
      </c>
      <c r="J55" s="7"/>
      <c r="K55" s="9"/>
      <c r="L55" s="78">
        <f t="shared" si="2"/>
        <v>941</v>
      </c>
      <c r="M55" s="51">
        <v>4</v>
      </c>
      <c r="N55" s="51">
        <v>0</v>
      </c>
      <c r="O55" s="62">
        <v>0</v>
      </c>
      <c r="P55" s="62">
        <v>0</v>
      </c>
      <c r="Q55" s="55">
        <v>0</v>
      </c>
    </row>
    <row r="56" spans="1:17" ht="12.75">
      <c r="A56" s="24">
        <v>49</v>
      </c>
      <c r="B56" s="22" t="s">
        <v>97</v>
      </c>
      <c r="C56" s="36"/>
      <c r="D56" s="81" t="s">
        <v>318</v>
      </c>
      <c r="E56" s="31" t="s">
        <v>208</v>
      </c>
      <c r="F56" s="4" t="s">
        <v>207</v>
      </c>
      <c r="G56" s="4" t="s">
        <v>45</v>
      </c>
      <c r="H56" s="4" t="s">
        <v>43</v>
      </c>
      <c r="I56" s="25">
        <v>75</v>
      </c>
      <c r="J56" s="25">
        <v>0</v>
      </c>
      <c r="K56" s="30">
        <v>0</v>
      </c>
      <c r="L56" s="78">
        <f t="shared" si="2"/>
        <v>75</v>
      </c>
      <c r="M56" s="44">
        <v>0</v>
      </c>
      <c r="N56" s="44">
        <v>2</v>
      </c>
      <c r="O56" s="61">
        <v>0</v>
      </c>
      <c r="P56" s="61">
        <v>0</v>
      </c>
      <c r="Q56" s="54">
        <f t="shared" si="3"/>
        <v>30000</v>
      </c>
    </row>
    <row r="57" spans="1:17" ht="12.75">
      <c r="A57" s="24">
        <v>50</v>
      </c>
      <c r="B57" s="22" t="s">
        <v>93</v>
      </c>
      <c r="C57" s="36"/>
      <c r="D57" s="81" t="s">
        <v>319</v>
      </c>
      <c r="E57" s="32" t="s">
        <v>209</v>
      </c>
      <c r="F57" s="4" t="s">
        <v>79</v>
      </c>
      <c r="G57" s="4" t="s">
        <v>79</v>
      </c>
      <c r="H57" s="4" t="s">
        <v>56</v>
      </c>
      <c r="I57" s="25">
        <v>207</v>
      </c>
      <c r="J57" s="25"/>
      <c r="K57" s="30"/>
      <c r="L57" s="78">
        <f t="shared" si="2"/>
        <v>207</v>
      </c>
      <c r="M57" s="44">
        <v>2</v>
      </c>
      <c r="N57" s="44">
        <v>0</v>
      </c>
      <c r="O57" s="61">
        <v>0</v>
      </c>
      <c r="P57" s="61">
        <v>0</v>
      </c>
      <c r="Q57" s="54">
        <f t="shared" si="3"/>
        <v>2000</v>
      </c>
    </row>
    <row r="58" spans="1:17" ht="12.75">
      <c r="A58" s="24">
        <v>51</v>
      </c>
      <c r="B58" s="22" t="s">
        <v>95</v>
      </c>
      <c r="C58" s="36"/>
      <c r="D58" s="81" t="s">
        <v>320</v>
      </c>
      <c r="E58" s="31" t="s">
        <v>211</v>
      </c>
      <c r="F58" s="4" t="s">
        <v>210</v>
      </c>
      <c r="G58" s="4" t="s">
        <v>30</v>
      </c>
      <c r="H58" s="4" t="s">
        <v>32</v>
      </c>
      <c r="I58" s="25">
        <v>115</v>
      </c>
      <c r="J58" s="25"/>
      <c r="K58" s="30"/>
      <c r="L58" s="78">
        <f t="shared" si="2"/>
        <v>115</v>
      </c>
      <c r="M58" s="44">
        <v>0</v>
      </c>
      <c r="N58" s="44">
        <v>2</v>
      </c>
      <c r="O58" s="61">
        <v>0</v>
      </c>
      <c r="P58" s="61">
        <v>0</v>
      </c>
      <c r="Q58" s="54">
        <f t="shared" si="3"/>
        <v>30000</v>
      </c>
    </row>
    <row r="59" spans="1:17" ht="12.75">
      <c r="A59" s="24">
        <v>52</v>
      </c>
      <c r="B59" s="22" t="s">
        <v>97</v>
      </c>
      <c r="C59" s="36"/>
      <c r="D59" s="81" t="s">
        <v>321</v>
      </c>
      <c r="E59" s="31" t="s">
        <v>212</v>
      </c>
      <c r="F59" s="4" t="s">
        <v>46</v>
      </c>
      <c r="G59" s="4" t="s">
        <v>46</v>
      </c>
      <c r="H59" s="4" t="s">
        <v>37</v>
      </c>
      <c r="I59" s="25">
        <v>280</v>
      </c>
      <c r="J59" s="25">
        <v>0</v>
      </c>
      <c r="K59" s="30">
        <v>0</v>
      </c>
      <c r="L59" s="78">
        <f t="shared" si="2"/>
        <v>280</v>
      </c>
      <c r="M59" s="44">
        <v>0</v>
      </c>
      <c r="N59" s="44">
        <v>2</v>
      </c>
      <c r="O59" s="61">
        <v>0</v>
      </c>
      <c r="P59" s="61">
        <v>0</v>
      </c>
      <c r="Q59" s="54">
        <f t="shared" si="3"/>
        <v>30000</v>
      </c>
    </row>
    <row r="60" spans="1:17" ht="12.75">
      <c r="A60" s="24">
        <v>53</v>
      </c>
      <c r="B60" s="22" t="s">
        <v>93</v>
      </c>
      <c r="C60" s="36"/>
      <c r="D60" s="81" t="s">
        <v>322</v>
      </c>
      <c r="E60" s="35" t="s">
        <v>214</v>
      </c>
      <c r="F60" s="4" t="s">
        <v>213</v>
      </c>
      <c r="G60" s="4" t="s">
        <v>73</v>
      </c>
      <c r="H60" s="4" t="s">
        <v>57</v>
      </c>
      <c r="I60" s="25">
        <v>192</v>
      </c>
      <c r="J60" s="25">
        <v>0</v>
      </c>
      <c r="K60" s="30"/>
      <c r="L60" s="78">
        <f t="shared" si="2"/>
        <v>192</v>
      </c>
      <c r="M60" s="44">
        <v>6</v>
      </c>
      <c r="N60" s="44">
        <v>0</v>
      </c>
      <c r="O60" s="61">
        <v>0</v>
      </c>
      <c r="P60" s="61">
        <v>0</v>
      </c>
      <c r="Q60" s="54">
        <f t="shared" si="3"/>
        <v>6000</v>
      </c>
    </row>
    <row r="61" spans="1:17" ht="12.75">
      <c r="A61" s="24">
        <v>54</v>
      </c>
      <c r="B61" s="22" t="s">
        <v>95</v>
      </c>
      <c r="C61" s="41"/>
      <c r="D61" s="81" t="s">
        <v>323</v>
      </c>
      <c r="E61" s="31" t="s">
        <v>215</v>
      </c>
      <c r="F61" s="4" t="s">
        <v>31</v>
      </c>
      <c r="G61" s="4" t="s">
        <v>31</v>
      </c>
      <c r="H61" s="4" t="s">
        <v>31</v>
      </c>
      <c r="I61" s="25">
        <v>577</v>
      </c>
      <c r="J61" s="25">
        <v>16</v>
      </c>
      <c r="K61" s="30"/>
      <c r="L61" s="78">
        <f t="shared" si="2"/>
        <v>593</v>
      </c>
      <c r="M61" s="44">
        <v>13</v>
      </c>
      <c r="N61" s="44">
        <v>5</v>
      </c>
      <c r="O61" s="61">
        <v>0</v>
      </c>
      <c r="P61" s="61">
        <v>0</v>
      </c>
      <c r="Q61" s="54">
        <f t="shared" si="3"/>
        <v>88000</v>
      </c>
    </row>
    <row r="62" spans="1:17" ht="12.75">
      <c r="A62" s="24">
        <v>55</v>
      </c>
      <c r="B62" s="22" t="s">
        <v>95</v>
      </c>
      <c r="C62" s="37"/>
      <c r="D62" s="81" t="s">
        <v>324</v>
      </c>
      <c r="E62" s="31" t="s">
        <v>216</v>
      </c>
      <c r="F62" s="4" t="s">
        <v>32</v>
      </c>
      <c r="G62" s="4" t="s">
        <v>32</v>
      </c>
      <c r="H62" s="4" t="s">
        <v>32</v>
      </c>
      <c r="I62" s="25">
        <v>1707</v>
      </c>
      <c r="J62" s="25"/>
      <c r="K62" s="30"/>
      <c r="L62" s="78">
        <f t="shared" si="2"/>
        <v>1707</v>
      </c>
      <c r="M62" s="51">
        <v>1</v>
      </c>
      <c r="N62" s="51">
        <v>3</v>
      </c>
      <c r="O62" s="62">
        <v>0</v>
      </c>
      <c r="P62" s="62">
        <v>0</v>
      </c>
      <c r="Q62" s="55">
        <v>0</v>
      </c>
    </row>
    <row r="63" spans="1:17" ht="12.75">
      <c r="A63" s="24">
        <v>56</v>
      </c>
      <c r="B63" s="22" t="s">
        <v>95</v>
      </c>
      <c r="C63" s="38"/>
      <c r="D63" s="81" t="s">
        <v>325</v>
      </c>
      <c r="E63" s="31" t="s">
        <v>217</v>
      </c>
      <c r="F63" s="4" t="s">
        <v>33</v>
      </c>
      <c r="G63" s="4" t="s">
        <v>33</v>
      </c>
      <c r="H63" s="4" t="s">
        <v>32</v>
      </c>
      <c r="I63" s="25">
        <v>356</v>
      </c>
      <c r="J63" s="25"/>
      <c r="K63" s="30">
        <v>2</v>
      </c>
      <c r="L63" s="78">
        <f aca="true" t="shared" si="4" ref="L63:L85">SUM(I63:K63)</f>
        <v>358</v>
      </c>
      <c r="M63" s="44">
        <v>2</v>
      </c>
      <c r="N63" s="44">
        <v>0</v>
      </c>
      <c r="O63" s="61">
        <v>0</v>
      </c>
      <c r="P63" s="61">
        <v>0</v>
      </c>
      <c r="Q63" s="54">
        <f t="shared" si="3"/>
        <v>2000</v>
      </c>
    </row>
    <row r="64" spans="1:17" ht="12.75">
      <c r="A64" s="24">
        <v>57</v>
      </c>
      <c r="B64" s="22" t="s">
        <v>97</v>
      </c>
      <c r="C64" s="36"/>
      <c r="D64" s="81" t="s">
        <v>326</v>
      </c>
      <c r="E64" s="31" t="s">
        <v>219</v>
      </c>
      <c r="F64" s="4" t="s">
        <v>218</v>
      </c>
      <c r="G64" s="4" t="s">
        <v>54</v>
      </c>
      <c r="H64" s="4" t="s">
        <v>43</v>
      </c>
      <c r="I64" s="25">
        <v>22</v>
      </c>
      <c r="J64" s="25">
        <v>0</v>
      </c>
      <c r="K64" s="30">
        <v>0</v>
      </c>
      <c r="L64" s="78">
        <f t="shared" si="4"/>
        <v>22</v>
      </c>
      <c r="M64" s="44">
        <v>0</v>
      </c>
      <c r="N64" s="44">
        <v>2</v>
      </c>
      <c r="O64" s="61">
        <v>0</v>
      </c>
      <c r="P64" s="61">
        <v>0</v>
      </c>
      <c r="Q64" s="54">
        <f>SUM(M64*$M$7)+(N64*$N$7)</f>
        <v>30000</v>
      </c>
    </row>
    <row r="65" spans="1:17" ht="12.75">
      <c r="A65" s="24">
        <v>58</v>
      </c>
      <c r="B65" s="22" t="s">
        <v>96</v>
      </c>
      <c r="C65" s="36"/>
      <c r="D65" s="81" t="s">
        <v>327</v>
      </c>
      <c r="E65" s="31" t="s">
        <v>220</v>
      </c>
      <c r="F65" s="4" t="s">
        <v>16</v>
      </c>
      <c r="G65" s="4" t="s">
        <v>16</v>
      </c>
      <c r="H65" s="4" t="s">
        <v>14</v>
      </c>
      <c r="I65" s="25">
        <v>555</v>
      </c>
      <c r="J65" s="25">
        <v>9</v>
      </c>
      <c r="K65" s="30"/>
      <c r="L65" s="78">
        <f t="shared" si="4"/>
        <v>564</v>
      </c>
      <c r="M65" s="44">
        <v>7</v>
      </c>
      <c r="N65" s="44">
        <v>3</v>
      </c>
      <c r="O65" s="61">
        <v>0</v>
      </c>
      <c r="P65" s="61">
        <v>0</v>
      </c>
      <c r="Q65" s="54">
        <f>SUM(M65*$M$7)+(N65*$N$7)</f>
        <v>52000</v>
      </c>
    </row>
    <row r="66" spans="1:17" ht="12.75">
      <c r="A66" s="24">
        <v>59</v>
      </c>
      <c r="B66" s="22" t="s">
        <v>93</v>
      </c>
      <c r="C66" s="36"/>
      <c r="D66" s="81" t="s">
        <v>328</v>
      </c>
      <c r="E66" s="32" t="s">
        <v>222</v>
      </c>
      <c r="F66" s="4" t="s">
        <v>221</v>
      </c>
      <c r="G66" s="4" t="s">
        <v>74</v>
      </c>
      <c r="H66" s="4" t="s">
        <v>61</v>
      </c>
      <c r="I66" s="7">
        <v>17</v>
      </c>
      <c r="J66" s="7"/>
      <c r="K66" s="9"/>
      <c r="L66" s="78">
        <f t="shared" si="4"/>
        <v>17</v>
      </c>
      <c r="M66" s="44">
        <v>0</v>
      </c>
      <c r="N66" s="44">
        <v>3</v>
      </c>
      <c r="O66" s="61">
        <v>0</v>
      </c>
      <c r="P66" s="61">
        <v>0</v>
      </c>
      <c r="Q66" s="54">
        <f>SUM(M66*$M$7)+(N66*$N$7)</f>
        <v>45000</v>
      </c>
    </row>
    <row r="67" spans="1:17" ht="12.75">
      <c r="A67" s="24">
        <v>60</v>
      </c>
      <c r="B67" s="22" t="s">
        <v>97</v>
      </c>
      <c r="C67" s="36"/>
      <c r="D67" s="81" t="s">
        <v>329</v>
      </c>
      <c r="E67" s="31" t="s">
        <v>224</v>
      </c>
      <c r="F67" s="4" t="s">
        <v>223</v>
      </c>
      <c r="G67" s="4" t="s">
        <v>47</v>
      </c>
      <c r="H67" s="4" t="s">
        <v>37</v>
      </c>
      <c r="I67" s="25">
        <v>120</v>
      </c>
      <c r="J67" s="25">
        <v>0</v>
      </c>
      <c r="K67" s="30">
        <v>0</v>
      </c>
      <c r="L67" s="78">
        <f t="shared" si="4"/>
        <v>120</v>
      </c>
      <c r="M67" s="44">
        <v>0</v>
      </c>
      <c r="N67" s="44">
        <v>1</v>
      </c>
      <c r="O67" s="61">
        <v>0</v>
      </c>
      <c r="P67" s="61">
        <v>0</v>
      </c>
      <c r="Q67" s="54">
        <f>SUM(M67*$M$7)+(N67*$N$7)</f>
        <v>15000</v>
      </c>
    </row>
    <row r="68" spans="1:18" ht="12.75">
      <c r="A68" s="24">
        <v>61</v>
      </c>
      <c r="B68" s="22" t="s">
        <v>94</v>
      </c>
      <c r="C68" s="40"/>
      <c r="D68" s="81" t="s">
        <v>330</v>
      </c>
      <c r="E68" s="31" t="s">
        <v>225</v>
      </c>
      <c r="F68" s="4" t="s">
        <v>7</v>
      </c>
      <c r="G68" s="4" t="s">
        <v>7</v>
      </c>
      <c r="H68" s="4" t="s">
        <v>2</v>
      </c>
      <c r="I68" s="25">
        <v>411</v>
      </c>
      <c r="J68" s="25">
        <v>0</v>
      </c>
      <c r="K68" s="30"/>
      <c r="L68" s="78">
        <f t="shared" si="4"/>
        <v>411</v>
      </c>
      <c r="M68" s="51">
        <v>0</v>
      </c>
      <c r="N68" s="51">
        <v>1</v>
      </c>
      <c r="O68" s="62">
        <v>0</v>
      </c>
      <c r="P68" s="62">
        <v>0</v>
      </c>
      <c r="Q68" s="55">
        <v>0</v>
      </c>
      <c r="R68" s="53"/>
    </row>
    <row r="69" spans="1:17" ht="12.75">
      <c r="A69" s="24">
        <v>62</v>
      </c>
      <c r="B69" s="22" t="s">
        <v>97</v>
      </c>
      <c r="C69" s="36"/>
      <c r="D69" s="81" t="s">
        <v>331</v>
      </c>
      <c r="E69" s="31" t="s">
        <v>226</v>
      </c>
      <c r="F69" s="4" t="s">
        <v>90</v>
      </c>
      <c r="G69" s="4" t="s">
        <v>90</v>
      </c>
      <c r="H69" s="4" t="s">
        <v>44</v>
      </c>
      <c r="I69" s="25">
        <v>28</v>
      </c>
      <c r="J69" s="25">
        <v>0</v>
      </c>
      <c r="K69" s="30">
        <v>0</v>
      </c>
      <c r="L69" s="78">
        <f t="shared" si="4"/>
        <v>28</v>
      </c>
      <c r="M69" s="44">
        <v>1</v>
      </c>
      <c r="N69" s="44">
        <v>0</v>
      </c>
      <c r="O69" s="61">
        <v>0</v>
      </c>
      <c r="P69" s="61">
        <v>0</v>
      </c>
      <c r="Q69" s="54">
        <f aca="true" t="shared" si="5" ref="Q69:Q79">SUM(M69*$M$7)+(N69*$N$7)</f>
        <v>1000</v>
      </c>
    </row>
    <row r="70" spans="1:17" ht="12.75">
      <c r="A70" s="24">
        <v>63</v>
      </c>
      <c r="B70" s="22" t="s">
        <v>93</v>
      </c>
      <c r="C70" s="36"/>
      <c r="D70" s="81" t="s">
        <v>332</v>
      </c>
      <c r="E70" s="32" t="s">
        <v>228</v>
      </c>
      <c r="F70" s="4" t="s">
        <v>227</v>
      </c>
      <c r="G70" s="4" t="s">
        <v>75</v>
      </c>
      <c r="H70" s="4" t="s">
        <v>61</v>
      </c>
      <c r="I70" s="7">
        <v>34</v>
      </c>
      <c r="J70" s="7"/>
      <c r="K70" s="9"/>
      <c r="L70" s="78">
        <f t="shared" si="4"/>
        <v>34</v>
      </c>
      <c r="M70" s="44">
        <v>0</v>
      </c>
      <c r="N70" s="44">
        <v>1</v>
      </c>
      <c r="O70" s="61">
        <v>0</v>
      </c>
      <c r="P70" s="61">
        <v>0</v>
      </c>
      <c r="Q70" s="54">
        <f t="shared" si="5"/>
        <v>15000</v>
      </c>
    </row>
    <row r="71" spans="1:17" ht="12.75">
      <c r="A71" s="24">
        <v>64</v>
      </c>
      <c r="B71" s="22" t="s">
        <v>95</v>
      </c>
      <c r="C71" s="36"/>
      <c r="D71" s="81" t="s">
        <v>333</v>
      </c>
      <c r="E71" s="31" t="s">
        <v>230</v>
      </c>
      <c r="F71" s="4" t="s">
        <v>229</v>
      </c>
      <c r="G71" s="4" t="s">
        <v>34</v>
      </c>
      <c r="H71" s="4" t="s">
        <v>27</v>
      </c>
      <c r="I71" s="25">
        <v>91</v>
      </c>
      <c r="J71" s="25"/>
      <c r="K71" s="30"/>
      <c r="L71" s="78">
        <f t="shared" si="4"/>
        <v>91</v>
      </c>
      <c r="M71" s="44">
        <v>2</v>
      </c>
      <c r="N71" s="44">
        <v>0</v>
      </c>
      <c r="O71" s="61">
        <v>0</v>
      </c>
      <c r="P71" s="61">
        <v>0</v>
      </c>
      <c r="Q71" s="54">
        <f t="shared" si="5"/>
        <v>2000</v>
      </c>
    </row>
    <row r="72" spans="1:17" ht="12.75">
      <c r="A72" s="24">
        <v>65</v>
      </c>
      <c r="B72" s="22" t="s">
        <v>93</v>
      </c>
      <c r="C72" s="36"/>
      <c r="D72" s="81" t="s">
        <v>334</v>
      </c>
      <c r="E72" s="32" t="s">
        <v>232</v>
      </c>
      <c r="F72" s="4" t="s">
        <v>231</v>
      </c>
      <c r="G72" s="4" t="s">
        <v>66</v>
      </c>
      <c r="H72" s="4" t="s">
        <v>58</v>
      </c>
      <c r="I72" s="7">
        <v>100</v>
      </c>
      <c r="J72" s="7"/>
      <c r="K72" s="9"/>
      <c r="L72" s="78">
        <f t="shared" si="4"/>
        <v>100</v>
      </c>
      <c r="M72" s="44">
        <v>2</v>
      </c>
      <c r="N72" s="44">
        <v>0</v>
      </c>
      <c r="O72" s="61">
        <v>0</v>
      </c>
      <c r="P72" s="61">
        <v>0</v>
      </c>
      <c r="Q72" s="54">
        <f t="shared" si="5"/>
        <v>2000</v>
      </c>
    </row>
    <row r="73" spans="1:17" ht="12.75">
      <c r="A73" s="24">
        <v>66</v>
      </c>
      <c r="B73" s="22" t="s">
        <v>93</v>
      </c>
      <c r="C73" s="38"/>
      <c r="D73" s="81" t="s">
        <v>335</v>
      </c>
      <c r="E73" s="32" t="s">
        <v>234</v>
      </c>
      <c r="F73" s="4" t="s">
        <v>233</v>
      </c>
      <c r="G73" s="4" t="s">
        <v>80</v>
      </c>
      <c r="H73" s="4" t="s">
        <v>61</v>
      </c>
      <c r="I73" s="7">
        <v>78</v>
      </c>
      <c r="J73" s="7"/>
      <c r="K73" s="9"/>
      <c r="L73" s="78">
        <f t="shared" si="4"/>
        <v>78</v>
      </c>
      <c r="M73" s="44">
        <v>4</v>
      </c>
      <c r="N73" s="44">
        <v>1</v>
      </c>
      <c r="O73" s="61">
        <v>0</v>
      </c>
      <c r="P73" s="61">
        <v>0</v>
      </c>
      <c r="Q73" s="54">
        <f t="shared" si="5"/>
        <v>19000</v>
      </c>
    </row>
    <row r="74" spans="1:17" ht="12.75">
      <c r="A74" s="24">
        <v>67</v>
      </c>
      <c r="B74" s="22" t="s">
        <v>94</v>
      </c>
      <c r="C74" s="36"/>
      <c r="D74" s="81" t="s">
        <v>336</v>
      </c>
      <c r="E74" s="31" t="s">
        <v>235</v>
      </c>
      <c r="F74" s="4" t="s">
        <v>9</v>
      </c>
      <c r="G74" s="4" t="s">
        <v>9</v>
      </c>
      <c r="H74" s="4" t="s">
        <v>9</v>
      </c>
      <c r="I74" s="25">
        <v>762</v>
      </c>
      <c r="J74" s="25">
        <v>0</v>
      </c>
      <c r="K74" s="30"/>
      <c r="L74" s="78">
        <f t="shared" si="4"/>
        <v>762</v>
      </c>
      <c r="M74" s="44">
        <v>3</v>
      </c>
      <c r="N74" s="44">
        <v>5</v>
      </c>
      <c r="O74" s="61">
        <v>0</v>
      </c>
      <c r="P74" s="61">
        <v>0</v>
      </c>
      <c r="Q74" s="54">
        <f t="shared" si="5"/>
        <v>78000</v>
      </c>
    </row>
    <row r="75" spans="1:17" ht="12.75">
      <c r="A75" s="24">
        <v>68</v>
      </c>
      <c r="B75" s="22" t="s">
        <v>93</v>
      </c>
      <c r="C75" s="36"/>
      <c r="D75" s="81" t="s">
        <v>337</v>
      </c>
      <c r="E75" s="32" t="s">
        <v>237</v>
      </c>
      <c r="F75" s="4" t="s">
        <v>236</v>
      </c>
      <c r="G75" s="4" t="s">
        <v>77</v>
      </c>
      <c r="H75" s="4" t="s">
        <v>56</v>
      </c>
      <c r="I75" s="25">
        <v>23</v>
      </c>
      <c r="J75" s="25"/>
      <c r="K75" s="30"/>
      <c r="L75" s="78">
        <f t="shared" si="4"/>
        <v>23</v>
      </c>
      <c r="M75" s="44">
        <v>1</v>
      </c>
      <c r="N75" s="44">
        <v>0</v>
      </c>
      <c r="O75" s="61">
        <v>0</v>
      </c>
      <c r="P75" s="61">
        <v>0</v>
      </c>
      <c r="Q75" s="54">
        <f t="shared" si="5"/>
        <v>1000</v>
      </c>
    </row>
    <row r="76" spans="1:17" ht="12.75">
      <c r="A76" s="24">
        <v>69</v>
      </c>
      <c r="B76" s="22" t="s">
        <v>93</v>
      </c>
      <c r="C76" s="36"/>
      <c r="D76" s="81" t="s">
        <v>338</v>
      </c>
      <c r="E76" s="32" t="s">
        <v>238</v>
      </c>
      <c r="F76" s="4" t="s">
        <v>55</v>
      </c>
      <c r="G76" s="4" t="s">
        <v>55</v>
      </c>
      <c r="H76" s="4" t="s">
        <v>56</v>
      </c>
      <c r="I76" s="25">
        <v>136</v>
      </c>
      <c r="J76" s="25"/>
      <c r="K76" s="30"/>
      <c r="L76" s="78">
        <f t="shared" si="4"/>
        <v>136</v>
      </c>
      <c r="M76" s="44">
        <v>2</v>
      </c>
      <c r="N76" s="44">
        <v>1</v>
      </c>
      <c r="O76" s="61">
        <v>0</v>
      </c>
      <c r="P76" s="61">
        <v>0</v>
      </c>
      <c r="Q76" s="54">
        <f t="shared" si="5"/>
        <v>17000</v>
      </c>
    </row>
    <row r="77" spans="1:17" ht="12.75">
      <c r="A77" s="24">
        <v>70</v>
      </c>
      <c r="B77" s="22" t="s">
        <v>94</v>
      </c>
      <c r="C77" s="36"/>
      <c r="D77" s="81" t="s">
        <v>339</v>
      </c>
      <c r="E77" s="31" t="s">
        <v>240</v>
      </c>
      <c r="F77" s="4" t="s">
        <v>239</v>
      </c>
      <c r="G77" s="4" t="s">
        <v>8</v>
      </c>
      <c r="H77" s="4" t="s">
        <v>2</v>
      </c>
      <c r="I77" s="25">
        <v>91</v>
      </c>
      <c r="J77" s="25">
        <v>0</v>
      </c>
      <c r="K77" s="30"/>
      <c r="L77" s="78">
        <f t="shared" si="4"/>
        <v>91</v>
      </c>
      <c r="M77" s="44">
        <v>1</v>
      </c>
      <c r="N77" s="44">
        <v>1</v>
      </c>
      <c r="O77" s="61">
        <v>0</v>
      </c>
      <c r="P77" s="61">
        <v>0</v>
      </c>
      <c r="Q77" s="54">
        <f t="shared" si="5"/>
        <v>16000</v>
      </c>
    </row>
    <row r="78" spans="1:17" ht="12.75">
      <c r="A78" s="24">
        <v>71</v>
      </c>
      <c r="B78" s="22" t="s">
        <v>93</v>
      </c>
      <c r="C78" s="38"/>
      <c r="D78" s="81" t="s">
        <v>340</v>
      </c>
      <c r="E78" s="32" t="s">
        <v>242</v>
      </c>
      <c r="F78" s="4" t="s">
        <v>241</v>
      </c>
      <c r="G78" s="4" t="s">
        <v>67</v>
      </c>
      <c r="H78" s="4" t="s">
        <v>61</v>
      </c>
      <c r="I78" s="7">
        <v>117</v>
      </c>
      <c r="J78" s="7"/>
      <c r="K78" s="9"/>
      <c r="L78" s="78">
        <f t="shared" si="4"/>
        <v>117</v>
      </c>
      <c r="M78" s="44">
        <v>0</v>
      </c>
      <c r="N78" s="44">
        <v>1</v>
      </c>
      <c r="O78" s="61">
        <v>0</v>
      </c>
      <c r="P78" s="61">
        <v>0</v>
      </c>
      <c r="Q78" s="54">
        <f t="shared" si="5"/>
        <v>15000</v>
      </c>
    </row>
    <row r="79" spans="1:17" ht="12.75">
      <c r="A79" s="24">
        <v>72</v>
      </c>
      <c r="B79" s="22" t="s">
        <v>96</v>
      </c>
      <c r="C79" s="36"/>
      <c r="D79" s="81" t="s">
        <v>341</v>
      </c>
      <c r="E79" s="31" t="s">
        <v>244</v>
      </c>
      <c r="F79" s="4" t="s">
        <v>243</v>
      </c>
      <c r="G79" s="4" t="s">
        <v>22</v>
      </c>
      <c r="H79" s="4" t="s">
        <v>82</v>
      </c>
      <c r="I79" s="25">
        <v>718</v>
      </c>
      <c r="J79" s="25">
        <v>42</v>
      </c>
      <c r="K79" s="30"/>
      <c r="L79" s="78">
        <f t="shared" si="4"/>
        <v>760</v>
      </c>
      <c r="M79" s="44">
        <v>37</v>
      </c>
      <c r="N79" s="44">
        <v>11</v>
      </c>
      <c r="O79" s="61">
        <v>0</v>
      </c>
      <c r="P79" s="61">
        <v>0</v>
      </c>
      <c r="Q79" s="54">
        <f t="shared" si="5"/>
        <v>202000</v>
      </c>
    </row>
    <row r="80" spans="1:17" ht="12.75">
      <c r="A80" s="24">
        <v>73</v>
      </c>
      <c r="B80" s="22" t="s">
        <v>97</v>
      </c>
      <c r="C80" s="37"/>
      <c r="D80" s="81" t="s">
        <v>342</v>
      </c>
      <c r="E80" s="31" t="s">
        <v>245</v>
      </c>
      <c r="F80" s="4" t="s">
        <v>37</v>
      </c>
      <c r="G80" s="4" t="s">
        <v>37</v>
      </c>
      <c r="H80" s="4" t="s">
        <v>37</v>
      </c>
      <c r="I80" s="25">
        <v>3445</v>
      </c>
      <c r="J80" s="25">
        <v>25</v>
      </c>
      <c r="K80" s="30">
        <v>0</v>
      </c>
      <c r="L80" s="78">
        <f t="shared" si="4"/>
        <v>3470</v>
      </c>
      <c r="M80" s="51">
        <v>10</v>
      </c>
      <c r="N80" s="51">
        <v>7</v>
      </c>
      <c r="O80" s="62">
        <v>0</v>
      </c>
      <c r="P80" s="62">
        <v>0</v>
      </c>
      <c r="Q80" s="55">
        <v>0</v>
      </c>
    </row>
    <row r="81" spans="1:17" ht="12.75">
      <c r="A81" s="24">
        <v>74</v>
      </c>
      <c r="B81" s="22" t="s">
        <v>96</v>
      </c>
      <c r="C81" s="36"/>
      <c r="D81" s="81" t="s">
        <v>343</v>
      </c>
      <c r="E81" s="31" t="s">
        <v>246</v>
      </c>
      <c r="F81" s="4" t="s">
        <v>24</v>
      </c>
      <c r="G81" s="4" t="s">
        <v>24</v>
      </c>
      <c r="H81" s="4" t="s">
        <v>14</v>
      </c>
      <c r="I81" s="25">
        <v>551</v>
      </c>
      <c r="J81" s="25"/>
      <c r="K81" s="30"/>
      <c r="L81" s="78">
        <f t="shared" si="4"/>
        <v>551</v>
      </c>
      <c r="M81" s="44">
        <v>1</v>
      </c>
      <c r="N81" s="44">
        <v>2</v>
      </c>
      <c r="O81" s="61">
        <v>0</v>
      </c>
      <c r="P81" s="61">
        <v>0</v>
      </c>
      <c r="Q81" s="54">
        <f>SUM(M81*$M$7)+(N81*$N$7)</f>
        <v>31000</v>
      </c>
    </row>
    <row r="82" spans="1:17" ht="12.75">
      <c r="A82" s="24">
        <v>75</v>
      </c>
      <c r="B82" s="22" t="s">
        <v>97</v>
      </c>
      <c r="C82" s="36"/>
      <c r="D82" s="81" t="s">
        <v>344</v>
      </c>
      <c r="E82" s="31" t="s">
        <v>248</v>
      </c>
      <c r="F82" s="4" t="s">
        <v>247</v>
      </c>
      <c r="G82" s="4" t="s">
        <v>49</v>
      </c>
      <c r="H82" s="4" t="s">
        <v>37</v>
      </c>
      <c r="I82" s="25">
        <v>106</v>
      </c>
      <c r="J82" s="25">
        <v>0</v>
      </c>
      <c r="K82" s="30">
        <v>0</v>
      </c>
      <c r="L82" s="78">
        <f t="shared" si="4"/>
        <v>106</v>
      </c>
      <c r="M82" s="44">
        <v>0</v>
      </c>
      <c r="N82" s="44">
        <v>2</v>
      </c>
      <c r="O82" s="61">
        <v>0</v>
      </c>
      <c r="P82" s="61">
        <v>0</v>
      </c>
      <c r="Q82" s="54">
        <f>SUM(M82*$M$7)+(N82*$N$7)</f>
        <v>30000</v>
      </c>
    </row>
    <row r="83" spans="1:17" ht="12.75">
      <c r="A83" s="24">
        <v>76</v>
      </c>
      <c r="B83" s="22" t="s">
        <v>93</v>
      </c>
      <c r="C83" s="36"/>
      <c r="D83" s="81" t="s">
        <v>345</v>
      </c>
      <c r="E83" s="32" t="s">
        <v>249</v>
      </c>
      <c r="F83" s="4" t="s">
        <v>68</v>
      </c>
      <c r="G83" s="4" t="s">
        <v>68</v>
      </c>
      <c r="H83" s="4" t="s">
        <v>57</v>
      </c>
      <c r="I83" s="25">
        <v>575</v>
      </c>
      <c r="J83" s="25">
        <v>27</v>
      </c>
      <c r="K83" s="30"/>
      <c r="L83" s="78">
        <f t="shared" si="4"/>
        <v>602</v>
      </c>
      <c r="M83" s="44">
        <v>14</v>
      </c>
      <c r="N83" s="44">
        <v>8</v>
      </c>
      <c r="O83" s="61">
        <v>0</v>
      </c>
      <c r="P83" s="61">
        <v>0</v>
      </c>
      <c r="Q83" s="54">
        <f>SUM(M83*$M$7)+(N83*$N$7)</f>
        <v>134000</v>
      </c>
    </row>
    <row r="84" spans="1:17" ht="12.75">
      <c r="A84" s="24">
        <v>77</v>
      </c>
      <c r="B84" s="22" t="s">
        <v>93</v>
      </c>
      <c r="C84" s="37"/>
      <c r="D84" s="81" t="s">
        <v>346</v>
      </c>
      <c r="E84" s="32" t="s">
        <v>250</v>
      </c>
      <c r="F84" s="4" t="s">
        <v>57</v>
      </c>
      <c r="G84" s="4" t="s">
        <v>57</v>
      </c>
      <c r="H84" s="4" t="s">
        <v>57</v>
      </c>
      <c r="I84" s="25">
        <v>1197</v>
      </c>
      <c r="J84" s="25">
        <v>0</v>
      </c>
      <c r="K84" s="30"/>
      <c r="L84" s="78">
        <f t="shared" si="4"/>
        <v>1197</v>
      </c>
      <c r="M84" s="51">
        <v>1</v>
      </c>
      <c r="N84" s="51">
        <v>3</v>
      </c>
      <c r="O84" s="62">
        <v>0</v>
      </c>
      <c r="P84" s="62">
        <v>0</v>
      </c>
      <c r="Q84" s="55">
        <v>0</v>
      </c>
    </row>
    <row r="85" spans="1:17" ht="12.75">
      <c r="A85" s="24">
        <v>78</v>
      </c>
      <c r="B85" s="22" t="s">
        <v>96</v>
      </c>
      <c r="C85" s="36"/>
      <c r="D85" s="81" t="s">
        <v>347</v>
      </c>
      <c r="E85" s="31" t="s">
        <v>252</v>
      </c>
      <c r="F85" s="4" t="s">
        <v>251</v>
      </c>
      <c r="G85" s="4" t="s">
        <v>25</v>
      </c>
      <c r="H85" s="4" t="s">
        <v>14</v>
      </c>
      <c r="I85" s="25">
        <v>129</v>
      </c>
      <c r="J85" s="25"/>
      <c r="K85" s="30"/>
      <c r="L85" s="78">
        <f t="shared" si="4"/>
        <v>129</v>
      </c>
      <c r="M85" s="44">
        <v>1</v>
      </c>
      <c r="N85" s="44">
        <v>0</v>
      </c>
      <c r="O85" s="61">
        <v>0</v>
      </c>
      <c r="P85" s="61">
        <v>0</v>
      </c>
      <c r="Q85" s="54">
        <f aca="true" t="shared" si="6" ref="Q85:Q90">SUM(M85*$M$7)+(N85*$N$7)</f>
        <v>1000</v>
      </c>
    </row>
    <row r="86" spans="1:17" ht="12.75">
      <c r="A86" s="24">
        <v>79</v>
      </c>
      <c r="B86" s="22" t="s">
        <v>97</v>
      </c>
      <c r="C86" s="36"/>
      <c r="D86" s="81" t="s">
        <v>348</v>
      </c>
      <c r="E86" s="31" t="s">
        <v>254</v>
      </c>
      <c r="F86" s="4" t="s">
        <v>253</v>
      </c>
      <c r="G86" s="4" t="s">
        <v>50</v>
      </c>
      <c r="H86" s="4" t="s">
        <v>37</v>
      </c>
      <c r="I86" s="25">
        <v>141</v>
      </c>
      <c r="J86" s="25">
        <v>0</v>
      </c>
      <c r="K86" s="30">
        <v>0</v>
      </c>
      <c r="L86" s="78">
        <f>SUM(I86:K86)</f>
        <v>141</v>
      </c>
      <c r="M86" s="44">
        <v>0</v>
      </c>
      <c r="N86" s="44">
        <v>1</v>
      </c>
      <c r="O86" s="61">
        <v>0</v>
      </c>
      <c r="P86" s="61">
        <v>0</v>
      </c>
      <c r="Q86" s="54">
        <f t="shared" si="6"/>
        <v>15000</v>
      </c>
    </row>
    <row r="87" spans="1:17" ht="12.75">
      <c r="A87" s="24">
        <v>80</v>
      </c>
      <c r="B87" s="22" t="s">
        <v>97</v>
      </c>
      <c r="C87" s="36"/>
      <c r="D87" s="81" t="s">
        <v>349</v>
      </c>
      <c r="E87" s="31" t="s">
        <v>256</v>
      </c>
      <c r="F87" s="4" t="s">
        <v>255</v>
      </c>
      <c r="G87" s="4" t="s">
        <v>48</v>
      </c>
      <c r="H87" s="4" t="s">
        <v>37</v>
      </c>
      <c r="I87" s="25">
        <v>84</v>
      </c>
      <c r="J87" s="25">
        <v>0</v>
      </c>
      <c r="K87" s="30">
        <v>0</v>
      </c>
      <c r="L87" s="78">
        <f>SUM(I87:K87)</f>
        <v>84</v>
      </c>
      <c r="M87" s="44">
        <v>0</v>
      </c>
      <c r="N87" s="44">
        <v>1</v>
      </c>
      <c r="O87" s="61">
        <v>0</v>
      </c>
      <c r="P87" s="61">
        <v>0</v>
      </c>
      <c r="Q87" s="54">
        <f t="shared" si="6"/>
        <v>15000</v>
      </c>
    </row>
    <row r="88" spans="1:17" ht="12.75">
      <c r="A88" s="24">
        <v>81</v>
      </c>
      <c r="B88" s="22" t="s">
        <v>93</v>
      </c>
      <c r="C88" s="38"/>
      <c r="D88" s="81" t="s">
        <v>350</v>
      </c>
      <c r="E88" s="32" t="s">
        <v>257</v>
      </c>
      <c r="F88" s="4" t="s">
        <v>56</v>
      </c>
      <c r="G88" s="4" t="s">
        <v>56</v>
      </c>
      <c r="H88" s="4" t="s">
        <v>56</v>
      </c>
      <c r="I88" s="25">
        <v>1971</v>
      </c>
      <c r="J88" s="25">
        <v>117</v>
      </c>
      <c r="K88" s="30">
        <v>1</v>
      </c>
      <c r="L88" s="78">
        <f>SUM(I88:K88)</f>
        <v>2089</v>
      </c>
      <c r="M88" s="44">
        <v>32</v>
      </c>
      <c r="N88" s="44">
        <v>32</v>
      </c>
      <c r="O88" s="61">
        <v>0</v>
      </c>
      <c r="P88" s="61">
        <v>0</v>
      </c>
      <c r="Q88" s="54">
        <f t="shared" si="6"/>
        <v>512000</v>
      </c>
    </row>
    <row r="89" spans="1:17" ht="12.75">
      <c r="A89" s="24">
        <v>82</v>
      </c>
      <c r="B89" s="22" t="s">
        <v>94</v>
      </c>
      <c r="C89" s="36"/>
      <c r="D89" s="81" t="s">
        <v>351</v>
      </c>
      <c r="E89" s="31" t="s">
        <v>258</v>
      </c>
      <c r="F89" s="4" t="s">
        <v>13</v>
      </c>
      <c r="G89" s="4" t="s">
        <v>13</v>
      </c>
      <c r="H89" s="4" t="s">
        <v>1</v>
      </c>
      <c r="I89" s="25">
        <v>281</v>
      </c>
      <c r="J89" s="25">
        <v>0</v>
      </c>
      <c r="K89" s="30"/>
      <c r="L89" s="78">
        <f>SUM(I89:K89)</f>
        <v>281</v>
      </c>
      <c r="M89" s="44">
        <v>0</v>
      </c>
      <c r="N89" s="44">
        <v>1</v>
      </c>
      <c r="O89" s="61">
        <v>0</v>
      </c>
      <c r="P89" s="61">
        <v>0</v>
      </c>
      <c r="Q89" s="54">
        <f t="shared" si="6"/>
        <v>15000</v>
      </c>
    </row>
    <row r="90" spans="1:17" ht="13.5" thickBot="1">
      <c r="A90" s="24">
        <v>83</v>
      </c>
      <c r="B90" s="22" t="s">
        <v>97</v>
      </c>
      <c r="C90" s="36"/>
      <c r="D90" s="82" t="s">
        <v>352</v>
      </c>
      <c r="E90" s="31" t="s">
        <v>259</v>
      </c>
      <c r="F90" s="4" t="s">
        <v>51</v>
      </c>
      <c r="G90" s="4" t="s">
        <v>51</v>
      </c>
      <c r="H90" s="4" t="s">
        <v>43</v>
      </c>
      <c r="I90" s="25">
        <v>169</v>
      </c>
      <c r="J90" s="25">
        <v>0</v>
      </c>
      <c r="K90" s="30">
        <v>0</v>
      </c>
      <c r="L90" s="79">
        <f>SUM(I90:K90)</f>
        <v>169</v>
      </c>
      <c r="M90" s="68">
        <v>1</v>
      </c>
      <c r="N90" s="68">
        <v>0</v>
      </c>
      <c r="O90" s="69">
        <v>0</v>
      </c>
      <c r="P90" s="69">
        <v>0</v>
      </c>
      <c r="Q90" s="70">
        <f t="shared" si="6"/>
        <v>1000</v>
      </c>
    </row>
    <row r="91" spans="1:17" s="28" customFormat="1" ht="13.5" thickBot="1">
      <c r="A91" s="90" t="s">
        <v>81</v>
      </c>
      <c r="B91" s="91"/>
      <c r="C91" s="91"/>
      <c r="D91" s="92"/>
      <c r="E91" s="91"/>
      <c r="F91" s="93"/>
      <c r="G91" s="57"/>
      <c r="H91" s="58"/>
      <c r="I91" s="42">
        <f aca="true" t="shared" si="7" ref="I91:Q91">SUM(I8:I90)</f>
        <v>32368</v>
      </c>
      <c r="J91" s="43">
        <f t="shared" si="7"/>
        <v>642</v>
      </c>
      <c r="K91" s="67">
        <f t="shared" si="7"/>
        <v>6</v>
      </c>
      <c r="L91" s="71">
        <f t="shared" si="7"/>
        <v>33016</v>
      </c>
      <c r="M91" s="75">
        <f t="shared" si="7"/>
        <v>376</v>
      </c>
      <c r="N91" s="76">
        <f t="shared" si="7"/>
        <v>258</v>
      </c>
      <c r="O91" s="76">
        <f t="shared" si="7"/>
        <v>3</v>
      </c>
      <c r="P91" s="77">
        <f t="shared" si="7"/>
        <v>13</v>
      </c>
      <c r="Q91" s="72">
        <f t="shared" si="7"/>
        <v>3688000</v>
      </c>
    </row>
    <row r="92" spans="7:13" s="26" customFormat="1" ht="12.75">
      <c r="G92" s="26" t="s">
        <v>131</v>
      </c>
      <c r="I92" s="59">
        <v>39656</v>
      </c>
      <c r="J92" s="59">
        <v>654</v>
      </c>
      <c r="K92" s="59">
        <v>7</v>
      </c>
      <c r="L92" s="73"/>
      <c r="M92" s="20"/>
    </row>
    <row r="93" spans="7:17" s="27" customFormat="1" ht="12.75">
      <c r="G93" s="27" t="s">
        <v>127</v>
      </c>
      <c r="I93" s="60">
        <f>I92-I91</f>
        <v>7288</v>
      </c>
      <c r="J93" s="60">
        <f>J92-J91</f>
        <v>12</v>
      </c>
      <c r="K93" s="60">
        <f>K92-K91</f>
        <v>1</v>
      </c>
      <c r="L93" s="60"/>
      <c r="M93" s="20"/>
      <c r="Q93" s="28"/>
    </row>
    <row r="94" ht="12.75">
      <c r="I94" s="21"/>
    </row>
    <row r="95" spans="12:17" ht="12.75">
      <c r="L95" s="64"/>
      <c r="M95" s="64"/>
      <c r="N95" s="64"/>
      <c r="O95" s="64"/>
      <c r="P95" s="64"/>
      <c r="Q95" s="64"/>
    </row>
    <row r="98" spans="9:12" ht="12.75">
      <c r="I98" s="29"/>
      <c r="J98" s="29"/>
      <c r="K98" s="29"/>
      <c r="L98" s="73"/>
    </row>
    <row r="100" spans="12:17" ht="12.75">
      <c r="L100" s="74"/>
      <c r="M100" s="65"/>
      <c r="N100" s="65"/>
      <c r="O100" s="65"/>
      <c r="P100" s="65"/>
      <c r="Q100" s="66"/>
    </row>
  </sheetData>
  <mergeCells count="15">
    <mergeCell ref="E6:E7"/>
    <mergeCell ref="O6:P6"/>
    <mergeCell ref="A6:A7"/>
    <mergeCell ref="L6:L7"/>
    <mergeCell ref="D6:D7"/>
    <mergeCell ref="A91:F91"/>
    <mergeCell ref="A5:Q5"/>
    <mergeCell ref="P2:Q2"/>
    <mergeCell ref="P3:Q3"/>
    <mergeCell ref="Q6:Q7"/>
    <mergeCell ref="M6:N6"/>
    <mergeCell ref="B6:B7"/>
    <mergeCell ref="G6:G7"/>
    <mergeCell ref="H6:H7"/>
    <mergeCell ref="F6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jakoubkova</cp:lastModifiedBy>
  <cp:lastPrinted>2011-03-02T14:10:34Z</cp:lastPrinted>
  <dcterms:created xsi:type="dcterms:W3CDTF">2002-12-04T08:42:03Z</dcterms:created>
  <dcterms:modified xsi:type="dcterms:W3CDTF">2011-03-03T13:08:30Z</dcterms:modified>
  <cp:category/>
  <cp:version/>
  <cp:contentType/>
  <cp:contentStatus/>
</cp:coreProperties>
</file>