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activeTab="0"/>
  </bookViews>
  <sheets>
    <sheet name="Investice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<sst xmlns="http://schemas.openxmlformats.org/spreadsheetml/2006/main" count="81" uniqueCount="51">
  <si>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Přehled stavebních investic - plán</t>
  </si>
  <si>
    <t>Stavební investice</t>
  </si>
  <si>
    <t>převedený příděl z minulých let</t>
  </si>
  <si>
    <t>dary + dotace z jiných ÚSC</t>
  </si>
  <si>
    <t>odpisy</t>
  </si>
  <si>
    <t xml:space="preserve">nájemné </t>
  </si>
  <si>
    <t xml:space="preserve">kapitálové výdaje </t>
  </si>
  <si>
    <t>zřizovatel - ostatní ÚZ</t>
  </si>
  <si>
    <t>Celkem dotace</t>
  </si>
  <si>
    <t>CELKEM INVESTICE</t>
  </si>
  <si>
    <t>ÚZ 00051</t>
  </si>
  <si>
    <t>ÚZ 00054</t>
  </si>
  <si>
    <t>Chlazení serverovna</t>
  </si>
  <si>
    <t>Rekonstrukce ONM</t>
  </si>
  <si>
    <t>Stavební úpravy chirurgie (dle požadavků KHS)</t>
  </si>
  <si>
    <t>Studie pavilonu chirurgických oborů</t>
  </si>
  <si>
    <t>CELKEM -Stavební investice</t>
  </si>
  <si>
    <t>Přehled strojních investic (vyjma ICT) - plán</t>
  </si>
  <si>
    <t>Strojní investice (vyjma ICT)</t>
  </si>
  <si>
    <t>Bilirubinometr (1 ks, novorozencké odd.)</t>
  </si>
  <si>
    <t>Automatický osmometr (1 ks, CL - OKB)</t>
  </si>
  <si>
    <t>Centrála monitorovací + 14 ks monitorů (chir. JIP)</t>
  </si>
  <si>
    <t>Defibrilátor (3 ks, ARO)</t>
  </si>
  <si>
    <t>Elektroléčebný přístroj (1 ks, rehabilitace)</t>
  </si>
  <si>
    <t>Gastroskop (1 ks, interna) - havárie</t>
  </si>
  <si>
    <t>Monitory lůžkové (2 ks, JIP UNP)</t>
  </si>
  <si>
    <t>Myčka endoskopů - gastroenter. amb. (interna)</t>
  </si>
  <si>
    <t>Rentgen pojízdní (1 ks, ARO)</t>
  </si>
  <si>
    <t>Rezerva pro havárie</t>
  </si>
  <si>
    <t>Ultrazvuk na RDG</t>
  </si>
  <si>
    <t>Ultrazvuk pro kardio - havárie</t>
  </si>
  <si>
    <t>Videobronchoskop (1 ks, TRN)</t>
  </si>
  <si>
    <t>Ventilátor plicní (1 ks, chirurgie JIP)</t>
  </si>
  <si>
    <t>Pořízení movitých věcí (nákup od zřizovatele)</t>
  </si>
  <si>
    <t>Citrátová pumpa - TZ - multifitrate (ARO)</t>
  </si>
  <si>
    <t>Vzduchová vrtačka vč. příslušenství (1 ks, COS)</t>
  </si>
  <si>
    <t>Záložní zdroj - UPS (1 ks, dětské odd.)</t>
  </si>
  <si>
    <t>CELKEM - strojní investice</t>
  </si>
  <si>
    <t>Přehled investic ICT (hardware + software) - plán</t>
  </si>
  <si>
    <t>Investice ICT (hardware + software)</t>
  </si>
  <si>
    <t>Počítačová síť optická páteřní - rozšíření</t>
  </si>
  <si>
    <t>SW pro plánování a evidence směn</t>
  </si>
  <si>
    <t>CELKEM - investice ICT (hardware + software)</t>
  </si>
  <si>
    <t>INVESTICE CELKEM - plán</t>
  </si>
  <si>
    <t>CELKEM</t>
  </si>
  <si>
    <r>
      <t xml:space="preserve">pozn. investice pořízeny a zaplaceny již v r. 2009, </t>
    </r>
    <r>
      <rPr>
        <sz val="10"/>
        <color indexed="18"/>
        <rFont val="Arial CE"/>
        <family val="0"/>
      </rPr>
      <t>záložní zdroj vyřazen dle usnesení 1435/29/2010/RK (součást stavby)</t>
    </r>
  </si>
  <si>
    <t>dotace eHealth - bezdrátové technologie</t>
  </si>
  <si>
    <t xml:space="preserve">dotace eHealth - SW (licence) </t>
  </si>
  <si>
    <t>Návrh na změnu investičního plánu Nemocnice Třebíč na rok 2010</t>
  </si>
  <si>
    <t>Počet stran: 1</t>
  </si>
  <si>
    <t>RK-40-2010-61, př. 1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</si>
</sst>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&quot;Kč&quot;"/>
    <numFmt numFmtId="188" formatCode="#00000"/>
    <numFmt numFmtId="189" formatCode="#,##0.000000"/>
    <numFmt numFmtId="190" formatCode="#,##0.00000"/>
    <numFmt numFmtId="191" formatCode="#,##0.000"/>
    <numFmt numFmtId="192" formatCode="#,##0.0\ &quot;Kč&quot;"/>
    <numFmt numFmtId="193" formatCode="#,##0.00\ &quot;Kč&quot;"/>
    <numFmt numFmtId="194" formatCode="_-* #,##0.0\ &quot;Kč&quot;_-;\-* #,##0.0\ &quot;Kč&quot;_-;_-* &quot;-&quot;\ &quot;Kč&quot;_-;_-@_-"/>
    <numFmt numFmtId="195" formatCode="_-* #,##0.00\ &quot;Kč&quot;_-;\-* #,##0.00\ &quot;Kč&quot;_-;_-* &quot;-&quot;\ &quot;Kč&quot;_-;_-@_-"/>
    <numFmt numFmtId="196" formatCode="#,##0.00_ ;\-#,##0.00\ "/>
    <numFmt numFmtId="197" formatCode="#,##0.0000"/>
    <numFmt numFmtId="198" formatCode="#,##0.0000000"/>
    <numFmt numFmtId="199" formatCode="_-* #,##0.000\ &quot;Kč&quot;_-;\-* #,##0.000\ &quot;Kč&quot;_-;_-* &quot;-&quot;\ &quot;Kč&quot;_-;_-@_-"/>
    <numFmt numFmtId="200" formatCode="#,##0.00000000"/>
    <numFmt numFmtId="201" formatCode="#,##0.000000000"/>
    <numFmt numFmtId="202" formatCode="_-* #,##0.0000\ &quot;Kč&quot;_-;\-* #,##0.0000\ &quot;Kč&quot;_-;_-* &quot;-&quot;\ &quot;Kč&quot;_-;_-@_-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;[Red]#,##0.00"/>
    <numFmt numFmtId="208" formatCode="yyyy"/>
    <numFmt numFmtId="209" formatCode="000##"/>
    <numFmt numFmtId="210" formatCode="&quot;Kč&quot;#,##0_);\(&quot;Kč&quot;#,##0\)"/>
    <numFmt numFmtId="211" formatCode="&quot;Kč&quot;#,##0_);[Red]\(&quot;Kč&quot;#,##0\)"/>
    <numFmt numFmtId="212" formatCode="&quot;Kč&quot;#,##0.00_);\(&quot;Kč&quot;#,##0.00\)"/>
    <numFmt numFmtId="213" formatCode="&quot;Kč&quot;#,##0.00_);[Red]\(&quot;Kč&quot;#,##0.00\)"/>
    <numFmt numFmtId="214" formatCode="_(&quot;Kč&quot;* #,##0_);_(&quot;Kč&quot;* \(#,##0\);_(&quot;Kč&quot;* &quot;-&quot;_);_(@_)"/>
    <numFmt numFmtId="215" formatCode="_(&quot;Kč&quot;* #,##0.00_);_(&quot;Kč&quot;* \(#,##0.00\);_(&quot;Kč&quot;* &quot;-&quot;??_);_(@_)"/>
    <numFmt numFmtId="216" formatCode="[$-405]d\.\ mmmm\ yyyy"/>
    <numFmt numFmtId="217" formatCode="#,##0.0000000000"/>
    <numFmt numFmtId="218" formatCode="#,##0.00000000000"/>
    <numFmt numFmtId="219" formatCode="#,##0.0000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color indexed="10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8"/>
      <color indexed="17"/>
      <name val="Arial CE"/>
      <family val="0"/>
    </font>
    <font>
      <sz val="8"/>
      <color indexed="18"/>
      <name val="Arial CE"/>
      <family val="0"/>
    </font>
    <font>
      <sz val="10"/>
      <color indexed="18"/>
      <name val="Arial CE"/>
      <family val="0"/>
    </font>
    <font>
      <sz val="10"/>
      <color indexed="17"/>
      <name val="Arial CE"/>
      <family val="0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3" fontId="13" fillId="0" borderId="6">
      <alignment horizontal="center" vertical="center" wrapText="1"/>
      <protection/>
    </xf>
    <xf numFmtId="0" fontId="12" fillId="18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47" applyFont="1" applyAlignment="1">
      <alignment horizontal="left"/>
      <protection/>
    </xf>
    <xf numFmtId="0" fontId="22" fillId="0" borderId="0" xfId="47" applyFont="1" applyBorder="1" applyAlignment="1">
      <alignment horizontal="left"/>
      <protection/>
    </xf>
    <xf numFmtId="0" fontId="22" fillId="0" borderId="0" xfId="47" applyFont="1" applyBorder="1" applyAlignment="1">
      <alignment horizontal="right"/>
      <protection/>
    </xf>
    <xf numFmtId="0" fontId="12" fillId="0" borderId="0" xfId="47" applyAlignment="1">
      <alignment horizontal="left"/>
      <protection/>
    </xf>
    <xf numFmtId="4" fontId="12" fillId="0" borderId="0" xfId="47" applyNumberFormat="1">
      <alignment/>
      <protection/>
    </xf>
    <xf numFmtId="0" fontId="12" fillId="0" borderId="0" xfId="47">
      <alignment/>
      <protection/>
    </xf>
    <xf numFmtId="0" fontId="23" fillId="0" borderId="0" xfId="47" applyFont="1" applyAlignment="1">
      <alignment vertical="center"/>
      <protection/>
    </xf>
    <xf numFmtId="0" fontId="12" fillId="0" borderId="0" xfId="47" applyAlignment="1">
      <alignment vertical="center"/>
      <protection/>
    </xf>
    <xf numFmtId="4" fontId="13" fillId="0" borderId="0" xfId="47" applyNumberFormat="1" applyFont="1">
      <alignment/>
      <protection/>
    </xf>
    <xf numFmtId="0" fontId="13" fillId="0" borderId="0" xfId="47" applyFont="1">
      <alignment/>
      <protection/>
    </xf>
    <xf numFmtId="0" fontId="22" fillId="19" borderId="11" xfId="47" applyFont="1" applyFill="1" applyBorder="1" applyAlignment="1">
      <alignment horizontal="center" vertical="center" wrapText="1"/>
      <protection/>
    </xf>
    <xf numFmtId="0" fontId="22" fillId="19" borderId="12" xfId="47" applyFont="1" applyFill="1" applyBorder="1" applyAlignment="1">
      <alignment horizontal="center" vertical="center" wrapText="1"/>
      <protection/>
    </xf>
    <xf numFmtId="4" fontId="12" fillId="0" borderId="0" xfId="47" applyNumberFormat="1" applyFont="1" applyFill="1">
      <alignment/>
      <protection/>
    </xf>
    <xf numFmtId="0" fontId="12" fillId="0" borderId="0" xfId="47" applyFont="1" applyFill="1">
      <alignment/>
      <protection/>
    </xf>
    <xf numFmtId="0" fontId="22" fillId="19" borderId="13" xfId="47" applyFont="1" applyFill="1" applyBorder="1" applyAlignment="1">
      <alignment horizontal="center" vertical="center" wrapText="1"/>
      <protection/>
    </xf>
    <xf numFmtId="0" fontId="22" fillId="19" borderId="14" xfId="47" applyFont="1" applyFill="1" applyBorder="1" applyAlignment="1">
      <alignment horizontal="center" vertical="center" wrapText="1"/>
      <protection/>
    </xf>
    <xf numFmtId="3" fontId="13" fillId="0" borderId="15" xfId="48" applyFont="1" applyFill="1" applyBorder="1" applyAlignment="1">
      <alignment horizontal="left" vertical="center" wrapText="1"/>
      <protection/>
    </xf>
    <xf numFmtId="4" fontId="13" fillId="0" borderId="16" xfId="48" applyNumberFormat="1" applyFont="1" applyFill="1" applyBorder="1" applyAlignment="1">
      <alignment horizontal="right" vertical="center" wrapText="1"/>
      <protection/>
    </xf>
    <xf numFmtId="4" fontId="13" fillId="0" borderId="17" xfId="48" applyNumberFormat="1" applyFont="1" applyFill="1" applyBorder="1" applyAlignment="1">
      <alignment vertical="center" wrapText="1"/>
      <protection/>
    </xf>
    <xf numFmtId="4" fontId="13" fillId="0" borderId="18" xfId="48" applyNumberFormat="1" applyFont="1" applyFill="1" applyBorder="1" applyAlignment="1">
      <alignment vertical="center" wrapText="1"/>
      <protection/>
    </xf>
    <xf numFmtId="4" fontId="13" fillId="0" borderId="19" xfId="48" applyNumberFormat="1" applyFont="1" applyFill="1" applyBorder="1" applyAlignment="1">
      <alignment vertical="center" wrapText="1"/>
      <protection/>
    </xf>
    <xf numFmtId="4" fontId="13" fillId="0" borderId="20" xfId="48" applyNumberFormat="1" applyFont="1" applyFill="1" applyBorder="1" applyAlignment="1">
      <alignment vertical="center" wrapText="1"/>
      <protection/>
    </xf>
    <xf numFmtId="4" fontId="25" fillId="0" borderId="15" xfId="48" applyNumberFormat="1" applyFont="1" applyFill="1" applyBorder="1" applyAlignment="1">
      <alignment vertical="center" wrapText="1"/>
      <protection/>
    </xf>
    <xf numFmtId="3" fontId="13" fillId="0" borderId="16" xfId="48" applyFont="1" applyFill="1" applyBorder="1" applyAlignment="1">
      <alignment horizontal="left" vertical="center" wrapText="1"/>
      <protection/>
    </xf>
    <xf numFmtId="4" fontId="13" fillId="0" borderId="15" xfId="48" applyNumberFormat="1" applyFont="1" applyFill="1" applyBorder="1" applyAlignment="1">
      <alignment horizontal="right" vertical="center" wrapText="1"/>
      <protection/>
    </xf>
    <xf numFmtId="3" fontId="13" fillId="0" borderId="21" xfId="48" applyFont="1" applyFill="1" applyBorder="1" applyAlignment="1">
      <alignment horizontal="left" vertical="center" wrapText="1"/>
      <protection/>
    </xf>
    <xf numFmtId="4" fontId="25" fillId="0" borderId="21" xfId="48" applyNumberFormat="1" applyFont="1" applyFill="1" applyBorder="1" applyAlignment="1">
      <alignment vertical="center" wrapText="1"/>
      <protection/>
    </xf>
    <xf numFmtId="4" fontId="26" fillId="0" borderId="0" xfId="47" applyNumberFormat="1" applyFont="1">
      <alignment/>
      <protection/>
    </xf>
    <xf numFmtId="0" fontId="26" fillId="0" borderId="0" xfId="47" applyFont="1">
      <alignment/>
      <protection/>
    </xf>
    <xf numFmtId="3" fontId="25" fillId="19" borderId="22" xfId="48" applyFont="1" applyFill="1" applyBorder="1" applyAlignment="1">
      <alignment horizontal="left" vertical="center" wrapText="1"/>
      <protection/>
    </xf>
    <xf numFmtId="4" fontId="25" fillId="19" borderId="23" xfId="48" applyNumberFormat="1" applyFont="1" applyFill="1" applyBorder="1" applyAlignment="1">
      <alignment vertical="center" wrapText="1"/>
      <protection/>
    </xf>
    <xf numFmtId="4" fontId="25" fillId="19" borderId="24" xfId="48" applyNumberFormat="1" applyFont="1" applyFill="1" applyBorder="1" applyAlignment="1">
      <alignment vertical="center" wrapText="1"/>
      <protection/>
    </xf>
    <xf numFmtId="4" fontId="25" fillId="19" borderId="25" xfId="48" applyNumberFormat="1" applyFont="1" applyFill="1" applyBorder="1" applyAlignment="1">
      <alignment vertical="center" wrapText="1"/>
      <protection/>
    </xf>
    <xf numFmtId="4" fontId="25" fillId="19" borderId="26" xfId="48" applyNumberFormat="1" applyFont="1" applyFill="1" applyBorder="1" applyAlignment="1">
      <alignment vertical="center" wrapText="1"/>
      <protection/>
    </xf>
    <xf numFmtId="4" fontId="12" fillId="0" borderId="0" xfId="47" applyNumberFormat="1" applyFill="1" applyBorder="1">
      <alignment/>
      <protection/>
    </xf>
    <xf numFmtId="0" fontId="12" fillId="0" borderId="0" xfId="47" applyFill="1" applyBorder="1">
      <alignment/>
      <protection/>
    </xf>
    <xf numFmtId="4" fontId="13" fillId="0" borderId="6" xfId="48" applyNumberFormat="1" applyFont="1" applyFill="1" applyBorder="1" applyAlignment="1">
      <alignment vertical="center" wrapText="1"/>
      <protection/>
    </xf>
    <xf numFmtId="4" fontId="24" fillId="0" borderId="16" xfId="48" applyNumberFormat="1" applyFont="1" applyFill="1" applyBorder="1" applyAlignment="1">
      <alignment horizontal="right" vertical="center" wrapText="1"/>
      <protection/>
    </xf>
    <xf numFmtId="3" fontId="27" fillId="0" borderId="16" xfId="48" applyFont="1" applyFill="1" applyBorder="1" applyAlignment="1">
      <alignment horizontal="left" vertical="center" wrapText="1"/>
      <protection/>
    </xf>
    <xf numFmtId="3" fontId="28" fillId="0" borderId="16" xfId="48" applyFont="1" applyFill="1" applyBorder="1" applyAlignment="1">
      <alignment horizontal="left" vertical="center" wrapText="1"/>
      <protection/>
    </xf>
    <xf numFmtId="4" fontId="25" fillId="19" borderId="22" xfId="48" applyNumberFormat="1" applyFont="1" applyFill="1" applyBorder="1" applyAlignment="1">
      <alignment vertical="center" wrapText="1"/>
      <protection/>
    </xf>
    <xf numFmtId="0" fontId="30" fillId="0" borderId="0" xfId="47" applyFont="1" applyAlignment="1">
      <alignment horizontal="left"/>
      <protection/>
    </xf>
    <xf numFmtId="4" fontId="25" fillId="19" borderId="27" xfId="48" applyNumberFormat="1" applyFont="1" applyFill="1" applyBorder="1" applyAlignment="1">
      <alignment vertical="center" wrapText="1"/>
      <protection/>
    </xf>
    <xf numFmtId="4" fontId="25" fillId="19" borderId="28" xfId="48" applyNumberFormat="1" applyFont="1" applyFill="1" applyBorder="1" applyAlignment="1">
      <alignment vertical="center" wrapText="1"/>
      <protection/>
    </xf>
    <xf numFmtId="4" fontId="31" fillId="19" borderId="23" xfId="48" applyNumberFormat="1" applyFont="1" applyFill="1" applyBorder="1" applyAlignment="1">
      <alignment vertical="center" wrapText="1"/>
      <protection/>
    </xf>
    <xf numFmtId="4" fontId="31" fillId="19" borderId="22" xfId="48" applyNumberFormat="1" applyFont="1" applyFill="1" applyBorder="1" applyAlignment="1">
      <alignment vertical="center" wrapText="1"/>
      <protection/>
    </xf>
    <xf numFmtId="4" fontId="31" fillId="19" borderId="29" xfId="48" applyNumberFormat="1" applyFont="1" applyFill="1" applyBorder="1" applyAlignment="1">
      <alignment vertical="center" wrapText="1"/>
      <protection/>
    </xf>
    <xf numFmtId="4" fontId="31" fillId="19" borderId="30" xfId="48" applyNumberFormat="1" applyFont="1" applyFill="1" applyBorder="1" applyAlignment="1">
      <alignment vertical="center" wrapText="1"/>
      <protection/>
    </xf>
    <xf numFmtId="4" fontId="31" fillId="19" borderId="31" xfId="48" applyNumberFormat="1" applyFont="1" applyFill="1" applyBorder="1" applyAlignment="1">
      <alignment vertical="center" wrapText="1"/>
      <protection/>
    </xf>
    <xf numFmtId="0" fontId="12" fillId="0" borderId="0" xfId="47" applyFont="1" applyAlignment="1">
      <alignment horizontal="left"/>
      <protection/>
    </xf>
    <xf numFmtId="4" fontId="24" fillId="0" borderId="15" xfId="48" applyNumberFormat="1" applyFont="1" applyFill="1" applyBorder="1" applyAlignment="1">
      <alignment horizontal="right" vertical="center" wrapText="1"/>
      <protection/>
    </xf>
    <xf numFmtId="3" fontId="22" fillId="19" borderId="32" xfId="47" applyNumberFormat="1" applyFont="1" applyFill="1" applyBorder="1" applyAlignment="1">
      <alignment horizontal="center" vertical="center" wrapText="1"/>
      <protection/>
    </xf>
    <xf numFmtId="0" fontId="22" fillId="19" borderId="33" xfId="47" applyFont="1" applyFill="1" applyBorder="1" applyAlignment="1">
      <alignment horizontal="center" vertical="center" wrapText="1"/>
      <protection/>
    </xf>
    <xf numFmtId="3" fontId="22" fillId="19" borderId="34" xfId="47" applyNumberFormat="1" applyFont="1" applyFill="1" applyBorder="1" applyAlignment="1">
      <alignment horizontal="center" vertical="center" wrapText="1"/>
      <protection/>
    </xf>
    <xf numFmtId="0" fontId="22" fillId="19" borderId="35" xfId="47" applyFont="1" applyFill="1" applyBorder="1" applyAlignment="1">
      <alignment horizontal="center" vertical="center" wrapText="1"/>
      <protection/>
    </xf>
    <xf numFmtId="0" fontId="12" fillId="0" borderId="35" xfId="47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2" fillId="19" borderId="36" xfId="47" applyFont="1" applyFill="1" applyBorder="1" applyAlignment="1">
      <alignment horizontal="center" vertical="center" wrapText="1"/>
      <protection/>
    </xf>
    <xf numFmtId="0" fontId="22" fillId="19" borderId="14" xfId="47" applyFont="1" applyFill="1" applyBorder="1" applyAlignment="1">
      <alignment horizontal="center" vertical="center" wrapText="1"/>
      <protection/>
    </xf>
    <xf numFmtId="3" fontId="22" fillId="19" borderId="34" xfId="47" applyNumberFormat="1" applyFont="1" applyFill="1" applyBorder="1" applyAlignment="1">
      <alignment horizontal="left" vertical="center" wrapText="1"/>
      <protection/>
    </xf>
    <xf numFmtId="3" fontId="22" fillId="19" borderId="37" xfId="47" applyNumberFormat="1" applyFont="1" applyFill="1" applyBorder="1" applyAlignment="1">
      <alignment horizontal="left" vertical="center" wrapText="1"/>
      <protection/>
    </xf>
    <xf numFmtId="3" fontId="22" fillId="19" borderId="35" xfId="47" applyNumberFormat="1" applyFont="1" applyFill="1" applyBorder="1" applyAlignment="1">
      <alignment horizontal="left" vertical="center" wrapText="1"/>
      <protection/>
    </xf>
    <xf numFmtId="3" fontId="22" fillId="19" borderId="38" xfId="47" applyNumberFormat="1" applyFont="1" applyFill="1" applyBorder="1" applyAlignment="1">
      <alignment horizontal="left" vertical="center" wrapText="1"/>
      <protection/>
    </xf>
    <xf numFmtId="0" fontId="22" fillId="19" borderId="39" xfId="47" applyFont="1" applyFill="1" applyBorder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P_návrh_28.05_09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="90" zoomScaleNormal="90" workbookViewId="0" topLeftCell="A1">
      <selection activeCell="H1" sqref="H1"/>
    </sheetView>
  </sheetViews>
  <sheetFormatPr defaultColWidth="9.140625" defaultRowHeight="12.75"/>
  <cols>
    <col min="1" max="1" width="38.28125" style="4" customWidth="1"/>
    <col min="2" max="4" width="12.28125" style="4" customWidth="1"/>
    <col min="5" max="5" width="11.8515625" style="4" customWidth="1"/>
    <col min="6" max="6" width="11.00390625" style="4" customWidth="1"/>
    <col min="7" max="7" width="12.421875" style="4" customWidth="1"/>
    <col min="8" max="8" width="12.00390625" style="4" customWidth="1"/>
    <col min="9" max="9" width="12.28125" style="4" customWidth="1"/>
    <col min="10" max="10" width="11.00390625" style="5" bestFit="1" customWidth="1"/>
    <col min="11" max="16384" width="9.140625" style="6" customWidth="1"/>
  </cols>
  <sheetData>
    <row r="1" ht="12.75">
      <c r="H1" s="50" t="s">
        <v>50</v>
      </c>
    </row>
    <row r="2" ht="12.75">
      <c r="H2" s="50" t="s">
        <v>49</v>
      </c>
    </row>
    <row r="4" spans="1:4" ht="12.75">
      <c r="A4" s="1" t="s">
        <v>48</v>
      </c>
      <c r="B4" s="2"/>
      <c r="C4" s="3"/>
      <c r="D4" s="3"/>
    </row>
    <row r="6" spans="1:10" s="10" customFormat="1" ht="16.5" thickBot="1">
      <c r="A6" s="7" t="s">
        <v>0</v>
      </c>
      <c r="B6" s="8"/>
      <c r="C6" s="8"/>
      <c r="D6" s="8"/>
      <c r="E6" s="8"/>
      <c r="F6" s="8"/>
      <c r="G6" s="8"/>
      <c r="H6" s="8"/>
      <c r="I6" s="8"/>
      <c r="J6" s="9"/>
    </row>
    <row r="7" spans="1:10" s="14" customFormat="1" ht="26.25" customHeight="1">
      <c r="A7" s="63" t="s">
        <v>1</v>
      </c>
      <c r="B7" s="54" t="s">
        <v>2</v>
      </c>
      <c r="C7" s="54" t="s">
        <v>3</v>
      </c>
      <c r="D7" s="54" t="s">
        <v>4</v>
      </c>
      <c r="E7" s="11" t="s">
        <v>5</v>
      </c>
      <c r="F7" s="12" t="s">
        <v>6</v>
      </c>
      <c r="G7" s="58" t="s">
        <v>7</v>
      </c>
      <c r="H7" s="52" t="s">
        <v>8</v>
      </c>
      <c r="I7" s="54" t="s">
        <v>9</v>
      </c>
      <c r="J7" s="13"/>
    </row>
    <row r="8" spans="1:10" s="14" customFormat="1" ht="12.75" customHeight="1" thickBot="1">
      <c r="A8" s="64"/>
      <c r="B8" s="55"/>
      <c r="C8" s="56"/>
      <c r="D8" s="57"/>
      <c r="E8" s="15" t="s">
        <v>10</v>
      </c>
      <c r="F8" s="16" t="s">
        <v>11</v>
      </c>
      <c r="G8" s="59"/>
      <c r="H8" s="53"/>
      <c r="I8" s="55"/>
      <c r="J8" s="13"/>
    </row>
    <row r="9" spans="1:9" ht="12.75" customHeight="1">
      <c r="A9" s="17" t="s">
        <v>12</v>
      </c>
      <c r="B9" s="51">
        <v>104943.6</v>
      </c>
      <c r="C9" s="18"/>
      <c r="D9" s="18"/>
      <c r="E9" s="19"/>
      <c r="F9" s="20"/>
      <c r="G9" s="21"/>
      <c r="H9" s="22">
        <f aca="true" t="shared" si="0" ref="H9:H20">SUM(E9:F9)</f>
        <v>0</v>
      </c>
      <c r="I9" s="23">
        <f aca="true" t="shared" si="1" ref="I9:I20">SUM(B9:F9)</f>
        <v>104943.6</v>
      </c>
    </row>
    <row r="10" spans="1:9" ht="12.75" customHeight="1">
      <c r="A10" s="24" t="s">
        <v>13</v>
      </c>
      <c r="B10" s="25">
        <f>120000+247587.97</f>
        <v>367587.97</v>
      </c>
      <c r="C10" s="18"/>
      <c r="D10" s="18"/>
      <c r="E10" s="19"/>
      <c r="F10" s="20"/>
      <c r="G10" s="21"/>
      <c r="H10" s="22">
        <f t="shared" si="0"/>
        <v>0</v>
      </c>
      <c r="I10" s="23">
        <f t="shared" si="1"/>
        <v>367587.97</v>
      </c>
    </row>
    <row r="11" spans="1:9" ht="12.75" customHeight="1">
      <c r="A11" s="24" t="s">
        <v>14</v>
      </c>
      <c r="B11" s="51">
        <v>148800</v>
      </c>
      <c r="C11" s="18"/>
      <c r="D11" s="18"/>
      <c r="E11" s="19"/>
      <c r="F11" s="20"/>
      <c r="G11" s="21"/>
      <c r="H11" s="22">
        <f t="shared" si="0"/>
        <v>0</v>
      </c>
      <c r="I11" s="23">
        <f t="shared" si="1"/>
        <v>148800</v>
      </c>
    </row>
    <row r="12" spans="1:9" ht="12.75" customHeight="1">
      <c r="A12" s="26" t="s">
        <v>15</v>
      </c>
      <c r="B12" s="25">
        <v>357000</v>
      </c>
      <c r="C12" s="18"/>
      <c r="D12" s="18"/>
      <c r="E12" s="19"/>
      <c r="F12" s="20"/>
      <c r="G12" s="21"/>
      <c r="H12" s="22">
        <f t="shared" si="0"/>
        <v>0</v>
      </c>
      <c r="I12" s="23">
        <f t="shared" si="1"/>
        <v>357000</v>
      </c>
    </row>
    <row r="13" spans="1:9" ht="12.75">
      <c r="A13" s="17"/>
      <c r="B13" s="25"/>
      <c r="C13" s="18"/>
      <c r="D13" s="18"/>
      <c r="E13" s="19"/>
      <c r="F13" s="20"/>
      <c r="G13" s="21"/>
      <c r="H13" s="22">
        <f t="shared" si="0"/>
        <v>0</v>
      </c>
      <c r="I13" s="23">
        <f t="shared" si="1"/>
        <v>0</v>
      </c>
    </row>
    <row r="14" spans="1:9" ht="12.75" customHeight="1">
      <c r="A14" s="17"/>
      <c r="B14" s="25"/>
      <c r="C14" s="18"/>
      <c r="D14" s="18"/>
      <c r="E14" s="19"/>
      <c r="F14" s="20"/>
      <c r="G14" s="21"/>
      <c r="H14" s="22">
        <f t="shared" si="0"/>
        <v>0</v>
      </c>
      <c r="I14" s="27">
        <f t="shared" si="1"/>
        <v>0</v>
      </c>
    </row>
    <row r="15" spans="1:10" s="29" customFormat="1" ht="12.75">
      <c r="A15" s="17"/>
      <c r="B15" s="25"/>
      <c r="C15" s="18"/>
      <c r="D15" s="18"/>
      <c r="E15" s="19"/>
      <c r="F15" s="20"/>
      <c r="G15" s="21"/>
      <c r="H15" s="22">
        <f t="shared" si="0"/>
        <v>0</v>
      </c>
      <c r="I15" s="23">
        <f t="shared" si="1"/>
        <v>0</v>
      </c>
      <c r="J15" s="28"/>
    </row>
    <row r="16" spans="1:9" ht="12.75">
      <c r="A16" s="17"/>
      <c r="B16" s="25"/>
      <c r="C16" s="18"/>
      <c r="D16" s="18"/>
      <c r="E16" s="19"/>
      <c r="F16" s="20"/>
      <c r="G16" s="21"/>
      <c r="H16" s="22">
        <f t="shared" si="0"/>
        <v>0</v>
      </c>
      <c r="I16" s="23">
        <f t="shared" si="1"/>
        <v>0</v>
      </c>
    </row>
    <row r="17" spans="1:9" ht="12.75">
      <c r="A17" s="17"/>
      <c r="B17" s="25"/>
      <c r="C17" s="18"/>
      <c r="D17" s="18"/>
      <c r="E17" s="19"/>
      <c r="F17" s="20"/>
      <c r="G17" s="21"/>
      <c r="H17" s="22">
        <f t="shared" si="0"/>
        <v>0</v>
      </c>
      <c r="I17" s="23">
        <f t="shared" si="1"/>
        <v>0</v>
      </c>
    </row>
    <row r="18" spans="1:9" ht="12.75">
      <c r="A18" s="24"/>
      <c r="B18" s="25"/>
      <c r="C18" s="18"/>
      <c r="D18" s="18"/>
      <c r="E18" s="19"/>
      <c r="F18" s="20"/>
      <c r="G18" s="21"/>
      <c r="H18" s="22">
        <f t="shared" si="0"/>
        <v>0</v>
      </c>
      <c r="I18" s="23">
        <f t="shared" si="1"/>
        <v>0</v>
      </c>
    </row>
    <row r="19" spans="1:9" ht="12.75">
      <c r="A19" s="24"/>
      <c r="B19" s="25"/>
      <c r="C19" s="18"/>
      <c r="D19" s="18"/>
      <c r="E19" s="19"/>
      <c r="F19" s="20"/>
      <c r="G19" s="21"/>
      <c r="H19" s="22">
        <f t="shared" si="0"/>
        <v>0</v>
      </c>
      <c r="I19" s="23">
        <f t="shared" si="1"/>
        <v>0</v>
      </c>
    </row>
    <row r="20" spans="1:9" ht="12.75">
      <c r="A20" s="24"/>
      <c r="B20" s="25"/>
      <c r="C20" s="18"/>
      <c r="D20" s="18"/>
      <c r="E20" s="19"/>
      <c r="F20" s="20"/>
      <c r="G20" s="21"/>
      <c r="H20" s="22">
        <f t="shared" si="0"/>
        <v>0</v>
      </c>
      <c r="I20" s="23">
        <f t="shared" si="1"/>
        <v>0</v>
      </c>
    </row>
    <row r="21" spans="1:10" s="36" customFormat="1" ht="13.5" customHeight="1" thickBot="1">
      <c r="A21" s="30" t="s">
        <v>16</v>
      </c>
      <c r="B21" s="31">
        <f aca="true" t="shared" si="2" ref="B21:I21">SUM(B9:B20)</f>
        <v>978331.57</v>
      </c>
      <c r="C21" s="31">
        <f t="shared" si="2"/>
        <v>0</v>
      </c>
      <c r="D21" s="31">
        <f t="shared" si="2"/>
        <v>0</v>
      </c>
      <c r="E21" s="32">
        <f t="shared" si="2"/>
        <v>0</v>
      </c>
      <c r="F21" s="33">
        <f t="shared" si="2"/>
        <v>0</v>
      </c>
      <c r="G21" s="33">
        <f t="shared" si="2"/>
        <v>0</v>
      </c>
      <c r="H21" s="34">
        <f t="shared" si="2"/>
        <v>0</v>
      </c>
      <c r="I21" s="31">
        <f t="shared" si="2"/>
        <v>978331.57</v>
      </c>
      <c r="J21" s="35"/>
    </row>
    <row r="23" spans="1:9" ht="15.75" customHeight="1" thickBot="1">
      <c r="A23" s="7" t="s">
        <v>17</v>
      </c>
      <c r="B23" s="8"/>
      <c r="C23" s="8"/>
      <c r="D23" s="8"/>
      <c r="E23" s="8"/>
      <c r="F23" s="8"/>
      <c r="G23" s="8"/>
      <c r="H23" s="8"/>
      <c r="I23" s="8"/>
    </row>
    <row r="24" spans="1:9" ht="25.5" customHeight="1">
      <c r="A24" s="63" t="s">
        <v>18</v>
      </c>
      <c r="B24" s="54" t="s">
        <v>2</v>
      </c>
      <c r="C24" s="54" t="s">
        <v>3</v>
      </c>
      <c r="D24" s="54" t="s">
        <v>4</v>
      </c>
      <c r="E24" s="11" t="s">
        <v>5</v>
      </c>
      <c r="F24" s="12" t="s">
        <v>6</v>
      </c>
      <c r="G24" s="58" t="s">
        <v>7</v>
      </c>
      <c r="H24" s="52" t="s">
        <v>8</v>
      </c>
      <c r="I24" s="54" t="s">
        <v>9</v>
      </c>
    </row>
    <row r="25" spans="1:9" ht="13.5" thickBot="1">
      <c r="A25" s="64"/>
      <c r="B25" s="55"/>
      <c r="C25" s="56"/>
      <c r="D25" s="57"/>
      <c r="E25" s="15" t="s">
        <v>10</v>
      </c>
      <c r="F25" s="16" t="s">
        <v>11</v>
      </c>
      <c r="G25" s="59"/>
      <c r="H25" s="53"/>
      <c r="I25" s="55"/>
    </row>
    <row r="26" spans="1:9" ht="12.75">
      <c r="A26" s="17" t="s">
        <v>19</v>
      </c>
      <c r="B26" s="25"/>
      <c r="C26" s="18">
        <v>149846</v>
      </c>
      <c r="D26" s="18"/>
      <c r="E26" s="19"/>
      <c r="F26" s="37"/>
      <c r="G26" s="21"/>
      <c r="H26" s="22">
        <f aca="true" t="shared" si="3" ref="H26:H43">SUM(E26:F26)</f>
        <v>0</v>
      </c>
      <c r="I26" s="23">
        <f aca="true" t="shared" si="4" ref="I26:I43">SUM(B26:F26)</f>
        <v>149846</v>
      </c>
    </row>
    <row r="27" spans="1:9" ht="12.75">
      <c r="A27" s="24" t="s">
        <v>20</v>
      </c>
      <c r="B27" s="25">
        <v>328900</v>
      </c>
      <c r="C27" s="18"/>
      <c r="D27" s="18"/>
      <c r="E27" s="19"/>
      <c r="F27" s="37"/>
      <c r="G27" s="21"/>
      <c r="H27" s="22">
        <f t="shared" si="3"/>
        <v>0</v>
      </c>
      <c r="I27" s="23">
        <f t="shared" si="4"/>
        <v>328900</v>
      </c>
    </row>
    <row r="28" spans="1:9" ht="12.75">
      <c r="A28" s="17" t="s">
        <v>21</v>
      </c>
      <c r="B28" s="25">
        <v>2097900</v>
      </c>
      <c r="C28" s="18"/>
      <c r="D28" s="18"/>
      <c r="E28" s="19"/>
      <c r="F28" s="20"/>
      <c r="G28" s="21"/>
      <c r="H28" s="22">
        <f t="shared" si="3"/>
        <v>0</v>
      </c>
      <c r="I28" s="23">
        <f t="shared" si="4"/>
        <v>2097900</v>
      </c>
    </row>
    <row r="29" spans="1:9" ht="12.75">
      <c r="A29" s="17" t="s">
        <v>22</v>
      </c>
      <c r="B29" s="25">
        <v>689700</v>
      </c>
      <c r="C29" s="18"/>
      <c r="D29" s="18"/>
      <c r="E29" s="19"/>
      <c r="F29" s="20"/>
      <c r="G29" s="21"/>
      <c r="H29" s="22">
        <f t="shared" si="3"/>
        <v>0</v>
      </c>
      <c r="I29" s="23">
        <f t="shared" si="4"/>
        <v>689700</v>
      </c>
    </row>
    <row r="30" spans="1:9" ht="12.75">
      <c r="A30" s="17" t="s">
        <v>23</v>
      </c>
      <c r="B30" s="25">
        <v>136180</v>
      </c>
      <c r="C30" s="18"/>
      <c r="D30" s="18"/>
      <c r="E30" s="19"/>
      <c r="F30" s="20"/>
      <c r="G30" s="21"/>
      <c r="H30" s="22">
        <f t="shared" si="3"/>
        <v>0</v>
      </c>
      <c r="I30" s="23">
        <f t="shared" si="4"/>
        <v>136180</v>
      </c>
    </row>
    <row r="31" spans="1:9" ht="12.75">
      <c r="A31" s="17" t="s">
        <v>24</v>
      </c>
      <c r="B31" s="25">
        <v>869000</v>
      </c>
      <c r="C31" s="38"/>
      <c r="D31" s="18"/>
      <c r="E31" s="19"/>
      <c r="F31" s="20"/>
      <c r="G31" s="21"/>
      <c r="H31" s="22">
        <f t="shared" si="3"/>
        <v>0</v>
      </c>
      <c r="I31" s="27">
        <f t="shared" si="4"/>
        <v>869000</v>
      </c>
    </row>
    <row r="32" spans="1:9" ht="19.5" customHeight="1">
      <c r="A32" s="17" t="s">
        <v>25</v>
      </c>
      <c r="B32" s="25">
        <v>706200</v>
      </c>
      <c r="C32" s="18"/>
      <c r="D32" s="18"/>
      <c r="E32" s="19"/>
      <c r="F32" s="20"/>
      <c r="G32" s="21"/>
      <c r="H32" s="22">
        <f t="shared" si="3"/>
        <v>0</v>
      </c>
      <c r="I32" s="23">
        <f t="shared" si="4"/>
        <v>706200</v>
      </c>
    </row>
    <row r="33" spans="1:9" ht="12.75">
      <c r="A33" s="26" t="s">
        <v>26</v>
      </c>
      <c r="B33" s="25">
        <v>990000</v>
      </c>
      <c r="C33" s="18"/>
      <c r="D33" s="18"/>
      <c r="E33" s="19"/>
      <c r="F33" s="20"/>
      <c r="G33" s="21"/>
      <c r="H33" s="22">
        <f t="shared" si="3"/>
        <v>0</v>
      </c>
      <c r="I33" s="23">
        <f t="shared" si="4"/>
        <v>990000</v>
      </c>
    </row>
    <row r="34" spans="1:9" ht="12.75">
      <c r="A34" s="24" t="s">
        <v>27</v>
      </c>
      <c r="B34" s="25">
        <v>499410</v>
      </c>
      <c r="C34" s="18">
        <v>100000</v>
      </c>
      <c r="D34" s="18"/>
      <c r="E34" s="19"/>
      <c r="F34" s="20"/>
      <c r="G34" s="21"/>
      <c r="H34" s="22">
        <f t="shared" si="3"/>
        <v>0</v>
      </c>
      <c r="I34" s="23">
        <f t="shared" si="4"/>
        <v>599410</v>
      </c>
    </row>
    <row r="35" spans="1:9" ht="12.75">
      <c r="A35" s="24" t="s">
        <v>28</v>
      </c>
      <c r="B35" s="51">
        <v>0</v>
      </c>
      <c r="C35" s="18"/>
      <c r="D35" s="18"/>
      <c r="E35" s="19"/>
      <c r="F35" s="20"/>
      <c r="G35" s="21"/>
      <c r="H35" s="22">
        <f t="shared" si="3"/>
        <v>0</v>
      </c>
      <c r="I35" s="23">
        <f t="shared" si="4"/>
        <v>0</v>
      </c>
    </row>
    <row r="36" spans="1:9" ht="12.75">
      <c r="A36" s="24" t="s">
        <v>29</v>
      </c>
      <c r="B36" s="25">
        <f>1857581.02+22800</f>
        <v>1880381.02</v>
      </c>
      <c r="C36" s="18">
        <v>42418.98</v>
      </c>
      <c r="D36" s="18"/>
      <c r="E36" s="19"/>
      <c r="F36" s="20"/>
      <c r="G36" s="21"/>
      <c r="H36" s="22">
        <f t="shared" si="3"/>
        <v>0</v>
      </c>
      <c r="I36" s="23">
        <f t="shared" si="4"/>
        <v>1922800</v>
      </c>
    </row>
    <row r="37" spans="1:9" ht="12.75">
      <c r="A37" s="24" t="s">
        <v>30</v>
      </c>
      <c r="B37" s="25">
        <f>2893000</f>
        <v>2893000</v>
      </c>
      <c r="C37" s="18"/>
      <c r="D37" s="18"/>
      <c r="E37" s="19"/>
      <c r="F37" s="20"/>
      <c r="G37" s="21"/>
      <c r="H37" s="22">
        <f t="shared" si="3"/>
        <v>0</v>
      </c>
      <c r="I37" s="23">
        <f t="shared" si="4"/>
        <v>2893000</v>
      </c>
    </row>
    <row r="38" spans="1:9" ht="12.75">
      <c r="A38" s="24" t="s">
        <v>31</v>
      </c>
      <c r="B38" s="51">
        <v>479950</v>
      </c>
      <c r="C38" s="38">
        <v>20000</v>
      </c>
      <c r="D38" s="18"/>
      <c r="E38" s="19"/>
      <c r="F38" s="20"/>
      <c r="G38" s="21"/>
      <c r="H38" s="22">
        <f t="shared" si="3"/>
        <v>0</v>
      </c>
      <c r="I38" s="23">
        <f t="shared" si="4"/>
        <v>499950</v>
      </c>
    </row>
    <row r="39" spans="1:9" ht="12.75">
      <c r="A39" s="26" t="s">
        <v>32</v>
      </c>
      <c r="B39" s="25">
        <v>660000</v>
      </c>
      <c r="C39" s="18"/>
      <c r="D39" s="18"/>
      <c r="E39" s="19"/>
      <c r="F39" s="20"/>
      <c r="G39" s="21"/>
      <c r="H39" s="22">
        <f t="shared" si="3"/>
        <v>0</v>
      </c>
      <c r="I39" s="23">
        <f t="shared" si="4"/>
        <v>660000</v>
      </c>
    </row>
    <row r="40" spans="1:9" ht="12.75">
      <c r="A40" s="24" t="s">
        <v>33</v>
      </c>
      <c r="B40" s="25"/>
      <c r="C40" s="21">
        <v>69334716</v>
      </c>
      <c r="D40" s="38"/>
      <c r="E40" s="19"/>
      <c r="F40" s="20"/>
      <c r="G40" s="21"/>
      <c r="H40" s="22">
        <f t="shared" si="3"/>
        <v>0</v>
      </c>
      <c r="I40" s="23">
        <f t="shared" si="4"/>
        <v>69334716</v>
      </c>
    </row>
    <row r="41" spans="1:9" ht="12.75">
      <c r="A41" s="39" t="s">
        <v>34</v>
      </c>
      <c r="B41" s="25"/>
      <c r="C41" s="38"/>
      <c r="D41" s="38"/>
      <c r="E41" s="19"/>
      <c r="F41" s="20"/>
      <c r="G41" s="21"/>
      <c r="H41" s="22">
        <f t="shared" si="3"/>
        <v>0</v>
      </c>
      <c r="I41" s="23">
        <f t="shared" si="4"/>
        <v>0</v>
      </c>
    </row>
    <row r="42" spans="1:9" ht="12.75">
      <c r="A42" s="39" t="s">
        <v>35</v>
      </c>
      <c r="B42" s="25"/>
      <c r="C42" s="18"/>
      <c r="D42" s="18"/>
      <c r="E42" s="19"/>
      <c r="F42" s="20"/>
      <c r="G42" s="21"/>
      <c r="H42" s="22">
        <f t="shared" si="3"/>
        <v>0</v>
      </c>
      <c r="I42" s="23">
        <f t="shared" si="4"/>
        <v>0</v>
      </c>
    </row>
    <row r="43" spans="1:9" ht="12.75">
      <c r="A43" s="40" t="s">
        <v>36</v>
      </c>
      <c r="B43" s="25"/>
      <c r="C43" s="18"/>
      <c r="D43" s="18"/>
      <c r="E43" s="19"/>
      <c r="F43" s="20"/>
      <c r="G43" s="21"/>
      <c r="H43" s="22">
        <f t="shared" si="3"/>
        <v>0</v>
      </c>
      <c r="I43" s="23">
        <f t="shared" si="4"/>
        <v>0</v>
      </c>
    </row>
    <row r="44" spans="1:9" ht="13.5" thickBot="1">
      <c r="A44" s="30" t="s">
        <v>37</v>
      </c>
      <c r="B44" s="31">
        <f aca="true" t="shared" si="5" ref="B44:I44">SUM(B26:B43)</f>
        <v>12230621.02</v>
      </c>
      <c r="C44" s="41">
        <f t="shared" si="5"/>
        <v>69646980.98</v>
      </c>
      <c r="D44" s="41">
        <f t="shared" si="5"/>
        <v>0</v>
      </c>
      <c r="E44" s="32">
        <f t="shared" si="5"/>
        <v>0</v>
      </c>
      <c r="F44" s="33">
        <f t="shared" si="5"/>
        <v>0</v>
      </c>
      <c r="G44" s="33">
        <f t="shared" si="5"/>
        <v>0</v>
      </c>
      <c r="H44" s="34">
        <f t="shared" si="5"/>
        <v>0</v>
      </c>
      <c r="I44" s="31">
        <f t="shared" si="5"/>
        <v>81877602</v>
      </c>
    </row>
    <row r="45" ht="20.25" customHeight="1">
      <c r="A45" s="42" t="s">
        <v>45</v>
      </c>
    </row>
    <row r="46" spans="1:9" ht="15.75" customHeight="1" thickBot="1">
      <c r="A46" s="7" t="s">
        <v>38</v>
      </c>
      <c r="B46" s="8"/>
      <c r="C46" s="8"/>
      <c r="D46" s="8"/>
      <c r="E46" s="8"/>
      <c r="F46" s="8"/>
      <c r="G46" s="8"/>
      <c r="H46" s="8"/>
      <c r="I46" s="8"/>
    </row>
    <row r="47" spans="1:9" ht="25.5">
      <c r="A47" s="63" t="s">
        <v>39</v>
      </c>
      <c r="B47" s="54" t="s">
        <v>2</v>
      </c>
      <c r="C47" s="54" t="s">
        <v>3</v>
      </c>
      <c r="D47" s="54" t="s">
        <v>4</v>
      </c>
      <c r="E47" s="11" t="s">
        <v>5</v>
      </c>
      <c r="F47" s="12" t="s">
        <v>6</v>
      </c>
      <c r="G47" s="58" t="s">
        <v>7</v>
      </c>
      <c r="H47" s="52" t="s">
        <v>8</v>
      </c>
      <c r="I47" s="54" t="s">
        <v>9</v>
      </c>
    </row>
    <row r="48" spans="1:9" ht="13.5" thickBot="1">
      <c r="A48" s="64"/>
      <c r="B48" s="55"/>
      <c r="C48" s="56"/>
      <c r="D48" s="57"/>
      <c r="E48" s="15" t="s">
        <v>10</v>
      </c>
      <c r="F48" s="16" t="s">
        <v>11</v>
      </c>
      <c r="G48" s="59"/>
      <c r="H48" s="53"/>
      <c r="I48" s="55"/>
    </row>
    <row r="49" spans="1:9" ht="12.75">
      <c r="A49" s="26" t="s">
        <v>40</v>
      </c>
      <c r="B49" s="25">
        <v>498874</v>
      </c>
      <c r="C49" s="18"/>
      <c r="D49" s="18"/>
      <c r="E49" s="19"/>
      <c r="F49" s="37"/>
      <c r="G49" s="21"/>
      <c r="H49" s="22">
        <f aca="true" t="shared" si="6" ref="H49:H56">SUM(E49:F49)</f>
        <v>0</v>
      </c>
      <c r="I49" s="23">
        <f aca="true" t="shared" si="7" ref="I49:I56">SUM(B49:F49)</f>
        <v>498874</v>
      </c>
    </row>
    <row r="50" spans="1:9" ht="12.75">
      <c r="A50" s="24" t="s">
        <v>41</v>
      </c>
      <c r="B50" s="25"/>
      <c r="C50" s="18"/>
      <c r="D50" s="18"/>
      <c r="E50" s="19"/>
      <c r="F50" s="20"/>
      <c r="G50" s="21">
        <f>467200-24200</f>
        <v>443000</v>
      </c>
      <c r="H50" s="22">
        <f>+G50</f>
        <v>443000</v>
      </c>
      <c r="I50" s="23">
        <f>SUM(B50:G50)</f>
        <v>443000</v>
      </c>
    </row>
    <row r="51" spans="1:9" ht="12.75">
      <c r="A51" s="24" t="s">
        <v>46</v>
      </c>
      <c r="B51" s="25"/>
      <c r="C51" s="18"/>
      <c r="D51" s="18"/>
      <c r="E51" s="19"/>
      <c r="F51" s="20"/>
      <c r="G51" s="21">
        <v>467200</v>
      </c>
      <c r="H51" s="22">
        <f>+G51</f>
        <v>467200</v>
      </c>
      <c r="I51" s="23">
        <f>SUM(B51:G51)</f>
        <v>467200</v>
      </c>
    </row>
    <row r="52" spans="1:9" ht="12.75">
      <c r="A52" s="24" t="s">
        <v>47</v>
      </c>
      <c r="B52" s="25"/>
      <c r="C52" s="18"/>
      <c r="D52" s="18"/>
      <c r="E52" s="19"/>
      <c r="F52" s="20"/>
      <c r="G52" s="21"/>
      <c r="H52" s="22">
        <f t="shared" si="6"/>
        <v>0</v>
      </c>
      <c r="I52" s="23">
        <f t="shared" si="7"/>
        <v>0</v>
      </c>
    </row>
    <row r="53" spans="1:9" ht="12.75">
      <c r="A53" s="17"/>
      <c r="B53" s="25"/>
      <c r="C53" s="18"/>
      <c r="D53" s="18"/>
      <c r="E53" s="19"/>
      <c r="F53" s="20"/>
      <c r="G53" s="21"/>
      <c r="H53" s="22">
        <f t="shared" si="6"/>
        <v>0</v>
      </c>
      <c r="I53" s="27">
        <f t="shared" si="7"/>
        <v>0</v>
      </c>
    </row>
    <row r="54" spans="1:9" ht="12.75">
      <c r="A54" s="17"/>
      <c r="B54" s="25"/>
      <c r="C54" s="18"/>
      <c r="D54" s="18"/>
      <c r="E54" s="19"/>
      <c r="F54" s="20"/>
      <c r="G54" s="21"/>
      <c r="H54" s="22">
        <f t="shared" si="6"/>
        <v>0</v>
      </c>
      <c r="I54" s="23">
        <f t="shared" si="7"/>
        <v>0</v>
      </c>
    </row>
    <row r="55" spans="1:9" ht="12.75">
      <c r="A55" s="17"/>
      <c r="B55" s="25"/>
      <c r="C55" s="18"/>
      <c r="D55" s="18"/>
      <c r="E55" s="19"/>
      <c r="F55" s="20"/>
      <c r="G55" s="21"/>
      <c r="H55" s="22">
        <f t="shared" si="6"/>
        <v>0</v>
      </c>
      <c r="I55" s="23">
        <f t="shared" si="7"/>
        <v>0</v>
      </c>
    </row>
    <row r="56" spans="1:9" ht="12.75">
      <c r="A56" s="17"/>
      <c r="B56" s="25"/>
      <c r="C56" s="18"/>
      <c r="D56" s="18"/>
      <c r="E56" s="19"/>
      <c r="F56" s="20"/>
      <c r="G56" s="21"/>
      <c r="H56" s="22">
        <f t="shared" si="6"/>
        <v>0</v>
      </c>
      <c r="I56" s="23">
        <f t="shared" si="7"/>
        <v>0</v>
      </c>
    </row>
    <row r="57" spans="1:9" ht="13.5" thickBot="1">
      <c r="A57" s="30" t="s">
        <v>42</v>
      </c>
      <c r="B57" s="31">
        <f aca="true" t="shared" si="8" ref="B57:I57">SUM(B49:B56)</f>
        <v>498874</v>
      </c>
      <c r="C57" s="31">
        <f t="shared" si="8"/>
        <v>0</v>
      </c>
      <c r="D57" s="31">
        <f t="shared" si="8"/>
        <v>0</v>
      </c>
      <c r="E57" s="41">
        <f t="shared" si="8"/>
        <v>0</v>
      </c>
      <c r="F57" s="43">
        <f t="shared" si="8"/>
        <v>0</v>
      </c>
      <c r="G57" s="33">
        <f t="shared" si="8"/>
        <v>910200</v>
      </c>
      <c r="H57" s="44">
        <f t="shared" si="8"/>
        <v>910200</v>
      </c>
      <c r="I57" s="31">
        <f t="shared" si="8"/>
        <v>1409074</v>
      </c>
    </row>
    <row r="59" spans="1:9" ht="15.75" customHeight="1" thickBot="1">
      <c r="A59" s="7" t="s">
        <v>43</v>
      </c>
      <c r="B59" s="8"/>
      <c r="C59" s="8"/>
      <c r="D59" s="8"/>
      <c r="E59" s="8"/>
      <c r="F59" s="8"/>
      <c r="G59" s="8"/>
      <c r="H59" s="8"/>
      <c r="I59" s="8"/>
    </row>
    <row r="60" spans="1:9" ht="25.5">
      <c r="A60" s="60" t="s">
        <v>44</v>
      </c>
      <c r="B60" s="54" t="s">
        <v>2</v>
      </c>
      <c r="C60" s="54" t="s">
        <v>3</v>
      </c>
      <c r="D60" s="54" t="s">
        <v>4</v>
      </c>
      <c r="E60" s="11" t="s">
        <v>5</v>
      </c>
      <c r="F60" s="12" t="s">
        <v>6</v>
      </c>
      <c r="G60" s="58" t="s">
        <v>7</v>
      </c>
      <c r="H60" s="52" t="s">
        <v>8</v>
      </c>
      <c r="I60" s="54" t="s">
        <v>9</v>
      </c>
    </row>
    <row r="61" spans="1:9" ht="13.5" thickBot="1">
      <c r="A61" s="61"/>
      <c r="B61" s="55"/>
      <c r="C61" s="56"/>
      <c r="D61" s="57"/>
      <c r="E61" s="15" t="s">
        <v>10</v>
      </c>
      <c r="F61" s="16" t="s">
        <v>11</v>
      </c>
      <c r="G61" s="59"/>
      <c r="H61" s="53"/>
      <c r="I61" s="55"/>
    </row>
    <row r="62" spans="1:9" ht="13.5" thickBot="1">
      <c r="A62" s="62"/>
      <c r="B62" s="45">
        <f aca="true" t="shared" si="9" ref="B62:I62">SUM(B57,B44,B21)</f>
        <v>13707826.59</v>
      </c>
      <c r="C62" s="45">
        <f t="shared" si="9"/>
        <v>69646980.98</v>
      </c>
      <c r="D62" s="45">
        <f t="shared" si="9"/>
        <v>0</v>
      </c>
      <c r="E62" s="46">
        <f t="shared" si="9"/>
        <v>0</v>
      </c>
      <c r="F62" s="47">
        <f t="shared" si="9"/>
        <v>0</v>
      </c>
      <c r="G62" s="48">
        <f t="shared" si="9"/>
        <v>910200</v>
      </c>
      <c r="H62" s="49">
        <f t="shared" si="9"/>
        <v>910200</v>
      </c>
      <c r="I62" s="45">
        <f t="shared" si="9"/>
        <v>84265007.57</v>
      </c>
    </row>
  </sheetData>
  <mergeCells count="28">
    <mergeCell ref="I24:I25"/>
    <mergeCell ref="C7:C8"/>
    <mergeCell ref="I7:I8"/>
    <mergeCell ref="B7:B8"/>
    <mergeCell ref="G24:G25"/>
    <mergeCell ref="G7:G8"/>
    <mergeCell ref="A7:A8"/>
    <mergeCell ref="H7:H8"/>
    <mergeCell ref="A24:A25"/>
    <mergeCell ref="B24:B25"/>
    <mergeCell ref="C24:C25"/>
    <mergeCell ref="H24:H25"/>
    <mergeCell ref="D7:D8"/>
    <mergeCell ref="D24:D25"/>
    <mergeCell ref="A60:A62"/>
    <mergeCell ref="A47:A48"/>
    <mergeCell ref="B47:B48"/>
    <mergeCell ref="C47:C48"/>
    <mergeCell ref="H47:H48"/>
    <mergeCell ref="I47:I48"/>
    <mergeCell ref="B60:B61"/>
    <mergeCell ref="C60:C61"/>
    <mergeCell ref="D60:D61"/>
    <mergeCell ref="H60:H61"/>
    <mergeCell ref="I60:I61"/>
    <mergeCell ref="D47:D48"/>
    <mergeCell ref="G60:G61"/>
    <mergeCell ref="G47:G48"/>
  </mergeCells>
  <printOptions horizontalCentered="1"/>
  <pageMargins left="0.17" right="0.19" top="0.3937007874015748" bottom="0.1968503937007874" header="0" footer="0.31496062992125984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2010-12-13T20:33:42Z</cp:lastPrinted>
  <dcterms:created xsi:type="dcterms:W3CDTF">2010-12-11T18:45:31Z</dcterms:created>
  <dcterms:modified xsi:type="dcterms:W3CDTF">2010-12-17T08:02:18Z</dcterms:modified>
  <cp:category/>
  <cp:version/>
  <cp:contentType/>
  <cp:contentStatus/>
</cp:coreProperties>
</file>