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schválený fin. plán 2010" sheetId="1" r:id="rId1"/>
    <sheet name="upravený fin. plán 20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<sst xmlns="http://schemas.openxmlformats.org/spreadsheetml/2006/main" count="334" uniqueCount="95">
  <si>
    <t>DS Havlíčkův Brod</t>
  </si>
  <si>
    <t>DS Velké Meziříčí</t>
  </si>
  <si>
    <t>/ v tis. Kč/</t>
  </si>
  <si>
    <t>DS Třebíč Koutkova-Kubešova</t>
  </si>
  <si>
    <t>Celkem DD</t>
  </si>
  <si>
    <t>Celkem ÚSP</t>
  </si>
  <si>
    <t>Celkem zařízení (DD + ÚSP +        Psychocentrum)</t>
  </si>
  <si>
    <t>DS Náměšt nad Oslavou</t>
  </si>
  <si>
    <t>DSNáměšt nad Oslavou</t>
  </si>
  <si>
    <t>DS Třebíč Manž. Curieových</t>
  </si>
  <si>
    <t>DD Ždírec</t>
  </si>
  <si>
    <t>DD Onšov</t>
  </si>
  <si>
    <t>DD Proseč Obořiště</t>
  </si>
  <si>
    <t>DD Proseč u  Pošné</t>
  </si>
  <si>
    <t>DD Humpolec</t>
  </si>
  <si>
    <t>DD Velký Újezd</t>
  </si>
  <si>
    <t>ÚSP Lidmaň</t>
  </si>
  <si>
    <t>ÚSP Zboží</t>
  </si>
  <si>
    <t>ÚSP Jinošov</t>
  </si>
  <si>
    <t>ÚSP Věž</t>
  </si>
  <si>
    <t>ÚSP Křižanov</t>
  </si>
  <si>
    <t>ÚSP Nové Syrovice</t>
  </si>
  <si>
    <t>DÚSP Černovice</t>
  </si>
  <si>
    <t>ÚSP Ledeč nad Sázavou</t>
  </si>
  <si>
    <t>Psychocentrum</t>
  </si>
  <si>
    <t>DS Mitrov</t>
  </si>
  <si>
    <t>x</t>
  </si>
  <si>
    <t>Finanční plán 2010</t>
  </si>
  <si>
    <t>Výnosy z prodeje služeb /úč.602/</t>
  </si>
  <si>
    <t>- úhrady od obyvatel</t>
  </si>
  <si>
    <t>- příspěvek na péči</t>
  </si>
  <si>
    <t>- fakultativní služby</t>
  </si>
  <si>
    <t>- příjmy od zdravotní pojišťovny</t>
  </si>
  <si>
    <t>- obědy</t>
  </si>
  <si>
    <t>- ostatní tržby</t>
  </si>
  <si>
    <t>Výnosy z prodaného zboží /úč.604/</t>
  </si>
  <si>
    <t>Aktivace dl. hmotného majetku /úč.624/</t>
  </si>
  <si>
    <t>Ostatní výnosy /sesk. 64/</t>
  </si>
  <si>
    <t>- zúčtování fondů</t>
  </si>
  <si>
    <t>Výnosy z prodeje DNM /úč.645/</t>
  </si>
  <si>
    <t>Výnosy z prodeje DHM /úč.646/</t>
  </si>
  <si>
    <t>Výnosy z dl. fin. majetku /uč.665/</t>
  </si>
  <si>
    <t>Výnosy z prodeje materiálu /úč.644/</t>
  </si>
  <si>
    <t>Výnosy z nároků na prostředky: /sesk. 67/</t>
  </si>
  <si>
    <t>- KrÚ</t>
  </si>
  <si>
    <t>- MPSV</t>
  </si>
  <si>
    <t>- dotace z ÚP</t>
  </si>
  <si>
    <t>VÝNOSY CELKEM</t>
  </si>
  <si>
    <t>Spotřeba materiálu /úč.501/</t>
  </si>
  <si>
    <t>- potraviny</t>
  </si>
  <si>
    <t>- PHM</t>
  </si>
  <si>
    <t>- DDH majetek</t>
  </si>
  <si>
    <t>- všeobecný materiál</t>
  </si>
  <si>
    <t>- ostatní náklady</t>
  </si>
  <si>
    <t>Spotřeba energie celkem</t>
  </si>
  <si>
    <t>- el.energie</t>
  </si>
  <si>
    <t>- plyn</t>
  </si>
  <si>
    <t>- pevná paliva</t>
  </si>
  <si>
    <t>- ostatní</t>
  </si>
  <si>
    <t>- voda</t>
  </si>
  <si>
    <t>Prodané zboží /úč.504/</t>
  </si>
  <si>
    <t>Opravy a udržování /úč. 511/</t>
  </si>
  <si>
    <t>Cestovné /úč.512/</t>
  </si>
  <si>
    <t>Náklady na reprezentaci /úč.513/</t>
  </si>
  <si>
    <t>Ostatní služby /518/</t>
  </si>
  <si>
    <t>- služby spojů</t>
  </si>
  <si>
    <t>- nájemné</t>
  </si>
  <si>
    <t>- ostatní služby</t>
  </si>
  <si>
    <t>Osobní náklady /sesk. 52/</t>
  </si>
  <si>
    <t>- mzdové náklady /521/</t>
  </si>
  <si>
    <t xml:space="preserve">      v tom platy zaměstnanců</t>
  </si>
  <si>
    <t xml:space="preserve">               OON</t>
  </si>
  <si>
    <t xml:space="preserve">              soc.pojištění /524-528/</t>
  </si>
  <si>
    <t>Daň silniční /úč.531/</t>
  </si>
  <si>
    <t>Jiné daně  a popl. /538/</t>
  </si>
  <si>
    <t>Ostatní náklady /sesk.54/</t>
  </si>
  <si>
    <t>- smluvní pokuty</t>
  </si>
  <si>
    <t>Odpisy /551/</t>
  </si>
  <si>
    <t>Prodaný materiál /úč.544/</t>
  </si>
  <si>
    <t>Daň z příjmů /591/</t>
  </si>
  <si>
    <t>NÁKLADY CELKEM</t>
  </si>
  <si>
    <t>- jiné</t>
  </si>
  <si>
    <t>Plán nákladů a výnosů 2010</t>
  </si>
  <si>
    <t>HOSPODÁŘSKÝ VÝSLEDEK</t>
  </si>
  <si>
    <t>Upravený fin. plán 2010</t>
  </si>
  <si>
    <t>Počet lůžek k 30.6.2010:</t>
  </si>
  <si>
    <t>Ztráta celkem zařízení (DD + ÚSP +        Psychocentrum)</t>
  </si>
  <si>
    <t>Ztráta celkem</t>
  </si>
  <si>
    <t>ÚSP Těchobuz</t>
  </si>
  <si>
    <t>Průměr DD</t>
  </si>
  <si>
    <t>Průměr ÚSP</t>
  </si>
  <si>
    <t>Upravený plán nákladů a výnosů 2010/ lůžka</t>
  </si>
  <si>
    <t>Plán nákladů a výnosů 2010/ lůžka</t>
  </si>
  <si>
    <t>Počet stran: 4</t>
  </si>
  <si>
    <t>RK-34-2010-37,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</si>
</sst>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49" fontId="0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9" xfId="0" applyNumberFormat="1" applyFont="1" applyBorder="1" applyAlignment="1">
      <alignment vertical="center" wrapText="1"/>
    </xf>
    <xf numFmtId="3" fontId="7" fillId="4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vertical="center" wrapText="1"/>
    </xf>
    <xf numFmtId="3" fontId="7" fillId="4" borderId="1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 vertical="center" wrapText="1"/>
    </xf>
    <xf numFmtId="3" fontId="7" fillId="4" borderId="18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 horizontal="left"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 wrapText="1"/>
    </xf>
    <xf numFmtId="3" fontId="7" fillId="4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/>
    </xf>
    <xf numFmtId="3" fontId="7" fillId="5" borderId="20" xfId="0" applyNumberFormat="1" applyFont="1" applyFill="1" applyBorder="1" applyAlignment="1">
      <alignment/>
    </xf>
    <xf numFmtId="3" fontId="7" fillId="5" borderId="20" xfId="0" applyNumberFormat="1" applyFont="1" applyFill="1" applyBorder="1" applyAlignment="1">
      <alignment/>
    </xf>
    <xf numFmtId="3" fontId="7" fillId="5" borderId="20" xfId="0" applyNumberFormat="1" applyFont="1" applyFill="1" applyBorder="1" applyAlignment="1">
      <alignment vertical="center" wrapText="1"/>
    </xf>
    <xf numFmtId="3" fontId="7" fillId="5" borderId="2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5" fillId="2" borderId="28" xfId="0" applyFont="1" applyFill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7" fillId="3" borderId="4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3" fontId="7" fillId="3" borderId="28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 textRotation="90"/>
    </xf>
    <xf numFmtId="164" fontId="6" fillId="0" borderId="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164" fontId="7" fillId="3" borderId="24" xfId="0" applyNumberFormat="1" applyFont="1" applyFill="1" applyBorder="1" applyAlignment="1">
      <alignment/>
    </xf>
    <xf numFmtId="164" fontId="6" fillId="0" borderId="32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64" fontId="7" fillId="3" borderId="13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7" fillId="3" borderId="14" xfId="0" applyNumberFormat="1" applyFont="1" applyFill="1" applyBorder="1" applyAlignment="1">
      <alignment/>
    </xf>
    <xf numFmtId="164" fontId="7" fillId="2" borderId="12" xfId="0" applyNumberFormat="1" applyFont="1" applyFill="1" applyBorder="1" applyAlignment="1">
      <alignment/>
    </xf>
    <xf numFmtId="164" fontId="7" fillId="2" borderId="13" xfId="0" applyNumberFormat="1" applyFont="1" applyFill="1" applyBorder="1" applyAlignment="1">
      <alignment/>
    </xf>
    <xf numFmtId="164" fontId="7" fillId="2" borderId="26" xfId="0" applyNumberFormat="1" applyFont="1" applyFill="1" applyBorder="1" applyAlignment="1">
      <alignment/>
    </xf>
    <xf numFmtId="164" fontId="7" fillId="2" borderId="13" xfId="0" applyNumberFormat="1" applyFont="1" applyFill="1" applyBorder="1" applyAlignment="1">
      <alignment/>
    </xf>
    <xf numFmtId="164" fontId="7" fillId="2" borderId="33" xfId="0" applyNumberFormat="1" applyFont="1" applyFill="1" applyBorder="1" applyAlignment="1">
      <alignment/>
    </xf>
    <xf numFmtId="164" fontId="7" fillId="2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7" fillId="2" borderId="34" xfId="0" applyNumberFormat="1" applyFont="1" applyFill="1" applyBorder="1" applyAlignment="1">
      <alignment/>
    </xf>
    <xf numFmtId="164" fontId="7" fillId="2" borderId="35" xfId="0" applyNumberFormat="1" applyFont="1" applyFill="1" applyBorder="1" applyAlignment="1">
      <alignment/>
    </xf>
    <xf numFmtId="164" fontId="7" fillId="2" borderId="36" xfId="0" applyNumberFormat="1" applyFont="1" applyFill="1" applyBorder="1" applyAlignment="1">
      <alignment/>
    </xf>
    <xf numFmtId="164" fontId="7" fillId="2" borderId="35" xfId="0" applyNumberFormat="1" applyFont="1" applyFill="1" applyBorder="1" applyAlignment="1">
      <alignment/>
    </xf>
    <xf numFmtId="164" fontId="7" fillId="2" borderId="37" xfId="0" applyNumberFormat="1" applyFont="1" applyFill="1" applyBorder="1" applyAlignment="1">
      <alignment/>
    </xf>
    <xf numFmtId="164" fontId="7" fillId="2" borderId="38" xfId="0" applyNumberFormat="1" applyFont="1" applyFill="1" applyBorder="1" applyAlignment="1">
      <alignment/>
    </xf>
    <xf numFmtId="0" fontId="6" fillId="2" borderId="28" xfId="0" applyFont="1" applyFill="1" applyBorder="1" applyAlignment="1">
      <alignment horizontal="center" textRotation="90" wrapText="1"/>
    </xf>
    <xf numFmtId="3" fontId="6" fillId="0" borderId="31" xfId="0" applyNumberFormat="1" applyFont="1" applyFill="1" applyBorder="1" applyAlignment="1">
      <alignment/>
    </xf>
    <xf numFmtId="3" fontId="7" fillId="3" borderId="39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7" fillId="3" borderId="40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40" xfId="0" applyNumberFormat="1" applyFont="1" applyFill="1" applyBorder="1" applyAlignment="1">
      <alignment/>
    </xf>
    <xf numFmtId="3" fontId="7" fillId="2" borderId="4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7" fillId="2" borderId="45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1" fontId="6" fillId="0" borderId="19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textRotation="90" wrapText="1"/>
    </xf>
    <xf numFmtId="0" fontId="6" fillId="2" borderId="43" xfId="0" applyFont="1" applyFill="1" applyBorder="1" applyAlignment="1">
      <alignment horizontal="center" textRotation="90" wrapText="1"/>
    </xf>
    <xf numFmtId="0" fontId="6" fillId="2" borderId="20" xfId="0" applyFont="1" applyFill="1" applyBorder="1" applyAlignment="1">
      <alignment horizontal="center" textRotation="90" wrapText="1"/>
    </xf>
    <xf numFmtId="164" fontId="6" fillId="0" borderId="23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7" fillId="3" borderId="10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7" fillId="3" borderId="17" xfId="0" applyNumberFormat="1" applyFont="1" applyFill="1" applyBorder="1" applyAlignment="1">
      <alignment/>
    </xf>
    <xf numFmtId="164" fontId="7" fillId="3" borderId="18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164" fontId="6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7" fillId="2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10\rada\29-rozbory%20hospoda&#345;en&#237;\rozbory\RK-29-2010-XXp&#34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chválený fin. plán 2010"/>
      <sheetName val="rozbory hospodaření k 30.6.2010"/>
      <sheetName val="upravený fin. plán 2010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ÚSP Křižanov"/>
      <sheetName val="DS M.Curierových"/>
      <sheetName val="DS Třebíč Koutkova"/>
      <sheetName val="DS Náměšť nad Os"/>
      <sheetName val="DD Velký Újezd"/>
      <sheetName val="Psych.Jihl."/>
      <sheetName val="DS Mitrov"/>
      <sheetName val="DS Velké Meziříčí"/>
      <sheetName val="DS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4">
        <row r="5">
          <cell r="H5">
            <v>39886</v>
          </cell>
        </row>
        <row r="6">
          <cell r="H6">
            <v>8900</v>
          </cell>
        </row>
        <row r="7">
          <cell r="H7">
            <v>14897</v>
          </cell>
        </row>
        <row r="8">
          <cell r="H8">
            <v>0</v>
          </cell>
        </row>
        <row r="9">
          <cell r="H9">
            <v>9249</v>
          </cell>
        </row>
        <row r="10">
          <cell r="H10">
            <v>529</v>
          </cell>
        </row>
        <row r="11">
          <cell r="H11">
            <v>6311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2551</v>
          </cell>
        </row>
        <row r="15">
          <cell r="H15">
            <v>2002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28649</v>
          </cell>
        </row>
        <row r="21">
          <cell r="H21">
            <v>3493</v>
          </cell>
        </row>
        <row r="22">
          <cell r="H22">
            <v>25156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71132</v>
          </cell>
        </row>
        <row r="26">
          <cell r="H26">
            <v>7974</v>
          </cell>
        </row>
        <row r="27">
          <cell r="H27">
            <v>4536</v>
          </cell>
        </row>
        <row r="28">
          <cell r="H28">
            <v>239</v>
          </cell>
        </row>
        <row r="29">
          <cell r="H29">
            <v>1059</v>
          </cell>
        </row>
        <row r="30">
          <cell r="H30">
            <v>1647</v>
          </cell>
        </row>
        <row r="31">
          <cell r="H31">
            <v>493</v>
          </cell>
        </row>
        <row r="32">
          <cell r="H32">
            <v>3910</v>
          </cell>
        </row>
        <row r="33">
          <cell r="H33">
            <v>951</v>
          </cell>
        </row>
        <row r="34">
          <cell r="H34">
            <v>2522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437</v>
          </cell>
        </row>
        <row r="38">
          <cell r="H38">
            <v>0</v>
          </cell>
        </row>
        <row r="39">
          <cell r="H39">
            <v>1091</v>
          </cell>
        </row>
        <row r="40">
          <cell r="H40">
            <v>99</v>
          </cell>
        </row>
        <row r="41">
          <cell r="H41">
            <v>4</v>
          </cell>
        </row>
        <row r="42">
          <cell r="H42">
            <v>1150</v>
          </cell>
        </row>
        <row r="43">
          <cell r="H43">
            <v>128</v>
          </cell>
        </row>
        <row r="44">
          <cell r="H44">
            <v>12</v>
          </cell>
        </row>
        <row r="45">
          <cell r="H45">
            <v>995</v>
          </cell>
        </row>
        <row r="46">
          <cell r="H46">
            <v>53003</v>
          </cell>
        </row>
        <row r="47">
          <cell r="H47">
            <v>38925</v>
          </cell>
        </row>
        <row r="48">
          <cell r="H48">
            <v>38675</v>
          </cell>
        </row>
        <row r="49">
          <cell r="H49">
            <v>250</v>
          </cell>
        </row>
        <row r="50">
          <cell r="H50">
            <v>14078</v>
          </cell>
        </row>
        <row r="51">
          <cell r="H51">
            <v>21</v>
          </cell>
        </row>
        <row r="52">
          <cell r="H52">
            <v>158</v>
          </cell>
        </row>
        <row r="53">
          <cell r="H53">
            <v>1121</v>
          </cell>
        </row>
        <row r="54">
          <cell r="H54">
            <v>0</v>
          </cell>
        </row>
        <row r="55">
          <cell r="H55">
            <v>2471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71132</v>
          </cell>
        </row>
      </sheetData>
      <sheetData sheetId="5">
        <row r="5">
          <cell r="H5">
            <v>10873</v>
          </cell>
        </row>
        <row r="6">
          <cell r="H6">
            <v>5203.639999999999</v>
          </cell>
        </row>
        <row r="7">
          <cell r="H7">
            <v>4975.27</v>
          </cell>
        </row>
        <row r="8">
          <cell r="H8">
            <v>0</v>
          </cell>
        </row>
        <row r="9">
          <cell r="H9">
            <v>253.78</v>
          </cell>
        </row>
        <row r="10">
          <cell r="H10">
            <v>440.31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1400</v>
          </cell>
        </row>
        <row r="15">
          <cell r="H15">
            <v>1400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8011.299999999999</v>
          </cell>
        </row>
        <row r="21">
          <cell r="H21">
            <v>1061</v>
          </cell>
        </row>
        <row r="22">
          <cell r="H22">
            <v>6950</v>
          </cell>
        </row>
        <row r="23">
          <cell r="H23">
            <v>0</v>
          </cell>
        </row>
        <row r="24">
          <cell r="H24">
            <v>0.6</v>
          </cell>
        </row>
        <row r="25">
          <cell r="H25">
            <v>20284.6</v>
          </cell>
        </row>
        <row r="26">
          <cell r="H26">
            <v>2835.3199999999997</v>
          </cell>
        </row>
        <row r="27">
          <cell r="H27">
            <v>1837.96</v>
          </cell>
        </row>
        <row r="28">
          <cell r="H28">
            <v>72.57</v>
          </cell>
        </row>
        <row r="29">
          <cell r="H29">
            <v>171.86</v>
          </cell>
        </row>
        <row r="30">
          <cell r="H30">
            <v>727.53</v>
          </cell>
        </row>
        <row r="31">
          <cell r="H31">
            <v>0</v>
          </cell>
        </row>
        <row r="32">
          <cell r="H32">
            <v>1761</v>
          </cell>
        </row>
        <row r="33">
          <cell r="H33">
            <v>992.9200000000001</v>
          </cell>
        </row>
        <row r="34">
          <cell r="H34">
            <v>707.03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61.05</v>
          </cell>
        </row>
        <row r="38">
          <cell r="H38">
            <v>0</v>
          </cell>
        </row>
        <row r="39">
          <cell r="H39">
            <v>360.06</v>
          </cell>
        </row>
        <row r="40">
          <cell r="H40">
            <v>63.49</v>
          </cell>
        </row>
        <row r="41">
          <cell r="H41">
            <v>2.32</v>
          </cell>
        </row>
        <row r="42">
          <cell r="H42">
            <v>1040</v>
          </cell>
        </row>
        <row r="43">
          <cell r="H43">
            <v>114.1</v>
          </cell>
        </row>
        <row r="44">
          <cell r="H44">
            <v>18</v>
          </cell>
        </row>
        <row r="45">
          <cell r="H45">
            <v>907.9</v>
          </cell>
        </row>
        <row r="46">
          <cell r="H46">
            <v>13726.490000000002</v>
          </cell>
        </row>
        <row r="47">
          <cell r="H47">
            <v>10096</v>
          </cell>
        </row>
        <row r="48">
          <cell r="H48">
            <v>10056</v>
          </cell>
        </row>
        <row r="49">
          <cell r="H49">
            <v>40</v>
          </cell>
        </row>
        <row r="50">
          <cell r="H50">
            <v>3630.52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112.29</v>
          </cell>
        </row>
        <row r="54">
          <cell r="H54">
            <v>0</v>
          </cell>
        </row>
        <row r="55">
          <cell r="H55">
            <v>409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20284.63</v>
          </cell>
        </row>
      </sheetData>
      <sheetData sheetId="7">
        <row r="5">
          <cell r="H5">
            <v>14682</v>
          </cell>
        </row>
        <row r="6">
          <cell r="H6">
            <v>8265</v>
          </cell>
        </row>
        <row r="7">
          <cell r="H7">
            <v>6034</v>
          </cell>
        </row>
        <row r="8">
          <cell r="H8">
            <v>256</v>
          </cell>
        </row>
        <row r="9">
          <cell r="H9">
            <v>2</v>
          </cell>
        </row>
        <row r="10">
          <cell r="H10">
            <v>250</v>
          </cell>
        </row>
        <row r="11">
          <cell r="H11">
            <v>4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540</v>
          </cell>
        </row>
        <row r="15">
          <cell r="H15">
            <v>535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11342</v>
          </cell>
        </row>
        <row r="21">
          <cell r="H21">
            <v>1768</v>
          </cell>
        </row>
        <row r="22">
          <cell r="H22">
            <v>9420</v>
          </cell>
        </row>
        <row r="23">
          <cell r="H23">
            <v>154</v>
          </cell>
        </row>
        <row r="24">
          <cell r="H24">
            <v>0</v>
          </cell>
        </row>
        <row r="25">
          <cell r="H25">
            <v>26564</v>
          </cell>
        </row>
        <row r="26">
          <cell r="H26">
            <v>3355</v>
          </cell>
        </row>
        <row r="27">
          <cell r="H27">
            <v>2190</v>
          </cell>
        </row>
        <row r="28">
          <cell r="H28">
            <v>174</v>
          </cell>
        </row>
        <row r="29">
          <cell r="H29">
            <v>180</v>
          </cell>
        </row>
        <row r="30">
          <cell r="H30">
            <v>700</v>
          </cell>
        </row>
        <row r="31">
          <cell r="H31">
            <v>111</v>
          </cell>
        </row>
        <row r="32">
          <cell r="H32">
            <v>2250</v>
          </cell>
        </row>
        <row r="33">
          <cell r="H33">
            <v>2071</v>
          </cell>
        </row>
        <row r="34">
          <cell r="H34">
            <v>9</v>
          </cell>
        </row>
        <row r="35">
          <cell r="H35">
            <v>106</v>
          </cell>
        </row>
        <row r="36">
          <cell r="H36">
            <v>0</v>
          </cell>
        </row>
        <row r="37">
          <cell r="H37">
            <v>64</v>
          </cell>
        </row>
        <row r="38">
          <cell r="H38">
            <v>0</v>
          </cell>
        </row>
        <row r="39">
          <cell r="H39">
            <v>384</v>
          </cell>
        </row>
        <row r="40">
          <cell r="H40">
            <v>186</v>
          </cell>
        </row>
        <row r="41">
          <cell r="H41">
            <v>2</v>
          </cell>
        </row>
        <row r="42">
          <cell r="H42">
            <v>1076</v>
          </cell>
        </row>
        <row r="43">
          <cell r="H43">
            <v>190</v>
          </cell>
        </row>
        <row r="44">
          <cell r="H44">
            <v>35</v>
          </cell>
        </row>
        <row r="45">
          <cell r="H45">
            <v>851</v>
          </cell>
        </row>
        <row r="46">
          <cell r="H46">
            <v>18443</v>
          </cell>
        </row>
        <row r="47">
          <cell r="H47">
            <v>13567</v>
          </cell>
        </row>
        <row r="48">
          <cell r="H48">
            <v>13290</v>
          </cell>
        </row>
        <row r="49">
          <cell r="H49">
            <v>277</v>
          </cell>
        </row>
        <row r="50">
          <cell r="H50">
            <v>4876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178</v>
          </cell>
        </row>
        <row r="54">
          <cell r="H54">
            <v>0</v>
          </cell>
        </row>
        <row r="55">
          <cell r="H55">
            <v>690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26564</v>
          </cell>
        </row>
      </sheetData>
      <sheetData sheetId="8">
        <row r="5">
          <cell r="H5">
            <v>13050</v>
          </cell>
        </row>
        <row r="6">
          <cell r="H6">
            <v>6750</v>
          </cell>
        </row>
        <row r="7">
          <cell r="H7">
            <v>5400</v>
          </cell>
        </row>
        <row r="8">
          <cell r="H8">
            <v>0</v>
          </cell>
        </row>
        <row r="9">
          <cell r="H9">
            <v>600</v>
          </cell>
        </row>
        <row r="10">
          <cell r="H10">
            <v>300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55</v>
          </cell>
        </row>
        <row r="15">
          <cell r="H15">
            <v>25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9850</v>
          </cell>
        </row>
        <row r="21">
          <cell r="H21">
            <v>1415</v>
          </cell>
        </row>
        <row r="22">
          <cell r="H22">
            <v>8435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22955</v>
          </cell>
        </row>
        <row r="26">
          <cell r="H26">
            <v>3938</v>
          </cell>
        </row>
        <row r="27">
          <cell r="H27">
            <v>2300</v>
          </cell>
        </row>
        <row r="28">
          <cell r="H28">
            <v>70</v>
          </cell>
        </row>
        <row r="29">
          <cell r="H29">
            <v>360</v>
          </cell>
        </row>
        <row r="30">
          <cell r="H30">
            <v>1208</v>
          </cell>
        </row>
        <row r="31">
          <cell r="H31">
            <v>0</v>
          </cell>
        </row>
        <row r="32">
          <cell r="H32">
            <v>1290</v>
          </cell>
        </row>
        <row r="33">
          <cell r="H33">
            <v>500</v>
          </cell>
        </row>
        <row r="34">
          <cell r="H34">
            <v>700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90</v>
          </cell>
        </row>
        <row r="38">
          <cell r="H38">
            <v>0</v>
          </cell>
        </row>
        <row r="39">
          <cell r="H39">
            <v>1242</v>
          </cell>
        </row>
        <row r="40">
          <cell r="H40">
            <v>63</v>
          </cell>
        </row>
        <row r="41">
          <cell r="H41">
            <v>6</v>
          </cell>
        </row>
        <row r="42">
          <cell r="H42">
            <v>1030</v>
          </cell>
        </row>
        <row r="43">
          <cell r="H43">
            <v>90</v>
          </cell>
        </row>
        <row r="44">
          <cell r="H44">
            <v>6</v>
          </cell>
        </row>
        <row r="45">
          <cell r="H45">
            <v>934</v>
          </cell>
        </row>
        <row r="46">
          <cell r="H46">
            <v>14355</v>
          </cell>
        </row>
        <row r="47">
          <cell r="H47">
            <v>10555</v>
          </cell>
        </row>
        <row r="48">
          <cell r="H48">
            <v>10255</v>
          </cell>
        </row>
        <row r="49">
          <cell r="H49">
            <v>300</v>
          </cell>
        </row>
        <row r="50">
          <cell r="H50">
            <v>3800</v>
          </cell>
        </row>
        <row r="51">
          <cell r="H51">
            <v>0</v>
          </cell>
        </row>
        <row r="52">
          <cell r="H52">
            <v>20</v>
          </cell>
        </row>
        <row r="53">
          <cell r="H53">
            <v>138</v>
          </cell>
        </row>
        <row r="54">
          <cell r="H54">
            <v>0</v>
          </cell>
        </row>
        <row r="55">
          <cell r="H55">
            <v>373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22455</v>
          </cell>
        </row>
      </sheetData>
      <sheetData sheetId="11">
        <row r="5">
          <cell r="H5">
            <v>10983</v>
          </cell>
        </row>
        <row r="6">
          <cell r="H6">
            <v>6900</v>
          </cell>
        </row>
        <row r="7">
          <cell r="H7">
            <v>3600</v>
          </cell>
        </row>
        <row r="8">
          <cell r="H8">
            <v>0</v>
          </cell>
        </row>
        <row r="9">
          <cell r="H9">
            <v>261</v>
          </cell>
        </row>
        <row r="10">
          <cell r="H10">
            <v>219</v>
          </cell>
        </row>
        <row r="11">
          <cell r="H11">
            <v>3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227</v>
          </cell>
        </row>
        <row r="15">
          <cell r="H15">
            <v>227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14377</v>
          </cell>
        </row>
        <row r="21">
          <cell r="H21">
            <v>1592</v>
          </cell>
        </row>
        <row r="22">
          <cell r="H22">
            <v>12785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25776</v>
          </cell>
        </row>
        <row r="26">
          <cell r="H26">
            <v>2233</v>
          </cell>
        </row>
        <row r="27">
          <cell r="H27">
            <v>1313</v>
          </cell>
        </row>
        <row r="28">
          <cell r="H28">
            <v>90</v>
          </cell>
        </row>
        <row r="29">
          <cell r="H29">
            <v>300</v>
          </cell>
        </row>
        <row r="30">
          <cell r="H30">
            <v>530</v>
          </cell>
        </row>
        <row r="31">
          <cell r="H31">
            <v>0</v>
          </cell>
        </row>
        <row r="32">
          <cell r="H32">
            <v>1917</v>
          </cell>
        </row>
        <row r="33">
          <cell r="H33">
            <v>710</v>
          </cell>
        </row>
        <row r="34">
          <cell r="H34">
            <v>957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250</v>
          </cell>
        </row>
        <row r="38">
          <cell r="H38">
            <v>0</v>
          </cell>
        </row>
        <row r="39">
          <cell r="H39">
            <v>200</v>
          </cell>
        </row>
        <row r="40">
          <cell r="H40">
            <v>50</v>
          </cell>
        </row>
        <row r="41">
          <cell r="H41">
            <v>2</v>
          </cell>
        </row>
        <row r="42">
          <cell r="H42">
            <v>2753</v>
          </cell>
        </row>
        <row r="43">
          <cell r="H43">
            <v>128</v>
          </cell>
        </row>
        <row r="44">
          <cell r="H44">
            <v>2073</v>
          </cell>
        </row>
        <row r="45">
          <cell r="H45">
            <v>552</v>
          </cell>
        </row>
        <row r="46">
          <cell r="H46">
            <v>18172</v>
          </cell>
        </row>
        <row r="47">
          <cell r="H47">
            <v>13266</v>
          </cell>
        </row>
        <row r="48">
          <cell r="H48">
            <v>13170</v>
          </cell>
        </row>
        <row r="49">
          <cell r="H49">
            <v>96</v>
          </cell>
        </row>
        <row r="50">
          <cell r="H50">
            <v>4906</v>
          </cell>
        </row>
        <row r="51">
          <cell r="H51">
            <v>1</v>
          </cell>
        </row>
        <row r="52">
          <cell r="H52">
            <v>0</v>
          </cell>
        </row>
        <row r="53">
          <cell r="H53">
            <v>208</v>
          </cell>
        </row>
        <row r="54">
          <cell r="H54">
            <v>0</v>
          </cell>
        </row>
        <row r="55">
          <cell r="H55">
            <v>520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26054.5</v>
          </cell>
        </row>
      </sheetData>
      <sheetData sheetId="12">
        <row r="5">
          <cell r="H5">
            <v>29090</v>
          </cell>
        </row>
        <row r="6">
          <cell r="H6">
            <v>10479</v>
          </cell>
        </row>
        <row r="7">
          <cell r="H7">
            <v>14489</v>
          </cell>
        </row>
        <row r="8">
          <cell r="H8">
            <v>12</v>
          </cell>
        </row>
        <row r="9">
          <cell r="H9">
            <v>3322</v>
          </cell>
        </row>
        <row r="10">
          <cell r="H10">
            <v>772</v>
          </cell>
        </row>
        <row r="11">
          <cell r="H11">
            <v>16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711</v>
          </cell>
        </row>
        <row r="15">
          <cell r="H15">
            <v>636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14142</v>
          </cell>
        </row>
        <row r="21">
          <cell r="H21">
            <v>3087</v>
          </cell>
        </row>
        <row r="22">
          <cell r="H22">
            <v>10523</v>
          </cell>
        </row>
        <row r="23">
          <cell r="H23">
            <v>532</v>
          </cell>
        </row>
        <row r="24">
          <cell r="H24">
            <v>0</v>
          </cell>
        </row>
        <row r="25">
          <cell r="H25">
            <v>43960</v>
          </cell>
        </row>
        <row r="26">
          <cell r="H26">
            <v>6257</v>
          </cell>
        </row>
        <row r="27">
          <cell r="H27">
            <v>4331</v>
          </cell>
        </row>
        <row r="28">
          <cell r="H28">
            <v>144</v>
          </cell>
        </row>
        <row r="29">
          <cell r="H29">
            <v>493</v>
          </cell>
        </row>
        <row r="30">
          <cell r="H30">
            <v>917</v>
          </cell>
        </row>
        <row r="31">
          <cell r="H31">
            <v>372</v>
          </cell>
        </row>
        <row r="32">
          <cell r="H32">
            <v>2698</v>
          </cell>
        </row>
        <row r="33">
          <cell r="H33">
            <v>1052</v>
          </cell>
        </row>
        <row r="34">
          <cell r="H34">
            <v>1114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532</v>
          </cell>
        </row>
        <row r="38">
          <cell r="H38">
            <v>0</v>
          </cell>
        </row>
        <row r="39">
          <cell r="H39">
            <v>387</v>
          </cell>
        </row>
        <row r="40">
          <cell r="H40">
            <v>159</v>
          </cell>
        </row>
        <row r="41">
          <cell r="H41">
            <v>10</v>
          </cell>
        </row>
        <row r="42">
          <cell r="H42">
            <v>1685</v>
          </cell>
        </row>
        <row r="43">
          <cell r="H43">
            <v>106</v>
          </cell>
        </row>
        <row r="44">
          <cell r="H44">
            <v>0</v>
          </cell>
        </row>
        <row r="45">
          <cell r="H45">
            <v>1579</v>
          </cell>
        </row>
        <row r="46">
          <cell r="H46">
            <v>30496</v>
          </cell>
        </row>
        <row r="47">
          <cell r="H47">
            <v>22448</v>
          </cell>
        </row>
        <row r="48">
          <cell r="H48">
            <v>22200</v>
          </cell>
        </row>
        <row r="49">
          <cell r="H49">
            <v>248</v>
          </cell>
        </row>
        <row r="50">
          <cell r="H50">
            <v>8048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745</v>
          </cell>
        </row>
        <row r="54">
          <cell r="H54">
            <v>0</v>
          </cell>
        </row>
        <row r="55">
          <cell r="H55">
            <v>1497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43949</v>
          </cell>
        </row>
      </sheetData>
      <sheetData sheetId="15">
        <row r="5">
          <cell r="H5">
            <v>16349</v>
          </cell>
        </row>
        <row r="6">
          <cell r="H6">
            <v>9179</v>
          </cell>
        </row>
        <row r="7">
          <cell r="H7">
            <v>5814</v>
          </cell>
        </row>
        <row r="8">
          <cell r="H8">
            <v>70</v>
          </cell>
        </row>
        <row r="9">
          <cell r="H9">
            <v>568</v>
          </cell>
        </row>
        <row r="10">
          <cell r="H10">
            <v>239</v>
          </cell>
        </row>
        <row r="11">
          <cell r="H11">
            <v>479</v>
          </cell>
        </row>
        <row r="14">
          <cell r="H14">
            <v>138</v>
          </cell>
        </row>
        <row r="15">
          <cell r="H15">
            <v>340</v>
          </cell>
        </row>
        <row r="21">
          <cell r="H21">
            <v>1362</v>
          </cell>
        </row>
        <row r="22">
          <cell r="H22">
            <v>7200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25389</v>
          </cell>
        </row>
        <row r="26">
          <cell r="H26">
            <v>3932</v>
          </cell>
        </row>
        <row r="27">
          <cell r="H27">
            <v>2828</v>
          </cell>
        </row>
        <row r="28">
          <cell r="H28">
            <v>27</v>
          </cell>
        </row>
        <row r="29">
          <cell r="H29">
            <v>159</v>
          </cell>
        </row>
        <row r="30">
          <cell r="H30">
            <v>868</v>
          </cell>
        </row>
        <row r="31">
          <cell r="H31">
            <v>50</v>
          </cell>
        </row>
        <row r="32">
          <cell r="H32">
            <v>3050</v>
          </cell>
        </row>
        <row r="33">
          <cell r="H33">
            <v>1389</v>
          </cell>
        </row>
        <row r="34">
          <cell r="H34">
            <v>1360</v>
          </cell>
        </row>
        <row r="37">
          <cell r="H37">
            <v>301</v>
          </cell>
        </row>
        <row r="39">
          <cell r="H39">
            <v>610</v>
          </cell>
        </row>
        <row r="40">
          <cell r="H40">
            <v>49</v>
          </cell>
        </row>
        <row r="42">
          <cell r="H42">
            <v>506</v>
          </cell>
        </row>
        <row r="43">
          <cell r="H43">
            <v>66</v>
          </cell>
        </row>
        <row r="44">
          <cell r="H44">
            <v>5</v>
          </cell>
        </row>
        <row r="45">
          <cell r="H45">
            <v>435</v>
          </cell>
        </row>
        <row r="46">
          <cell r="H46">
            <v>15141</v>
          </cell>
        </row>
        <row r="47">
          <cell r="H47">
            <v>11138</v>
          </cell>
        </row>
        <row r="48">
          <cell r="H48">
            <v>11095</v>
          </cell>
        </row>
        <row r="49">
          <cell r="H49">
            <v>43</v>
          </cell>
        </row>
        <row r="50">
          <cell r="H50">
            <v>4003</v>
          </cell>
        </row>
        <row r="52">
          <cell r="H52">
            <v>5</v>
          </cell>
        </row>
        <row r="53">
          <cell r="H53">
            <v>105</v>
          </cell>
        </row>
        <row r="55">
          <cell r="H55">
            <v>1991</v>
          </cell>
        </row>
        <row r="58">
          <cell r="H58">
            <v>25389</v>
          </cell>
        </row>
      </sheetData>
      <sheetData sheetId="16">
        <row r="5">
          <cell r="H5">
            <v>16747</v>
          </cell>
        </row>
        <row r="6">
          <cell r="H6">
            <v>7710</v>
          </cell>
        </row>
        <row r="7">
          <cell r="H7">
            <v>6673</v>
          </cell>
        </row>
        <row r="8">
          <cell r="H8">
            <v>0</v>
          </cell>
        </row>
        <row r="9">
          <cell r="H9">
            <v>1959</v>
          </cell>
        </row>
        <row r="10">
          <cell r="H10">
            <v>330</v>
          </cell>
        </row>
        <row r="11">
          <cell r="H11">
            <v>75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206</v>
          </cell>
        </row>
        <row r="15">
          <cell r="H15">
            <v>163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8055</v>
          </cell>
        </row>
        <row r="21">
          <cell r="H21">
            <v>1925</v>
          </cell>
        </row>
        <row r="22">
          <cell r="H22">
            <v>6130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25008</v>
          </cell>
        </row>
        <row r="26">
          <cell r="H26">
            <v>3531.7</v>
          </cell>
        </row>
        <row r="27">
          <cell r="H27">
            <v>2781</v>
          </cell>
        </row>
        <row r="28">
          <cell r="H28">
            <v>40.03</v>
          </cell>
        </row>
        <row r="29">
          <cell r="H29">
            <v>110.24000000000001</v>
          </cell>
        </row>
        <row r="30">
          <cell r="H30">
            <v>399.97</v>
          </cell>
        </row>
        <row r="31">
          <cell r="H31">
            <v>200.02</v>
          </cell>
        </row>
        <row r="32">
          <cell r="H32">
            <v>1432.7</v>
          </cell>
        </row>
        <row r="33">
          <cell r="H33">
            <v>532.6700000000001</v>
          </cell>
        </row>
        <row r="34">
          <cell r="H34">
            <v>900.03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257</v>
          </cell>
        </row>
        <row r="40">
          <cell r="H40">
            <v>4</v>
          </cell>
        </row>
        <row r="41">
          <cell r="H41">
            <v>0</v>
          </cell>
        </row>
        <row r="42">
          <cell r="H42">
            <v>1793.4</v>
          </cell>
        </row>
        <row r="43">
          <cell r="H43">
            <v>97</v>
          </cell>
        </row>
        <row r="44">
          <cell r="H44">
            <v>1004</v>
          </cell>
        </row>
        <row r="45">
          <cell r="H45">
            <v>650.02</v>
          </cell>
        </row>
        <row r="46">
          <cell r="H46">
            <v>18370</v>
          </cell>
        </row>
        <row r="47">
          <cell r="H47">
            <v>13868</v>
          </cell>
        </row>
        <row r="48">
          <cell r="H48">
            <v>11668</v>
          </cell>
        </row>
        <row r="49">
          <cell r="H49">
            <v>2200</v>
          </cell>
        </row>
        <row r="50">
          <cell r="H50">
            <v>4502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63</v>
          </cell>
        </row>
        <row r="54">
          <cell r="H54">
            <v>0</v>
          </cell>
        </row>
        <row r="55">
          <cell r="H55">
            <v>310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25761.8</v>
          </cell>
        </row>
      </sheetData>
      <sheetData sheetId="17">
        <row r="5">
          <cell r="H5">
            <v>2323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2323.01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408</v>
          </cell>
        </row>
        <row r="15">
          <cell r="H15">
            <v>408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6419</v>
          </cell>
        </row>
        <row r="21">
          <cell r="H21">
            <v>1355</v>
          </cell>
        </row>
        <row r="22">
          <cell r="H22">
            <v>5064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9150</v>
          </cell>
        </row>
        <row r="26">
          <cell r="H26">
            <v>309</v>
          </cell>
        </row>
        <row r="27">
          <cell r="H27">
            <v>0</v>
          </cell>
        </row>
        <row r="28">
          <cell r="H28">
            <v>41</v>
          </cell>
        </row>
        <row r="29">
          <cell r="H29">
            <v>137.98000000000002</v>
          </cell>
        </row>
        <row r="30">
          <cell r="H30">
            <v>109.04</v>
          </cell>
        </row>
        <row r="31">
          <cell r="H31">
            <v>20.979999999999997</v>
          </cell>
        </row>
        <row r="32">
          <cell r="H32">
            <v>315</v>
          </cell>
        </row>
        <row r="33">
          <cell r="H33">
            <v>79.99000000000001</v>
          </cell>
        </row>
        <row r="34">
          <cell r="H34">
            <v>162.95</v>
          </cell>
        </row>
        <row r="35">
          <cell r="H35">
            <v>0</v>
          </cell>
        </row>
        <row r="36">
          <cell r="H36">
            <v>40.04</v>
          </cell>
        </row>
        <row r="37">
          <cell r="H37">
            <v>32.019999999999996</v>
          </cell>
        </row>
        <row r="38">
          <cell r="H38">
            <v>0</v>
          </cell>
        </row>
        <row r="39">
          <cell r="H39">
            <v>59.96</v>
          </cell>
        </row>
        <row r="40">
          <cell r="H40">
            <v>138.98000000000002</v>
          </cell>
        </row>
        <row r="41">
          <cell r="H41">
            <v>0</v>
          </cell>
        </row>
        <row r="43">
          <cell r="H43">
            <v>128.01</v>
          </cell>
        </row>
        <row r="44">
          <cell r="H44">
            <v>166.02</v>
          </cell>
        </row>
        <row r="46">
          <cell r="H46">
            <v>7274.98</v>
          </cell>
        </row>
        <row r="47">
          <cell r="H47">
            <v>5351.99</v>
          </cell>
        </row>
        <row r="48">
          <cell r="H48">
            <v>5038.98</v>
          </cell>
        </row>
        <row r="49">
          <cell r="H49">
            <v>313.01</v>
          </cell>
        </row>
        <row r="50">
          <cell r="H50">
            <v>1922.99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52</v>
          </cell>
        </row>
        <row r="54">
          <cell r="H54">
            <v>0</v>
          </cell>
        </row>
        <row r="55">
          <cell r="H55">
            <v>171.97</v>
          </cell>
        </row>
        <row r="56">
          <cell r="H56">
            <v>0</v>
          </cell>
        </row>
        <row r="57">
          <cell r="H57">
            <v>0</v>
          </cell>
        </row>
      </sheetData>
      <sheetData sheetId="18">
        <row r="5">
          <cell r="H5">
            <v>26478</v>
          </cell>
        </row>
        <row r="6">
          <cell r="H6">
            <v>11659</v>
          </cell>
        </row>
        <row r="7">
          <cell r="H7">
            <v>12862</v>
          </cell>
        </row>
        <row r="8">
          <cell r="H8">
            <v>2</v>
          </cell>
        </row>
        <row r="9">
          <cell r="H9">
            <v>1505</v>
          </cell>
        </row>
        <row r="10">
          <cell r="H10">
            <v>410</v>
          </cell>
        </row>
        <row r="11">
          <cell r="H11">
            <v>43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14</v>
          </cell>
        </row>
        <row r="15">
          <cell r="H15">
            <v>14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12471</v>
          </cell>
        </row>
        <row r="21">
          <cell r="H21">
            <v>1925</v>
          </cell>
        </row>
        <row r="22">
          <cell r="H22">
            <v>10546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38967</v>
          </cell>
        </row>
        <row r="26">
          <cell r="H26">
            <v>5650</v>
          </cell>
        </row>
        <row r="27">
          <cell r="H27">
            <v>3457</v>
          </cell>
        </row>
        <row r="28">
          <cell r="H28">
            <v>125</v>
          </cell>
        </row>
        <row r="29">
          <cell r="H29">
            <v>751</v>
          </cell>
        </row>
        <row r="30">
          <cell r="H30">
            <v>1002</v>
          </cell>
        </row>
        <row r="31">
          <cell r="H31">
            <v>351</v>
          </cell>
        </row>
        <row r="32">
          <cell r="H32">
            <v>3239</v>
          </cell>
        </row>
        <row r="33">
          <cell r="H33">
            <v>3185</v>
          </cell>
        </row>
        <row r="34">
          <cell r="H34">
            <v>8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46</v>
          </cell>
        </row>
        <row r="38">
          <cell r="H38">
            <v>0</v>
          </cell>
        </row>
        <row r="39">
          <cell r="H39">
            <v>1693</v>
          </cell>
        </row>
        <row r="40">
          <cell r="H40">
            <v>129</v>
          </cell>
        </row>
        <row r="41">
          <cell r="H41">
            <v>6</v>
          </cell>
        </row>
        <row r="42">
          <cell r="H42">
            <v>1173</v>
          </cell>
        </row>
        <row r="43">
          <cell r="H43">
            <v>96</v>
          </cell>
        </row>
        <row r="44">
          <cell r="H44">
            <v>0</v>
          </cell>
        </row>
        <row r="45">
          <cell r="H45">
            <v>1077</v>
          </cell>
        </row>
        <row r="46">
          <cell r="H46">
            <v>25391</v>
          </cell>
        </row>
        <row r="47">
          <cell r="H47">
            <v>18558</v>
          </cell>
        </row>
        <row r="48">
          <cell r="H48">
            <v>18458</v>
          </cell>
        </row>
        <row r="49">
          <cell r="H49">
            <v>100</v>
          </cell>
        </row>
        <row r="50">
          <cell r="H50">
            <v>6830</v>
          </cell>
        </row>
        <row r="51">
          <cell r="H51">
            <v>0</v>
          </cell>
        </row>
        <row r="52">
          <cell r="H52">
            <v>2</v>
          </cell>
        </row>
        <row r="53">
          <cell r="H53">
            <v>295</v>
          </cell>
        </row>
        <row r="54">
          <cell r="H54">
            <v>0</v>
          </cell>
        </row>
        <row r="55">
          <cell r="H55">
            <v>1020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38670</v>
          </cell>
        </row>
      </sheetData>
      <sheetData sheetId="20">
        <row r="5">
          <cell r="H5">
            <v>13973.8</v>
          </cell>
        </row>
        <row r="6">
          <cell r="H6">
            <v>6336.3</v>
          </cell>
        </row>
        <row r="7">
          <cell r="H7">
            <v>6026.299999999999</v>
          </cell>
        </row>
        <row r="8">
          <cell r="H8">
            <v>0</v>
          </cell>
        </row>
        <row r="9">
          <cell r="H9">
            <v>1590.5</v>
          </cell>
        </row>
        <row r="10">
          <cell r="H10">
            <v>257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9</v>
          </cell>
        </row>
        <row r="15">
          <cell r="H15">
            <v>9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6162</v>
          </cell>
        </row>
        <row r="21">
          <cell r="H21">
            <v>1007</v>
          </cell>
        </row>
        <row r="22">
          <cell r="H22">
            <v>5155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20381.1</v>
          </cell>
        </row>
        <row r="26">
          <cell r="H26">
            <v>2948</v>
          </cell>
        </row>
        <row r="27">
          <cell r="H27">
            <v>1815.2</v>
          </cell>
        </row>
        <row r="28">
          <cell r="H28">
            <v>91.8</v>
          </cell>
        </row>
        <row r="29">
          <cell r="H29">
            <v>370</v>
          </cell>
        </row>
        <row r="30">
          <cell r="H30">
            <v>252</v>
          </cell>
        </row>
        <row r="31">
          <cell r="H31">
            <v>419</v>
          </cell>
        </row>
        <row r="32">
          <cell r="H32">
            <v>1495</v>
          </cell>
        </row>
        <row r="33">
          <cell r="H33">
            <v>557</v>
          </cell>
        </row>
        <row r="34">
          <cell r="H34">
            <v>747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191</v>
          </cell>
        </row>
        <row r="38">
          <cell r="H38">
            <v>0</v>
          </cell>
        </row>
        <row r="39">
          <cell r="H39">
            <v>464.6</v>
          </cell>
        </row>
        <row r="40">
          <cell r="H40">
            <v>104.6</v>
          </cell>
        </row>
        <row r="41">
          <cell r="H41">
            <v>10</v>
          </cell>
        </row>
        <row r="42">
          <cell r="H42">
            <v>943.4000000000001</v>
          </cell>
        </row>
        <row r="43">
          <cell r="H43">
            <v>100</v>
          </cell>
        </row>
        <row r="44">
          <cell r="H44">
            <v>0</v>
          </cell>
        </row>
        <row r="45">
          <cell r="H45">
            <v>843.4</v>
          </cell>
        </row>
        <row r="46">
          <cell r="H46">
            <v>13714.3</v>
          </cell>
        </row>
        <row r="47">
          <cell r="H47">
            <v>10173</v>
          </cell>
        </row>
        <row r="48">
          <cell r="H48">
            <v>9855</v>
          </cell>
        </row>
        <row r="49">
          <cell r="H49">
            <v>318</v>
          </cell>
        </row>
        <row r="50">
          <cell r="H50">
            <v>3541.3</v>
          </cell>
        </row>
        <row r="51">
          <cell r="H51">
            <v>0</v>
          </cell>
        </row>
        <row r="52">
          <cell r="H52">
            <v>1.2</v>
          </cell>
        </row>
        <row r="53">
          <cell r="H53">
            <v>120</v>
          </cell>
        </row>
        <row r="54">
          <cell r="H54">
            <v>0</v>
          </cell>
        </row>
        <row r="55">
          <cell r="H55">
            <v>580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20381.1</v>
          </cell>
        </row>
      </sheetData>
      <sheetData sheetId="21">
        <row r="5">
          <cell r="H5">
            <v>31446</v>
          </cell>
        </row>
        <row r="6">
          <cell r="H6">
            <v>15930</v>
          </cell>
        </row>
        <row r="7">
          <cell r="H7">
            <v>13200</v>
          </cell>
        </row>
        <row r="8">
          <cell r="H8">
            <v>5</v>
          </cell>
        </row>
        <row r="9">
          <cell r="H9">
            <v>1600</v>
          </cell>
        </row>
        <row r="10">
          <cell r="H10">
            <v>551</v>
          </cell>
        </row>
        <row r="11">
          <cell r="H11">
            <v>160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260</v>
          </cell>
        </row>
        <row r="15">
          <cell r="H15">
            <v>245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2</v>
          </cell>
        </row>
        <row r="19">
          <cell r="H19">
            <v>0</v>
          </cell>
        </row>
        <row r="22">
          <cell r="H22">
            <v>10965</v>
          </cell>
        </row>
        <row r="23">
          <cell r="H23">
            <v>0</v>
          </cell>
        </row>
        <row r="24">
          <cell r="H24">
            <v>0</v>
          </cell>
        </row>
        <row r="28">
          <cell r="H28">
            <v>80</v>
          </cell>
        </row>
        <row r="29">
          <cell r="H29">
            <v>1000</v>
          </cell>
        </row>
        <row r="30">
          <cell r="H30">
            <v>150</v>
          </cell>
        </row>
        <row r="31">
          <cell r="H31">
            <v>1270</v>
          </cell>
        </row>
        <row r="32">
          <cell r="H32">
            <v>3500</v>
          </cell>
        </row>
        <row r="33">
          <cell r="H33">
            <v>1250</v>
          </cell>
        </row>
        <row r="34">
          <cell r="H34">
            <v>1800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450</v>
          </cell>
        </row>
        <row r="38">
          <cell r="H38">
            <v>0</v>
          </cell>
        </row>
        <row r="39">
          <cell r="H39">
            <v>636</v>
          </cell>
        </row>
        <row r="40">
          <cell r="H40">
            <v>110</v>
          </cell>
        </row>
        <row r="41">
          <cell r="H41">
            <v>3</v>
          </cell>
        </row>
        <row r="42">
          <cell r="H42">
            <v>2354</v>
          </cell>
        </row>
        <row r="43">
          <cell r="H43">
            <v>132</v>
          </cell>
        </row>
        <row r="44">
          <cell r="H44">
            <v>50</v>
          </cell>
        </row>
        <row r="45">
          <cell r="H45">
            <v>2172</v>
          </cell>
        </row>
        <row r="46">
          <cell r="H46">
            <v>30934</v>
          </cell>
        </row>
        <row r="47">
          <cell r="H47">
            <v>22780</v>
          </cell>
        </row>
        <row r="48">
          <cell r="H48">
            <v>22500</v>
          </cell>
        </row>
        <row r="49">
          <cell r="H49">
            <v>280</v>
          </cell>
        </row>
        <row r="50">
          <cell r="H50">
            <v>8154</v>
          </cell>
        </row>
        <row r="51">
          <cell r="H51">
            <v>7</v>
          </cell>
        </row>
        <row r="52">
          <cell r="H52">
            <v>0</v>
          </cell>
        </row>
        <row r="53">
          <cell r="H53">
            <v>385</v>
          </cell>
        </row>
        <row r="54">
          <cell r="H54">
            <v>0</v>
          </cell>
        </row>
        <row r="55">
          <cell r="H55">
            <v>800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46129</v>
          </cell>
        </row>
      </sheetData>
      <sheetData sheetId="22">
        <row r="5">
          <cell r="H5">
            <v>13657</v>
          </cell>
        </row>
        <row r="6">
          <cell r="H6">
            <v>6260</v>
          </cell>
        </row>
        <row r="7">
          <cell r="H7">
            <v>5500</v>
          </cell>
        </row>
        <row r="8">
          <cell r="H8">
            <v>40</v>
          </cell>
        </row>
        <row r="9">
          <cell r="H9">
            <v>1659</v>
          </cell>
        </row>
        <row r="10">
          <cell r="H10">
            <v>195</v>
          </cell>
        </row>
        <row r="11">
          <cell r="H11">
            <v>3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280</v>
          </cell>
        </row>
        <row r="15">
          <cell r="H15">
            <v>202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7122</v>
          </cell>
        </row>
        <row r="21">
          <cell r="H21">
            <v>1022</v>
          </cell>
        </row>
        <row r="22">
          <cell r="H22">
            <v>6100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21059</v>
          </cell>
        </row>
        <row r="26">
          <cell r="H26">
            <v>3298</v>
          </cell>
        </row>
        <row r="27">
          <cell r="H27">
            <v>1860</v>
          </cell>
        </row>
        <row r="28">
          <cell r="H28">
            <v>95</v>
          </cell>
        </row>
        <row r="29">
          <cell r="H29">
            <v>518</v>
          </cell>
        </row>
        <row r="30">
          <cell r="H30">
            <v>825</v>
          </cell>
        </row>
        <row r="31">
          <cell r="H31">
            <v>0</v>
          </cell>
        </row>
        <row r="32">
          <cell r="H32">
            <v>1085</v>
          </cell>
        </row>
        <row r="33">
          <cell r="H33">
            <v>480</v>
          </cell>
        </row>
        <row r="34">
          <cell r="H34">
            <v>0</v>
          </cell>
        </row>
        <row r="35">
          <cell r="H35">
            <v>470</v>
          </cell>
        </row>
        <row r="36">
          <cell r="H36">
            <v>0</v>
          </cell>
        </row>
        <row r="37">
          <cell r="H37">
            <v>105</v>
          </cell>
        </row>
        <row r="38">
          <cell r="H38">
            <v>0</v>
          </cell>
        </row>
        <row r="39">
          <cell r="H39">
            <v>725</v>
          </cell>
        </row>
        <row r="40">
          <cell r="H40">
            <v>200</v>
          </cell>
        </row>
        <row r="41">
          <cell r="H41">
            <v>45</v>
          </cell>
        </row>
        <row r="42">
          <cell r="H42">
            <v>1094</v>
          </cell>
        </row>
        <row r="43">
          <cell r="H43">
            <v>85</v>
          </cell>
        </row>
        <row r="44">
          <cell r="H44">
            <v>0</v>
          </cell>
        </row>
        <row r="45">
          <cell r="H45">
            <v>1009</v>
          </cell>
        </row>
        <row r="46">
          <cell r="H46">
            <v>13790</v>
          </cell>
        </row>
        <row r="47">
          <cell r="H47">
            <v>10119</v>
          </cell>
        </row>
        <row r="48">
          <cell r="H48">
            <v>10077</v>
          </cell>
        </row>
        <row r="49">
          <cell r="H49">
            <v>42</v>
          </cell>
        </row>
        <row r="50">
          <cell r="H50">
            <v>3671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183</v>
          </cell>
        </row>
        <row r="54">
          <cell r="H54">
            <v>0</v>
          </cell>
        </row>
        <row r="55">
          <cell r="H55">
            <v>580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21059</v>
          </cell>
        </row>
      </sheetData>
      <sheetData sheetId="23">
        <row r="5">
          <cell r="H5">
            <v>7699</v>
          </cell>
        </row>
        <row r="6">
          <cell r="H6">
            <v>4389</v>
          </cell>
        </row>
        <row r="7">
          <cell r="H7">
            <v>3118</v>
          </cell>
        </row>
        <row r="8">
          <cell r="H8">
            <v>30</v>
          </cell>
        </row>
        <row r="9">
          <cell r="H9">
            <v>0</v>
          </cell>
        </row>
        <row r="10">
          <cell r="H10">
            <v>163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711</v>
          </cell>
        </row>
        <row r="22">
          <cell r="H22">
            <v>2290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10701</v>
          </cell>
        </row>
        <row r="26">
          <cell r="H26">
            <v>1997</v>
          </cell>
        </row>
        <row r="27">
          <cell r="H27">
            <v>1138</v>
          </cell>
        </row>
        <row r="28">
          <cell r="H28">
            <v>63</v>
          </cell>
        </row>
        <row r="29">
          <cell r="H29">
            <v>226</v>
          </cell>
        </row>
        <row r="30">
          <cell r="H30">
            <v>220</v>
          </cell>
        </row>
        <row r="31">
          <cell r="H31">
            <v>350</v>
          </cell>
        </row>
        <row r="32">
          <cell r="H32">
            <v>1043</v>
          </cell>
        </row>
        <row r="33">
          <cell r="H33">
            <v>947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96</v>
          </cell>
        </row>
        <row r="38">
          <cell r="H38">
            <v>0</v>
          </cell>
        </row>
        <row r="39">
          <cell r="H39">
            <v>329</v>
          </cell>
        </row>
        <row r="40">
          <cell r="H40">
            <v>21</v>
          </cell>
        </row>
        <row r="41">
          <cell r="H41">
            <v>12</v>
          </cell>
        </row>
        <row r="42">
          <cell r="H42">
            <v>467</v>
          </cell>
        </row>
        <row r="43">
          <cell r="H43">
            <v>125</v>
          </cell>
        </row>
        <row r="44">
          <cell r="H44">
            <v>0</v>
          </cell>
        </row>
        <row r="45">
          <cell r="H45">
            <v>342</v>
          </cell>
        </row>
        <row r="46">
          <cell r="H46">
            <v>6334</v>
          </cell>
        </row>
        <row r="47">
          <cell r="H47">
            <v>4672</v>
          </cell>
        </row>
        <row r="48">
          <cell r="H48">
            <v>4601</v>
          </cell>
        </row>
        <row r="49">
          <cell r="H49">
            <v>71</v>
          </cell>
        </row>
        <row r="50">
          <cell r="H50">
            <v>1662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73</v>
          </cell>
        </row>
        <row r="54">
          <cell r="H54">
            <v>0</v>
          </cell>
        </row>
        <row r="55">
          <cell r="H55">
            <v>425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10701</v>
          </cell>
        </row>
      </sheetData>
      <sheetData sheetId="24">
        <row r="5">
          <cell r="H5">
            <v>11046</v>
          </cell>
        </row>
        <row r="6">
          <cell r="H6">
            <v>5891</v>
          </cell>
        </row>
        <row r="7">
          <cell r="H7">
            <v>4371</v>
          </cell>
        </row>
        <row r="8">
          <cell r="H8">
            <v>60</v>
          </cell>
        </row>
        <row r="9">
          <cell r="H9">
            <v>530</v>
          </cell>
        </row>
        <row r="10">
          <cell r="H10">
            <v>184</v>
          </cell>
        </row>
        <row r="11">
          <cell r="H11">
            <v>10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5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5534</v>
          </cell>
        </row>
        <row r="21">
          <cell r="H21">
            <v>1036</v>
          </cell>
        </row>
        <row r="22">
          <cell r="H22">
            <v>4400</v>
          </cell>
        </row>
        <row r="23">
          <cell r="H23">
            <v>98</v>
          </cell>
        </row>
        <row r="24">
          <cell r="H24">
            <v>0</v>
          </cell>
        </row>
        <row r="25">
          <cell r="H25">
            <v>16587</v>
          </cell>
        </row>
        <row r="26">
          <cell r="H26">
            <v>2493</v>
          </cell>
        </row>
        <row r="27">
          <cell r="H27">
            <v>1831</v>
          </cell>
        </row>
        <row r="28">
          <cell r="H28">
            <v>58</v>
          </cell>
        </row>
        <row r="29">
          <cell r="H29">
            <v>130</v>
          </cell>
        </row>
        <row r="30">
          <cell r="H30">
            <v>79</v>
          </cell>
        </row>
        <row r="31">
          <cell r="H31">
            <v>395</v>
          </cell>
        </row>
        <row r="32">
          <cell r="H32">
            <v>1338</v>
          </cell>
        </row>
        <row r="33">
          <cell r="H33">
            <v>378</v>
          </cell>
        </row>
        <row r="34">
          <cell r="H34">
            <v>900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60</v>
          </cell>
        </row>
        <row r="38">
          <cell r="H38">
            <v>0</v>
          </cell>
        </row>
        <row r="39">
          <cell r="H39">
            <v>562</v>
          </cell>
        </row>
        <row r="40">
          <cell r="H40">
            <v>50</v>
          </cell>
        </row>
        <row r="41">
          <cell r="H41">
            <v>10</v>
          </cell>
        </row>
        <row r="42">
          <cell r="H42">
            <v>586</v>
          </cell>
        </row>
        <row r="43">
          <cell r="H43">
            <v>2</v>
          </cell>
        </row>
        <row r="44">
          <cell r="H44">
            <v>0</v>
          </cell>
        </row>
        <row r="45">
          <cell r="H45">
            <v>584</v>
          </cell>
        </row>
        <row r="46">
          <cell r="H46">
            <v>10804</v>
          </cell>
        </row>
        <row r="47">
          <cell r="H47">
            <v>7944</v>
          </cell>
        </row>
        <row r="48">
          <cell r="H48">
            <v>7914</v>
          </cell>
        </row>
        <row r="49">
          <cell r="H49">
            <v>30</v>
          </cell>
        </row>
        <row r="50">
          <cell r="H50">
            <v>2860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126</v>
          </cell>
        </row>
        <row r="54">
          <cell r="H54">
            <v>0</v>
          </cell>
        </row>
        <row r="55">
          <cell r="H55">
            <v>608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16587</v>
          </cell>
        </row>
      </sheetData>
      <sheetData sheetId="25">
        <row r="5">
          <cell r="H5">
            <v>18032</v>
          </cell>
        </row>
        <row r="6">
          <cell r="H6">
            <v>9901</v>
          </cell>
        </row>
        <row r="7">
          <cell r="H7">
            <v>7508</v>
          </cell>
        </row>
        <row r="8">
          <cell r="H8">
            <v>0</v>
          </cell>
        </row>
        <row r="9">
          <cell r="H9">
            <v>385</v>
          </cell>
        </row>
        <row r="10">
          <cell r="H10">
            <v>178</v>
          </cell>
        </row>
        <row r="11">
          <cell r="H11">
            <v>10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518</v>
          </cell>
        </row>
        <row r="15">
          <cell r="H15">
            <v>391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10512</v>
          </cell>
        </row>
        <row r="21">
          <cell r="H21">
            <v>1762</v>
          </cell>
        </row>
        <row r="22">
          <cell r="H22">
            <v>8750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29062</v>
          </cell>
        </row>
        <row r="26">
          <cell r="H26">
            <v>2808</v>
          </cell>
        </row>
        <row r="27">
          <cell r="H27">
            <v>1219</v>
          </cell>
        </row>
        <row r="28">
          <cell r="H28">
            <v>81</v>
          </cell>
        </row>
        <row r="29">
          <cell r="H29">
            <v>100</v>
          </cell>
        </row>
        <row r="30">
          <cell r="H30">
            <v>500</v>
          </cell>
        </row>
        <row r="31">
          <cell r="H31">
            <v>600</v>
          </cell>
        </row>
        <row r="32">
          <cell r="H32">
            <v>2817</v>
          </cell>
        </row>
        <row r="33">
          <cell r="H33">
            <v>520</v>
          </cell>
        </row>
        <row r="34">
          <cell r="H34">
            <v>600</v>
          </cell>
        </row>
        <row r="35">
          <cell r="H35">
            <v>0</v>
          </cell>
        </row>
        <row r="36">
          <cell r="H36">
            <v>1400</v>
          </cell>
        </row>
        <row r="37">
          <cell r="H37">
            <v>297</v>
          </cell>
        </row>
        <row r="38">
          <cell r="H38">
            <v>0</v>
          </cell>
        </row>
        <row r="39">
          <cell r="H39">
            <v>100</v>
          </cell>
        </row>
        <row r="40">
          <cell r="H40">
            <v>69</v>
          </cell>
        </row>
        <row r="41">
          <cell r="H41">
            <v>2</v>
          </cell>
        </row>
        <row r="42">
          <cell r="H42">
            <v>3068</v>
          </cell>
        </row>
        <row r="43">
          <cell r="H43">
            <v>93</v>
          </cell>
        </row>
        <row r="44">
          <cell r="H44">
            <v>0</v>
          </cell>
        </row>
        <row r="45">
          <cell r="H45">
            <v>2975</v>
          </cell>
        </row>
        <row r="46">
          <cell r="H46">
            <v>20437</v>
          </cell>
        </row>
        <row r="47">
          <cell r="H47">
            <v>15323</v>
          </cell>
        </row>
        <row r="48">
          <cell r="H48">
            <v>14868</v>
          </cell>
        </row>
        <row r="49">
          <cell r="H49">
            <v>450</v>
          </cell>
        </row>
        <row r="50">
          <cell r="H50">
            <v>5205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170</v>
          </cell>
        </row>
        <row r="54">
          <cell r="H54">
            <v>0</v>
          </cell>
        </row>
        <row r="55">
          <cell r="H55">
            <v>1510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30981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zoomScale="60" zoomScaleNormal="60" workbookViewId="0" topLeftCell="G1">
      <selection activeCell="Z1" sqref="Z1"/>
    </sheetView>
  </sheetViews>
  <sheetFormatPr defaultColWidth="9.140625" defaultRowHeight="12.75"/>
  <cols>
    <col min="1" max="1" width="48.28125" style="1" customWidth="1"/>
    <col min="2" max="2" width="13.7109375" style="2" customWidth="1"/>
    <col min="3" max="3" width="11.28125" style="2" customWidth="1"/>
    <col min="4" max="4" width="9.421875" style="2" bestFit="1" customWidth="1"/>
    <col min="5" max="5" width="10.140625" style="2" customWidth="1"/>
    <col min="6" max="6" width="10.8515625" style="2" bestFit="1" customWidth="1"/>
    <col min="7" max="7" width="9.7109375" style="2" bestFit="1" customWidth="1"/>
    <col min="8" max="8" width="10.140625" style="2" bestFit="1" customWidth="1"/>
    <col min="9" max="10" width="14.7109375" style="2" bestFit="1" customWidth="1"/>
    <col min="11" max="11" width="11.28125" style="2" customWidth="1"/>
    <col min="12" max="12" width="10.00390625" style="2" bestFit="1" customWidth="1"/>
    <col min="13" max="13" width="12.421875" style="2" customWidth="1"/>
    <col min="14" max="14" width="11.140625" style="2" customWidth="1"/>
    <col min="15" max="15" width="14.7109375" style="2" bestFit="1" customWidth="1"/>
    <col min="16" max="21" width="9.57421875" style="2" bestFit="1" customWidth="1"/>
    <col min="22" max="22" width="12.8515625" style="2" customWidth="1"/>
    <col min="23" max="23" width="10.421875" style="2" customWidth="1"/>
    <col min="24" max="24" width="11.7109375" style="2" customWidth="1"/>
    <col min="25" max="25" width="11.8515625" style="2" customWidth="1"/>
    <col min="26" max="26" width="13.140625" style="2" customWidth="1"/>
    <col min="27" max="16384" width="9.140625" style="2" customWidth="1"/>
  </cols>
  <sheetData>
    <row r="1" ht="14.25">
      <c r="Z1" s="3" t="s">
        <v>94</v>
      </c>
    </row>
    <row r="2" ht="14.25">
      <c r="Z2" s="3" t="s">
        <v>93</v>
      </c>
    </row>
    <row r="3" spans="1:26" ht="15.75" thickBot="1">
      <c r="A3" s="4" t="s">
        <v>82</v>
      </c>
      <c r="M3" s="3"/>
      <c r="Z3" s="3" t="s">
        <v>2</v>
      </c>
    </row>
    <row r="4" spans="1:26" ht="101.25" customHeight="1" thickBot="1">
      <c r="A4" s="5" t="s">
        <v>27</v>
      </c>
      <c r="B4" s="6" t="s">
        <v>0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3</v>
      </c>
      <c r="I4" s="6" t="s">
        <v>9</v>
      </c>
      <c r="J4" s="6" t="s">
        <v>15</v>
      </c>
      <c r="K4" s="6" t="s">
        <v>7</v>
      </c>
      <c r="L4" s="6" t="s">
        <v>25</v>
      </c>
      <c r="M4" s="7" t="s">
        <v>1</v>
      </c>
      <c r="N4" s="8" t="s">
        <v>4</v>
      </c>
      <c r="O4" s="9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88</v>
      </c>
      <c r="U4" s="6" t="s">
        <v>21</v>
      </c>
      <c r="V4" s="6" t="s">
        <v>22</v>
      </c>
      <c r="W4" s="10" t="s">
        <v>23</v>
      </c>
      <c r="X4" s="10" t="s">
        <v>24</v>
      </c>
      <c r="Y4" s="96" t="s">
        <v>5</v>
      </c>
      <c r="Z4" s="96" t="s">
        <v>6</v>
      </c>
    </row>
    <row r="5" spans="1:26" ht="19.5" customHeight="1">
      <c r="A5" s="11" t="s">
        <v>28</v>
      </c>
      <c r="B5" s="12">
        <v>13159</v>
      </c>
      <c r="C5" s="13">
        <v>17459</v>
      </c>
      <c r="D5" s="13">
        <v>7700</v>
      </c>
      <c r="E5" s="13">
        <v>11380</v>
      </c>
      <c r="F5" s="13">
        <v>13228</v>
      </c>
      <c r="G5" s="13">
        <v>31367</v>
      </c>
      <c r="H5" s="13">
        <v>29246</v>
      </c>
      <c r="I5" s="13">
        <v>31717</v>
      </c>
      <c r="J5" s="13">
        <v>17286</v>
      </c>
      <c r="K5" s="13">
        <v>16350</v>
      </c>
      <c r="L5" s="13">
        <v>25362</v>
      </c>
      <c r="M5" s="97">
        <v>20945</v>
      </c>
      <c r="N5" s="98">
        <f>SUM(B5:M5)</f>
        <v>235199</v>
      </c>
      <c r="O5" s="99">
        <v>14560</v>
      </c>
      <c r="P5" s="15">
        <v>10949</v>
      </c>
      <c r="Q5" s="13">
        <v>11754</v>
      </c>
      <c r="R5" s="13">
        <v>13050</v>
      </c>
      <c r="S5" s="16">
        <v>28237</v>
      </c>
      <c r="T5" s="13">
        <v>11286</v>
      </c>
      <c r="U5" s="13">
        <v>10983</v>
      </c>
      <c r="V5" s="13">
        <v>34207</v>
      </c>
      <c r="W5" s="13">
        <v>10445</v>
      </c>
      <c r="X5" s="97">
        <v>0</v>
      </c>
      <c r="Y5" s="42">
        <f>SUM(O5:W5)</f>
        <v>145471</v>
      </c>
      <c r="Z5" s="100">
        <f>N5+X5+Y5</f>
        <v>380670</v>
      </c>
    </row>
    <row r="6" spans="1:26" ht="19.5" customHeight="1">
      <c r="A6" s="18" t="s">
        <v>29</v>
      </c>
      <c r="B6" s="19">
        <v>6267</v>
      </c>
      <c r="C6" s="20">
        <v>9417</v>
      </c>
      <c r="D6" s="20">
        <v>4300</v>
      </c>
      <c r="E6" s="20">
        <v>6100</v>
      </c>
      <c r="F6" s="20">
        <v>6260</v>
      </c>
      <c r="G6" s="20">
        <v>16037</v>
      </c>
      <c r="H6" s="20">
        <v>15460</v>
      </c>
      <c r="I6" s="20">
        <v>18350</v>
      </c>
      <c r="J6" s="20">
        <v>8520</v>
      </c>
      <c r="K6" s="20">
        <v>9150</v>
      </c>
      <c r="L6" s="20">
        <v>11600</v>
      </c>
      <c r="M6" s="101">
        <v>10045</v>
      </c>
      <c r="N6" s="102">
        <f aca="true" t="shared" si="0" ref="N6:N58">SUM(B6:M6)</f>
        <v>121506</v>
      </c>
      <c r="O6" s="103">
        <v>7875</v>
      </c>
      <c r="P6" s="22">
        <v>5270</v>
      </c>
      <c r="Q6" s="20">
        <v>5500</v>
      </c>
      <c r="R6" s="20">
        <v>6750</v>
      </c>
      <c r="S6" s="23">
        <v>10300</v>
      </c>
      <c r="T6" s="20">
        <v>5806</v>
      </c>
      <c r="U6" s="20">
        <v>6900</v>
      </c>
      <c r="V6" s="20">
        <v>8590</v>
      </c>
      <c r="W6" s="20">
        <v>6250</v>
      </c>
      <c r="X6" s="101">
        <v>0</v>
      </c>
      <c r="Y6" s="21">
        <f aca="true" t="shared" si="1" ref="Y6:Y58">SUM(O6:W6)</f>
        <v>63241</v>
      </c>
      <c r="Z6" s="104">
        <f aca="true" t="shared" si="2" ref="Z6:Z58">N6+X6+Y6</f>
        <v>184747</v>
      </c>
    </row>
    <row r="7" spans="1:26" ht="19.5" customHeight="1">
      <c r="A7" s="18" t="s">
        <v>30</v>
      </c>
      <c r="B7" s="19">
        <v>5735</v>
      </c>
      <c r="C7" s="20">
        <v>7564</v>
      </c>
      <c r="D7" s="20">
        <v>3200</v>
      </c>
      <c r="E7" s="20">
        <v>4500</v>
      </c>
      <c r="F7" s="20">
        <v>5110</v>
      </c>
      <c r="G7" s="20">
        <v>13010</v>
      </c>
      <c r="H7" s="20">
        <v>12096</v>
      </c>
      <c r="I7" s="20">
        <v>10970</v>
      </c>
      <c r="J7" s="20">
        <v>6500</v>
      </c>
      <c r="K7" s="20">
        <v>6000</v>
      </c>
      <c r="L7" s="20">
        <v>11900</v>
      </c>
      <c r="M7" s="101">
        <v>10088</v>
      </c>
      <c r="N7" s="102">
        <f t="shared" si="0"/>
        <v>96673</v>
      </c>
      <c r="O7" s="103">
        <v>6171</v>
      </c>
      <c r="P7" s="22">
        <v>5004</v>
      </c>
      <c r="Q7" s="20">
        <v>5400</v>
      </c>
      <c r="R7" s="20">
        <v>5400</v>
      </c>
      <c r="S7" s="23">
        <v>13900</v>
      </c>
      <c r="T7" s="20">
        <v>4030</v>
      </c>
      <c r="U7" s="20">
        <v>3600</v>
      </c>
      <c r="V7" s="20">
        <v>14849</v>
      </c>
      <c r="W7" s="20">
        <v>3914</v>
      </c>
      <c r="X7" s="101">
        <v>0</v>
      </c>
      <c r="Y7" s="21">
        <f t="shared" si="1"/>
        <v>62268</v>
      </c>
      <c r="Z7" s="104">
        <f t="shared" si="2"/>
        <v>158941</v>
      </c>
    </row>
    <row r="8" spans="1:26" ht="19.5" customHeight="1">
      <c r="A8" s="18" t="s">
        <v>31</v>
      </c>
      <c r="B8" s="19">
        <v>0</v>
      </c>
      <c r="C8" s="20">
        <v>0</v>
      </c>
      <c r="D8" s="20">
        <v>0</v>
      </c>
      <c r="E8" s="20">
        <v>60</v>
      </c>
      <c r="F8" s="20">
        <v>40</v>
      </c>
      <c r="G8" s="20">
        <v>10</v>
      </c>
      <c r="H8" s="20">
        <v>5</v>
      </c>
      <c r="I8" s="20">
        <v>0</v>
      </c>
      <c r="J8" s="20">
        <v>0</v>
      </c>
      <c r="K8" s="20">
        <v>65</v>
      </c>
      <c r="L8" s="20">
        <v>2</v>
      </c>
      <c r="M8" s="101">
        <v>0</v>
      </c>
      <c r="N8" s="102">
        <f t="shared" si="0"/>
        <v>182</v>
      </c>
      <c r="O8" s="103">
        <v>250</v>
      </c>
      <c r="P8" s="22">
        <v>0</v>
      </c>
      <c r="Q8" s="20">
        <v>5</v>
      </c>
      <c r="R8" s="20">
        <v>0</v>
      </c>
      <c r="S8" s="23">
        <v>12</v>
      </c>
      <c r="T8" s="20">
        <v>160</v>
      </c>
      <c r="U8" s="20">
        <v>0</v>
      </c>
      <c r="V8" s="20">
        <v>0</v>
      </c>
      <c r="W8" s="20">
        <v>15</v>
      </c>
      <c r="X8" s="101">
        <v>0</v>
      </c>
      <c r="Y8" s="21">
        <f t="shared" si="1"/>
        <v>442</v>
      </c>
      <c r="Z8" s="104">
        <f t="shared" si="2"/>
        <v>624</v>
      </c>
    </row>
    <row r="9" spans="1:26" ht="19.5" customHeight="1">
      <c r="A9" s="18" t="s">
        <v>32</v>
      </c>
      <c r="B9" s="19">
        <v>900</v>
      </c>
      <c r="C9" s="20">
        <v>360</v>
      </c>
      <c r="D9" s="20">
        <v>50</v>
      </c>
      <c r="E9" s="20">
        <v>540</v>
      </c>
      <c r="F9" s="20">
        <v>1620</v>
      </c>
      <c r="G9" s="20">
        <v>1500</v>
      </c>
      <c r="H9" s="20">
        <v>1320</v>
      </c>
      <c r="I9" s="20">
        <v>1964</v>
      </c>
      <c r="J9" s="20">
        <v>1836</v>
      </c>
      <c r="K9" s="20">
        <v>400</v>
      </c>
      <c r="L9" s="20">
        <v>1500</v>
      </c>
      <c r="M9" s="101">
        <v>420</v>
      </c>
      <c r="N9" s="102">
        <f t="shared" si="0"/>
        <v>12410</v>
      </c>
      <c r="O9" s="103">
        <v>4</v>
      </c>
      <c r="P9" s="22">
        <v>240</v>
      </c>
      <c r="Q9" s="20">
        <v>648</v>
      </c>
      <c r="R9" s="20">
        <v>600</v>
      </c>
      <c r="S9" s="23">
        <v>3300</v>
      </c>
      <c r="T9" s="20">
        <v>930</v>
      </c>
      <c r="U9" s="20">
        <v>180</v>
      </c>
      <c r="V9" s="20">
        <v>9249</v>
      </c>
      <c r="W9" s="20">
        <v>114</v>
      </c>
      <c r="X9" s="101">
        <v>0</v>
      </c>
      <c r="Y9" s="21">
        <f t="shared" si="1"/>
        <v>15265</v>
      </c>
      <c r="Z9" s="104">
        <f t="shared" si="2"/>
        <v>27675</v>
      </c>
    </row>
    <row r="10" spans="1:26" ht="19.5" customHeight="1">
      <c r="A10" s="18" t="s">
        <v>33</v>
      </c>
      <c r="B10" s="19">
        <v>257</v>
      </c>
      <c r="C10" s="20">
        <v>118</v>
      </c>
      <c r="D10" s="20">
        <v>150</v>
      </c>
      <c r="E10" s="20">
        <v>170</v>
      </c>
      <c r="F10" s="20">
        <v>195</v>
      </c>
      <c r="G10" s="20">
        <v>620</v>
      </c>
      <c r="H10" s="20">
        <v>385</v>
      </c>
      <c r="I10" s="20">
        <v>433</v>
      </c>
      <c r="J10" s="20">
        <v>330</v>
      </c>
      <c r="K10" s="20">
        <v>235</v>
      </c>
      <c r="L10" s="20">
        <v>350</v>
      </c>
      <c r="M10" s="101">
        <v>380</v>
      </c>
      <c r="N10" s="102">
        <f t="shared" si="0"/>
        <v>3623</v>
      </c>
      <c r="O10" s="103">
        <v>250</v>
      </c>
      <c r="P10" s="22">
        <v>435</v>
      </c>
      <c r="Q10" s="20">
        <v>200</v>
      </c>
      <c r="R10" s="20">
        <v>300</v>
      </c>
      <c r="S10" s="23">
        <v>700</v>
      </c>
      <c r="T10" s="20">
        <v>260</v>
      </c>
      <c r="U10" s="20">
        <v>300</v>
      </c>
      <c r="V10" s="20">
        <v>299</v>
      </c>
      <c r="W10" s="20">
        <v>0</v>
      </c>
      <c r="X10" s="101">
        <v>0</v>
      </c>
      <c r="Y10" s="21">
        <f t="shared" si="1"/>
        <v>2744</v>
      </c>
      <c r="Z10" s="104">
        <f t="shared" si="2"/>
        <v>6367</v>
      </c>
    </row>
    <row r="11" spans="1:26" ht="19.5" customHeight="1">
      <c r="A11" s="18" t="s">
        <v>34</v>
      </c>
      <c r="B11" s="19">
        <v>0</v>
      </c>
      <c r="C11" s="20">
        <v>0</v>
      </c>
      <c r="D11" s="20">
        <v>0</v>
      </c>
      <c r="E11" s="20">
        <v>10</v>
      </c>
      <c r="F11" s="20">
        <v>3</v>
      </c>
      <c r="G11" s="20">
        <v>190</v>
      </c>
      <c r="H11" s="20">
        <v>0</v>
      </c>
      <c r="I11" s="20">
        <v>0</v>
      </c>
      <c r="J11" s="20">
        <v>100</v>
      </c>
      <c r="K11" s="20">
        <v>500</v>
      </c>
      <c r="L11" s="20">
        <v>10</v>
      </c>
      <c r="M11" s="101">
        <v>12</v>
      </c>
      <c r="N11" s="102">
        <f t="shared" si="0"/>
        <v>825</v>
      </c>
      <c r="O11" s="103">
        <v>10</v>
      </c>
      <c r="P11" s="22">
        <v>0</v>
      </c>
      <c r="Q11" s="20">
        <v>1</v>
      </c>
      <c r="R11" s="20">
        <v>0</v>
      </c>
      <c r="S11" s="23">
        <v>25</v>
      </c>
      <c r="T11" s="20">
        <v>100</v>
      </c>
      <c r="U11" s="20">
        <v>3</v>
      </c>
      <c r="V11" s="20">
        <v>1220</v>
      </c>
      <c r="W11" s="20">
        <v>247</v>
      </c>
      <c r="X11" s="101">
        <v>0</v>
      </c>
      <c r="Y11" s="21">
        <f t="shared" si="1"/>
        <v>1606</v>
      </c>
      <c r="Z11" s="104">
        <f t="shared" si="2"/>
        <v>2431</v>
      </c>
    </row>
    <row r="12" spans="1:26" ht="23.25" customHeight="1">
      <c r="A12" s="25" t="s">
        <v>35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01">
        <v>0</v>
      </c>
      <c r="N12" s="102">
        <f t="shared" si="0"/>
        <v>0</v>
      </c>
      <c r="O12" s="103">
        <v>0</v>
      </c>
      <c r="P12" s="22">
        <v>0</v>
      </c>
      <c r="Q12" s="20">
        <v>0</v>
      </c>
      <c r="R12" s="20">
        <v>0</v>
      </c>
      <c r="S12" s="23">
        <v>0</v>
      </c>
      <c r="T12" s="20">
        <v>0</v>
      </c>
      <c r="U12" s="20">
        <v>0</v>
      </c>
      <c r="V12" s="20">
        <v>0</v>
      </c>
      <c r="W12" s="20">
        <v>0</v>
      </c>
      <c r="X12" s="101">
        <v>0</v>
      </c>
      <c r="Y12" s="21">
        <f t="shared" si="1"/>
        <v>0</v>
      </c>
      <c r="Z12" s="104">
        <f t="shared" si="2"/>
        <v>0</v>
      </c>
    </row>
    <row r="13" spans="1:26" ht="19.5" customHeight="1">
      <c r="A13" s="25" t="s">
        <v>36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101">
        <v>0</v>
      </c>
      <c r="N13" s="102">
        <f t="shared" si="0"/>
        <v>1</v>
      </c>
      <c r="O13" s="103">
        <v>0</v>
      </c>
      <c r="P13" s="22">
        <v>0</v>
      </c>
      <c r="Q13" s="20">
        <v>0</v>
      </c>
      <c r="R13" s="20">
        <v>0</v>
      </c>
      <c r="S13" s="23">
        <v>0</v>
      </c>
      <c r="T13" s="20">
        <v>0</v>
      </c>
      <c r="U13" s="20">
        <v>0</v>
      </c>
      <c r="V13" s="20">
        <v>0</v>
      </c>
      <c r="W13" s="20">
        <v>0</v>
      </c>
      <c r="X13" s="101">
        <v>0</v>
      </c>
      <c r="Y13" s="21">
        <f t="shared" si="1"/>
        <v>0</v>
      </c>
      <c r="Z13" s="104">
        <f t="shared" si="2"/>
        <v>1</v>
      </c>
    </row>
    <row r="14" spans="1:26" ht="19.5" customHeight="1">
      <c r="A14" s="25" t="s">
        <v>37</v>
      </c>
      <c r="B14" s="19">
        <v>335</v>
      </c>
      <c r="C14" s="20">
        <v>518</v>
      </c>
      <c r="D14" s="20">
        <v>0</v>
      </c>
      <c r="E14" s="20">
        <v>15</v>
      </c>
      <c r="F14" s="20">
        <v>280</v>
      </c>
      <c r="G14" s="20">
        <v>270</v>
      </c>
      <c r="H14" s="20">
        <v>80</v>
      </c>
      <c r="I14" s="20">
        <v>246</v>
      </c>
      <c r="J14" s="20">
        <v>243</v>
      </c>
      <c r="K14" s="20">
        <v>137</v>
      </c>
      <c r="L14" s="20">
        <v>450</v>
      </c>
      <c r="M14" s="101">
        <v>1290</v>
      </c>
      <c r="N14" s="102">
        <f t="shared" si="0"/>
        <v>3864</v>
      </c>
      <c r="O14" s="103">
        <v>537</v>
      </c>
      <c r="P14" s="22">
        <v>1400</v>
      </c>
      <c r="Q14" s="20">
        <v>518</v>
      </c>
      <c r="R14" s="20">
        <v>55</v>
      </c>
      <c r="S14" s="23">
        <v>850</v>
      </c>
      <c r="T14" s="20">
        <v>294</v>
      </c>
      <c r="U14" s="20">
        <v>227</v>
      </c>
      <c r="V14" s="20">
        <v>2565</v>
      </c>
      <c r="W14" s="20">
        <v>612</v>
      </c>
      <c r="X14" s="101">
        <v>408</v>
      </c>
      <c r="Y14" s="21">
        <f t="shared" si="1"/>
        <v>7058</v>
      </c>
      <c r="Z14" s="104">
        <f t="shared" si="2"/>
        <v>11330</v>
      </c>
    </row>
    <row r="15" spans="1:26" ht="19.5" customHeight="1">
      <c r="A15" s="25" t="s">
        <v>38</v>
      </c>
      <c r="B15" s="19">
        <v>335</v>
      </c>
      <c r="C15" s="20">
        <v>391</v>
      </c>
      <c r="D15" s="20">
        <v>0</v>
      </c>
      <c r="E15" s="20">
        <v>0</v>
      </c>
      <c r="F15" s="20">
        <v>202</v>
      </c>
      <c r="G15" s="20">
        <v>245</v>
      </c>
      <c r="H15" s="20">
        <v>65</v>
      </c>
      <c r="I15" s="20">
        <v>226</v>
      </c>
      <c r="J15" s="20">
        <v>163</v>
      </c>
      <c r="K15" s="20">
        <v>340</v>
      </c>
      <c r="L15" s="20">
        <v>350</v>
      </c>
      <c r="M15" s="101">
        <v>1130</v>
      </c>
      <c r="N15" s="102">
        <f t="shared" si="0"/>
        <v>3447</v>
      </c>
      <c r="O15" s="103">
        <v>537</v>
      </c>
      <c r="P15" s="22">
        <v>1400</v>
      </c>
      <c r="Q15" s="20">
        <v>219</v>
      </c>
      <c r="R15" s="20">
        <v>25</v>
      </c>
      <c r="S15" s="23">
        <v>600</v>
      </c>
      <c r="T15" s="20">
        <v>294</v>
      </c>
      <c r="U15" s="20">
        <v>227</v>
      </c>
      <c r="V15" s="20">
        <v>1970</v>
      </c>
      <c r="W15" s="20">
        <v>612</v>
      </c>
      <c r="X15" s="101">
        <v>408</v>
      </c>
      <c r="Y15" s="21">
        <f t="shared" si="1"/>
        <v>5884</v>
      </c>
      <c r="Z15" s="104">
        <f t="shared" si="2"/>
        <v>9739</v>
      </c>
    </row>
    <row r="16" spans="1:26" ht="19.5" customHeight="1">
      <c r="A16" s="25" t="s">
        <v>39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01">
        <v>0</v>
      </c>
      <c r="N16" s="102">
        <f t="shared" si="0"/>
        <v>0</v>
      </c>
      <c r="O16" s="103">
        <v>0</v>
      </c>
      <c r="P16" s="22">
        <v>0</v>
      </c>
      <c r="Q16" s="20">
        <v>0</v>
      </c>
      <c r="R16" s="20">
        <v>0</v>
      </c>
      <c r="S16" s="23">
        <v>0</v>
      </c>
      <c r="T16" s="20">
        <v>0</v>
      </c>
      <c r="U16" s="20">
        <v>0</v>
      </c>
      <c r="V16" s="20">
        <v>0</v>
      </c>
      <c r="W16" s="20">
        <v>0</v>
      </c>
      <c r="X16" s="101">
        <v>0</v>
      </c>
      <c r="Y16" s="21">
        <f t="shared" si="1"/>
        <v>0</v>
      </c>
      <c r="Z16" s="104">
        <f t="shared" si="2"/>
        <v>0</v>
      </c>
    </row>
    <row r="17" spans="1:26" ht="19.5" customHeight="1">
      <c r="A17" s="25" t="s">
        <v>40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101">
        <v>0</v>
      </c>
      <c r="N17" s="102">
        <f t="shared" si="0"/>
        <v>0</v>
      </c>
      <c r="O17" s="103">
        <v>0</v>
      </c>
      <c r="P17" s="22">
        <v>0</v>
      </c>
      <c r="Q17" s="20">
        <v>0</v>
      </c>
      <c r="R17" s="20">
        <v>0</v>
      </c>
      <c r="S17" s="23">
        <v>0</v>
      </c>
      <c r="T17" s="20">
        <v>0</v>
      </c>
      <c r="U17" s="20">
        <v>0</v>
      </c>
      <c r="V17" s="20">
        <v>0</v>
      </c>
      <c r="W17" s="20">
        <v>0</v>
      </c>
      <c r="X17" s="101">
        <v>0</v>
      </c>
      <c r="Y17" s="21">
        <f t="shared" si="1"/>
        <v>0</v>
      </c>
      <c r="Z17" s="104">
        <f t="shared" si="2"/>
        <v>0</v>
      </c>
    </row>
    <row r="18" spans="1:26" ht="19.5" customHeight="1">
      <c r="A18" s="25" t="s">
        <v>41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101">
        <v>0</v>
      </c>
      <c r="N18" s="102">
        <f t="shared" si="0"/>
        <v>0</v>
      </c>
      <c r="O18" s="103">
        <v>0</v>
      </c>
      <c r="P18" s="22">
        <v>0</v>
      </c>
      <c r="Q18" s="20">
        <v>0</v>
      </c>
      <c r="R18" s="20">
        <v>0</v>
      </c>
      <c r="S18" s="23">
        <v>0</v>
      </c>
      <c r="T18" s="20">
        <v>0</v>
      </c>
      <c r="U18" s="20">
        <v>0</v>
      </c>
      <c r="V18" s="20">
        <v>0</v>
      </c>
      <c r="W18" s="20">
        <v>0</v>
      </c>
      <c r="X18" s="101">
        <v>0</v>
      </c>
      <c r="Y18" s="21">
        <f t="shared" si="1"/>
        <v>0</v>
      </c>
      <c r="Z18" s="104">
        <f t="shared" si="2"/>
        <v>0</v>
      </c>
    </row>
    <row r="19" spans="1:26" ht="29.25" customHeight="1">
      <c r="A19" s="25" t="s">
        <v>42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01">
        <v>0</v>
      </c>
      <c r="N19" s="102">
        <f t="shared" si="0"/>
        <v>0</v>
      </c>
      <c r="O19" s="103">
        <v>0</v>
      </c>
      <c r="P19" s="22">
        <v>0</v>
      </c>
      <c r="Q19" s="20">
        <v>0</v>
      </c>
      <c r="R19" s="20">
        <v>0</v>
      </c>
      <c r="S19" s="23">
        <v>0</v>
      </c>
      <c r="T19" s="20">
        <v>0</v>
      </c>
      <c r="U19" s="20">
        <v>0</v>
      </c>
      <c r="V19" s="20">
        <v>0</v>
      </c>
      <c r="W19" s="20">
        <v>0</v>
      </c>
      <c r="X19" s="101">
        <v>0</v>
      </c>
      <c r="Y19" s="21">
        <f t="shared" si="1"/>
        <v>0</v>
      </c>
      <c r="Z19" s="104">
        <f t="shared" si="2"/>
        <v>0</v>
      </c>
    </row>
    <row r="20" spans="1:26" ht="19.5" customHeight="1">
      <c r="A20" s="25" t="s">
        <v>43</v>
      </c>
      <c r="B20" s="19">
        <v>6162</v>
      </c>
      <c r="C20" s="20">
        <v>10512</v>
      </c>
      <c r="D20" s="20">
        <v>3001</v>
      </c>
      <c r="E20" s="20">
        <v>5458</v>
      </c>
      <c r="F20" s="20">
        <v>7122</v>
      </c>
      <c r="G20" s="20">
        <v>13971</v>
      </c>
      <c r="H20" s="20">
        <v>15463</v>
      </c>
      <c r="I20" s="20">
        <v>16476</v>
      </c>
      <c r="J20" s="20">
        <v>8055</v>
      </c>
      <c r="K20" s="20">
        <v>8562</v>
      </c>
      <c r="L20" s="20">
        <v>12471</v>
      </c>
      <c r="M20" s="101">
        <v>15130</v>
      </c>
      <c r="N20" s="102">
        <f t="shared" si="0"/>
        <v>122383</v>
      </c>
      <c r="O20" s="103">
        <v>11188</v>
      </c>
      <c r="P20" s="22">
        <v>8011</v>
      </c>
      <c r="Q20" s="20">
        <v>8269</v>
      </c>
      <c r="R20" s="20">
        <v>9850</v>
      </c>
      <c r="S20" s="23">
        <v>14140</v>
      </c>
      <c r="T20" s="20">
        <v>11303</v>
      </c>
      <c r="U20" s="20">
        <v>14377</v>
      </c>
      <c r="V20" s="20">
        <v>33680</v>
      </c>
      <c r="W20" s="20">
        <v>9245</v>
      </c>
      <c r="X20" s="101">
        <v>8742</v>
      </c>
      <c r="Y20" s="21">
        <f t="shared" si="1"/>
        <v>120063</v>
      </c>
      <c r="Z20" s="104">
        <f t="shared" si="2"/>
        <v>251188</v>
      </c>
    </row>
    <row r="21" spans="1:26" ht="19.5" customHeight="1">
      <c r="A21" s="25" t="s">
        <v>44</v>
      </c>
      <c r="B21" s="19">
        <v>1007</v>
      </c>
      <c r="C21" s="20">
        <v>1762</v>
      </c>
      <c r="D21" s="20">
        <v>711</v>
      </c>
      <c r="E21" s="20">
        <v>1036</v>
      </c>
      <c r="F21" s="20">
        <v>1022</v>
      </c>
      <c r="G21" s="20">
        <v>3006</v>
      </c>
      <c r="H21" s="20">
        <v>2547</v>
      </c>
      <c r="I21" s="20">
        <v>2887</v>
      </c>
      <c r="J21" s="20">
        <v>1925</v>
      </c>
      <c r="K21" s="20">
        <v>1362</v>
      </c>
      <c r="L21" s="20">
        <v>1925</v>
      </c>
      <c r="M21" s="101">
        <v>2147</v>
      </c>
      <c r="N21" s="102">
        <f t="shared" si="0"/>
        <v>21337</v>
      </c>
      <c r="O21" s="103">
        <v>1768</v>
      </c>
      <c r="P21" s="22">
        <v>1061</v>
      </c>
      <c r="Q21" s="20">
        <v>1238</v>
      </c>
      <c r="R21" s="20">
        <v>1415</v>
      </c>
      <c r="S21" s="23">
        <v>3087</v>
      </c>
      <c r="T21" s="20">
        <v>1273</v>
      </c>
      <c r="U21" s="20">
        <v>1592</v>
      </c>
      <c r="V21" s="20">
        <v>3493</v>
      </c>
      <c r="W21" s="20">
        <v>1415</v>
      </c>
      <c r="X21" s="101">
        <v>1355</v>
      </c>
      <c r="Y21" s="21">
        <f t="shared" si="1"/>
        <v>16342</v>
      </c>
      <c r="Z21" s="104">
        <f t="shared" si="2"/>
        <v>39034</v>
      </c>
    </row>
    <row r="22" spans="1:26" ht="19.5" customHeight="1">
      <c r="A22" s="25" t="s">
        <v>45</v>
      </c>
      <c r="B22" s="19">
        <v>5155</v>
      </c>
      <c r="C22" s="20">
        <v>8750</v>
      </c>
      <c r="D22" s="20">
        <v>2290</v>
      </c>
      <c r="E22" s="20">
        <v>4400</v>
      </c>
      <c r="F22" s="20">
        <v>6100</v>
      </c>
      <c r="G22" s="20">
        <v>10965</v>
      </c>
      <c r="H22" s="20">
        <v>12916</v>
      </c>
      <c r="I22" s="20">
        <v>13589</v>
      </c>
      <c r="J22" s="20">
        <v>6130</v>
      </c>
      <c r="K22" s="20">
        <v>7200</v>
      </c>
      <c r="L22" s="20">
        <v>10546</v>
      </c>
      <c r="M22" s="101">
        <v>12864</v>
      </c>
      <c r="N22" s="102">
        <f t="shared" si="0"/>
        <v>100905</v>
      </c>
      <c r="O22" s="103">
        <v>9420</v>
      </c>
      <c r="P22" s="22">
        <v>6950</v>
      </c>
      <c r="Q22" s="20">
        <v>7031</v>
      </c>
      <c r="R22" s="20">
        <v>8435</v>
      </c>
      <c r="S22" s="23">
        <v>10523</v>
      </c>
      <c r="T22" s="20">
        <v>10030</v>
      </c>
      <c r="U22" s="20">
        <v>12785</v>
      </c>
      <c r="V22" s="20">
        <v>25156</v>
      </c>
      <c r="W22" s="20">
        <v>7830</v>
      </c>
      <c r="X22" s="101">
        <v>5064</v>
      </c>
      <c r="Y22" s="21">
        <f t="shared" si="1"/>
        <v>98160</v>
      </c>
      <c r="Z22" s="104">
        <f t="shared" si="2"/>
        <v>204129</v>
      </c>
    </row>
    <row r="23" spans="1:26" ht="19.5" customHeight="1">
      <c r="A23" s="25" t="s">
        <v>46</v>
      </c>
      <c r="B23" s="19">
        <v>0</v>
      </c>
      <c r="C23" s="20">
        <v>0</v>
      </c>
      <c r="D23" s="20">
        <v>0</v>
      </c>
      <c r="E23" s="20">
        <v>22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01">
        <v>119</v>
      </c>
      <c r="N23" s="102">
        <f t="shared" si="0"/>
        <v>141</v>
      </c>
      <c r="O23" s="103">
        <v>0</v>
      </c>
      <c r="P23" s="22">
        <v>0</v>
      </c>
      <c r="Q23" s="20">
        <v>0</v>
      </c>
      <c r="R23" s="20">
        <v>0</v>
      </c>
      <c r="S23" s="23">
        <v>530</v>
      </c>
      <c r="T23" s="20">
        <v>0</v>
      </c>
      <c r="U23" s="20">
        <v>0</v>
      </c>
      <c r="V23" s="20">
        <v>0</v>
      </c>
      <c r="W23" s="20">
        <v>0</v>
      </c>
      <c r="X23" s="101">
        <v>0</v>
      </c>
      <c r="Y23" s="21">
        <f t="shared" si="1"/>
        <v>530</v>
      </c>
      <c r="Z23" s="104">
        <f t="shared" si="2"/>
        <v>671</v>
      </c>
    </row>
    <row r="24" spans="1:26" ht="19.5" customHeight="1" thickBot="1">
      <c r="A24" s="26" t="s">
        <v>81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05">
        <v>0</v>
      </c>
      <c r="N24" s="102">
        <f t="shared" si="0"/>
        <v>0</v>
      </c>
      <c r="O24" s="106">
        <v>0</v>
      </c>
      <c r="P24" s="30">
        <v>0</v>
      </c>
      <c r="Q24" s="28">
        <v>0</v>
      </c>
      <c r="R24" s="28">
        <v>0</v>
      </c>
      <c r="S24" s="31">
        <v>0</v>
      </c>
      <c r="T24" s="28">
        <v>0</v>
      </c>
      <c r="U24" s="28">
        <v>0</v>
      </c>
      <c r="V24" s="28">
        <v>5031</v>
      </c>
      <c r="W24" s="28">
        <v>13</v>
      </c>
      <c r="X24" s="105">
        <v>2323.22</v>
      </c>
      <c r="Y24" s="21">
        <f t="shared" si="1"/>
        <v>5044</v>
      </c>
      <c r="Z24" s="104">
        <f t="shared" si="2"/>
        <v>7367.219999999999</v>
      </c>
    </row>
    <row r="25" spans="1:26" ht="19.5" customHeight="1" thickBot="1">
      <c r="A25" s="33" t="s">
        <v>47</v>
      </c>
      <c r="B25" s="34">
        <v>19656</v>
      </c>
      <c r="C25" s="35">
        <v>28489</v>
      </c>
      <c r="D25" s="35">
        <v>10701</v>
      </c>
      <c r="E25" s="35">
        <v>16853</v>
      </c>
      <c r="F25" s="35">
        <v>20630</v>
      </c>
      <c r="G25" s="35">
        <v>45608</v>
      </c>
      <c r="H25" s="35">
        <v>44789</v>
      </c>
      <c r="I25" s="35">
        <v>48439</v>
      </c>
      <c r="J25" s="35">
        <v>25584</v>
      </c>
      <c r="K25" s="35">
        <v>25389</v>
      </c>
      <c r="L25" s="35">
        <v>38283</v>
      </c>
      <c r="M25" s="107">
        <v>37365</v>
      </c>
      <c r="N25" s="108">
        <f t="shared" si="0"/>
        <v>361786</v>
      </c>
      <c r="O25" s="109">
        <v>26277</v>
      </c>
      <c r="P25" s="36">
        <v>20360</v>
      </c>
      <c r="Q25" s="35">
        <v>20541</v>
      </c>
      <c r="R25" s="35">
        <v>22955</v>
      </c>
      <c r="S25" s="37">
        <v>43227</v>
      </c>
      <c r="T25" s="35">
        <v>22883</v>
      </c>
      <c r="U25" s="35">
        <v>25587</v>
      </c>
      <c r="V25" s="35">
        <v>70452</v>
      </c>
      <c r="W25" s="35">
        <v>20315</v>
      </c>
      <c r="X25" s="107">
        <v>9150</v>
      </c>
      <c r="Y25" s="110">
        <f t="shared" si="1"/>
        <v>272597</v>
      </c>
      <c r="Z25" s="110">
        <f t="shared" si="2"/>
        <v>643533</v>
      </c>
    </row>
    <row r="26" spans="1:26" ht="19.5" customHeight="1">
      <c r="A26" s="39" t="s">
        <v>48</v>
      </c>
      <c r="B26" s="40">
        <v>2886</v>
      </c>
      <c r="C26" s="41">
        <v>2747</v>
      </c>
      <c r="D26" s="41">
        <v>2000</v>
      </c>
      <c r="E26" s="41">
        <v>2960</v>
      </c>
      <c r="F26" s="41">
        <v>3298</v>
      </c>
      <c r="G26" s="41">
        <v>7335</v>
      </c>
      <c r="H26" s="41">
        <v>6975</v>
      </c>
      <c r="I26" s="41">
        <v>8050</v>
      </c>
      <c r="J26" s="41">
        <v>3268</v>
      </c>
      <c r="K26" s="41">
        <v>3980</v>
      </c>
      <c r="L26" s="41">
        <v>5830</v>
      </c>
      <c r="M26" s="111">
        <v>5680</v>
      </c>
      <c r="N26" s="102">
        <f t="shared" si="0"/>
        <v>55009</v>
      </c>
      <c r="O26" s="112">
        <v>3385</v>
      </c>
      <c r="P26" s="43">
        <v>2905</v>
      </c>
      <c r="Q26" s="41">
        <v>2134</v>
      </c>
      <c r="R26" s="41">
        <v>3971</v>
      </c>
      <c r="S26" s="44">
        <v>6200</v>
      </c>
      <c r="T26" s="41">
        <v>3719</v>
      </c>
      <c r="U26" s="41">
        <v>2733</v>
      </c>
      <c r="V26" s="41">
        <v>7974</v>
      </c>
      <c r="W26" s="41">
        <v>783</v>
      </c>
      <c r="X26" s="111">
        <v>319</v>
      </c>
      <c r="Y26" s="21">
        <f t="shared" si="1"/>
        <v>33804</v>
      </c>
      <c r="Z26" s="104">
        <f t="shared" si="2"/>
        <v>89132</v>
      </c>
    </row>
    <row r="27" spans="1:26" ht="19.5" customHeight="1">
      <c r="A27" s="46" t="s">
        <v>49</v>
      </c>
      <c r="B27" s="19">
        <v>1776</v>
      </c>
      <c r="C27" s="20">
        <v>1338</v>
      </c>
      <c r="D27" s="20">
        <v>1250</v>
      </c>
      <c r="E27" s="20">
        <v>1880</v>
      </c>
      <c r="F27" s="20">
        <v>1860</v>
      </c>
      <c r="G27" s="20">
        <v>5030</v>
      </c>
      <c r="H27" s="20">
        <v>4390</v>
      </c>
      <c r="I27" s="20">
        <v>5050</v>
      </c>
      <c r="J27" s="20">
        <v>1936</v>
      </c>
      <c r="K27" s="20">
        <v>2900</v>
      </c>
      <c r="L27" s="20">
        <v>3600</v>
      </c>
      <c r="M27" s="101">
        <v>3650</v>
      </c>
      <c r="N27" s="102">
        <f t="shared" si="0"/>
        <v>34660</v>
      </c>
      <c r="O27" s="103">
        <v>2190</v>
      </c>
      <c r="P27" s="22">
        <v>1838</v>
      </c>
      <c r="Q27" s="20">
        <v>1435</v>
      </c>
      <c r="R27" s="20">
        <v>2300</v>
      </c>
      <c r="S27" s="23">
        <v>4200</v>
      </c>
      <c r="T27" s="20">
        <v>1825</v>
      </c>
      <c r="U27" s="20">
        <v>1513</v>
      </c>
      <c r="V27" s="20">
        <v>4536</v>
      </c>
      <c r="W27" s="20">
        <v>0</v>
      </c>
      <c r="X27" s="101">
        <v>0</v>
      </c>
      <c r="Y27" s="21">
        <f t="shared" si="1"/>
        <v>19837</v>
      </c>
      <c r="Z27" s="104">
        <f t="shared" si="2"/>
        <v>54497</v>
      </c>
    </row>
    <row r="28" spans="1:26" ht="19.5" customHeight="1">
      <c r="A28" s="46" t="s">
        <v>50</v>
      </c>
      <c r="B28" s="19">
        <v>69</v>
      </c>
      <c r="C28" s="20">
        <v>81</v>
      </c>
      <c r="D28" s="20">
        <v>65</v>
      </c>
      <c r="E28" s="20">
        <v>50</v>
      </c>
      <c r="F28" s="20">
        <v>95</v>
      </c>
      <c r="G28" s="20">
        <v>78</v>
      </c>
      <c r="H28" s="20">
        <v>85</v>
      </c>
      <c r="I28" s="20">
        <v>30</v>
      </c>
      <c r="J28" s="20">
        <v>40</v>
      </c>
      <c r="K28" s="20">
        <v>20</v>
      </c>
      <c r="L28" s="20">
        <v>125</v>
      </c>
      <c r="M28" s="101">
        <v>50</v>
      </c>
      <c r="N28" s="102">
        <f t="shared" si="0"/>
        <v>788</v>
      </c>
      <c r="O28" s="103">
        <v>165</v>
      </c>
      <c r="P28" s="22">
        <v>57</v>
      </c>
      <c r="Q28" s="20">
        <v>67</v>
      </c>
      <c r="R28" s="20">
        <v>70</v>
      </c>
      <c r="S28" s="23">
        <v>100</v>
      </c>
      <c r="T28" s="20">
        <v>112</v>
      </c>
      <c r="U28" s="20">
        <v>90</v>
      </c>
      <c r="V28" s="20">
        <v>239</v>
      </c>
      <c r="W28" s="20">
        <v>50</v>
      </c>
      <c r="X28" s="101">
        <v>51</v>
      </c>
      <c r="Y28" s="21">
        <f t="shared" si="1"/>
        <v>950</v>
      </c>
      <c r="Z28" s="104">
        <f t="shared" si="2"/>
        <v>1789</v>
      </c>
    </row>
    <row r="29" spans="1:26" ht="19.5" customHeight="1">
      <c r="A29" s="46" t="s">
        <v>51</v>
      </c>
      <c r="B29" s="19">
        <v>370</v>
      </c>
      <c r="C29" s="20">
        <v>200</v>
      </c>
      <c r="D29" s="20">
        <v>200</v>
      </c>
      <c r="E29" s="20">
        <v>330</v>
      </c>
      <c r="F29" s="20">
        <v>518</v>
      </c>
      <c r="G29" s="20">
        <v>577</v>
      </c>
      <c r="H29" s="20">
        <v>900</v>
      </c>
      <c r="I29" s="20">
        <v>1500</v>
      </c>
      <c r="J29" s="20">
        <v>520</v>
      </c>
      <c r="K29" s="20">
        <v>150</v>
      </c>
      <c r="L29" s="20">
        <v>750</v>
      </c>
      <c r="M29" s="101">
        <v>330</v>
      </c>
      <c r="N29" s="102">
        <f t="shared" si="0"/>
        <v>6345</v>
      </c>
      <c r="O29" s="103">
        <v>200</v>
      </c>
      <c r="P29" s="22">
        <v>100</v>
      </c>
      <c r="Q29" s="20">
        <v>150</v>
      </c>
      <c r="R29" s="20">
        <v>360</v>
      </c>
      <c r="S29" s="23">
        <v>500</v>
      </c>
      <c r="T29" s="20">
        <v>350</v>
      </c>
      <c r="U29" s="20">
        <v>500</v>
      </c>
      <c r="V29" s="20">
        <v>1059</v>
      </c>
      <c r="W29" s="20">
        <v>36</v>
      </c>
      <c r="X29" s="101">
        <v>138</v>
      </c>
      <c r="Y29" s="21">
        <f t="shared" si="1"/>
        <v>3255</v>
      </c>
      <c r="Z29" s="104">
        <f t="shared" si="2"/>
        <v>9738</v>
      </c>
    </row>
    <row r="30" spans="1:26" ht="19.5" customHeight="1">
      <c r="A30" s="46" t="s">
        <v>52</v>
      </c>
      <c r="B30" s="19">
        <v>252</v>
      </c>
      <c r="C30" s="20">
        <v>328</v>
      </c>
      <c r="D30" s="20">
        <v>160</v>
      </c>
      <c r="E30" s="20">
        <v>100</v>
      </c>
      <c r="F30" s="20">
        <v>825</v>
      </c>
      <c r="G30" s="20">
        <v>150</v>
      </c>
      <c r="H30" s="20">
        <v>1450</v>
      </c>
      <c r="I30" s="20">
        <v>900</v>
      </c>
      <c r="J30" s="20">
        <v>690</v>
      </c>
      <c r="K30" s="20">
        <v>850</v>
      </c>
      <c r="L30" s="20">
        <v>1000</v>
      </c>
      <c r="M30" s="101">
        <v>1650</v>
      </c>
      <c r="N30" s="102">
        <f t="shared" si="0"/>
        <v>8355</v>
      </c>
      <c r="O30" s="103">
        <v>700</v>
      </c>
      <c r="P30" s="22">
        <v>910</v>
      </c>
      <c r="Q30" s="20">
        <v>491</v>
      </c>
      <c r="R30" s="20">
        <v>1241</v>
      </c>
      <c r="S30" s="23">
        <v>1000</v>
      </c>
      <c r="T30" s="20">
        <v>632</v>
      </c>
      <c r="U30" s="20">
        <v>630</v>
      </c>
      <c r="V30" s="20">
        <v>1697</v>
      </c>
      <c r="W30" s="20">
        <v>120</v>
      </c>
      <c r="X30" s="101">
        <v>109</v>
      </c>
      <c r="Y30" s="21">
        <f t="shared" si="1"/>
        <v>7421</v>
      </c>
      <c r="Z30" s="104">
        <f t="shared" si="2"/>
        <v>15885</v>
      </c>
    </row>
    <row r="31" spans="1:26" ht="19.5" customHeight="1">
      <c r="A31" s="46" t="s">
        <v>53</v>
      </c>
      <c r="B31" s="19">
        <v>419</v>
      </c>
      <c r="C31" s="20">
        <v>800</v>
      </c>
      <c r="D31" s="20">
        <v>325</v>
      </c>
      <c r="E31" s="20">
        <v>600</v>
      </c>
      <c r="F31" s="20">
        <v>0</v>
      </c>
      <c r="G31" s="20">
        <v>1500</v>
      </c>
      <c r="H31" s="20">
        <v>150</v>
      </c>
      <c r="I31" s="20">
        <v>570</v>
      </c>
      <c r="J31" s="20">
        <v>82</v>
      </c>
      <c r="K31" s="20">
        <v>60</v>
      </c>
      <c r="L31" s="20">
        <v>350</v>
      </c>
      <c r="M31" s="101">
        <v>0</v>
      </c>
      <c r="N31" s="102">
        <f t="shared" si="0"/>
        <v>4856</v>
      </c>
      <c r="O31" s="103">
        <v>130</v>
      </c>
      <c r="P31" s="22">
        <v>0</v>
      </c>
      <c r="Q31" s="20">
        <v>11</v>
      </c>
      <c r="R31" s="20">
        <v>0</v>
      </c>
      <c r="S31" s="23">
        <v>400</v>
      </c>
      <c r="T31" s="20">
        <v>800</v>
      </c>
      <c r="U31" s="20">
        <v>0</v>
      </c>
      <c r="V31" s="20">
        <v>443</v>
      </c>
      <c r="W31" s="20">
        <v>577</v>
      </c>
      <c r="X31" s="101">
        <v>21</v>
      </c>
      <c r="Y31" s="21">
        <f t="shared" si="1"/>
        <v>2361</v>
      </c>
      <c r="Z31" s="104">
        <f t="shared" si="2"/>
        <v>7238</v>
      </c>
    </row>
    <row r="32" spans="1:26" ht="19.5" customHeight="1">
      <c r="A32" s="46" t="s">
        <v>54</v>
      </c>
      <c r="B32" s="19">
        <v>1495</v>
      </c>
      <c r="C32" s="20">
        <v>2817</v>
      </c>
      <c r="D32" s="20">
        <v>1185</v>
      </c>
      <c r="E32" s="20">
        <v>1430</v>
      </c>
      <c r="F32" s="20">
        <v>1085</v>
      </c>
      <c r="G32" s="20">
        <v>3445</v>
      </c>
      <c r="H32" s="20">
        <v>3620</v>
      </c>
      <c r="I32" s="20">
        <v>3980</v>
      </c>
      <c r="J32" s="20">
        <v>1600</v>
      </c>
      <c r="K32" s="20">
        <v>3000</v>
      </c>
      <c r="L32" s="20">
        <v>3148</v>
      </c>
      <c r="M32" s="101">
        <v>2800</v>
      </c>
      <c r="N32" s="102">
        <f t="shared" si="0"/>
        <v>29605</v>
      </c>
      <c r="O32" s="103">
        <v>1927</v>
      </c>
      <c r="P32" s="22">
        <v>1545</v>
      </c>
      <c r="Q32" s="20">
        <v>865</v>
      </c>
      <c r="R32" s="20">
        <v>1290</v>
      </c>
      <c r="S32" s="23">
        <v>2700</v>
      </c>
      <c r="T32" s="20">
        <v>729</v>
      </c>
      <c r="U32" s="20">
        <v>2114</v>
      </c>
      <c r="V32" s="20">
        <v>3910</v>
      </c>
      <c r="W32" s="20">
        <v>1661</v>
      </c>
      <c r="X32" s="101">
        <v>293</v>
      </c>
      <c r="Y32" s="21">
        <f t="shared" si="1"/>
        <v>16741</v>
      </c>
      <c r="Z32" s="104">
        <f t="shared" si="2"/>
        <v>46639</v>
      </c>
    </row>
    <row r="33" spans="1:26" ht="19.5" customHeight="1">
      <c r="A33" s="46" t="s">
        <v>55</v>
      </c>
      <c r="B33" s="19">
        <v>557</v>
      </c>
      <c r="C33" s="20">
        <v>520</v>
      </c>
      <c r="D33" s="20">
        <v>1085</v>
      </c>
      <c r="E33" s="20">
        <v>470</v>
      </c>
      <c r="F33" s="20">
        <v>480</v>
      </c>
      <c r="G33" s="20">
        <v>1160</v>
      </c>
      <c r="H33" s="20">
        <v>1100</v>
      </c>
      <c r="I33" s="20">
        <v>1590</v>
      </c>
      <c r="J33" s="20">
        <v>700</v>
      </c>
      <c r="K33" s="20">
        <v>1400</v>
      </c>
      <c r="L33" s="20">
        <v>3100</v>
      </c>
      <c r="M33" s="101">
        <v>500</v>
      </c>
      <c r="N33" s="102">
        <f t="shared" si="0"/>
        <v>12662</v>
      </c>
      <c r="O33" s="103">
        <v>1792</v>
      </c>
      <c r="P33" s="22">
        <v>845</v>
      </c>
      <c r="Q33" s="20">
        <v>300</v>
      </c>
      <c r="R33" s="20">
        <v>500</v>
      </c>
      <c r="S33" s="23">
        <v>950</v>
      </c>
      <c r="T33" s="20">
        <v>700</v>
      </c>
      <c r="U33" s="20">
        <v>710</v>
      </c>
      <c r="V33" s="20">
        <v>951</v>
      </c>
      <c r="W33" s="20">
        <v>560</v>
      </c>
      <c r="X33" s="101">
        <v>58</v>
      </c>
      <c r="Y33" s="21">
        <f t="shared" si="1"/>
        <v>7308</v>
      </c>
      <c r="Z33" s="104">
        <f t="shared" si="2"/>
        <v>20028</v>
      </c>
    </row>
    <row r="34" spans="1:26" ht="21.75" customHeight="1">
      <c r="A34" s="46" t="s">
        <v>56</v>
      </c>
      <c r="B34" s="19">
        <v>747</v>
      </c>
      <c r="C34" s="20">
        <v>600</v>
      </c>
      <c r="D34" s="20">
        <v>0</v>
      </c>
      <c r="E34" s="20">
        <v>900</v>
      </c>
      <c r="F34" s="20">
        <v>0</v>
      </c>
      <c r="G34" s="20">
        <v>1825</v>
      </c>
      <c r="H34" s="20">
        <v>1870</v>
      </c>
      <c r="I34" s="20">
        <v>1500</v>
      </c>
      <c r="J34" s="20">
        <v>900</v>
      </c>
      <c r="K34" s="20">
        <v>1195</v>
      </c>
      <c r="L34" s="20">
        <v>8</v>
      </c>
      <c r="M34" s="101">
        <v>1700</v>
      </c>
      <c r="N34" s="102">
        <f t="shared" si="0"/>
        <v>11245</v>
      </c>
      <c r="O34" s="103">
        <v>0</v>
      </c>
      <c r="P34" s="22">
        <v>600</v>
      </c>
      <c r="Q34" s="20">
        <v>565</v>
      </c>
      <c r="R34" s="20">
        <v>700</v>
      </c>
      <c r="S34" s="23">
        <v>1200</v>
      </c>
      <c r="T34" s="20">
        <v>29</v>
      </c>
      <c r="U34" s="20">
        <v>1154</v>
      </c>
      <c r="V34" s="20">
        <v>2522</v>
      </c>
      <c r="W34" s="20">
        <v>921</v>
      </c>
      <c r="X34" s="101">
        <v>163</v>
      </c>
      <c r="Y34" s="21">
        <f t="shared" si="1"/>
        <v>7691</v>
      </c>
      <c r="Z34" s="104">
        <f t="shared" si="2"/>
        <v>19099</v>
      </c>
    </row>
    <row r="35" spans="1:26" ht="19.5" customHeight="1">
      <c r="A35" s="46" t="s">
        <v>57</v>
      </c>
      <c r="B35" s="19">
        <v>0</v>
      </c>
      <c r="C35" s="20">
        <v>0</v>
      </c>
      <c r="D35" s="20">
        <v>0</v>
      </c>
      <c r="E35" s="20">
        <v>0</v>
      </c>
      <c r="F35" s="20">
        <v>470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01">
        <v>0</v>
      </c>
      <c r="N35" s="102">
        <f t="shared" si="0"/>
        <v>470</v>
      </c>
      <c r="O35" s="103">
        <v>90</v>
      </c>
      <c r="P35" s="22">
        <v>0</v>
      </c>
      <c r="Q35" s="20">
        <v>0</v>
      </c>
      <c r="R35" s="20">
        <v>0</v>
      </c>
      <c r="S35" s="23">
        <v>0</v>
      </c>
      <c r="T35" s="20">
        <v>0</v>
      </c>
      <c r="U35" s="20">
        <v>0</v>
      </c>
      <c r="V35" s="20">
        <v>0</v>
      </c>
      <c r="W35" s="20">
        <v>0</v>
      </c>
      <c r="X35" s="101">
        <v>0</v>
      </c>
      <c r="Y35" s="21">
        <f t="shared" si="1"/>
        <v>90</v>
      </c>
      <c r="Z35" s="104">
        <f t="shared" si="2"/>
        <v>560</v>
      </c>
    </row>
    <row r="36" spans="1:26" ht="19.5" customHeight="1">
      <c r="A36" s="46" t="s">
        <v>58</v>
      </c>
      <c r="B36" s="19">
        <v>0</v>
      </c>
      <c r="C36" s="20">
        <v>1400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01">
        <v>0</v>
      </c>
      <c r="N36" s="102">
        <f t="shared" si="0"/>
        <v>1400</v>
      </c>
      <c r="O36" s="103">
        <v>0</v>
      </c>
      <c r="P36" s="22">
        <v>0</v>
      </c>
      <c r="Q36" s="20">
        <v>0</v>
      </c>
      <c r="R36" s="20">
        <v>0</v>
      </c>
      <c r="S36" s="23">
        <v>0</v>
      </c>
      <c r="T36" s="20">
        <v>0</v>
      </c>
      <c r="U36" s="20">
        <v>0</v>
      </c>
      <c r="V36" s="20">
        <v>0</v>
      </c>
      <c r="W36" s="20">
        <v>0</v>
      </c>
      <c r="X36" s="101">
        <v>40</v>
      </c>
      <c r="Y36" s="21">
        <f t="shared" si="1"/>
        <v>0</v>
      </c>
      <c r="Z36" s="104">
        <f t="shared" si="2"/>
        <v>1440</v>
      </c>
    </row>
    <row r="37" spans="1:26" ht="19.5" customHeight="1">
      <c r="A37" s="46" t="s">
        <v>59</v>
      </c>
      <c r="B37" s="19">
        <v>191</v>
      </c>
      <c r="C37" s="20">
        <v>297</v>
      </c>
      <c r="D37" s="20">
        <v>100</v>
      </c>
      <c r="E37" s="20">
        <v>60</v>
      </c>
      <c r="F37" s="20">
        <v>105</v>
      </c>
      <c r="G37" s="20">
        <v>460</v>
      </c>
      <c r="H37" s="20">
        <v>650</v>
      </c>
      <c r="I37" s="20">
        <v>890</v>
      </c>
      <c r="J37" s="20">
        <v>0</v>
      </c>
      <c r="K37" s="20">
        <v>405</v>
      </c>
      <c r="L37" s="20">
        <v>40</v>
      </c>
      <c r="M37" s="101">
        <v>600</v>
      </c>
      <c r="N37" s="102">
        <f t="shared" si="0"/>
        <v>3798</v>
      </c>
      <c r="O37" s="103">
        <v>45</v>
      </c>
      <c r="P37" s="22">
        <v>100</v>
      </c>
      <c r="Q37" s="20">
        <v>0</v>
      </c>
      <c r="R37" s="20">
        <v>90</v>
      </c>
      <c r="S37" s="23">
        <v>550</v>
      </c>
      <c r="T37" s="20">
        <v>0</v>
      </c>
      <c r="U37" s="20">
        <v>250</v>
      </c>
      <c r="V37" s="20">
        <v>437</v>
      </c>
      <c r="W37" s="20">
        <v>180</v>
      </c>
      <c r="X37" s="101">
        <v>32</v>
      </c>
      <c r="Y37" s="21">
        <f t="shared" si="1"/>
        <v>1652</v>
      </c>
      <c r="Z37" s="104">
        <f t="shared" si="2"/>
        <v>5482</v>
      </c>
    </row>
    <row r="38" spans="1:26" ht="15.75">
      <c r="A38" s="46" t="s">
        <v>60</v>
      </c>
      <c r="B38" s="19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1">
        <v>0</v>
      </c>
      <c r="N38" s="102">
        <f t="shared" si="0"/>
        <v>0</v>
      </c>
      <c r="O38" s="103">
        <v>0</v>
      </c>
      <c r="P38" s="22">
        <v>0</v>
      </c>
      <c r="Q38" s="20">
        <v>0</v>
      </c>
      <c r="R38" s="20">
        <v>0</v>
      </c>
      <c r="S38" s="23">
        <v>0</v>
      </c>
      <c r="T38" s="20">
        <v>0</v>
      </c>
      <c r="U38" s="20">
        <v>0</v>
      </c>
      <c r="V38" s="20">
        <v>0</v>
      </c>
      <c r="W38" s="20">
        <v>0</v>
      </c>
      <c r="X38" s="101">
        <v>0</v>
      </c>
      <c r="Y38" s="21">
        <f t="shared" si="1"/>
        <v>0</v>
      </c>
      <c r="Z38" s="104">
        <f t="shared" si="2"/>
        <v>0</v>
      </c>
    </row>
    <row r="39" spans="1:26" ht="15.75">
      <c r="A39" s="46" t="s">
        <v>61</v>
      </c>
      <c r="B39" s="19">
        <v>150</v>
      </c>
      <c r="C39" s="20">
        <v>200</v>
      </c>
      <c r="D39" s="20">
        <v>330</v>
      </c>
      <c r="E39" s="20">
        <v>700</v>
      </c>
      <c r="F39" s="20">
        <v>725</v>
      </c>
      <c r="G39" s="20">
        <v>970</v>
      </c>
      <c r="H39" s="20">
        <v>1741</v>
      </c>
      <c r="I39" s="20">
        <v>3850</v>
      </c>
      <c r="J39" s="20">
        <v>287</v>
      </c>
      <c r="K39" s="20">
        <v>740</v>
      </c>
      <c r="L39" s="20">
        <v>1600</v>
      </c>
      <c r="M39" s="101">
        <v>600</v>
      </c>
      <c r="N39" s="102">
        <f t="shared" si="0"/>
        <v>11893</v>
      </c>
      <c r="O39" s="103">
        <v>490</v>
      </c>
      <c r="P39" s="22">
        <v>600</v>
      </c>
      <c r="Q39" s="20">
        <v>165</v>
      </c>
      <c r="R39" s="20">
        <v>1400</v>
      </c>
      <c r="S39" s="23">
        <v>500</v>
      </c>
      <c r="T39" s="20">
        <v>700</v>
      </c>
      <c r="U39" s="20">
        <v>200</v>
      </c>
      <c r="V39" s="20">
        <v>1091</v>
      </c>
      <c r="W39" s="20">
        <v>640</v>
      </c>
      <c r="X39" s="101">
        <v>60</v>
      </c>
      <c r="Y39" s="21">
        <f t="shared" si="1"/>
        <v>5786</v>
      </c>
      <c r="Z39" s="104">
        <f t="shared" si="2"/>
        <v>17739</v>
      </c>
    </row>
    <row r="40" spans="1:26" ht="15.75">
      <c r="A40" s="46" t="s">
        <v>62</v>
      </c>
      <c r="B40" s="19">
        <v>87</v>
      </c>
      <c r="C40" s="20">
        <v>69</v>
      </c>
      <c r="D40" s="20">
        <v>30</v>
      </c>
      <c r="E40" s="20">
        <v>40</v>
      </c>
      <c r="F40" s="20">
        <v>200</v>
      </c>
      <c r="G40" s="20">
        <v>63</v>
      </c>
      <c r="H40" s="20">
        <v>90</v>
      </c>
      <c r="I40" s="20">
        <v>76</v>
      </c>
      <c r="J40" s="20">
        <v>4</v>
      </c>
      <c r="K40" s="20">
        <v>30</v>
      </c>
      <c r="L40" s="20">
        <v>75</v>
      </c>
      <c r="M40" s="101">
        <v>100</v>
      </c>
      <c r="N40" s="102">
        <f t="shared" si="0"/>
        <v>864</v>
      </c>
      <c r="O40" s="103">
        <v>120</v>
      </c>
      <c r="P40" s="22">
        <v>18</v>
      </c>
      <c r="Q40" s="20">
        <v>110</v>
      </c>
      <c r="R40" s="20">
        <v>30</v>
      </c>
      <c r="S40" s="23">
        <v>100</v>
      </c>
      <c r="T40" s="20">
        <v>183</v>
      </c>
      <c r="U40" s="20">
        <v>50</v>
      </c>
      <c r="V40" s="20">
        <v>84</v>
      </c>
      <c r="W40" s="20">
        <v>100</v>
      </c>
      <c r="X40" s="101">
        <v>151</v>
      </c>
      <c r="Y40" s="21">
        <f t="shared" si="1"/>
        <v>795</v>
      </c>
      <c r="Z40" s="104">
        <f t="shared" si="2"/>
        <v>1810</v>
      </c>
    </row>
    <row r="41" spans="1:26" ht="15.75">
      <c r="A41" s="46" t="s">
        <v>63</v>
      </c>
      <c r="B41" s="19">
        <v>10</v>
      </c>
      <c r="C41" s="20">
        <v>2</v>
      </c>
      <c r="D41" s="20">
        <v>16</v>
      </c>
      <c r="E41" s="20">
        <v>0</v>
      </c>
      <c r="F41" s="20">
        <v>45</v>
      </c>
      <c r="G41" s="20">
        <v>3</v>
      </c>
      <c r="H41" s="20">
        <v>5</v>
      </c>
      <c r="I41" s="20">
        <v>22</v>
      </c>
      <c r="J41" s="20">
        <v>0</v>
      </c>
      <c r="K41" s="20">
        <v>0</v>
      </c>
      <c r="L41" s="20">
        <v>5</v>
      </c>
      <c r="M41" s="101">
        <v>5</v>
      </c>
      <c r="N41" s="102">
        <f t="shared" si="0"/>
        <v>113</v>
      </c>
      <c r="O41" s="103">
        <v>5</v>
      </c>
      <c r="P41" s="22">
        <v>5</v>
      </c>
      <c r="Q41" s="20">
        <v>0</v>
      </c>
      <c r="R41" s="20">
        <v>6</v>
      </c>
      <c r="S41" s="23">
        <v>10</v>
      </c>
      <c r="T41" s="20">
        <v>82</v>
      </c>
      <c r="U41" s="20">
        <v>2</v>
      </c>
      <c r="V41" s="20">
        <v>4</v>
      </c>
      <c r="W41" s="20">
        <v>3</v>
      </c>
      <c r="X41" s="101">
        <v>0</v>
      </c>
      <c r="Y41" s="21">
        <f t="shared" si="1"/>
        <v>117</v>
      </c>
      <c r="Z41" s="104">
        <f t="shared" si="2"/>
        <v>230</v>
      </c>
    </row>
    <row r="42" spans="1:26" ht="15.75">
      <c r="A42" s="46" t="s">
        <v>64</v>
      </c>
      <c r="B42" s="19">
        <v>850</v>
      </c>
      <c r="C42" s="20">
        <v>3068</v>
      </c>
      <c r="D42" s="20">
        <v>470</v>
      </c>
      <c r="E42" s="20">
        <v>669</v>
      </c>
      <c r="F42" s="20">
        <v>1094</v>
      </c>
      <c r="G42" s="20">
        <v>2139</v>
      </c>
      <c r="H42" s="20">
        <v>1100</v>
      </c>
      <c r="I42" s="20">
        <v>930</v>
      </c>
      <c r="J42" s="20">
        <v>2018</v>
      </c>
      <c r="K42" s="20">
        <v>600</v>
      </c>
      <c r="L42" s="20">
        <v>1000</v>
      </c>
      <c r="M42" s="101">
        <v>1120</v>
      </c>
      <c r="N42" s="102">
        <f t="shared" si="0"/>
        <v>15058</v>
      </c>
      <c r="O42" s="103">
        <v>1079</v>
      </c>
      <c r="P42" s="22">
        <v>1378</v>
      </c>
      <c r="Q42" s="20">
        <v>2383</v>
      </c>
      <c r="R42" s="20">
        <v>930</v>
      </c>
      <c r="S42" s="23">
        <v>1500</v>
      </c>
      <c r="T42" s="20">
        <v>2600</v>
      </c>
      <c r="U42" s="20">
        <v>2823</v>
      </c>
      <c r="V42" s="20">
        <v>1150</v>
      </c>
      <c r="W42" s="20">
        <v>4450</v>
      </c>
      <c r="X42" s="101">
        <v>910</v>
      </c>
      <c r="Y42" s="21">
        <f t="shared" si="1"/>
        <v>18293</v>
      </c>
      <c r="Z42" s="104">
        <f t="shared" si="2"/>
        <v>34261</v>
      </c>
    </row>
    <row r="43" spans="1:26" ht="15.75">
      <c r="A43" s="46" t="s">
        <v>65</v>
      </c>
      <c r="B43" s="19">
        <v>100</v>
      </c>
      <c r="C43" s="20">
        <v>93</v>
      </c>
      <c r="D43" s="20">
        <v>120</v>
      </c>
      <c r="E43" s="20">
        <v>4</v>
      </c>
      <c r="F43" s="20">
        <v>85</v>
      </c>
      <c r="G43" s="20">
        <v>196</v>
      </c>
      <c r="H43" s="20">
        <v>150</v>
      </c>
      <c r="I43" s="20">
        <v>100</v>
      </c>
      <c r="J43" s="20">
        <v>58</v>
      </c>
      <c r="K43" s="20">
        <v>70</v>
      </c>
      <c r="L43" s="20">
        <v>105</v>
      </c>
      <c r="M43" s="101">
        <v>120</v>
      </c>
      <c r="N43" s="102">
        <f t="shared" si="0"/>
        <v>1201</v>
      </c>
      <c r="O43" s="103">
        <v>151</v>
      </c>
      <c r="P43" s="22">
        <v>130</v>
      </c>
      <c r="Q43" s="20">
        <v>120</v>
      </c>
      <c r="R43" s="20">
        <v>90</v>
      </c>
      <c r="S43" s="23">
        <v>150</v>
      </c>
      <c r="T43" s="20">
        <v>130</v>
      </c>
      <c r="U43" s="20">
        <v>150</v>
      </c>
      <c r="V43" s="20">
        <v>128</v>
      </c>
      <c r="W43" s="20">
        <v>45</v>
      </c>
      <c r="X43" s="101">
        <v>128</v>
      </c>
      <c r="Y43" s="21">
        <f t="shared" si="1"/>
        <v>1094</v>
      </c>
      <c r="Z43" s="104">
        <f t="shared" si="2"/>
        <v>2423</v>
      </c>
    </row>
    <row r="44" spans="1:26" ht="15.75">
      <c r="A44" s="46" t="s">
        <v>66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50</v>
      </c>
      <c r="H44" s="20">
        <v>5</v>
      </c>
      <c r="I44" s="20">
        <v>12</v>
      </c>
      <c r="J44" s="20">
        <v>1004</v>
      </c>
      <c r="K44" s="20">
        <v>10</v>
      </c>
      <c r="L44" s="20">
        <v>0</v>
      </c>
      <c r="M44" s="101">
        <v>0</v>
      </c>
      <c r="N44" s="102">
        <f t="shared" si="0"/>
        <v>1081</v>
      </c>
      <c r="O44" s="103">
        <v>39</v>
      </c>
      <c r="P44" s="22">
        <v>18</v>
      </c>
      <c r="Q44" s="20">
        <v>1900</v>
      </c>
      <c r="R44" s="20">
        <v>6</v>
      </c>
      <c r="S44" s="23">
        <v>0</v>
      </c>
      <c r="T44" s="20">
        <v>0</v>
      </c>
      <c r="U44" s="20">
        <v>1673</v>
      </c>
      <c r="V44" s="20">
        <v>12</v>
      </c>
      <c r="W44" s="20">
        <v>5</v>
      </c>
      <c r="X44" s="101">
        <v>166</v>
      </c>
      <c r="Y44" s="21">
        <f t="shared" si="1"/>
        <v>3653</v>
      </c>
      <c r="Z44" s="104">
        <f t="shared" si="2"/>
        <v>4900</v>
      </c>
    </row>
    <row r="45" spans="1:26" ht="15.75">
      <c r="A45" s="46" t="s">
        <v>67</v>
      </c>
      <c r="B45" s="19">
        <v>750</v>
      </c>
      <c r="C45" s="20">
        <v>2975</v>
      </c>
      <c r="D45" s="20">
        <v>350</v>
      </c>
      <c r="E45" s="20">
        <v>665</v>
      </c>
      <c r="F45" s="20">
        <v>1009</v>
      </c>
      <c r="G45" s="20">
        <v>1893</v>
      </c>
      <c r="H45" s="20">
        <v>945</v>
      </c>
      <c r="I45" s="20">
        <v>818</v>
      </c>
      <c r="J45" s="20">
        <v>956</v>
      </c>
      <c r="K45" s="20">
        <v>520</v>
      </c>
      <c r="L45" s="20">
        <v>895</v>
      </c>
      <c r="M45" s="101">
        <v>1000</v>
      </c>
      <c r="N45" s="102">
        <f t="shared" si="0"/>
        <v>12776</v>
      </c>
      <c r="O45" s="103">
        <v>889</v>
      </c>
      <c r="P45" s="22">
        <v>1230</v>
      </c>
      <c r="Q45" s="20">
        <v>363</v>
      </c>
      <c r="R45" s="20">
        <v>834</v>
      </c>
      <c r="S45" s="23">
        <v>1350</v>
      </c>
      <c r="T45" s="20">
        <v>2470</v>
      </c>
      <c r="U45" s="20">
        <v>1000</v>
      </c>
      <c r="V45" s="20">
        <v>1010</v>
      </c>
      <c r="W45" s="20">
        <v>4400</v>
      </c>
      <c r="X45" s="101">
        <v>616</v>
      </c>
      <c r="Y45" s="21">
        <f t="shared" si="1"/>
        <v>13546</v>
      </c>
      <c r="Z45" s="104">
        <f t="shared" si="2"/>
        <v>26938</v>
      </c>
    </row>
    <row r="46" spans="1:26" ht="15.75">
      <c r="A46" s="46" t="s">
        <v>68</v>
      </c>
      <c r="B46" s="19">
        <v>13478</v>
      </c>
      <c r="C46" s="20">
        <v>20054</v>
      </c>
      <c r="D46" s="20">
        <v>6200</v>
      </c>
      <c r="E46" s="20">
        <v>10323</v>
      </c>
      <c r="F46" s="20">
        <v>13450</v>
      </c>
      <c r="G46" s="20">
        <v>31098</v>
      </c>
      <c r="H46" s="20">
        <v>28487</v>
      </c>
      <c r="I46" s="20">
        <v>30133</v>
      </c>
      <c r="J46" s="20">
        <v>18077</v>
      </c>
      <c r="K46" s="20">
        <v>14941</v>
      </c>
      <c r="L46" s="20">
        <v>25308</v>
      </c>
      <c r="M46" s="101">
        <v>27157</v>
      </c>
      <c r="N46" s="102">
        <f t="shared" si="0"/>
        <v>238706</v>
      </c>
      <c r="O46" s="103">
        <v>18385</v>
      </c>
      <c r="P46" s="22">
        <v>13319</v>
      </c>
      <c r="Q46" s="20">
        <v>14430</v>
      </c>
      <c r="R46" s="20">
        <v>14355</v>
      </c>
      <c r="S46" s="23">
        <v>30251</v>
      </c>
      <c r="T46" s="20">
        <v>15201</v>
      </c>
      <c r="U46" s="20">
        <v>18172</v>
      </c>
      <c r="V46" s="20">
        <v>52323</v>
      </c>
      <c r="W46" s="20">
        <v>12522</v>
      </c>
      <c r="X46" s="101">
        <v>7500</v>
      </c>
      <c r="Y46" s="21">
        <f t="shared" si="1"/>
        <v>188958</v>
      </c>
      <c r="Z46" s="104">
        <f t="shared" si="2"/>
        <v>435164</v>
      </c>
    </row>
    <row r="47" spans="1:26" ht="15.75">
      <c r="A47" s="46" t="s">
        <v>69</v>
      </c>
      <c r="B47" s="19">
        <v>10023</v>
      </c>
      <c r="C47" s="20">
        <v>15050</v>
      </c>
      <c r="D47" s="20">
        <v>4600</v>
      </c>
      <c r="E47" s="20">
        <v>7598</v>
      </c>
      <c r="F47" s="20">
        <v>9867</v>
      </c>
      <c r="G47" s="20">
        <v>22872</v>
      </c>
      <c r="H47" s="20">
        <v>20924</v>
      </c>
      <c r="I47" s="20">
        <v>22100</v>
      </c>
      <c r="J47" s="20">
        <v>13577</v>
      </c>
      <c r="K47" s="20">
        <v>10991</v>
      </c>
      <c r="L47" s="20">
        <v>18558</v>
      </c>
      <c r="M47" s="101">
        <v>19830</v>
      </c>
      <c r="N47" s="102">
        <f t="shared" si="0"/>
        <v>175990</v>
      </c>
      <c r="O47" s="103">
        <v>13490</v>
      </c>
      <c r="P47" s="22">
        <v>9804</v>
      </c>
      <c r="Q47" s="20">
        <v>10630</v>
      </c>
      <c r="R47" s="20">
        <v>10555</v>
      </c>
      <c r="S47" s="23">
        <v>22290</v>
      </c>
      <c r="T47" s="20">
        <v>11190</v>
      </c>
      <c r="U47" s="20">
        <v>13266</v>
      </c>
      <c r="V47" s="20">
        <v>38425</v>
      </c>
      <c r="W47" s="20">
        <v>9154</v>
      </c>
      <c r="X47" s="101">
        <v>5518</v>
      </c>
      <c r="Y47" s="21">
        <f t="shared" si="1"/>
        <v>138804</v>
      </c>
      <c r="Z47" s="104">
        <f t="shared" si="2"/>
        <v>320312</v>
      </c>
    </row>
    <row r="48" spans="1:26" ht="15.75">
      <c r="A48" s="46" t="s">
        <v>70</v>
      </c>
      <c r="B48" s="19">
        <v>9705</v>
      </c>
      <c r="C48" s="20">
        <v>14740</v>
      </c>
      <c r="D48" s="20">
        <v>4530</v>
      </c>
      <c r="E48" s="20">
        <v>7568</v>
      </c>
      <c r="F48" s="20">
        <v>9837</v>
      </c>
      <c r="G48" s="20">
        <v>22712</v>
      </c>
      <c r="H48" s="20">
        <v>20861</v>
      </c>
      <c r="I48" s="20">
        <v>22100</v>
      </c>
      <c r="J48" s="20">
        <v>13573</v>
      </c>
      <c r="K48" s="20">
        <v>10948</v>
      </c>
      <c r="L48" s="20">
        <v>18458</v>
      </c>
      <c r="M48" s="101">
        <v>19500</v>
      </c>
      <c r="N48" s="102">
        <f t="shared" si="0"/>
        <v>174532</v>
      </c>
      <c r="O48" s="103">
        <v>13290</v>
      </c>
      <c r="P48" s="22">
        <v>9764</v>
      </c>
      <c r="Q48" s="20">
        <v>10560</v>
      </c>
      <c r="R48" s="20">
        <v>10255</v>
      </c>
      <c r="S48" s="23">
        <v>22040</v>
      </c>
      <c r="T48" s="20">
        <v>10840</v>
      </c>
      <c r="U48" s="20">
        <v>13170</v>
      </c>
      <c r="V48" s="20">
        <v>38175</v>
      </c>
      <c r="W48" s="20">
        <v>9034</v>
      </c>
      <c r="X48" s="101">
        <v>5205</v>
      </c>
      <c r="Y48" s="21">
        <f t="shared" si="1"/>
        <v>137128</v>
      </c>
      <c r="Z48" s="104">
        <f t="shared" si="2"/>
        <v>316865</v>
      </c>
    </row>
    <row r="49" spans="1:26" ht="15.75">
      <c r="A49" s="46" t="s">
        <v>71</v>
      </c>
      <c r="B49" s="19">
        <v>318</v>
      </c>
      <c r="C49" s="20">
        <v>310</v>
      </c>
      <c r="D49" s="20">
        <v>70</v>
      </c>
      <c r="E49" s="20">
        <v>30</v>
      </c>
      <c r="F49" s="20">
        <v>30</v>
      </c>
      <c r="G49" s="20">
        <v>160</v>
      </c>
      <c r="H49" s="20">
        <v>63</v>
      </c>
      <c r="I49" s="20">
        <v>0</v>
      </c>
      <c r="J49" s="20">
        <v>4</v>
      </c>
      <c r="K49" s="20">
        <v>43</v>
      </c>
      <c r="L49" s="20">
        <v>100</v>
      </c>
      <c r="M49" s="101">
        <v>330</v>
      </c>
      <c r="N49" s="102">
        <f t="shared" si="0"/>
        <v>1458</v>
      </c>
      <c r="O49" s="103">
        <v>220</v>
      </c>
      <c r="P49" s="22">
        <v>40</v>
      </c>
      <c r="Q49" s="20">
        <v>70</v>
      </c>
      <c r="R49" s="20">
        <v>300</v>
      </c>
      <c r="S49" s="23">
        <v>250</v>
      </c>
      <c r="T49" s="20">
        <v>350</v>
      </c>
      <c r="U49" s="20">
        <v>96</v>
      </c>
      <c r="V49" s="20">
        <v>250</v>
      </c>
      <c r="W49" s="20">
        <v>120</v>
      </c>
      <c r="X49" s="101">
        <v>313</v>
      </c>
      <c r="Y49" s="21">
        <f t="shared" si="1"/>
        <v>1696</v>
      </c>
      <c r="Z49" s="104">
        <f t="shared" si="2"/>
        <v>3467</v>
      </c>
    </row>
    <row r="50" spans="1:26" ht="15.75">
      <c r="A50" s="46" t="s">
        <v>72</v>
      </c>
      <c r="B50" s="19">
        <v>3455</v>
      </c>
      <c r="C50" s="20">
        <v>5004</v>
      </c>
      <c r="D50" s="20">
        <v>1600</v>
      </c>
      <c r="E50" s="20">
        <v>2725</v>
      </c>
      <c r="F50" s="20">
        <v>3583</v>
      </c>
      <c r="G50" s="20">
        <v>8226</v>
      </c>
      <c r="H50" s="20">
        <v>7563</v>
      </c>
      <c r="I50" s="20">
        <v>8033</v>
      </c>
      <c r="J50" s="20">
        <v>4500</v>
      </c>
      <c r="K50" s="20">
        <v>3950</v>
      </c>
      <c r="L50" s="20">
        <v>6750</v>
      </c>
      <c r="M50" s="101">
        <v>7327</v>
      </c>
      <c r="N50" s="102">
        <f t="shared" si="0"/>
        <v>62716</v>
      </c>
      <c r="O50" s="103">
        <v>4875</v>
      </c>
      <c r="P50" s="22">
        <v>3515</v>
      </c>
      <c r="Q50" s="20">
        <v>3800</v>
      </c>
      <c r="R50" s="20">
        <v>3800</v>
      </c>
      <c r="S50" s="23">
        <v>7961</v>
      </c>
      <c r="T50" s="20">
        <v>4011</v>
      </c>
      <c r="U50" s="20">
        <v>4906</v>
      </c>
      <c r="V50" s="20">
        <v>13898</v>
      </c>
      <c r="W50" s="20">
        <v>3368</v>
      </c>
      <c r="X50" s="101">
        <v>1982</v>
      </c>
      <c r="Y50" s="21">
        <f t="shared" si="1"/>
        <v>50134</v>
      </c>
      <c r="Z50" s="104">
        <f t="shared" si="2"/>
        <v>114832</v>
      </c>
    </row>
    <row r="51" spans="1:26" ht="15.75">
      <c r="A51" s="46" t="s">
        <v>73</v>
      </c>
      <c r="B51" s="19">
        <v>0</v>
      </c>
      <c r="C51" s="20">
        <v>0</v>
      </c>
      <c r="D51" s="20">
        <v>0</v>
      </c>
      <c r="E51" s="20">
        <v>0</v>
      </c>
      <c r="F51" s="20">
        <v>0</v>
      </c>
      <c r="G51" s="20">
        <v>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101">
        <v>0</v>
      </c>
      <c r="N51" s="102">
        <f t="shared" si="0"/>
        <v>7</v>
      </c>
      <c r="O51" s="103">
        <v>0</v>
      </c>
      <c r="P51" s="22">
        <v>0</v>
      </c>
      <c r="Q51" s="20">
        <v>0</v>
      </c>
      <c r="R51" s="20">
        <v>0</v>
      </c>
      <c r="S51" s="23">
        <v>0</v>
      </c>
      <c r="T51" s="20">
        <v>0</v>
      </c>
      <c r="U51" s="20">
        <v>1</v>
      </c>
      <c r="V51" s="20">
        <v>21</v>
      </c>
      <c r="W51" s="20">
        <v>0</v>
      </c>
      <c r="X51" s="101">
        <v>0</v>
      </c>
      <c r="Y51" s="21">
        <f t="shared" si="1"/>
        <v>22</v>
      </c>
      <c r="Z51" s="104">
        <f t="shared" si="2"/>
        <v>29</v>
      </c>
    </row>
    <row r="52" spans="1:26" ht="15.75">
      <c r="A52" s="46" t="s">
        <v>74</v>
      </c>
      <c r="B52" s="19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</v>
      </c>
      <c r="I52" s="20">
        <v>0</v>
      </c>
      <c r="J52" s="20">
        <v>0</v>
      </c>
      <c r="K52" s="20">
        <v>3</v>
      </c>
      <c r="L52" s="20">
        <v>2</v>
      </c>
      <c r="M52" s="101">
        <v>0</v>
      </c>
      <c r="N52" s="102">
        <f t="shared" si="0"/>
        <v>7</v>
      </c>
      <c r="O52" s="103">
        <v>0</v>
      </c>
      <c r="P52" s="22">
        <v>1</v>
      </c>
      <c r="Q52" s="20">
        <v>3</v>
      </c>
      <c r="R52" s="20">
        <v>20</v>
      </c>
      <c r="S52" s="23">
        <v>0</v>
      </c>
      <c r="T52" s="20">
        <v>30</v>
      </c>
      <c r="U52" s="20">
        <v>0</v>
      </c>
      <c r="V52" s="20">
        <v>158</v>
      </c>
      <c r="W52" s="20">
        <v>0</v>
      </c>
      <c r="X52" s="101">
        <v>0</v>
      </c>
      <c r="Y52" s="21">
        <f t="shared" si="1"/>
        <v>212</v>
      </c>
      <c r="Z52" s="104">
        <f t="shared" si="2"/>
        <v>219</v>
      </c>
    </row>
    <row r="53" spans="1:26" ht="15.75">
      <c r="A53" s="46" t="s">
        <v>75</v>
      </c>
      <c r="B53" s="19">
        <v>120</v>
      </c>
      <c r="C53" s="20">
        <v>170</v>
      </c>
      <c r="D53" s="20">
        <v>70</v>
      </c>
      <c r="E53" s="20">
        <v>150</v>
      </c>
      <c r="F53" s="20">
        <v>183</v>
      </c>
      <c r="G53" s="20">
        <v>250</v>
      </c>
      <c r="H53" s="20">
        <v>250</v>
      </c>
      <c r="I53" s="20">
        <v>210</v>
      </c>
      <c r="J53" s="20">
        <v>130</v>
      </c>
      <c r="K53" s="20">
        <v>110</v>
      </c>
      <c r="L53" s="20">
        <v>295</v>
      </c>
      <c r="M53" s="101">
        <v>379</v>
      </c>
      <c r="N53" s="102">
        <f t="shared" si="0"/>
        <v>2317</v>
      </c>
      <c r="O53" s="103">
        <v>196</v>
      </c>
      <c r="P53" s="22">
        <v>180</v>
      </c>
      <c r="Q53" s="20">
        <v>130</v>
      </c>
      <c r="R53" s="20">
        <v>80</v>
      </c>
      <c r="S53" s="23">
        <v>475</v>
      </c>
      <c r="T53" s="20">
        <v>130</v>
      </c>
      <c r="U53" s="20">
        <v>308</v>
      </c>
      <c r="V53" s="20">
        <v>1266</v>
      </c>
      <c r="W53" s="20">
        <v>160</v>
      </c>
      <c r="X53" s="101">
        <v>52</v>
      </c>
      <c r="Y53" s="21">
        <f t="shared" si="1"/>
        <v>2925</v>
      </c>
      <c r="Z53" s="104">
        <f t="shared" si="2"/>
        <v>5294</v>
      </c>
    </row>
    <row r="54" spans="1:26" ht="15.75">
      <c r="A54" s="46" t="s">
        <v>76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1">
        <v>0</v>
      </c>
      <c r="N54" s="102">
        <f t="shared" si="0"/>
        <v>0</v>
      </c>
      <c r="O54" s="103">
        <v>0</v>
      </c>
      <c r="P54" s="22">
        <v>0</v>
      </c>
      <c r="Q54" s="20">
        <v>0</v>
      </c>
      <c r="R54" s="20">
        <v>0</v>
      </c>
      <c r="S54" s="23">
        <v>0</v>
      </c>
      <c r="T54" s="20">
        <v>0</v>
      </c>
      <c r="U54" s="20">
        <v>0</v>
      </c>
      <c r="V54" s="20">
        <v>0</v>
      </c>
      <c r="W54" s="20">
        <v>0</v>
      </c>
      <c r="X54" s="101">
        <v>0</v>
      </c>
      <c r="Y54" s="21">
        <f t="shared" si="1"/>
        <v>0</v>
      </c>
      <c r="Z54" s="104">
        <f t="shared" si="2"/>
        <v>0</v>
      </c>
    </row>
    <row r="55" spans="1:26" ht="15.75">
      <c r="A55" s="46" t="s">
        <v>77</v>
      </c>
      <c r="B55" s="19">
        <v>580</v>
      </c>
      <c r="C55" s="20">
        <v>662</v>
      </c>
      <c r="D55" s="20">
        <v>400</v>
      </c>
      <c r="E55" s="20">
        <v>581</v>
      </c>
      <c r="F55" s="20">
        <v>580</v>
      </c>
      <c r="G55" s="20">
        <v>798</v>
      </c>
      <c r="H55" s="20">
        <v>2519</v>
      </c>
      <c r="I55" s="20">
        <v>1188</v>
      </c>
      <c r="J55" s="20">
        <v>300</v>
      </c>
      <c r="K55" s="20">
        <v>1985</v>
      </c>
      <c r="L55" s="20">
        <v>1020</v>
      </c>
      <c r="M55" s="101">
        <v>576</v>
      </c>
      <c r="N55" s="102">
        <f t="shared" si="0"/>
        <v>11189</v>
      </c>
      <c r="O55" s="103">
        <v>690</v>
      </c>
      <c r="P55" s="22">
        <v>409</v>
      </c>
      <c r="Q55" s="20">
        <v>560</v>
      </c>
      <c r="R55" s="20">
        <v>373</v>
      </c>
      <c r="S55" s="23">
        <v>1491</v>
      </c>
      <c r="T55" s="20">
        <v>1009</v>
      </c>
      <c r="U55" s="20">
        <v>520</v>
      </c>
      <c r="V55" s="20">
        <v>2471</v>
      </c>
      <c r="W55" s="20">
        <v>899</v>
      </c>
      <c r="X55" s="101">
        <v>172</v>
      </c>
      <c r="Y55" s="21">
        <f t="shared" si="1"/>
        <v>8422</v>
      </c>
      <c r="Z55" s="104">
        <f t="shared" si="2"/>
        <v>19783</v>
      </c>
    </row>
    <row r="56" spans="1:26" ht="15.75">
      <c r="A56" s="46" t="s">
        <v>78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101">
        <v>0</v>
      </c>
      <c r="N56" s="102">
        <f t="shared" si="0"/>
        <v>0</v>
      </c>
      <c r="O56" s="103">
        <v>0</v>
      </c>
      <c r="P56" s="22">
        <v>0</v>
      </c>
      <c r="Q56" s="20">
        <v>0</v>
      </c>
      <c r="R56" s="20">
        <v>0</v>
      </c>
      <c r="S56" s="23">
        <v>0</v>
      </c>
      <c r="T56" s="20">
        <v>0</v>
      </c>
      <c r="U56" s="20">
        <v>0</v>
      </c>
      <c r="V56" s="20">
        <v>0</v>
      </c>
      <c r="W56" s="20">
        <v>0</v>
      </c>
      <c r="X56" s="101">
        <v>0</v>
      </c>
      <c r="Y56" s="21">
        <f t="shared" si="1"/>
        <v>0</v>
      </c>
      <c r="Z56" s="104">
        <f t="shared" si="2"/>
        <v>0</v>
      </c>
    </row>
    <row r="57" spans="1:26" ht="16.5" thickBot="1">
      <c r="A57" s="47" t="s">
        <v>79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05">
        <v>0</v>
      </c>
      <c r="N57" s="102">
        <f t="shared" si="0"/>
        <v>0</v>
      </c>
      <c r="O57" s="106">
        <v>0</v>
      </c>
      <c r="P57" s="30">
        <v>0</v>
      </c>
      <c r="Q57" s="28">
        <v>0</v>
      </c>
      <c r="R57" s="28">
        <v>0</v>
      </c>
      <c r="S57" s="31">
        <v>0</v>
      </c>
      <c r="T57" s="28">
        <v>0</v>
      </c>
      <c r="U57" s="28">
        <v>0</v>
      </c>
      <c r="V57" s="28">
        <v>0</v>
      </c>
      <c r="W57" s="28">
        <v>0</v>
      </c>
      <c r="X57" s="105">
        <v>0</v>
      </c>
      <c r="Y57" s="21">
        <f t="shared" si="1"/>
        <v>0</v>
      </c>
      <c r="Z57" s="104">
        <f t="shared" si="2"/>
        <v>0</v>
      </c>
    </row>
    <row r="58" spans="1:26" ht="16.5" thickBot="1">
      <c r="A58" s="33" t="s">
        <v>80</v>
      </c>
      <c r="B58" s="34">
        <v>19656</v>
      </c>
      <c r="C58" s="35">
        <v>29789</v>
      </c>
      <c r="D58" s="35">
        <v>10701</v>
      </c>
      <c r="E58" s="35">
        <v>16853</v>
      </c>
      <c r="F58" s="35">
        <v>20630</v>
      </c>
      <c r="G58" s="35">
        <v>46108</v>
      </c>
      <c r="H58" s="35">
        <v>44789</v>
      </c>
      <c r="I58" s="35">
        <v>48439</v>
      </c>
      <c r="J58" s="35">
        <v>25684</v>
      </c>
      <c r="K58" s="35">
        <v>25389</v>
      </c>
      <c r="L58" s="35">
        <v>38283</v>
      </c>
      <c r="M58" s="107">
        <v>38417</v>
      </c>
      <c r="N58" s="113">
        <f t="shared" si="0"/>
        <v>364738</v>
      </c>
      <c r="O58" s="109">
        <v>26277</v>
      </c>
      <c r="P58" s="36">
        <v>20360</v>
      </c>
      <c r="Q58" s="35">
        <v>20780</v>
      </c>
      <c r="R58" s="35">
        <v>22455</v>
      </c>
      <c r="S58" s="37">
        <v>43227</v>
      </c>
      <c r="T58" s="35">
        <v>24383</v>
      </c>
      <c r="U58" s="35">
        <v>26923</v>
      </c>
      <c r="V58" s="35">
        <v>70452</v>
      </c>
      <c r="W58" s="35">
        <v>21220</v>
      </c>
      <c r="X58" s="107">
        <v>9457</v>
      </c>
      <c r="Y58" s="114">
        <f t="shared" si="1"/>
        <v>276077</v>
      </c>
      <c r="Z58" s="114">
        <f t="shared" si="2"/>
        <v>650272</v>
      </c>
    </row>
    <row r="59" spans="2:26" ht="16.5" thickBot="1">
      <c r="B59" s="48"/>
      <c r="C59" s="48"/>
      <c r="D59" s="48"/>
      <c r="E59" s="48"/>
      <c r="F59" s="48"/>
      <c r="G59" s="48"/>
      <c r="H59" s="48"/>
      <c r="I59" s="48"/>
      <c r="J59" s="48">
        <v>0</v>
      </c>
      <c r="K59" s="48"/>
      <c r="L59" s="48"/>
      <c r="M59" s="48"/>
      <c r="N59" s="49"/>
      <c r="O59" s="50"/>
      <c r="P59" s="50"/>
      <c r="Q59" s="48"/>
      <c r="R59" s="48"/>
      <c r="S59" s="51"/>
      <c r="T59" s="48"/>
      <c r="U59" s="48"/>
      <c r="V59" s="48"/>
      <c r="W59" s="48">
        <v>0</v>
      </c>
      <c r="X59" s="48">
        <v>0</v>
      </c>
      <c r="Y59" s="49"/>
      <c r="Z59" s="49"/>
    </row>
    <row r="60" spans="1:26" ht="16.5" thickBot="1">
      <c r="A60" s="52" t="s">
        <v>83</v>
      </c>
      <c r="B60" s="53">
        <v>0</v>
      </c>
      <c r="C60" s="53">
        <v>-1300</v>
      </c>
      <c r="D60" s="53">
        <v>0</v>
      </c>
      <c r="E60" s="53">
        <v>0</v>
      </c>
      <c r="F60" s="53">
        <v>0</v>
      </c>
      <c r="G60" s="53">
        <v>-500</v>
      </c>
      <c r="H60" s="53">
        <v>0</v>
      </c>
      <c r="I60" s="53">
        <v>0</v>
      </c>
      <c r="J60" s="53">
        <v>-100</v>
      </c>
      <c r="K60" s="53">
        <v>0</v>
      </c>
      <c r="L60" s="53">
        <v>0</v>
      </c>
      <c r="M60" s="53">
        <v>-1052</v>
      </c>
      <c r="N60" s="53">
        <f>C60+G60+J60+M60</f>
        <v>-2952</v>
      </c>
      <c r="O60" s="54">
        <v>0</v>
      </c>
      <c r="P60" s="54">
        <v>0</v>
      </c>
      <c r="Q60" s="53">
        <v>-239</v>
      </c>
      <c r="R60" s="53">
        <v>500</v>
      </c>
      <c r="S60" s="55">
        <v>0</v>
      </c>
      <c r="T60" s="53">
        <v>-1500</v>
      </c>
      <c r="U60" s="53">
        <v>-1336</v>
      </c>
      <c r="V60" s="53">
        <v>0</v>
      </c>
      <c r="W60" s="53">
        <v>-905</v>
      </c>
      <c r="X60" s="53">
        <v>-307</v>
      </c>
      <c r="Y60" s="53">
        <f>Q60+T60+U60+W60</f>
        <v>-3980</v>
      </c>
      <c r="Z60" s="56">
        <f>Y60+X60+N60</f>
        <v>-7239</v>
      </c>
    </row>
    <row r="61" spans="2:26" ht="15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2" t="s">
        <v>87</v>
      </c>
      <c r="X61" s="1"/>
      <c r="Y61" s="49" t="s">
        <v>87</v>
      </c>
      <c r="Z61" s="49"/>
    </row>
    <row r="62" spans="2:26" ht="15.7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X62" s="1"/>
      <c r="Y62" s="49"/>
      <c r="Z62" s="49"/>
    </row>
    <row r="63" spans="2:26" ht="16.5" thickBo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X63" s="1"/>
      <c r="Y63" s="49"/>
      <c r="Z63" s="49"/>
    </row>
    <row r="64" spans="1:26" ht="29.25" customHeight="1" thickBot="1">
      <c r="A64" s="58" t="s">
        <v>85</v>
      </c>
      <c r="B64" s="115">
        <v>68</v>
      </c>
      <c r="C64" s="60">
        <v>104</v>
      </c>
      <c r="D64" s="60">
        <v>48</v>
      </c>
      <c r="E64" s="60">
        <v>70</v>
      </c>
      <c r="F64" s="60">
        <v>69</v>
      </c>
      <c r="G64" s="60">
        <v>203</v>
      </c>
      <c r="H64" s="60">
        <v>172</v>
      </c>
      <c r="I64" s="60">
        <v>195</v>
      </c>
      <c r="J64" s="60">
        <v>135</v>
      </c>
      <c r="K64" s="60">
        <v>92</v>
      </c>
      <c r="L64" s="60">
        <v>130</v>
      </c>
      <c r="M64" s="61">
        <v>145</v>
      </c>
      <c r="N64" s="62">
        <f>SUM(B64:M64)</f>
        <v>1431</v>
      </c>
      <c r="O64" s="59">
        <v>100</v>
      </c>
      <c r="P64" s="60">
        <v>60</v>
      </c>
      <c r="Q64" s="60">
        <v>70</v>
      </c>
      <c r="R64" s="60">
        <v>80</v>
      </c>
      <c r="S64" s="60">
        <v>142</v>
      </c>
      <c r="T64" s="60">
        <v>72</v>
      </c>
      <c r="U64" s="60">
        <v>90</v>
      </c>
      <c r="V64" s="60">
        <v>172</v>
      </c>
      <c r="W64" s="60">
        <v>80</v>
      </c>
      <c r="X64" s="63" t="s">
        <v>26</v>
      </c>
      <c r="Y64" s="64">
        <f>SUM(O64:W64)</f>
        <v>866</v>
      </c>
      <c r="Z64" s="65">
        <f>N64+Y64</f>
        <v>2297</v>
      </c>
    </row>
    <row r="65" spans="2:26" ht="19.5" customHeight="1" thickBot="1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9" t="s">
        <v>2</v>
      </c>
      <c r="Y65" s="3"/>
      <c r="Z65" s="66"/>
    </row>
    <row r="66" spans="1:24" s="69" customFormat="1" ht="125.25" customHeight="1" thickBot="1">
      <c r="A66" s="67" t="s">
        <v>92</v>
      </c>
      <c r="B66" s="120" t="s">
        <v>0</v>
      </c>
      <c r="C66" s="121" t="s">
        <v>10</v>
      </c>
      <c r="D66" s="122" t="s">
        <v>11</v>
      </c>
      <c r="E66" s="122" t="s">
        <v>12</v>
      </c>
      <c r="F66" s="122" t="s">
        <v>13</v>
      </c>
      <c r="G66" s="122" t="s">
        <v>14</v>
      </c>
      <c r="H66" s="122" t="s">
        <v>3</v>
      </c>
      <c r="I66" s="122" t="s">
        <v>9</v>
      </c>
      <c r="J66" s="122" t="s">
        <v>15</v>
      </c>
      <c r="K66" s="122" t="s">
        <v>8</v>
      </c>
      <c r="L66" s="122" t="s">
        <v>25</v>
      </c>
      <c r="M66" s="122" t="s">
        <v>1</v>
      </c>
      <c r="N66" s="68" t="s">
        <v>89</v>
      </c>
      <c r="O66" s="120" t="s">
        <v>16</v>
      </c>
      <c r="P66" s="122" t="s">
        <v>17</v>
      </c>
      <c r="Q66" s="122" t="s">
        <v>18</v>
      </c>
      <c r="R66" s="122" t="s">
        <v>19</v>
      </c>
      <c r="S66" s="122" t="s">
        <v>20</v>
      </c>
      <c r="T66" s="122" t="s">
        <v>88</v>
      </c>
      <c r="U66" s="122" t="s">
        <v>21</v>
      </c>
      <c r="V66" s="122" t="s">
        <v>22</v>
      </c>
      <c r="W66" s="122" t="s">
        <v>23</v>
      </c>
      <c r="X66" s="10" t="s">
        <v>90</v>
      </c>
    </row>
    <row r="67" spans="1:24" ht="19.5" customHeight="1">
      <c r="A67" s="11" t="s">
        <v>28</v>
      </c>
      <c r="B67" s="123">
        <f>B5/$B$64</f>
        <v>193.51470588235293</v>
      </c>
      <c r="C67" s="124">
        <f>C5/$C$64</f>
        <v>167.875</v>
      </c>
      <c r="D67" s="124">
        <f>D5/$D$64</f>
        <v>160.41666666666666</v>
      </c>
      <c r="E67" s="124">
        <f>E5/$E$64</f>
        <v>162.57142857142858</v>
      </c>
      <c r="F67" s="124">
        <f>F5/$F$64</f>
        <v>191.71014492753622</v>
      </c>
      <c r="G67" s="124">
        <f>G5/$G$64</f>
        <v>154.51724137931035</v>
      </c>
      <c r="H67" s="124">
        <f>H5/$H$64</f>
        <v>170.03488372093022</v>
      </c>
      <c r="I67" s="124">
        <f>I5/$I$64</f>
        <v>162.65128205128204</v>
      </c>
      <c r="J67" s="124">
        <f>J5/$J$64</f>
        <v>128.04444444444445</v>
      </c>
      <c r="K67" s="124">
        <f>K5/$K$64</f>
        <v>177.7173913043478</v>
      </c>
      <c r="L67" s="124">
        <f>L5/$L$64</f>
        <v>195.09230769230768</v>
      </c>
      <c r="M67" s="124">
        <f>M5/$M$64</f>
        <v>144.44827586206895</v>
      </c>
      <c r="N67" s="73">
        <f>N5/$N$64</f>
        <v>164.35988819007687</v>
      </c>
      <c r="O67" s="124">
        <f>O5/$O$64</f>
        <v>145.6</v>
      </c>
      <c r="P67" s="124">
        <f>P5/$P$64</f>
        <v>182.48333333333332</v>
      </c>
      <c r="Q67" s="124">
        <f>Q5/$Q$64</f>
        <v>167.9142857142857</v>
      </c>
      <c r="R67" s="124">
        <f>R5/$R$64</f>
        <v>163.125</v>
      </c>
      <c r="S67" s="124">
        <f>S5/$S$64</f>
        <v>198.85211267605635</v>
      </c>
      <c r="T67" s="124">
        <f>T5/$T$64</f>
        <v>156.75</v>
      </c>
      <c r="U67" s="124">
        <f>U5/$U$64</f>
        <v>122.03333333333333</v>
      </c>
      <c r="V67" s="124">
        <f>V5/$V$64</f>
        <v>198.87790697674419</v>
      </c>
      <c r="W67" s="124">
        <f>W5/$W$64</f>
        <v>130.5625</v>
      </c>
      <c r="X67" s="125">
        <f>Y5/$Y$64</f>
        <v>167.98036951501155</v>
      </c>
    </row>
    <row r="68" spans="1:24" ht="19.5" customHeight="1">
      <c r="A68" s="18" t="s">
        <v>29</v>
      </c>
      <c r="B68" s="76">
        <f aca="true" t="shared" si="3" ref="B68:B120">B6/$B$64</f>
        <v>92.16176470588235</v>
      </c>
      <c r="C68" s="77">
        <f aca="true" t="shared" si="4" ref="C68:C120">C6/$C$64</f>
        <v>90.54807692307692</v>
      </c>
      <c r="D68" s="77">
        <f aca="true" t="shared" si="5" ref="D68:D120">D6/$D$64</f>
        <v>89.58333333333333</v>
      </c>
      <c r="E68" s="77">
        <f aca="true" t="shared" si="6" ref="E68:E120">E6/$E$64</f>
        <v>87.14285714285714</v>
      </c>
      <c r="F68" s="77">
        <f aca="true" t="shared" si="7" ref="F68:F120">F6/$F$64</f>
        <v>90.72463768115942</v>
      </c>
      <c r="G68" s="77">
        <f aca="true" t="shared" si="8" ref="G68:G120">G6/$G$64</f>
        <v>79</v>
      </c>
      <c r="H68" s="77">
        <f aca="true" t="shared" si="9" ref="H68:H120">H6/$H$64</f>
        <v>89.88372093023256</v>
      </c>
      <c r="I68" s="77">
        <f aca="true" t="shared" si="10" ref="I68:I120">I6/$I$64</f>
        <v>94.1025641025641</v>
      </c>
      <c r="J68" s="77">
        <f aca="true" t="shared" si="11" ref="J68:J120">J6/$J$64</f>
        <v>63.111111111111114</v>
      </c>
      <c r="K68" s="77">
        <f aca="true" t="shared" si="12" ref="K68:K120">K6/$K$64</f>
        <v>99.45652173913044</v>
      </c>
      <c r="L68" s="77">
        <f aca="true" t="shared" si="13" ref="L68:L120">L6/$L$64</f>
        <v>89.23076923076923</v>
      </c>
      <c r="M68" s="77">
        <f aca="true" t="shared" si="14" ref="M68:M120">M6/$M$64</f>
        <v>69.27586206896552</v>
      </c>
      <c r="N68" s="79">
        <f>N6/$N$64</f>
        <v>84.90985324947589</v>
      </c>
      <c r="O68" s="77">
        <f aca="true" t="shared" si="15" ref="O68:O120">O6/$O$64</f>
        <v>78.75</v>
      </c>
      <c r="P68" s="77">
        <f aca="true" t="shared" si="16" ref="P68:P120">P6/$P$64</f>
        <v>87.83333333333333</v>
      </c>
      <c r="Q68" s="77">
        <f aca="true" t="shared" si="17" ref="Q68:Q120">Q6/$Q$64</f>
        <v>78.57142857142857</v>
      </c>
      <c r="R68" s="77">
        <f aca="true" t="shared" si="18" ref="R68:R120">R6/$R$64</f>
        <v>84.375</v>
      </c>
      <c r="S68" s="77">
        <f aca="true" t="shared" si="19" ref="S68:S120">S6/$S$64</f>
        <v>72.53521126760563</v>
      </c>
      <c r="T68" s="77">
        <f aca="true" t="shared" si="20" ref="T68:T120">T6/$T$64</f>
        <v>80.63888888888889</v>
      </c>
      <c r="U68" s="77">
        <f aca="true" t="shared" si="21" ref="U68:U120">U6/$U$64</f>
        <v>76.66666666666667</v>
      </c>
      <c r="V68" s="77">
        <f aca="true" t="shared" si="22" ref="V68:V120">V6/$V$64</f>
        <v>49.94186046511628</v>
      </c>
      <c r="W68" s="77">
        <f aca="true" t="shared" si="23" ref="W68:W120">W6/$W$64</f>
        <v>78.125</v>
      </c>
      <c r="X68" s="81">
        <f aca="true" t="shared" si="24" ref="X68:X120">Y6/$Y$64</f>
        <v>73.02655889145497</v>
      </c>
    </row>
    <row r="69" spans="1:24" ht="19.5" customHeight="1">
      <c r="A69" s="18" t="s">
        <v>30</v>
      </c>
      <c r="B69" s="76">
        <f t="shared" si="3"/>
        <v>84.33823529411765</v>
      </c>
      <c r="C69" s="77">
        <f t="shared" si="4"/>
        <v>72.73076923076923</v>
      </c>
      <c r="D69" s="77">
        <f t="shared" si="5"/>
        <v>66.66666666666667</v>
      </c>
      <c r="E69" s="77">
        <f t="shared" si="6"/>
        <v>64.28571428571429</v>
      </c>
      <c r="F69" s="77">
        <f t="shared" si="7"/>
        <v>74.05797101449275</v>
      </c>
      <c r="G69" s="77">
        <f t="shared" si="8"/>
        <v>64.08866995073892</v>
      </c>
      <c r="H69" s="77">
        <f t="shared" si="9"/>
        <v>70.32558139534883</v>
      </c>
      <c r="I69" s="77">
        <f t="shared" si="10"/>
        <v>56.256410256410255</v>
      </c>
      <c r="J69" s="77">
        <f t="shared" si="11"/>
        <v>48.148148148148145</v>
      </c>
      <c r="K69" s="77">
        <f t="shared" si="12"/>
        <v>65.21739130434783</v>
      </c>
      <c r="L69" s="77">
        <f t="shared" si="13"/>
        <v>91.53846153846153</v>
      </c>
      <c r="M69" s="77">
        <f t="shared" si="14"/>
        <v>69.57241379310345</v>
      </c>
      <c r="N69" s="79">
        <f aca="true" t="shared" si="25" ref="N69:N120">N7/$N$64</f>
        <v>67.55625436757512</v>
      </c>
      <c r="O69" s="77">
        <f t="shared" si="15"/>
        <v>61.71</v>
      </c>
      <c r="P69" s="77">
        <f t="shared" si="16"/>
        <v>83.4</v>
      </c>
      <c r="Q69" s="77">
        <f t="shared" si="17"/>
        <v>77.14285714285714</v>
      </c>
      <c r="R69" s="77">
        <f t="shared" si="18"/>
        <v>67.5</v>
      </c>
      <c r="S69" s="77">
        <f t="shared" si="19"/>
        <v>97.88732394366197</v>
      </c>
      <c r="T69" s="77">
        <f t="shared" si="20"/>
        <v>55.97222222222222</v>
      </c>
      <c r="U69" s="77">
        <f t="shared" si="21"/>
        <v>40</v>
      </c>
      <c r="V69" s="77">
        <f t="shared" si="22"/>
        <v>86.3313953488372</v>
      </c>
      <c r="W69" s="77">
        <f t="shared" si="23"/>
        <v>48.925</v>
      </c>
      <c r="X69" s="81">
        <f t="shared" si="24"/>
        <v>71.90300230946882</v>
      </c>
    </row>
    <row r="70" spans="1:24" ht="19.5" customHeight="1">
      <c r="A70" s="18" t="s">
        <v>31</v>
      </c>
      <c r="B70" s="76">
        <f t="shared" si="3"/>
        <v>0</v>
      </c>
      <c r="C70" s="77">
        <f t="shared" si="4"/>
        <v>0</v>
      </c>
      <c r="D70" s="77">
        <f t="shared" si="5"/>
        <v>0</v>
      </c>
      <c r="E70" s="77">
        <f t="shared" si="6"/>
        <v>0.8571428571428571</v>
      </c>
      <c r="F70" s="77">
        <f t="shared" si="7"/>
        <v>0.5797101449275363</v>
      </c>
      <c r="G70" s="77">
        <f t="shared" si="8"/>
        <v>0.04926108374384237</v>
      </c>
      <c r="H70" s="77">
        <f t="shared" si="9"/>
        <v>0.029069767441860465</v>
      </c>
      <c r="I70" s="77">
        <f t="shared" si="10"/>
        <v>0</v>
      </c>
      <c r="J70" s="77">
        <f t="shared" si="11"/>
        <v>0</v>
      </c>
      <c r="K70" s="77">
        <f t="shared" si="12"/>
        <v>0.7065217391304348</v>
      </c>
      <c r="L70" s="77">
        <f t="shared" si="13"/>
        <v>0.015384615384615385</v>
      </c>
      <c r="M70" s="77">
        <f t="shared" si="14"/>
        <v>0</v>
      </c>
      <c r="N70" s="79">
        <f t="shared" si="25"/>
        <v>0.12718378756114604</v>
      </c>
      <c r="O70" s="77">
        <f t="shared" si="15"/>
        <v>2.5</v>
      </c>
      <c r="P70" s="77">
        <f t="shared" si="16"/>
        <v>0</v>
      </c>
      <c r="Q70" s="77">
        <f t="shared" si="17"/>
        <v>0.07142857142857142</v>
      </c>
      <c r="R70" s="77">
        <f t="shared" si="18"/>
        <v>0</v>
      </c>
      <c r="S70" s="77">
        <f t="shared" si="19"/>
        <v>0.08450704225352113</v>
      </c>
      <c r="T70" s="77">
        <f t="shared" si="20"/>
        <v>2.2222222222222223</v>
      </c>
      <c r="U70" s="77">
        <f t="shared" si="21"/>
        <v>0</v>
      </c>
      <c r="V70" s="77">
        <f t="shared" si="22"/>
        <v>0</v>
      </c>
      <c r="W70" s="77">
        <f t="shared" si="23"/>
        <v>0.1875</v>
      </c>
      <c r="X70" s="81">
        <f t="shared" si="24"/>
        <v>0.5103926096997691</v>
      </c>
    </row>
    <row r="71" spans="1:24" ht="19.5" customHeight="1">
      <c r="A71" s="18" t="s">
        <v>32</v>
      </c>
      <c r="B71" s="76">
        <f t="shared" si="3"/>
        <v>13.235294117647058</v>
      </c>
      <c r="C71" s="77">
        <f t="shared" si="4"/>
        <v>3.4615384615384617</v>
      </c>
      <c r="D71" s="77">
        <f t="shared" si="5"/>
        <v>1.0416666666666667</v>
      </c>
      <c r="E71" s="77">
        <f t="shared" si="6"/>
        <v>7.714285714285714</v>
      </c>
      <c r="F71" s="77">
        <f t="shared" si="7"/>
        <v>23.47826086956522</v>
      </c>
      <c r="G71" s="77">
        <f t="shared" si="8"/>
        <v>7.389162561576355</v>
      </c>
      <c r="H71" s="77">
        <f t="shared" si="9"/>
        <v>7.674418604651163</v>
      </c>
      <c r="I71" s="77">
        <f t="shared" si="10"/>
        <v>10.071794871794872</v>
      </c>
      <c r="J71" s="77">
        <f t="shared" si="11"/>
        <v>13.6</v>
      </c>
      <c r="K71" s="77">
        <f t="shared" si="12"/>
        <v>4.3478260869565215</v>
      </c>
      <c r="L71" s="77">
        <f t="shared" si="13"/>
        <v>11.538461538461538</v>
      </c>
      <c r="M71" s="77">
        <f t="shared" si="14"/>
        <v>2.896551724137931</v>
      </c>
      <c r="N71" s="79">
        <f t="shared" si="25"/>
        <v>8.6722571628232</v>
      </c>
      <c r="O71" s="77">
        <f t="shared" si="15"/>
        <v>0.04</v>
      </c>
      <c r="P71" s="77">
        <f t="shared" si="16"/>
        <v>4</v>
      </c>
      <c r="Q71" s="77">
        <f t="shared" si="17"/>
        <v>9.257142857142858</v>
      </c>
      <c r="R71" s="77">
        <f t="shared" si="18"/>
        <v>7.5</v>
      </c>
      <c r="S71" s="77">
        <f t="shared" si="19"/>
        <v>23.239436619718308</v>
      </c>
      <c r="T71" s="77">
        <f t="shared" si="20"/>
        <v>12.916666666666666</v>
      </c>
      <c r="U71" s="77">
        <f t="shared" si="21"/>
        <v>2</v>
      </c>
      <c r="V71" s="77">
        <f t="shared" si="22"/>
        <v>53.77325581395349</v>
      </c>
      <c r="W71" s="77">
        <f t="shared" si="23"/>
        <v>1.425</v>
      </c>
      <c r="X71" s="81">
        <f t="shared" si="24"/>
        <v>17.6270207852194</v>
      </c>
    </row>
    <row r="72" spans="1:24" ht="19.5" customHeight="1">
      <c r="A72" s="18" t="s">
        <v>33</v>
      </c>
      <c r="B72" s="76">
        <f t="shared" si="3"/>
        <v>3.7794117647058822</v>
      </c>
      <c r="C72" s="77">
        <f t="shared" si="4"/>
        <v>1.1346153846153846</v>
      </c>
      <c r="D72" s="77">
        <f t="shared" si="5"/>
        <v>3.125</v>
      </c>
      <c r="E72" s="77">
        <f t="shared" si="6"/>
        <v>2.4285714285714284</v>
      </c>
      <c r="F72" s="77">
        <f t="shared" si="7"/>
        <v>2.8260869565217392</v>
      </c>
      <c r="G72" s="77">
        <f t="shared" si="8"/>
        <v>3.0541871921182264</v>
      </c>
      <c r="H72" s="77">
        <f t="shared" si="9"/>
        <v>2.238372093023256</v>
      </c>
      <c r="I72" s="77">
        <f t="shared" si="10"/>
        <v>2.2205128205128206</v>
      </c>
      <c r="J72" s="77">
        <f t="shared" si="11"/>
        <v>2.4444444444444446</v>
      </c>
      <c r="K72" s="77">
        <f t="shared" si="12"/>
        <v>2.5543478260869565</v>
      </c>
      <c r="L72" s="77">
        <f t="shared" si="13"/>
        <v>2.6923076923076925</v>
      </c>
      <c r="M72" s="77">
        <f t="shared" si="14"/>
        <v>2.6206896551724137</v>
      </c>
      <c r="N72" s="79">
        <f t="shared" si="25"/>
        <v>2.5317959468902864</v>
      </c>
      <c r="O72" s="77">
        <f t="shared" si="15"/>
        <v>2.5</v>
      </c>
      <c r="P72" s="77">
        <f t="shared" si="16"/>
        <v>7.25</v>
      </c>
      <c r="Q72" s="77">
        <f t="shared" si="17"/>
        <v>2.857142857142857</v>
      </c>
      <c r="R72" s="77">
        <f t="shared" si="18"/>
        <v>3.75</v>
      </c>
      <c r="S72" s="77">
        <f t="shared" si="19"/>
        <v>4.929577464788732</v>
      </c>
      <c r="T72" s="77">
        <f t="shared" si="20"/>
        <v>3.611111111111111</v>
      </c>
      <c r="U72" s="77">
        <f t="shared" si="21"/>
        <v>3.3333333333333335</v>
      </c>
      <c r="V72" s="77">
        <f t="shared" si="22"/>
        <v>1.7383720930232558</v>
      </c>
      <c r="W72" s="77">
        <f t="shared" si="23"/>
        <v>0</v>
      </c>
      <c r="X72" s="81">
        <f t="shared" si="24"/>
        <v>3.168591224018476</v>
      </c>
    </row>
    <row r="73" spans="1:24" ht="19.5" customHeight="1">
      <c r="A73" s="18" t="s">
        <v>34</v>
      </c>
      <c r="B73" s="76">
        <f t="shared" si="3"/>
        <v>0</v>
      </c>
      <c r="C73" s="77">
        <f t="shared" si="4"/>
        <v>0</v>
      </c>
      <c r="D73" s="77">
        <f t="shared" si="5"/>
        <v>0</v>
      </c>
      <c r="E73" s="77">
        <f t="shared" si="6"/>
        <v>0.14285714285714285</v>
      </c>
      <c r="F73" s="77">
        <f t="shared" si="7"/>
        <v>0.043478260869565216</v>
      </c>
      <c r="G73" s="77">
        <f t="shared" si="8"/>
        <v>0.9359605911330049</v>
      </c>
      <c r="H73" s="77">
        <f t="shared" si="9"/>
        <v>0</v>
      </c>
      <c r="I73" s="77">
        <f t="shared" si="10"/>
        <v>0</v>
      </c>
      <c r="J73" s="77">
        <f t="shared" si="11"/>
        <v>0.7407407407407407</v>
      </c>
      <c r="K73" s="77">
        <f t="shared" si="12"/>
        <v>5.434782608695652</v>
      </c>
      <c r="L73" s="77">
        <f t="shared" si="13"/>
        <v>0.07692307692307693</v>
      </c>
      <c r="M73" s="77">
        <f t="shared" si="14"/>
        <v>0.08275862068965517</v>
      </c>
      <c r="N73" s="79">
        <f t="shared" si="25"/>
        <v>0.5765199161425576</v>
      </c>
      <c r="O73" s="77">
        <f t="shared" si="15"/>
        <v>0.1</v>
      </c>
      <c r="P73" s="77">
        <f t="shared" si="16"/>
        <v>0</v>
      </c>
      <c r="Q73" s="77">
        <f t="shared" si="17"/>
        <v>0.014285714285714285</v>
      </c>
      <c r="R73" s="77">
        <f t="shared" si="18"/>
        <v>0</v>
      </c>
      <c r="S73" s="77">
        <f t="shared" si="19"/>
        <v>0.176056338028169</v>
      </c>
      <c r="T73" s="77">
        <f t="shared" si="20"/>
        <v>1.3888888888888888</v>
      </c>
      <c r="U73" s="77">
        <f t="shared" si="21"/>
        <v>0.03333333333333333</v>
      </c>
      <c r="V73" s="77">
        <f t="shared" si="22"/>
        <v>7.093023255813954</v>
      </c>
      <c r="W73" s="77">
        <f t="shared" si="23"/>
        <v>3.0875</v>
      </c>
      <c r="X73" s="81">
        <f t="shared" si="24"/>
        <v>1.8545034642032332</v>
      </c>
    </row>
    <row r="74" spans="1:24" ht="28.5" customHeight="1">
      <c r="A74" s="25" t="s">
        <v>35</v>
      </c>
      <c r="B74" s="76">
        <f t="shared" si="3"/>
        <v>0</v>
      </c>
      <c r="C74" s="77">
        <f t="shared" si="4"/>
        <v>0</v>
      </c>
      <c r="D74" s="77">
        <f t="shared" si="5"/>
        <v>0</v>
      </c>
      <c r="E74" s="77">
        <f t="shared" si="6"/>
        <v>0</v>
      </c>
      <c r="F74" s="77">
        <f t="shared" si="7"/>
        <v>0</v>
      </c>
      <c r="G74" s="77">
        <f t="shared" si="8"/>
        <v>0</v>
      </c>
      <c r="H74" s="77">
        <f t="shared" si="9"/>
        <v>0</v>
      </c>
      <c r="I74" s="77">
        <f t="shared" si="10"/>
        <v>0</v>
      </c>
      <c r="J74" s="77">
        <f t="shared" si="11"/>
        <v>0</v>
      </c>
      <c r="K74" s="77">
        <f t="shared" si="12"/>
        <v>0</v>
      </c>
      <c r="L74" s="77">
        <f t="shared" si="13"/>
        <v>0</v>
      </c>
      <c r="M74" s="77">
        <f t="shared" si="14"/>
        <v>0</v>
      </c>
      <c r="N74" s="79">
        <f t="shared" si="25"/>
        <v>0</v>
      </c>
      <c r="O74" s="77">
        <f t="shared" si="15"/>
        <v>0</v>
      </c>
      <c r="P74" s="77">
        <f t="shared" si="16"/>
        <v>0</v>
      </c>
      <c r="Q74" s="77">
        <f t="shared" si="17"/>
        <v>0</v>
      </c>
      <c r="R74" s="77">
        <f t="shared" si="18"/>
        <v>0</v>
      </c>
      <c r="S74" s="77">
        <f t="shared" si="19"/>
        <v>0</v>
      </c>
      <c r="T74" s="77">
        <f t="shared" si="20"/>
        <v>0</v>
      </c>
      <c r="U74" s="77">
        <f t="shared" si="21"/>
        <v>0</v>
      </c>
      <c r="V74" s="77">
        <f t="shared" si="22"/>
        <v>0</v>
      </c>
      <c r="W74" s="77">
        <f t="shared" si="23"/>
        <v>0</v>
      </c>
      <c r="X74" s="81">
        <f t="shared" si="24"/>
        <v>0</v>
      </c>
    </row>
    <row r="75" spans="1:24" ht="19.5" customHeight="1">
      <c r="A75" s="25" t="s">
        <v>36</v>
      </c>
      <c r="B75" s="76">
        <f t="shared" si="3"/>
        <v>0</v>
      </c>
      <c r="C75" s="77">
        <f t="shared" si="4"/>
        <v>0</v>
      </c>
      <c r="D75" s="77">
        <f t="shared" si="5"/>
        <v>0</v>
      </c>
      <c r="E75" s="77">
        <f t="shared" si="6"/>
        <v>0</v>
      </c>
      <c r="F75" s="77">
        <f t="shared" si="7"/>
        <v>0</v>
      </c>
      <c r="G75" s="77">
        <f t="shared" si="8"/>
        <v>0</v>
      </c>
      <c r="H75" s="77">
        <f t="shared" si="9"/>
        <v>0</v>
      </c>
      <c r="I75" s="77">
        <f t="shared" si="10"/>
        <v>0</v>
      </c>
      <c r="J75" s="77">
        <f t="shared" si="11"/>
        <v>0</v>
      </c>
      <c r="K75" s="77">
        <f t="shared" si="12"/>
        <v>0</v>
      </c>
      <c r="L75" s="77">
        <f t="shared" si="13"/>
        <v>0.007692307692307693</v>
      </c>
      <c r="M75" s="77">
        <f t="shared" si="14"/>
        <v>0</v>
      </c>
      <c r="N75" s="79">
        <f t="shared" si="25"/>
        <v>0.0006988120195667365</v>
      </c>
      <c r="O75" s="77">
        <f t="shared" si="15"/>
        <v>0</v>
      </c>
      <c r="P75" s="77">
        <f t="shared" si="16"/>
        <v>0</v>
      </c>
      <c r="Q75" s="77">
        <f t="shared" si="17"/>
        <v>0</v>
      </c>
      <c r="R75" s="77">
        <f t="shared" si="18"/>
        <v>0</v>
      </c>
      <c r="S75" s="77">
        <f t="shared" si="19"/>
        <v>0</v>
      </c>
      <c r="T75" s="77">
        <f t="shared" si="20"/>
        <v>0</v>
      </c>
      <c r="U75" s="77">
        <f t="shared" si="21"/>
        <v>0</v>
      </c>
      <c r="V75" s="77">
        <f t="shared" si="22"/>
        <v>0</v>
      </c>
      <c r="W75" s="77">
        <f t="shared" si="23"/>
        <v>0</v>
      </c>
      <c r="X75" s="81">
        <f t="shared" si="24"/>
        <v>0</v>
      </c>
    </row>
    <row r="76" spans="1:24" ht="19.5" customHeight="1">
      <c r="A76" s="25" t="s">
        <v>37</v>
      </c>
      <c r="B76" s="76">
        <f t="shared" si="3"/>
        <v>4.926470588235294</v>
      </c>
      <c r="C76" s="77">
        <f t="shared" si="4"/>
        <v>4.980769230769231</v>
      </c>
      <c r="D76" s="77">
        <f t="shared" si="5"/>
        <v>0</v>
      </c>
      <c r="E76" s="77">
        <f t="shared" si="6"/>
        <v>0.21428571428571427</v>
      </c>
      <c r="F76" s="77">
        <f t="shared" si="7"/>
        <v>4.057971014492754</v>
      </c>
      <c r="G76" s="77">
        <f t="shared" si="8"/>
        <v>1.3300492610837438</v>
      </c>
      <c r="H76" s="77">
        <f t="shared" si="9"/>
        <v>0.46511627906976744</v>
      </c>
      <c r="I76" s="77">
        <f t="shared" si="10"/>
        <v>1.2615384615384615</v>
      </c>
      <c r="J76" s="77">
        <f t="shared" si="11"/>
        <v>1.8</v>
      </c>
      <c r="K76" s="77">
        <f t="shared" si="12"/>
        <v>1.4891304347826086</v>
      </c>
      <c r="L76" s="77">
        <f t="shared" si="13"/>
        <v>3.4615384615384617</v>
      </c>
      <c r="M76" s="77">
        <f t="shared" si="14"/>
        <v>8.89655172413793</v>
      </c>
      <c r="N76" s="79">
        <f t="shared" si="25"/>
        <v>2.70020964360587</v>
      </c>
      <c r="O76" s="77">
        <f t="shared" si="15"/>
        <v>5.37</v>
      </c>
      <c r="P76" s="77">
        <f t="shared" si="16"/>
        <v>23.333333333333332</v>
      </c>
      <c r="Q76" s="77">
        <f t="shared" si="17"/>
        <v>7.4</v>
      </c>
      <c r="R76" s="77">
        <f t="shared" si="18"/>
        <v>0.6875</v>
      </c>
      <c r="S76" s="77">
        <f t="shared" si="19"/>
        <v>5.985915492957746</v>
      </c>
      <c r="T76" s="77">
        <f t="shared" si="20"/>
        <v>4.083333333333333</v>
      </c>
      <c r="U76" s="77">
        <f t="shared" si="21"/>
        <v>2.522222222222222</v>
      </c>
      <c r="V76" s="77">
        <f t="shared" si="22"/>
        <v>14.912790697674419</v>
      </c>
      <c r="W76" s="77">
        <f t="shared" si="23"/>
        <v>7.65</v>
      </c>
      <c r="X76" s="81">
        <f t="shared" si="24"/>
        <v>8.150115473441108</v>
      </c>
    </row>
    <row r="77" spans="1:24" ht="19.5" customHeight="1">
      <c r="A77" s="25" t="s">
        <v>38</v>
      </c>
      <c r="B77" s="76">
        <f t="shared" si="3"/>
        <v>4.926470588235294</v>
      </c>
      <c r="C77" s="77">
        <f t="shared" si="4"/>
        <v>3.7596153846153846</v>
      </c>
      <c r="D77" s="77">
        <f t="shared" si="5"/>
        <v>0</v>
      </c>
      <c r="E77" s="77">
        <f t="shared" si="6"/>
        <v>0</v>
      </c>
      <c r="F77" s="77">
        <f t="shared" si="7"/>
        <v>2.927536231884058</v>
      </c>
      <c r="G77" s="77">
        <f t="shared" si="8"/>
        <v>1.206896551724138</v>
      </c>
      <c r="H77" s="77">
        <f t="shared" si="9"/>
        <v>0.37790697674418605</v>
      </c>
      <c r="I77" s="77">
        <f t="shared" si="10"/>
        <v>1.158974358974359</v>
      </c>
      <c r="J77" s="77">
        <f t="shared" si="11"/>
        <v>1.2074074074074075</v>
      </c>
      <c r="K77" s="77">
        <f t="shared" si="12"/>
        <v>3.6956521739130435</v>
      </c>
      <c r="L77" s="77">
        <f t="shared" si="13"/>
        <v>2.6923076923076925</v>
      </c>
      <c r="M77" s="77">
        <f t="shared" si="14"/>
        <v>7.793103448275862</v>
      </c>
      <c r="N77" s="79">
        <f t="shared" si="25"/>
        <v>2.408805031446541</v>
      </c>
      <c r="O77" s="77">
        <f t="shared" si="15"/>
        <v>5.37</v>
      </c>
      <c r="P77" s="77">
        <f t="shared" si="16"/>
        <v>23.333333333333332</v>
      </c>
      <c r="Q77" s="77">
        <f t="shared" si="17"/>
        <v>3.1285714285714286</v>
      </c>
      <c r="R77" s="77">
        <f t="shared" si="18"/>
        <v>0.3125</v>
      </c>
      <c r="S77" s="77">
        <f t="shared" si="19"/>
        <v>4.225352112676056</v>
      </c>
      <c r="T77" s="77">
        <f t="shared" si="20"/>
        <v>4.083333333333333</v>
      </c>
      <c r="U77" s="77">
        <f t="shared" si="21"/>
        <v>2.522222222222222</v>
      </c>
      <c r="V77" s="77">
        <f t="shared" si="22"/>
        <v>11.453488372093023</v>
      </c>
      <c r="W77" s="77">
        <f t="shared" si="23"/>
        <v>7.65</v>
      </c>
      <c r="X77" s="81">
        <f t="shared" si="24"/>
        <v>6.79445727482679</v>
      </c>
    </row>
    <row r="78" spans="1:24" ht="19.5" customHeight="1">
      <c r="A78" s="25" t="s">
        <v>39</v>
      </c>
      <c r="B78" s="76">
        <f t="shared" si="3"/>
        <v>0</v>
      </c>
      <c r="C78" s="77">
        <f t="shared" si="4"/>
        <v>0</v>
      </c>
      <c r="D78" s="77">
        <f t="shared" si="5"/>
        <v>0</v>
      </c>
      <c r="E78" s="77">
        <f t="shared" si="6"/>
        <v>0</v>
      </c>
      <c r="F78" s="77">
        <f t="shared" si="7"/>
        <v>0</v>
      </c>
      <c r="G78" s="77">
        <f t="shared" si="8"/>
        <v>0</v>
      </c>
      <c r="H78" s="77">
        <f t="shared" si="9"/>
        <v>0</v>
      </c>
      <c r="I78" s="77">
        <f t="shared" si="10"/>
        <v>0</v>
      </c>
      <c r="J78" s="77">
        <f t="shared" si="11"/>
        <v>0</v>
      </c>
      <c r="K78" s="77">
        <f t="shared" si="12"/>
        <v>0</v>
      </c>
      <c r="L78" s="77">
        <f t="shared" si="13"/>
        <v>0</v>
      </c>
      <c r="M78" s="77">
        <f t="shared" si="14"/>
        <v>0</v>
      </c>
      <c r="N78" s="79">
        <f t="shared" si="25"/>
        <v>0</v>
      </c>
      <c r="O78" s="77">
        <f t="shared" si="15"/>
        <v>0</v>
      </c>
      <c r="P78" s="77">
        <f t="shared" si="16"/>
        <v>0</v>
      </c>
      <c r="Q78" s="77">
        <f t="shared" si="17"/>
        <v>0</v>
      </c>
      <c r="R78" s="77">
        <f t="shared" si="18"/>
        <v>0</v>
      </c>
      <c r="S78" s="77">
        <f t="shared" si="19"/>
        <v>0</v>
      </c>
      <c r="T78" s="77">
        <f t="shared" si="20"/>
        <v>0</v>
      </c>
      <c r="U78" s="77">
        <f t="shared" si="21"/>
        <v>0</v>
      </c>
      <c r="V78" s="77">
        <f t="shared" si="22"/>
        <v>0</v>
      </c>
      <c r="W78" s="77">
        <f t="shared" si="23"/>
        <v>0</v>
      </c>
      <c r="X78" s="81">
        <f t="shared" si="24"/>
        <v>0</v>
      </c>
    </row>
    <row r="79" spans="1:24" ht="19.5" customHeight="1">
      <c r="A79" s="25" t="s">
        <v>40</v>
      </c>
      <c r="B79" s="76">
        <f t="shared" si="3"/>
        <v>0</v>
      </c>
      <c r="C79" s="77">
        <f t="shared" si="4"/>
        <v>0</v>
      </c>
      <c r="D79" s="77">
        <f t="shared" si="5"/>
        <v>0</v>
      </c>
      <c r="E79" s="77">
        <f t="shared" si="6"/>
        <v>0</v>
      </c>
      <c r="F79" s="77">
        <f t="shared" si="7"/>
        <v>0</v>
      </c>
      <c r="G79" s="77">
        <f t="shared" si="8"/>
        <v>0</v>
      </c>
      <c r="H79" s="77">
        <f t="shared" si="9"/>
        <v>0</v>
      </c>
      <c r="I79" s="77">
        <f t="shared" si="10"/>
        <v>0</v>
      </c>
      <c r="J79" s="77">
        <f t="shared" si="11"/>
        <v>0</v>
      </c>
      <c r="K79" s="77">
        <f t="shared" si="12"/>
        <v>0</v>
      </c>
      <c r="L79" s="77">
        <f t="shared" si="13"/>
        <v>0</v>
      </c>
      <c r="M79" s="77">
        <f t="shared" si="14"/>
        <v>0</v>
      </c>
      <c r="N79" s="79">
        <f t="shared" si="25"/>
        <v>0</v>
      </c>
      <c r="O79" s="77">
        <f t="shared" si="15"/>
        <v>0</v>
      </c>
      <c r="P79" s="77">
        <f t="shared" si="16"/>
        <v>0</v>
      </c>
      <c r="Q79" s="77">
        <f t="shared" si="17"/>
        <v>0</v>
      </c>
      <c r="R79" s="77">
        <f t="shared" si="18"/>
        <v>0</v>
      </c>
      <c r="S79" s="77">
        <f t="shared" si="19"/>
        <v>0</v>
      </c>
      <c r="T79" s="77">
        <f t="shared" si="20"/>
        <v>0</v>
      </c>
      <c r="U79" s="77">
        <f t="shared" si="21"/>
        <v>0</v>
      </c>
      <c r="V79" s="77">
        <f t="shared" si="22"/>
        <v>0</v>
      </c>
      <c r="W79" s="77">
        <f t="shared" si="23"/>
        <v>0</v>
      </c>
      <c r="X79" s="81">
        <f t="shared" si="24"/>
        <v>0</v>
      </c>
    </row>
    <row r="80" spans="1:24" ht="19.5" customHeight="1">
      <c r="A80" s="25" t="s">
        <v>41</v>
      </c>
      <c r="B80" s="76">
        <f t="shared" si="3"/>
        <v>0</v>
      </c>
      <c r="C80" s="77">
        <f t="shared" si="4"/>
        <v>0</v>
      </c>
      <c r="D80" s="77">
        <f t="shared" si="5"/>
        <v>0</v>
      </c>
      <c r="E80" s="77">
        <f t="shared" si="6"/>
        <v>0</v>
      </c>
      <c r="F80" s="77">
        <f t="shared" si="7"/>
        <v>0</v>
      </c>
      <c r="G80" s="77">
        <f t="shared" si="8"/>
        <v>0</v>
      </c>
      <c r="H80" s="77">
        <f t="shared" si="9"/>
        <v>0</v>
      </c>
      <c r="I80" s="77">
        <f t="shared" si="10"/>
        <v>0</v>
      </c>
      <c r="J80" s="77">
        <f t="shared" si="11"/>
        <v>0</v>
      </c>
      <c r="K80" s="77">
        <f t="shared" si="12"/>
        <v>0</v>
      </c>
      <c r="L80" s="77">
        <f t="shared" si="13"/>
        <v>0</v>
      </c>
      <c r="M80" s="77">
        <f t="shared" si="14"/>
        <v>0</v>
      </c>
      <c r="N80" s="79">
        <f t="shared" si="25"/>
        <v>0</v>
      </c>
      <c r="O80" s="77">
        <f t="shared" si="15"/>
        <v>0</v>
      </c>
      <c r="P80" s="77">
        <f t="shared" si="16"/>
        <v>0</v>
      </c>
      <c r="Q80" s="77">
        <f t="shared" si="17"/>
        <v>0</v>
      </c>
      <c r="R80" s="77">
        <f t="shared" si="18"/>
        <v>0</v>
      </c>
      <c r="S80" s="77">
        <f t="shared" si="19"/>
        <v>0</v>
      </c>
      <c r="T80" s="77">
        <f t="shared" si="20"/>
        <v>0</v>
      </c>
      <c r="U80" s="77">
        <f t="shared" si="21"/>
        <v>0</v>
      </c>
      <c r="V80" s="77">
        <f t="shared" si="22"/>
        <v>0</v>
      </c>
      <c r="W80" s="77">
        <f t="shared" si="23"/>
        <v>0</v>
      </c>
      <c r="X80" s="81">
        <f t="shared" si="24"/>
        <v>0</v>
      </c>
    </row>
    <row r="81" spans="1:24" ht="24.75" customHeight="1">
      <c r="A81" s="25" t="s">
        <v>42</v>
      </c>
      <c r="B81" s="76">
        <f t="shared" si="3"/>
        <v>0</v>
      </c>
      <c r="C81" s="77">
        <f t="shared" si="4"/>
        <v>0</v>
      </c>
      <c r="D81" s="77">
        <f t="shared" si="5"/>
        <v>0</v>
      </c>
      <c r="E81" s="77">
        <f t="shared" si="6"/>
        <v>0</v>
      </c>
      <c r="F81" s="77">
        <f t="shared" si="7"/>
        <v>0</v>
      </c>
      <c r="G81" s="77">
        <f t="shared" si="8"/>
        <v>0</v>
      </c>
      <c r="H81" s="77">
        <f t="shared" si="9"/>
        <v>0</v>
      </c>
      <c r="I81" s="77">
        <f t="shared" si="10"/>
        <v>0</v>
      </c>
      <c r="J81" s="77">
        <f t="shared" si="11"/>
        <v>0</v>
      </c>
      <c r="K81" s="77">
        <f t="shared" si="12"/>
        <v>0</v>
      </c>
      <c r="L81" s="77">
        <f t="shared" si="13"/>
        <v>0</v>
      </c>
      <c r="M81" s="77">
        <f t="shared" si="14"/>
        <v>0</v>
      </c>
      <c r="N81" s="79">
        <f t="shared" si="25"/>
        <v>0</v>
      </c>
      <c r="O81" s="77">
        <f t="shared" si="15"/>
        <v>0</v>
      </c>
      <c r="P81" s="77">
        <f t="shared" si="16"/>
        <v>0</v>
      </c>
      <c r="Q81" s="77">
        <f t="shared" si="17"/>
        <v>0</v>
      </c>
      <c r="R81" s="77">
        <f t="shared" si="18"/>
        <v>0</v>
      </c>
      <c r="S81" s="77">
        <f t="shared" si="19"/>
        <v>0</v>
      </c>
      <c r="T81" s="77">
        <f t="shared" si="20"/>
        <v>0</v>
      </c>
      <c r="U81" s="77">
        <f t="shared" si="21"/>
        <v>0</v>
      </c>
      <c r="V81" s="77">
        <f t="shared" si="22"/>
        <v>0</v>
      </c>
      <c r="W81" s="77">
        <f t="shared" si="23"/>
        <v>0</v>
      </c>
      <c r="X81" s="81">
        <f t="shared" si="24"/>
        <v>0</v>
      </c>
    </row>
    <row r="82" spans="1:24" ht="19.5" customHeight="1">
      <c r="A82" s="25" t="s">
        <v>43</v>
      </c>
      <c r="B82" s="76">
        <f t="shared" si="3"/>
        <v>90.61764705882354</v>
      </c>
      <c r="C82" s="77">
        <f t="shared" si="4"/>
        <v>101.07692307692308</v>
      </c>
      <c r="D82" s="77">
        <f t="shared" si="5"/>
        <v>62.520833333333336</v>
      </c>
      <c r="E82" s="77">
        <f t="shared" si="6"/>
        <v>77.97142857142858</v>
      </c>
      <c r="F82" s="77">
        <f t="shared" si="7"/>
        <v>103.21739130434783</v>
      </c>
      <c r="G82" s="77">
        <f t="shared" si="8"/>
        <v>68.82266009852216</v>
      </c>
      <c r="H82" s="77">
        <f t="shared" si="9"/>
        <v>89.90116279069767</v>
      </c>
      <c r="I82" s="77">
        <f t="shared" si="10"/>
        <v>84.49230769230769</v>
      </c>
      <c r="J82" s="77">
        <f t="shared" si="11"/>
        <v>59.666666666666664</v>
      </c>
      <c r="K82" s="77">
        <f t="shared" si="12"/>
        <v>93.06521739130434</v>
      </c>
      <c r="L82" s="77">
        <f t="shared" si="13"/>
        <v>95.93076923076923</v>
      </c>
      <c r="M82" s="77">
        <f t="shared" si="14"/>
        <v>104.34482758620689</v>
      </c>
      <c r="N82" s="79">
        <f t="shared" si="25"/>
        <v>85.52271139063592</v>
      </c>
      <c r="O82" s="77">
        <f t="shared" si="15"/>
        <v>111.88</v>
      </c>
      <c r="P82" s="77">
        <f t="shared" si="16"/>
        <v>133.51666666666668</v>
      </c>
      <c r="Q82" s="77">
        <f t="shared" si="17"/>
        <v>118.12857142857143</v>
      </c>
      <c r="R82" s="77">
        <f t="shared" si="18"/>
        <v>123.125</v>
      </c>
      <c r="S82" s="77">
        <f t="shared" si="19"/>
        <v>99.5774647887324</v>
      </c>
      <c r="T82" s="77">
        <f t="shared" si="20"/>
        <v>156.98611111111111</v>
      </c>
      <c r="U82" s="77">
        <f t="shared" si="21"/>
        <v>159.74444444444444</v>
      </c>
      <c r="V82" s="77">
        <f t="shared" si="22"/>
        <v>195.8139534883721</v>
      </c>
      <c r="W82" s="77">
        <f t="shared" si="23"/>
        <v>115.5625</v>
      </c>
      <c r="X82" s="81">
        <f t="shared" si="24"/>
        <v>138.64087759815243</v>
      </c>
    </row>
    <row r="83" spans="1:24" ht="24.75" customHeight="1">
      <c r="A83" s="25" t="s">
        <v>44</v>
      </c>
      <c r="B83" s="76">
        <f t="shared" si="3"/>
        <v>14.808823529411764</v>
      </c>
      <c r="C83" s="77">
        <f t="shared" si="4"/>
        <v>16.942307692307693</v>
      </c>
      <c r="D83" s="77">
        <f t="shared" si="5"/>
        <v>14.8125</v>
      </c>
      <c r="E83" s="77">
        <f t="shared" si="6"/>
        <v>14.8</v>
      </c>
      <c r="F83" s="77">
        <f t="shared" si="7"/>
        <v>14.81159420289855</v>
      </c>
      <c r="G83" s="77">
        <f t="shared" si="8"/>
        <v>14.807881773399014</v>
      </c>
      <c r="H83" s="77">
        <f t="shared" si="9"/>
        <v>14.80813953488372</v>
      </c>
      <c r="I83" s="77">
        <f t="shared" si="10"/>
        <v>14.805128205128206</v>
      </c>
      <c r="J83" s="77">
        <f t="shared" si="11"/>
        <v>14.25925925925926</v>
      </c>
      <c r="K83" s="77">
        <f t="shared" si="12"/>
        <v>14.804347826086957</v>
      </c>
      <c r="L83" s="77">
        <f t="shared" si="13"/>
        <v>14.807692307692308</v>
      </c>
      <c r="M83" s="77">
        <f t="shared" si="14"/>
        <v>14.806896551724138</v>
      </c>
      <c r="N83" s="79">
        <f t="shared" si="25"/>
        <v>14.910552061495459</v>
      </c>
      <c r="O83" s="77">
        <f t="shared" si="15"/>
        <v>17.68</v>
      </c>
      <c r="P83" s="77">
        <f t="shared" si="16"/>
        <v>17.683333333333334</v>
      </c>
      <c r="Q83" s="77">
        <f t="shared" si="17"/>
        <v>17.685714285714287</v>
      </c>
      <c r="R83" s="77">
        <f t="shared" si="18"/>
        <v>17.6875</v>
      </c>
      <c r="S83" s="77">
        <f t="shared" si="19"/>
        <v>21.739436619718308</v>
      </c>
      <c r="T83" s="77">
        <f t="shared" si="20"/>
        <v>17.680555555555557</v>
      </c>
      <c r="U83" s="77">
        <f t="shared" si="21"/>
        <v>17.68888888888889</v>
      </c>
      <c r="V83" s="77">
        <f t="shared" si="22"/>
        <v>20.308139534883722</v>
      </c>
      <c r="W83" s="77">
        <f t="shared" si="23"/>
        <v>17.6875</v>
      </c>
      <c r="X83" s="81">
        <f t="shared" si="24"/>
        <v>18.87066974595843</v>
      </c>
    </row>
    <row r="84" spans="1:24" ht="19.5" customHeight="1">
      <c r="A84" s="25" t="s">
        <v>45</v>
      </c>
      <c r="B84" s="76">
        <f t="shared" si="3"/>
        <v>75.80882352941177</v>
      </c>
      <c r="C84" s="77">
        <f t="shared" si="4"/>
        <v>84.13461538461539</v>
      </c>
      <c r="D84" s="77">
        <f t="shared" si="5"/>
        <v>47.708333333333336</v>
      </c>
      <c r="E84" s="77">
        <f t="shared" si="6"/>
        <v>62.857142857142854</v>
      </c>
      <c r="F84" s="77">
        <f t="shared" si="7"/>
        <v>88.40579710144928</v>
      </c>
      <c r="G84" s="77">
        <f t="shared" si="8"/>
        <v>54.01477832512315</v>
      </c>
      <c r="H84" s="77">
        <f t="shared" si="9"/>
        <v>75.09302325581395</v>
      </c>
      <c r="I84" s="77">
        <f t="shared" si="10"/>
        <v>69.68717948717949</v>
      </c>
      <c r="J84" s="77">
        <f t="shared" si="11"/>
        <v>45.407407407407405</v>
      </c>
      <c r="K84" s="77">
        <f t="shared" si="12"/>
        <v>78.26086956521739</v>
      </c>
      <c r="L84" s="77">
        <f t="shared" si="13"/>
        <v>81.12307692307692</v>
      </c>
      <c r="M84" s="77">
        <f t="shared" si="14"/>
        <v>88.71724137931035</v>
      </c>
      <c r="N84" s="79">
        <f t="shared" si="25"/>
        <v>70.51362683438155</v>
      </c>
      <c r="O84" s="77">
        <f t="shared" si="15"/>
        <v>94.2</v>
      </c>
      <c r="P84" s="77">
        <f t="shared" si="16"/>
        <v>115.83333333333333</v>
      </c>
      <c r="Q84" s="77">
        <f t="shared" si="17"/>
        <v>100.44285714285714</v>
      </c>
      <c r="R84" s="77">
        <f t="shared" si="18"/>
        <v>105.4375</v>
      </c>
      <c r="S84" s="77">
        <f t="shared" si="19"/>
        <v>74.1056338028169</v>
      </c>
      <c r="T84" s="77">
        <f t="shared" si="20"/>
        <v>139.30555555555554</v>
      </c>
      <c r="U84" s="77">
        <f t="shared" si="21"/>
        <v>142.05555555555554</v>
      </c>
      <c r="V84" s="77">
        <f t="shared" si="22"/>
        <v>146.25581395348837</v>
      </c>
      <c r="W84" s="77">
        <f t="shared" si="23"/>
        <v>97.875</v>
      </c>
      <c r="X84" s="81">
        <f t="shared" si="24"/>
        <v>113.34872979214781</v>
      </c>
    </row>
    <row r="85" spans="1:24" ht="19.5" customHeight="1">
      <c r="A85" s="25" t="s">
        <v>46</v>
      </c>
      <c r="B85" s="76">
        <f t="shared" si="3"/>
        <v>0</v>
      </c>
      <c r="C85" s="77">
        <f t="shared" si="4"/>
        <v>0</v>
      </c>
      <c r="D85" s="77">
        <f t="shared" si="5"/>
        <v>0</v>
      </c>
      <c r="E85" s="77">
        <f t="shared" si="6"/>
        <v>0.3142857142857143</v>
      </c>
      <c r="F85" s="77">
        <f t="shared" si="7"/>
        <v>0</v>
      </c>
      <c r="G85" s="77">
        <f t="shared" si="8"/>
        <v>0</v>
      </c>
      <c r="H85" s="77">
        <f t="shared" si="9"/>
        <v>0</v>
      </c>
      <c r="I85" s="77">
        <f t="shared" si="10"/>
        <v>0</v>
      </c>
      <c r="J85" s="77">
        <f t="shared" si="11"/>
        <v>0</v>
      </c>
      <c r="K85" s="77">
        <f t="shared" si="12"/>
        <v>0</v>
      </c>
      <c r="L85" s="77">
        <f t="shared" si="13"/>
        <v>0</v>
      </c>
      <c r="M85" s="77">
        <f t="shared" si="14"/>
        <v>0.8206896551724138</v>
      </c>
      <c r="N85" s="79">
        <f t="shared" si="25"/>
        <v>0.09853249475890985</v>
      </c>
      <c r="O85" s="77">
        <f t="shared" si="15"/>
        <v>0</v>
      </c>
      <c r="P85" s="77">
        <f t="shared" si="16"/>
        <v>0</v>
      </c>
      <c r="Q85" s="77">
        <f t="shared" si="17"/>
        <v>0</v>
      </c>
      <c r="R85" s="77">
        <f t="shared" si="18"/>
        <v>0</v>
      </c>
      <c r="S85" s="77">
        <f t="shared" si="19"/>
        <v>3.732394366197183</v>
      </c>
      <c r="T85" s="77">
        <f t="shared" si="20"/>
        <v>0</v>
      </c>
      <c r="U85" s="77">
        <f t="shared" si="21"/>
        <v>0</v>
      </c>
      <c r="V85" s="77">
        <f t="shared" si="22"/>
        <v>0</v>
      </c>
      <c r="W85" s="77">
        <f t="shared" si="23"/>
        <v>0</v>
      </c>
      <c r="X85" s="81">
        <f t="shared" si="24"/>
        <v>0.6120092378752887</v>
      </c>
    </row>
    <row r="86" spans="1:24" ht="19.5" customHeight="1" thickBot="1">
      <c r="A86" s="26" t="s">
        <v>81</v>
      </c>
      <c r="B86" s="126">
        <f t="shared" si="3"/>
        <v>0</v>
      </c>
      <c r="C86" s="127">
        <f t="shared" si="4"/>
        <v>0</v>
      </c>
      <c r="D86" s="127">
        <f t="shared" si="5"/>
        <v>0</v>
      </c>
      <c r="E86" s="127">
        <f t="shared" si="6"/>
        <v>0</v>
      </c>
      <c r="F86" s="127">
        <f t="shared" si="7"/>
        <v>0</v>
      </c>
      <c r="G86" s="127">
        <f t="shared" si="8"/>
        <v>0</v>
      </c>
      <c r="H86" s="127">
        <f t="shared" si="9"/>
        <v>0</v>
      </c>
      <c r="I86" s="127">
        <f t="shared" si="10"/>
        <v>0</v>
      </c>
      <c r="J86" s="127">
        <f t="shared" si="11"/>
        <v>0</v>
      </c>
      <c r="K86" s="127">
        <f t="shared" si="12"/>
        <v>0</v>
      </c>
      <c r="L86" s="127">
        <f t="shared" si="13"/>
        <v>0</v>
      </c>
      <c r="M86" s="127">
        <f t="shared" si="14"/>
        <v>0</v>
      </c>
      <c r="N86" s="128">
        <f t="shared" si="25"/>
        <v>0</v>
      </c>
      <c r="O86" s="127">
        <f t="shared" si="15"/>
        <v>0</v>
      </c>
      <c r="P86" s="127">
        <f t="shared" si="16"/>
        <v>0</v>
      </c>
      <c r="Q86" s="127">
        <f t="shared" si="17"/>
        <v>0</v>
      </c>
      <c r="R86" s="127">
        <f t="shared" si="18"/>
        <v>0</v>
      </c>
      <c r="S86" s="127">
        <f t="shared" si="19"/>
        <v>0</v>
      </c>
      <c r="T86" s="127">
        <f t="shared" si="20"/>
        <v>0</v>
      </c>
      <c r="U86" s="127">
        <f t="shared" si="21"/>
        <v>0</v>
      </c>
      <c r="V86" s="127">
        <f t="shared" si="22"/>
        <v>29.25</v>
      </c>
      <c r="W86" s="127">
        <f t="shared" si="23"/>
        <v>0.1625</v>
      </c>
      <c r="X86" s="129">
        <f t="shared" si="24"/>
        <v>5.824480369515012</v>
      </c>
    </row>
    <row r="87" spans="1:24" ht="19.5" customHeight="1" thickBot="1">
      <c r="A87" s="33" t="s">
        <v>47</v>
      </c>
      <c r="B87" s="130">
        <f t="shared" si="3"/>
        <v>289.05882352941177</v>
      </c>
      <c r="C87" s="131">
        <f t="shared" si="4"/>
        <v>273.9326923076923</v>
      </c>
      <c r="D87" s="131">
        <f t="shared" si="5"/>
        <v>222.9375</v>
      </c>
      <c r="E87" s="131">
        <f t="shared" si="6"/>
        <v>240.75714285714287</v>
      </c>
      <c r="F87" s="131">
        <f t="shared" si="7"/>
        <v>298.9855072463768</v>
      </c>
      <c r="G87" s="131">
        <f t="shared" si="8"/>
        <v>224.66995073891624</v>
      </c>
      <c r="H87" s="131">
        <f t="shared" si="9"/>
        <v>260.4011627906977</v>
      </c>
      <c r="I87" s="131">
        <f t="shared" si="10"/>
        <v>248.4051282051282</v>
      </c>
      <c r="J87" s="131">
        <f t="shared" si="11"/>
        <v>189.51111111111112</v>
      </c>
      <c r="K87" s="131">
        <f t="shared" si="12"/>
        <v>275.9673913043478</v>
      </c>
      <c r="L87" s="131">
        <f t="shared" si="13"/>
        <v>294.4846153846154</v>
      </c>
      <c r="M87" s="131">
        <f t="shared" si="14"/>
        <v>257.6896551724138</v>
      </c>
      <c r="N87" s="132">
        <f t="shared" si="25"/>
        <v>252.82040531097135</v>
      </c>
      <c r="O87" s="131">
        <f t="shared" si="15"/>
        <v>262.77</v>
      </c>
      <c r="P87" s="131">
        <f t="shared" si="16"/>
        <v>339.3333333333333</v>
      </c>
      <c r="Q87" s="131">
        <f t="shared" si="17"/>
        <v>293.4428571428571</v>
      </c>
      <c r="R87" s="131">
        <f t="shared" si="18"/>
        <v>286.9375</v>
      </c>
      <c r="S87" s="131">
        <f t="shared" si="19"/>
        <v>304.4154929577465</v>
      </c>
      <c r="T87" s="131">
        <f t="shared" si="20"/>
        <v>317.81944444444446</v>
      </c>
      <c r="U87" s="131">
        <f t="shared" si="21"/>
        <v>284.3</v>
      </c>
      <c r="V87" s="131">
        <f t="shared" si="22"/>
        <v>409.6046511627907</v>
      </c>
      <c r="W87" s="131">
        <f t="shared" si="23"/>
        <v>253.9375</v>
      </c>
      <c r="X87" s="133">
        <f t="shared" si="24"/>
        <v>314.7771362586605</v>
      </c>
    </row>
    <row r="88" spans="1:24" ht="19.5" customHeight="1">
      <c r="A88" s="39" t="s">
        <v>48</v>
      </c>
      <c r="B88" s="123">
        <f t="shared" si="3"/>
        <v>42.44117647058823</v>
      </c>
      <c r="C88" s="124">
        <f t="shared" si="4"/>
        <v>26.41346153846154</v>
      </c>
      <c r="D88" s="124">
        <f t="shared" si="5"/>
        <v>41.666666666666664</v>
      </c>
      <c r="E88" s="124">
        <f t="shared" si="6"/>
        <v>42.285714285714285</v>
      </c>
      <c r="F88" s="124">
        <f t="shared" si="7"/>
        <v>47.79710144927536</v>
      </c>
      <c r="G88" s="124">
        <f t="shared" si="8"/>
        <v>36.13300492610838</v>
      </c>
      <c r="H88" s="124">
        <f t="shared" si="9"/>
        <v>40.55232558139535</v>
      </c>
      <c r="I88" s="124">
        <f t="shared" si="10"/>
        <v>41.282051282051285</v>
      </c>
      <c r="J88" s="124">
        <f t="shared" si="11"/>
        <v>24.20740740740741</v>
      </c>
      <c r="K88" s="124">
        <f t="shared" si="12"/>
        <v>43.26086956521739</v>
      </c>
      <c r="L88" s="124">
        <f t="shared" si="13"/>
        <v>44.84615384615385</v>
      </c>
      <c r="M88" s="124">
        <f t="shared" si="14"/>
        <v>39.172413793103445</v>
      </c>
      <c r="N88" s="73">
        <f t="shared" si="25"/>
        <v>38.440950384346614</v>
      </c>
      <c r="O88" s="124">
        <f t="shared" si="15"/>
        <v>33.85</v>
      </c>
      <c r="P88" s="124">
        <f t="shared" si="16"/>
        <v>48.416666666666664</v>
      </c>
      <c r="Q88" s="124">
        <f t="shared" si="17"/>
        <v>30.485714285714284</v>
      </c>
      <c r="R88" s="124">
        <f t="shared" si="18"/>
        <v>49.6375</v>
      </c>
      <c r="S88" s="124">
        <f t="shared" si="19"/>
        <v>43.66197183098591</v>
      </c>
      <c r="T88" s="124">
        <f t="shared" si="20"/>
        <v>51.65277777777778</v>
      </c>
      <c r="U88" s="124">
        <f t="shared" si="21"/>
        <v>30.366666666666667</v>
      </c>
      <c r="V88" s="124">
        <f t="shared" si="22"/>
        <v>46.36046511627907</v>
      </c>
      <c r="W88" s="124">
        <f t="shared" si="23"/>
        <v>9.7875</v>
      </c>
      <c r="X88" s="75">
        <f t="shared" si="24"/>
        <v>39.03464203233256</v>
      </c>
    </row>
    <row r="89" spans="1:24" ht="19.5" customHeight="1">
      <c r="A89" s="46" t="s">
        <v>49</v>
      </c>
      <c r="B89" s="76">
        <f t="shared" si="3"/>
        <v>26.11764705882353</v>
      </c>
      <c r="C89" s="77">
        <f t="shared" si="4"/>
        <v>12.865384615384615</v>
      </c>
      <c r="D89" s="77">
        <f t="shared" si="5"/>
        <v>26.041666666666668</v>
      </c>
      <c r="E89" s="77">
        <f t="shared" si="6"/>
        <v>26.857142857142858</v>
      </c>
      <c r="F89" s="77">
        <f t="shared" si="7"/>
        <v>26.956521739130434</v>
      </c>
      <c r="G89" s="77">
        <f t="shared" si="8"/>
        <v>24.778325123152708</v>
      </c>
      <c r="H89" s="77">
        <f t="shared" si="9"/>
        <v>25.523255813953487</v>
      </c>
      <c r="I89" s="77">
        <f t="shared" si="10"/>
        <v>25.897435897435898</v>
      </c>
      <c r="J89" s="77">
        <f t="shared" si="11"/>
        <v>14.34074074074074</v>
      </c>
      <c r="K89" s="77">
        <f t="shared" si="12"/>
        <v>31.52173913043478</v>
      </c>
      <c r="L89" s="77">
        <f t="shared" si="13"/>
        <v>27.692307692307693</v>
      </c>
      <c r="M89" s="77">
        <f t="shared" si="14"/>
        <v>25.17241379310345</v>
      </c>
      <c r="N89" s="79">
        <f t="shared" si="25"/>
        <v>24.22082459818309</v>
      </c>
      <c r="O89" s="77">
        <f t="shared" si="15"/>
        <v>21.9</v>
      </c>
      <c r="P89" s="77">
        <f t="shared" si="16"/>
        <v>30.633333333333333</v>
      </c>
      <c r="Q89" s="77">
        <f t="shared" si="17"/>
        <v>20.5</v>
      </c>
      <c r="R89" s="77">
        <f t="shared" si="18"/>
        <v>28.75</v>
      </c>
      <c r="S89" s="77">
        <f t="shared" si="19"/>
        <v>29.577464788732396</v>
      </c>
      <c r="T89" s="77">
        <f t="shared" si="20"/>
        <v>25.34722222222222</v>
      </c>
      <c r="U89" s="77">
        <f t="shared" si="21"/>
        <v>16.81111111111111</v>
      </c>
      <c r="V89" s="77">
        <f t="shared" si="22"/>
        <v>26.372093023255815</v>
      </c>
      <c r="W89" s="77">
        <f t="shared" si="23"/>
        <v>0</v>
      </c>
      <c r="X89" s="81">
        <f t="shared" si="24"/>
        <v>22.906466512702078</v>
      </c>
    </row>
    <row r="90" spans="1:24" ht="19.5" customHeight="1">
      <c r="A90" s="46" t="s">
        <v>50</v>
      </c>
      <c r="B90" s="76">
        <f t="shared" si="3"/>
        <v>1.0147058823529411</v>
      </c>
      <c r="C90" s="77">
        <f t="shared" si="4"/>
        <v>0.7788461538461539</v>
      </c>
      <c r="D90" s="77">
        <f t="shared" si="5"/>
        <v>1.3541666666666667</v>
      </c>
      <c r="E90" s="77">
        <f t="shared" si="6"/>
        <v>0.7142857142857143</v>
      </c>
      <c r="F90" s="77">
        <f t="shared" si="7"/>
        <v>1.3768115942028984</v>
      </c>
      <c r="G90" s="77">
        <f t="shared" si="8"/>
        <v>0.3842364532019704</v>
      </c>
      <c r="H90" s="77">
        <f t="shared" si="9"/>
        <v>0.4941860465116279</v>
      </c>
      <c r="I90" s="77">
        <f t="shared" si="10"/>
        <v>0.15384615384615385</v>
      </c>
      <c r="J90" s="77">
        <f t="shared" si="11"/>
        <v>0.2962962962962963</v>
      </c>
      <c r="K90" s="77">
        <f t="shared" si="12"/>
        <v>0.21739130434782608</v>
      </c>
      <c r="L90" s="77">
        <f t="shared" si="13"/>
        <v>0.9615384615384616</v>
      </c>
      <c r="M90" s="77">
        <f t="shared" si="14"/>
        <v>0.3448275862068966</v>
      </c>
      <c r="N90" s="79">
        <f t="shared" si="25"/>
        <v>0.5506638714185884</v>
      </c>
      <c r="O90" s="77">
        <f t="shared" si="15"/>
        <v>1.65</v>
      </c>
      <c r="P90" s="77">
        <f t="shared" si="16"/>
        <v>0.95</v>
      </c>
      <c r="Q90" s="77">
        <f t="shared" si="17"/>
        <v>0.9571428571428572</v>
      </c>
      <c r="R90" s="77">
        <f t="shared" si="18"/>
        <v>0.875</v>
      </c>
      <c r="S90" s="77">
        <f t="shared" si="19"/>
        <v>0.704225352112676</v>
      </c>
      <c r="T90" s="77">
        <f t="shared" si="20"/>
        <v>1.5555555555555556</v>
      </c>
      <c r="U90" s="77">
        <f t="shared" si="21"/>
        <v>1</v>
      </c>
      <c r="V90" s="77">
        <f t="shared" si="22"/>
        <v>1.3895348837209303</v>
      </c>
      <c r="W90" s="77">
        <f t="shared" si="23"/>
        <v>0.625</v>
      </c>
      <c r="X90" s="81">
        <f t="shared" si="24"/>
        <v>1.0969976905311778</v>
      </c>
    </row>
    <row r="91" spans="1:24" ht="19.5" customHeight="1">
      <c r="A91" s="46" t="s">
        <v>51</v>
      </c>
      <c r="B91" s="76">
        <f t="shared" si="3"/>
        <v>5.4411764705882355</v>
      </c>
      <c r="C91" s="77">
        <f t="shared" si="4"/>
        <v>1.9230769230769231</v>
      </c>
      <c r="D91" s="77">
        <f t="shared" si="5"/>
        <v>4.166666666666667</v>
      </c>
      <c r="E91" s="77">
        <f t="shared" si="6"/>
        <v>4.714285714285714</v>
      </c>
      <c r="F91" s="77">
        <f t="shared" si="7"/>
        <v>7.507246376811594</v>
      </c>
      <c r="G91" s="77">
        <f t="shared" si="8"/>
        <v>2.8423645320197046</v>
      </c>
      <c r="H91" s="77">
        <f t="shared" si="9"/>
        <v>5.232558139534884</v>
      </c>
      <c r="I91" s="77">
        <f t="shared" si="10"/>
        <v>7.6923076923076925</v>
      </c>
      <c r="J91" s="77">
        <f t="shared" si="11"/>
        <v>3.8518518518518516</v>
      </c>
      <c r="K91" s="77">
        <f t="shared" si="12"/>
        <v>1.6304347826086956</v>
      </c>
      <c r="L91" s="77">
        <f t="shared" si="13"/>
        <v>5.769230769230769</v>
      </c>
      <c r="M91" s="77">
        <f t="shared" si="14"/>
        <v>2.2758620689655173</v>
      </c>
      <c r="N91" s="79">
        <f t="shared" si="25"/>
        <v>4.433962264150943</v>
      </c>
      <c r="O91" s="77">
        <f t="shared" si="15"/>
        <v>2</v>
      </c>
      <c r="P91" s="77">
        <f t="shared" si="16"/>
        <v>1.6666666666666667</v>
      </c>
      <c r="Q91" s="77">
        <f t="shared" si="17"/>
        <v>2.142857142857143</v>
      </c>
      <c r="R91" s="77">
        <f t="shared" si="18"/>
        <v>4.5</v>
      </c>
      <c r="S91" s="77">
        <f t="shared" si="19"/>
        <v>3.5211267605633805</v>
      </c>
      <c r="T91" s="77">
        <f t="shared" si="20"/>
        <v>4.861111111111111</v>
      </c>
      <c r="U91" s="77">
        <f t="shared" si="21"/>
        <v>5.555555555555555</v>
      </c>
      <c r="V91" s="77">
        <f t="shared" si="22"/>
        <v>6.156976744186046</v>
      </c>
      <c r="W91" s="77">
        <f t="shared" si="23"/>
        <v>0.45</v>
      </c>
      <c r="X91" s="81">
        <f t="shared" si="24"/>
        <v>3.758660508083141</v>
      </c>
    </row>
    <row r="92" spans="1:24" ht="19.5" customHeight="1">
      <c r="A92" s="46" t="s">
        <v>52</v>
      </c>
      <c r="B92" s="76">
        <f t="shared" si="3"/>
        <v>3.7058823529411766</v>
      </c>
      <c r="C92" s="77">
        <f t="shared" si="4"/>
        <v>3.1538461538461537</v>
      </c>
      <c r="D92" s="77">
        <f t="shared" si="5"/>
        <v>3.3333333333333335</v>
      </c>
      <c r="E92" s="77">
        <f t="shared" si="6"/>
        <v>1.4285714285714286</v>
      </c>
      <c r="F92" s="77">
        <f t="shared" si="7"/>
        <v>11.956521739130435</v>
      </c>
      <c r="G92" s="77">
        <f t="shared" si="8"/>
        <v>0.7389162561576355</v>
      </c>
      <c r="H92" s="77">
        <f t="shared" si="9"/>
        <v>8.430232558139535</v>
      </c>
      <c r="I92" s="77">
        <f t="shared" si="10"/>
        <v>4.615384615384615</v>
      </c>
      <c r="J92" s="77">
        <f t="shared" si="11"/>
        <v>5.111111111111111</v>
      </c>
      <c r="K92" s="77">
        <f t="shared" si="12"/>
        <v>9.23913043478261</v>
      </c>
      <c r="L92" s="77">
        <f t="shared" si="13"/>
        <v>7.6923076923076925</v>
      </c>
      <c r="M92" s="77">
        <f t="shared" si="14"/>
        <v>11.379310344827585</v>
      </c>
      <c r="N92" s="79">
        <f t="shared" si="25"/>
        <v>5.838574423480084</v>
      </c>
      <c r="O92" s="77">
        <f t="shared" si="15"/>
        <v>7</v>
      </c>
      <c r="P92" s="77">
        <f t="shared" si="16"/>
        <v>15.166666666666666</v>
      </c>
      <c r="Q92" s="77">
        <f t="shared" si="17"/>
        <v>7.014285714285714</v>
      </c>
      <c r="R92" s="77">
        <f t="shared" si="18"/>
        <v>15.5125</v>
      </c>
      <c r="S92" s="77">
        <f t="shared" si="19"/>
        <v>7.042253521126761</v>
      </c>
      <c r="T92" s="77">
        <f t="shared" si="20"/>
        <v>8.777777777777779</v>
      </c>
      <c r="U92" s="77">
        <f t="shared" si="21"/>
        <v>7</v>
      </c>
      <c r="V92" s="77">
        <f t="shared" si="22"/>
        <v>9.866279069767442</v>
      </c>
      <c r="W92" s="77">
        <f t="shared" si="23"/>
        <v>1.5</v>
      </c>
      <c r="X92" s="81">
        <f t="shared" si="24"/>
        <v>8.569284064665126</v>
      </c>
    </row>
    <row r="93" spans="1:24" ht="19.5" customHeight="1">
      <c r="A93" s="46" t="s">
        <v>53</v>
      </c>
      <c r="B93" s="76">
        <f t="shared" si="3"/>
        <v>6.161764705882353</v>
      </c>
      <c r="C93" s="77">
        <f t="shared" si="4"/>
        <v>7.6923076923076925</v>
      </c>
      <c r="D93" s="77">
        <f t="shared" si="5"/>
        <v>6.770833333333333</v>
      </c>
      <c r="E93" s="77">
        <f t="shared" si="6"/>
        <v>8.571428571428571</v>
      </c>
      <c r="F93" s="77">
        <f t="shared" si="7"/>
        <v>0</v>
      </c>
      <c r="G93" s="77">
        <f t="shared" si="8"/>
        <v>7.389162561576355</v>
      </c>
      <c r="H93" s="77">
        <f t="shared" si="9"/>
        <v>0.872093023255814</v>
      </c>
      <c r="I93" s="77">
        <f t="shared" si="10"/>
        <v>2.923076923076923</v>
      </c>
      <c r="J93" s="77">
        <f t="shared" si="11"/>
        <v>0.6074074074074074</v>
      </c>
      <c r="K93" s="77">
        <f t="shared" si="12"/>
        <v>0.6521739130434783</v>
      </c>
      <c r="L93" s="77">
        <f t="shared" si="13"/>
        <v>2.6923076923076925</v>
      </c>
      <c r="M93" s="77">
        <f t="shared" si="14"/>
        <v>0</v>
      </c>
      <c r="N93" s="79">
        <f t="shared" si="25"/>
        <v>3.3934311670160726</v>
      </c>
      <c r="O93" s="77">
        <f t="shared" si="15"/>
        <v>1.3</v>
      </c>
      <c r="P93" s="77">
        <f t="shared" si="16"/>
        <v>0</v>
      </c>
      <c r="Q93" s="77">
        <f t="shared" si="17"/>
        <v>0.15714285714285714</v>
      </c>
      <c r="R93" s="77">
        <f t="shared" si="18"/>
        <v>0</v>
      </c>
      <c r="S93" s="77">
        <f t="shared" si="19"/>
        <v>2.816901408450704</v>
      </c>
      <c r="T93" s="77">
        <f t="shared" si="20"/>
        <v>11.11111111111111</v>
      </c>
      <c r="U93" s="77">
        <f t="shared" si="21"/>
        <v>0</v>
      </c>
      <c r="V93" s="77">
        <f t="shared" si="22"/>
        <v>2.5755813953488373</v>
      </c>
      <c r="W93" s="77">
        <f t="shared" si="23"/>
        <v>7.2125</v>
      </c>
      <c r="X93" s="81">
        <f t="shared" si="24"/>
        <v>2.7263279445727484</v>
      </c>
    </row>
    <row r="94" spans="1:24" ht="19.5" customHeight="1">
      <c r="A94" s="46" t="s">
        <v>54</v>
      </c>
      <c r="B94" s="76">
        <f t="shared" si="3"/>
        <v>21.985294117647058</v>
      </c>
      <c r="C94" s="77">
        <f t="shared" si="4"/>
        <v>27.08653846153846</v>
      </c>
      <c r="D94" s="77">
        <f t="shared" si="5"/>
        <v>24.6875</v>
      </c>
      <c r="E94" s="77">
        <f t="shared" si="6"/>
        <v>20.428571428571427</v>
      </c>
      <c r="F94" s="77">
        <f t="shared" si="7"/>
        <v>15.72463768115942</v>
      </c>
      <c r="G94" s="77">
        <f t="shared" si="8"/>
        <v>16.970443349753694</v>
      </c>
      <c r="H94" s="77">
        <f t="shared" si="9"/>
        <v>21.046511627906977</v>
      </c>
      <c r="I94" s="77">
        <f t="shared" si="10"/>
        <v>20.41025641025641</v>
      </c>
      <c r="J94" s="77">
        <f t="shared" si="11"/>
        <v>11.851851851851851</v>
      </c>
      <c r="K94" s="77">
        <f t="shared" si="12"/>
        <v>32.608695652173914</v>
      </c>
      <c r="L94" s="77">
        <f t="shared" si="13"/>
        <v>24.215384615384615</v>
      </c>
      <c r="M94" s="77">
        <f t="shared" si="14"/>
        <v>19.310344827586206</v>
      </c>
      <c r="N94" s="79">
        <f t="shared" si="25"/>
        <v>20.688329839273237</v>
      </c>
      <c r="O94" s="77">
        <f t="shared" si="15"/>
        <v>19.27</v>
      </c>
      <c r="P94" s="77">
        <f t="shared" si="16"/>
        <v>25.75</v>
      </c>
      <c r="Q94" s="77">
        <f t="shared" si="17"/>
        <v>12.357142857142858</v>
      </c>
      <c r="R94" s="77">
        <f t="shared" si="18"/>
        <v>16.125</v>
      </c>
      <c r="S94" s="77">
        <f t="shared" si="19"/>
        <v>19.014084507042252</v>
      </c>
      <c r="T94" s="77">
        <f t="shared" si="20"/>
        <v>10.125</v>
      </c>
      <c r="U94" s="77">
        <f t="shared" si="21"/>
        <v>23.488888888888887</v>
      </c>
      <c r="V94" s="77">
        <f t="shared" si="22"/>
        <v>22.732558139534884</v>
      </c>
      <c r="W94" s="77">
        <f t="shared" si="23"/>
        <v>20.7625</v>
      </c>
      <c r="X94" s="81">
        <f t="shared" si="24"/>
        <v>19.331408775981526</v>
      </c>
    </row>
    <row r="95" spans="1:24" ht="19.5" customHeight="1">
      <c r="A95" s="46" t="s">
        <v>55</v>
      </c>
      <c r="B95" s="76">
        <f t="shared" si="3"/>
        <v>8.191176470588236</v>
      </c>
      <c r="C95" s="77">
        <f t="shared" si="4"/>
        <v>5</v>
      </c>
      <c r="D95" s="77">
        <f t="shared" si="5"/>
        <v>22.604166666666668</v>
      </c>
      <c r="E95" s="77">
        <f t="shared" si="6"/>
        <v>6.714285714285714</v>
      </c>
      <c r="F95" s="77">
        <f t="shared" si="7"/>
        <v>6.956521739130435</v>
      </c>
      <c r="G95" s="77">
        <f t="shared" si="8"/>
        <v>5.714285714285714</v>
      </c>
      <c r="H95" s="77">
        <f t="shared" si="9"/>
        <v>6.395348837209302</v>
      </c>
      <c r="I95" s="77">
        <f t="shared" si="10"/>
        <v>8.153846153846153</v>
      </c>
      <c r="J95" s="77">
        <f t="shared" si="11"/>
        <v>5.185185185185185</v>
      </c>
      <c r="K95" s="77">
        <f t="shared" si="12"/>
        <v>15.217391304347826</v>
      </c>
      <c r="L95" s="77">
        <f t="shared" si="13"/>
        <v>23.846153846153847</v>
      </c>
      <c r="M95" s="77">
        <f t="shared" si="14"/>
        <v>3.4482758620689653</v>
      </c>
      <c r="N95" s="79">
        <f t="shared" si="25"/>
        <v>8.848357791754019</v>
      </c>
      <c r="O95" s="77">
        <f t="shared" si="15"/>
        <v>17.92</v>
      </c>
      <c r="P95" s="77">
        <f t="shared" si="16"/>
        <v>14.083333333333334</v>
      </c>
      <c r="Q95" s="77">
        <f t="shared" si="17"/>
        <v>4.285714285714286</v>
      </c>
      <c r="R95" s="77">
        <f t="shared" si="18"/>
        <v>6.25</v>
      </c>
      <c r="S95" s="77">
        <f t="shared" si="19"/>
        <v>6.690140845070423</v>
      </c>
      <c r="T95" s="77">
        <f t="shared" si="20"/>
        <v>9.722222222222221</v>
      </c>
      <c r="U95" s="77">
        <f t="shared" si="21"/>
        <v>7.888888888888889</v>
      </c>
      <c r="V95" s="77">
        <f t="shared" si="22"/>
        <v>5.52906976744186</v>
      </c>
      <c r="W95" s="77">
        <f t="shared" si="23"/>
        <v>7</v>
      </c>
      <c r="X95" s="81">
        <f t="shared" si="24"/>
        <v>8.43879907621247</v>
      </c>
    </row>
    <row r="96" spans="1:24" ht="30" customHeight="1">
      <c r="A96" s="46" t="s">
        <v>56</v>
      </c>
      <c r="B96" s="76">
        <f t="shared" si="3"/>
        <v>10.985294117647058</v>
      </c>
      <c r="C96" s="77">
        <f t="shared" si="4"/>
        <v>5.769230769230769</v>
      </c>
      <c r="D96" s="77">
        <f t="shared" si="5"/>
        <v>0</v>
      </c>
      <c r="E96" s="77">
        <f t="shared" si="6"/>
        <v>12.857142857142858</v>
      </c>
      <c r="F96" s="77">
        <f t="shared" si="7"/>
        <v>0</v>
      </c>
      <c r="G96" s="77">
        <f t="shared" si="8"/>
        <v>8.990147783251231</v>
      </c>
      <c r="H96" s="77">
        <f t="shared" si="9"/>
        <v>10.872093023255815</v>
      </c>
      <c r="I96" s="77">
        <f t="shared" si="10"/>
        <v>7.6923076923076925</v>
      </c>
      <c r="J96" s="77">
        <f t="shared" si="11"/>
        <v>6.666666666666667</v>
      </c>
      <c r="K96" s="77">
        <f t="shared" si="12"/>
        <v>12.98913043478261</v>
      </c>
      <c r="L96" s="77">
        <f t="shared" si="13"/>
        <v>0.06153846153846154</v>
      </c>
      <c r="M96" s="77">
        <f t="shared" si="14"/>
        <v>11.724137931034482</v>
      </c>
      <c r="N96" s="79">
        <f t="shared" si="25"/>
        <v>7.8581411600279525</v>
      </c>
      <c r="O96" s="77">
        <f t="shared" si="15"/>
        <v>0</v>
      </c>
      <c r="P96" s="77">
        <f t="shared" si="16"/>
        <v>10</v>
      </c>
      <c r="Q96" s="77">
        <f t="shared" si="17"/>
        <v>8.071428571428571</v>
      </c>
      <c r="R96" s="77">
        <f t="shared" si="18"/>
        <v>8.75</v>
      </c>
      <c r="S96" s="77">
        <f t="shared" si="19"/>
        <v>8.450704225352112</v>
      </c>
      <c r="T96" s="77">
        <f t="shared" si="20"/>
        <v>0.4027777777777778</v>
      </c>
      <c r="U96" s="77">
        <f t="shared" si="21"/>
        <v>12.822222222222223</v>
      </c>
      <c r="V96" s="77">
        <f t="shared" si="22"/>
        <v>14.662790697674419</v>
      </c>
      <c r="W96" s="77">
        <f t="shared" si="23"/>
        <v>11.5125</v>
      </c>
      <c r="X96" s="81">
        <f t="shared" si="24"/>
        <v>8.881062355658198</v>
      </c>
    </row>
    <row r="97" spans="1:24" ht="19.5" customHeight="1">
      <c r="A97" s="46" t="s">
        <v>57</v>
      </c>
      <c r="B97" s="76">
        <f t="shared" si="3"/>
        <v>0</v>
      </c>
      <c r="C97" s="77">
        <f t="shared" si="4"/>
        <v>0</v>
      </c>
      <c r="D97" s="77">
        <f t="shared" si="5"/>
        <v>0</v>
      </c>
      <c r="E97" s="77">
        <f t="shared" si="6"/>
        <v>0</v>
      </c>
      <c r="F97" s="77">
        <f t="shared" si="7"/>
        <v>6.811594202898551</v>
      </c>
      <c r="G97" s="77">
        <f t="shared" si="8"/>
        <v>0</v>
      </c>
      <c r="H97" s="77">
        <f t="shared" si="9"/>
        <v>0</v>
      </c>
      <c r="I97" s="77">
        <f t="shared" si="10"/>
        <v>0</v>
      </c>
      <c r="J97" s="77">
        <f t="shared" si="11"/>
        <v>0</v>
      </c>
      <c r="K97" s="77">
        <f t="shared" si="12"/>
        <v>0</v>
      </c>
      <c r="L97" s="77">
        <f t="shared" si="13"/>
        <v>0</v>
      </c>
      <c r="M97" s="77">
        <f t="shared" si="14"/>
        <v>0</v>
      </c>
      <c r="N97" s="79">
        <f t="shared" si="25"/>
        <v>0.3284416491963662</v>
      </c>
      <c r="O97" s="77">
        <f t="shared" si="15"/>
        <v>0.9</v>
      </c>
      <c r="P97" s="77">
        <f t="shared" si="16"/>
        <v>0</v>
      </c>
      <c r="Q97" s="77">
        <f t="shared" si="17"/>
        <v>0</v>
      </c>
      <c r="R97" s="77">
        <f t="shared" si="18"/>
        <v>0</v>
      </c>
      <c r="S97" s="77">
        <f t="shared" si="19"/>
        <v>0</v>
      </c>
      <c r="T97" s="77">
        <f t="shared" si="20"/>
        <v>0</v>
      </c>
      <c r="U97" s="77">
        <f t="shared" si="21"/>
        <v>0</v>
      </c>
      <c r="V97" s="77">
        <f t="shared" si="22"/>
        <v>0</v>
      </c>
      <c r="W97" s="77">
        <f t="shared" si="23"/>
        <v>0</v>
      </c>
      <c r="X97" s="81">
        <f t="shared" si="24"/>
        <v>0.10392609699769054</v>
      </c>
    </row>
    <row r="98" spans="1:24" ht="19.5" customHeight="1">
      <c r="A98" s="46" t="s">
        <v>58</v>
      </c>
      <c r="B98" s="76">
        <f t="shared" si="3"/>
        <v>0</v>
      </c>
      <c r="C98" s="77">
        <f t="shared" si="4"/>
        <v>13.461538461538462</v>
      </c>
      <c r="D98" s="77">
        <f t="shared" si="5"/>
        <v>0</v>
      </c>
      <c r="E98" s="77">
        <f t="shared" si="6"/>
        <v>0</v>
      </c>
      <c r="F98" s="77">
        <f t="shared" si="7"/>
        <v>0</v>
      </c>
      <c r="G98" s="77">
        <f t="shared" si="8"/>
        <v>0</v>
      </c>
      <c r="H98" s="77">
        <f t="shared" si="9"/>
        <v>0</v>
      </c>
      <c r="I98" s="77">
        <f t="shared" si="10"/>
        <v>0</v>
      </c>
      <c r="J98" s="77">
        <f t="shared" si="11"/>
        <v>0</v>
      </c>
      <c r="K98" s="77">
        <f t="shared" si="12"/>
        <v>0</v>
      </c>
      <c r="L98" s="77">
        <f t="shared" si="13"/>
        <v>0</v>
      </c>
      <c r="M98" s="77">
        <f t="shared" si="14"/>
        <v>0</v>
      </c>
      <c r="N98" s="79">
        <f t="shared" si="25"/>
        <v>0.9783368273934312</v>
      </c>
      <c r="O98" s="77">
        <f t="shared" si="15"/>
        <v>0</v>
      </c>
      <c r="P98" s="77">
        <f t="shared" si="16"/>
        <v>0</v>
      </c>
      <c r="Q98" s="77">
        <f t="shared" si="17"/>
        <v>0</v>
      </c>
      <c r="R98" s="77">
        <f t="shared" si="18"/>
        <v>0</v>
      </c>
      <c r="S98" s="77">
        <f t="shared" si="19"/>
        <v>0</v>
      </c>
      <c r="T98" s="77">
        <f t="shared" si="20"/>
        <v>0</v>
      </c>
      <c r="U98" s="77">
        <f t="shared" si="21"/>
        <v>0</v>
      </c>
      <c r="V98" s="77">
        <f t="shared" si="22"/>
        <v>0</v>
      </c>
      <c r="W98" s="77">
        <f t="shared" si="23"/>
        <v>0</v>
      </c>
      <c r="X98" s="81">
        <f t="shared" si="24"/>
        <v>0</v>
      </c>
    </row>
    <row r="99" spans="1:24" ht="15.75">
      <c r="A99" s="46" t="s">
        <v>59</v>
      </c>
      <c r="B99" s="76">
        <f t="shared" si="3"/>
        <v>2.8088235294117645</v>
      </c>
      <c r="C99" s="77">
        <f t="shared" si="4"/>
        <v>2.855769230769231</v>
      </c>
      <c r="D99" s="77">
        <f t="shared" si="5"/>
        <v>2.0833333333333335</v>
      </c>
      <c r="E99" s="77">
        <f t="shared" si="6"/>
        <v>0.8571428571428571</v>
      </c>
      <c r="F99" s="77">
        <f t="shared" si="7"/>
        <v>1.5217391304347827</v>
      </c>
      <c r="G99" s="77">
        <f t="shared" si="8"/>
        <v>2.2660098522167487</v>
      </c>
      <c r="H99" s="77">
        <f t="shared" si="9"/>
        <v>3.7790697674418605</v>
      </c>
      <c r="I99" s="77">
        <f t="shared" si="10"/>
        <v>4.564102564102564</v>
      </c>
      <c r="J99" s="77">
        <f t="shared" si="11"/>
        <v>0</v>
      </c>
      <c r="K99" s="77">
        <f t="shared" si="12"/>
        <v>4.4021739130434785</v>
      </c>
      <c r="L99" s="77">
        <f t="shared" si="13"/>
        <v>0.3076923076923077</v>
      </c>
      <c r="M99" s="77">
        <f t="shared" si="14"/>
        <v>4.137931034482759</v>
      </c>
      <c r="N99" s="79">
        <f t="shared" si="25"/>
        <v>2.6540880503144653</v>
      </c>
      <c r="O99" s="77">
        <f t="shared" si="15"/>
        <v>0.45</v>
      </c>
      <c r="P99" s="77">
        <f t="shared" si="16"/>
        <v>1.6666666666666667</v>
      </c>
      <c r="Q99" s="77">
        <f t="shared" si="17"/>
        <v>0</v>
      </c>
      <c r="R99" s="77">
        <f t="shared" si="18"/>
        <v>1.125</v>
      </c>
      <c r="S99" s="77">
        <f t="shared" si="19"/>
        <v>3.8732394366197185</v>
      </c>
      <c r="T99" s="77">
        <f t="shared" si="20"/>
        <v>0</v>
      </c>
      <c r="U99" s="77">
        <f t="shared" si="21"/>
        <v>2.7777777777777777</v>
      </c>
      <c r="V99" s="77">
        <f t="shared" si="22"/>
        <v>2.5406976744186047</v>
      </c>
      <c r="W99" s="77">
        <f t="shared" si="23"/>
        <v>2.25</v>
      </c>
      <c r="X99" s="81">
        <f t="shared" si="24"/>
        <v>1.907621247113164</v>
      </c>
    </row>
    <row r="100" spans="1:24" ht="22.5" customHeight="1">
      <c r="A100" s="46" t="s">
        <v>60</v>
      </c>
      <c r="B100" s="76">
        <f t="shared" si="3"/>
        <v>0</v>
      </c>
      <c r="C100" s="77">
        <f t="shared" si="4"/>
        <v>0</v>
      </c>
      <c r="D100" s="77">
        <f t="shared" si="5"/>
        <v>0</v>
      </c>
      <c r="E100" s="77">
        <f t="shared" si="6"/>
        <v>0</v>
      </c>
      <c r="F100" s="77">
        <f t="shared" si="7"/>
        <v>0</v>
      </c>
      <c r="G100" s="77">
        <f t="shared" si="8"/>
        <v>0</v>
      </c>
      <c r="H100" s="77">
        <f t="shared" si="9"/>
        <v>0</v>
      </c>
      <c r="I100" s="77">
        <f t="shared" si="10"/>
        <v>0</v>
      </c>
      <c r="J100" s="77">
        <f t="shared" si="11"/>
        <v>0</v>
      </c>
      <c r="K100" s="77">
        <f t="shared" si="12"/>
        <v>0</v>
      </c>
      <c r="L100" s="77">
        <f t="shared" si="13"/>
        <v>0</v>
      </c>
      <c r="M100" s="77">
        <f t="shared" si="14"/>
        <v>0</v>
      </c>
      <c r="N100" s="79">
        <f t="shared" si="25"/>
        <v>0</v>
      </c>
      <c r="O100" s="77">
        <f t="shared" si="15"/>
        <v>0</v>
      </c>
      <c r="P100" s="77">
        <f t="shared" si="16"/>
        <v>0</v>
      </c>
      <c r="Q100" s="77">
        <f t="shared" si="17"/>
        <v>0</v>
      </c>
      <c r="R100" s="77">
        <f t="shared" si="18"/>
        <v>0</v>
      </c>
      <c r="S100" s="77">
        <f t="shared" si="19"/>
        <v>0</v>
      </c>
      <c r="T100" s="77">
        <f t="shared" si="20"/>
        <v>0</v>
      </c>
      <c r="U100" s="77">
        <f t="shared" si="21"/>
        <v>0</v>
      </c>
      <c r="V100" s="77">
        <f t="shared" si="22"/>
        <v>0</v>
      </c>
      <c r="W100" s="77">
        <f t="shared" si="23"/>
        <v>0</v>
      </c>
      <c r="X100" s="81">
        <f t="shared" si="24"/>
        <v>0</v>
      </c>
    </row>
    <row r="101" spans="1:24" ht="15.75">
      <c r="A101" s="46" t="s">
        <v>61</v>
      </c>
      <c r="B101" s="76">
        <f t="shared" si="3"/>
        <v>2.2058823529411766</v>
      </c>
      <c r="C101" s="77">
        <f t="shared" si="4"/>
        <v>1.9230769230769231</v>
      </c>
      <c r="D101" s="77">
        <f t="shared" si="5"/>
        <v>6.875</v>
      </c>
      <c r="E101" s="77">
        <f t="shared" si="6"/>
        <v>10</v>
      </c>
      <c r="F101" s="77">
        <f t="shared" si="7"/>
        <v>10.507246376811594</v>
      </c>
      <c r="G101" s="77">
        <f t="shared" si="8"/>
        <v>4.778325123152709</v>
      </c>
      <c r="H101" s="77">
        <f t="shared" si="9"/>
        <v>10.122093023255815</v>
      </c>
      <c r="I101" s="77">
        <f t="shared" si="10"/>
        <v>19.743589743589745</v>
      </c>
      <c r="J101" s="77">
        <f t="shared" si="11"/>
        <v>2.1259259259259258</v>
      </c>
      <c r="K101" s="77">
        <f t="shared" si="12"/>
        <v>8.043478260869565</v>
      </c>
      <c r="L101" s="77">
        <f t="shared" si="13"/>
        <v>12.307692307692308</v>
      </c>
      <c r="M101" s="77">
        <f t="shared" si="14"/>
        <v>4.137931034482759</v>
      </c>
      <c r="N101" s="79">
        <f t="shared" si="25"/>
        <v>8.310971348707199</v>
      </c>
      <c r="O101" s="77">
        <f t="shared" si="15"/>
        <v>4.9</v>
      </c>
      <c r="P101" s="77">
        <f t="shared" si="16"/>
        <v>10</v>
      </c>
      <c r="Q101" s="77">
        <f t="shared" si="17"/>
        <v>2.357142857142857</v>
      </c>
      <c r="R101" s="77">
        <f t="shared" si="18"/>
        <v>17.5</v>
      </c>
      <c r="S101" s="77">
        <f t="shared" si="19"/>
        <v>3.5211267605633805</v>
      </c>
      <c r="T101" s="77">
        <f t="shared" si="20"/>
        <v>9.722222222222221</v>
      </c>
      <c r="U101" s="77">
        <f t="shared" si="21"/>
        <v>2.2222222222222223</v>
      </c>
      <c r="V101" s="77">
        <f t="shared" si="22"/>
        <v>6.343023255813954</v>
      </c>
      <c r="W101" s="77">
        <f t="shared" si="23"/>
        <v>8</v>
      </c>
      <c r="X101" s="81">
        <f t="shared" si="24"/>
        <v>6.681293302540416</v>
      </c>
    </row>
    <row r="102" spans="1:26" ht="15" customHeight="1">
      <c r="A102" s="46" t="s">
        <v>62</v>
      </c>
      <c r="B102" s="76">
        <f t="shared" si="3"/>
        <v>1.2794117647058822</v>
      </c>
      <c r="C102" s="77">
        <f t="shared" si="4"/>
        <v>0.6634615384615384</v>
      </c>
      <c r="D102" s="77">
        <f t="shared" si="5"/>
        <v>0.625</v>
      </c>
      <c r="E102" s="77">
        <f t="shared" si="6"/>
        <v>0.5714285714285714</v>
      </c>
      <c r="F102" s="77">
        <f t="shared" si="7"/>
        <v>2.898550724637681</v>
      </c>
      <c r="G102" s="77">
        <f t="shared" si="8"/>
        <v>0.3103448275862069</v>
      </c>
      <c r="H102" s="77">
        <f t="shared" si="9"/>
        <v>0.5232558139534884</v>
      </c>
      <c r="I102" s="77">
        <f t="shared" si="10"/>
        <v>0.38974358974358975</v>
      </c>
      <c r="J102" s="77">
        <f t="shared" si="11"/>
        <v>0.02962962962962963</v>
      </c>
      <c r="K102" s="77">
        <f t="shared" si="12"/>
        <v>0.32608695652173914</v>
      </c>
      <c r="L102" s="77">
        <f t="shared" si="13"/>
        <v>0.5769230769230769</v>
      </c>
      <c r="M102" s="77">
        <f t="shared" si="14"/>
        <v>0.6896551724137931</v>
      </c>
      <c r="N102" s="79">
        <f t="shared" si="25"/>
        <v>0.6037735849056604</v>
      </c>
      <c r="O102" s="77">
        <f t="shared" si="15"/>
        <v>1.2</v>
      </c>
      <c r="P102" s="77">
        <f t="shared" si="16"/>
        <v>0.3</v>
      </c>
      <c r="Q102" s="77">
        <f t="shared" si="17"/>
        <v>1.5714285714285714</v>
      </c>
      <c r="R102" s="77">
        <f t="shared" si="18"/>
        <v>0.375</v>
      </c>
      <c r="S102" s="77">
        <f t="shared" si="19"/>
        <v>0.704225352112676</v>
      </c>
      <c r="T102" s="77">
        <f t="shared" si="20"/>
        <v>2.5416666666666665</v>
      </c>
      <c r="U102" s="77">
        <f t="shared" si="21"/>
        <v>0.5555555555555556</v>
      </c>
      <c r="V102" s="77">
        <f t="shared" si="22"/>
        <v>0.4883720930232558</v>
      </c>
      <c r="W102" s="77">
        <f t="shared" si="23"/>
        <v>1.25</v>
      </c>
      <c r="X102" s="81">
        <f t="shared" si="24"/>
        <v>0.918013856812933</v>
      </c>
      <c r="Y102" s="88"/>
      <c r="Z102" s="88"/>
    </row>
    <row r="103" spans="1:26" ht="15.75">
      <c r="A103" s="46" t="s">
        <v>63</v>
      </c>
      <c r="B103" s="76">
        <f t="shared" si="3"/>
        <v>0.14705882352941177</v>
      </c>
      <c r="C103" s="77">
        <f t="shared" si="4"/>
        <v>0.019230769230769232</v>
      </c>
      <c r="D103" s="77">
        <f t="shared" si="5"/>
        <v>0.3333333333333333</v>
      </c>
      <c r="E103" s="77">
        <f t="shared" si="6"/>
        <v>0</v>
      </c>
      <c r="F103" s="77">
        <f t="shared" si="7"/>
        <v>0.6521739130434783</v>
      </c>
      <c r="G103" s="77">
        <f t="shared" si="8"/>
        <v>0.014778325123152709</v>
      </c>
      <c r="H103" s="77">
        <f t="shared" si="9"/>
        <v>0.029069767441860465</v>
      </c>
      <c r="I103" s="77">
        <f t="shared" si="10"/>
        <v>0.11282051282051282</v>
      </c>
      <c r="J103" s="77">
        <f t="shared" si="11"/>
        <v>0</v>
      </c>
      <c r="K103" s="77">
        <f t="shared" si="12"/>
        <v>0</v>
      </c>
      <c r="L103" s="77">
        <f t="shared" si="13"/>
        <v>0.038461538461538464</v>
      </c>
      <c r="M103" s="77">
        <f t="shared" si="14"/>
        <v>0.034482758620689655</v>
      </c>
      <c r="N103" s="79">
        <f t="shared" si="25"/>
        <v>0.07896575821104122</v>
      </c>
      <c r="O103" s="77">
        <f t="shared" si="15"/>
        <v>0.05</v>
      </c>
      <c r="P103" s="77">
        <f t="shared" si="16"/>
        <v>0.08333333333333333</v>
      </c>
      <c r="Q103" s="77">
        <f t="shared" si="17"/>
        <v>0</v>
      </c>
      <c r="R103" s="77">
        <f t="shared" si="18"/>
        <v>0.075</v>
      </c>
      <c r="S103" s="77">
        <f t="shared" si="19"/>
        <v>0.07042253521126761</v>
      </c>
      <c r="T103" s="77">
        <f t="shared" si="20"/>
        <v>1.1388888888888888</v>
      </c>
      <c r="U103" s="77">
        <f t="shared" si="21"/>
        <v>0.022222222222222223</v>
      </c>
      <c r="V103" s="77">
        <f t="shared" si="22"/>
        <v>0.023255813953488372</v>
      </c>
      <c r="W103" s="77">
        <f t="shared" si="23"/>
        <v>0.0375</v>
      </c>
      <c r="X103" s="81">
        <f t="shared" si="24"/>
        <v>0.1351039260969977</v>
      </c>
      <c r="Y103" s="88"/>
      <c r="Z103" s="3"/>
    </row>
    <row r="104" spans="1:26" ht="17.25" customHeight="1">
      <c r="A104" s="46" t="s">
        <v>64</v>
      </c>
      <c r="B104" s="76">
        <f t="shared" si="3"/>
        <v>12.5</v>
      </c>
      <c r="C104" s="77">
        <f t="shared" si="4"/>
        <v>29.5</v>
      </c>
      <c r="D104" s="77">
        <f t="shared" si="5"/>
        <v>9.791666666666666</v>
      </c>
      <c r="E104" s="77">
        <f t="shared" si="6"/>
        <v>9.557142857142857</v>
      </c>
      <c r="F104" s="77">
        <f t="shared" si="7"/>
        <v>15.855072463768115</v>
      </c>
      <c r="G104" s="77">
        <f t="shared" si="8"/>
        <v>10.536945812807883</v>
      </c>
      <c r="H104" s="77">
        <f t="shared" si="9"/>
        <v>6.395348837209302</v>
      </c>
      <c r="I104" s="77">
        <f t="shared" si="10"/>
        <v>4.769230769230769</v>
      </c>
      <c r="J104" s="77">
        <f t="shared" si="11"/>
        <v>14.948148148148148</v>
      </c>
      <c r="K104" s="77">
        <f t="shared" si="12"/>
        <v>6.521739130434782</v>
      </c>
      <c r="L104" s="77">
        <f t="shared" si="13"/>
        <v>7.6923076923076925</v>
      </c>
      <c r="M104" s="77">
        <f t="shared" si="14"/>
        <v>7.724137931034483</v>
      </c>
      <c r="N104" s="79">
        <f t="shared" si="25"/>
        <v>10.52271139063592</v>
      </c>
      <c r="O104" s="77">
        <f t="shared" si="15"/>
        <v>10.79</v>
      </c>
      <c r="P104" s="77">
        <f t="shared" si="16"/>
        <v>22.966666666666665</v>
      </c>
      <c r="Q104" s="77">
        <f t="shared" si="17"/>
        <v>34.042857142857144</v>
      </c>
      <c r="R104" s="77">
        <f t="shared" si="18"/>
        <v>11.625</v>
      </c>
      <c r="S104" s="77">
        <f t="shared" si="19"/>
        <v>10.56338028169014</v>
      </c>
      <c r="T104" s="77">
        <f t="shared" si="20"/>
        <v>36.111111111111114</v>
      </c>
      <c r="U104" s="77">
        <f t="shared" si="21"/>
        <v>31.366666666666667</v>
      </c>
      <c r="V104" s="77">
        <f t="shared" si="22"/>
        <v>6.686046511627907</v>
      </c>
      <c r="W104" s="77">
        <f t="shared" si="23"/>
        <v>55.625</v>
      </c>
      <c r="X104" s="81">
        <f t="shared" si="24"/>
        <v>21.123556581986143</v>
      </c>
      <c r="Y104" s="89"/>
      <c r="Z104" s="89"/>
    </row>
    <row r="105" spans="1:24" ht="15.75">
      <c r="A105" s="46" t="s">
        <v>65</v>
      </c>
      <c r="B105" s="76">
        <f t="shared" si="3"/>
        <v>1.4705882352941178</v>
      </c>
      <c r="C105" s="77">
        <f t="shared" si="4"/>
        <v>0.8942307692307693</v>
      </c>
      <c r="D105" s="77">
        <f t="shared" si="5"/>
        <v>2.5</v>
      </c>
      <c r="E105" s="77">
        <f t="shared" si="6"/>
        <v>0.05714285714285714</v>
      </c>
      <c r="F105" s="77">
        <f t="shared" si="7"/>
        <v>1.2318840579710144</v>
      </c>
      <c r="G105" s="77">
        <f t="shared" si="8"/>
        <v>0.9655172413793104</v>
      </c>
      <c r="H105" s="77">
        <f t="shared" si="9"/>
        <v>0.872093023255814</v>
      </c>
      <c r="I105" s="77">
        <f t="shared" si="10"/>
        <v>0.5128205128205128</v>
      </c>
      <c r="J105" s="77">
        <f t="shared" si="11"/>
        <v>0.42962962962962964</v>
      </c>
      <c r="K105" s="77">
        <f t="shared" si="12"/>
        <v>0.7608695652173914</v>
      </c>
      <c r="L105" s="77">
        <f t="shared" si="13"/>
        <v>0.8076923076923077</v>
      </c>
      <c r="M105" s="77">
        <f t="shared" si="14"/>
        <v>0.8275862068965517</v>
      </c>
      <c r="N105" s="79">
        <f t="shared" si="25"/>
        <v>0.8392732354996506</v>
      </c>
      <c r="O105" s="77">
        <f t="shared" si="15"/>
        <v>1.51</v>
      </c>
      <c r="P105" s="77">
        <f t="shared" si="16"/>
        <v>2.1666666666666665</v>
      </c>
      <c r="Q105" s="77">
        <f t="shared" si="17"/>
        <v>1.7142857142857142</v>
      </c>
      <c r="R105" s="77">
        <f t="shared" si="18"/>
        <v>1.125</v>
      </c>
      <c r="S105" s="77">
        <f t="shared" si="19"/>
        <v>1.056338028169014</v>
      </c>
      <c r="T105" s="77">
        <f t="shared" si="20"/>
        <v>1.8055555555555556</v>
      </c>
      <c r="U105" s="77">
        <f t="shared" si="21"/>
        <v>1.6666666666666667</v>
      </c>
      <c r="V105" s="77">
        <f t="shared" si="22"/>
        <v>0.7441860465116279</v>
      </c>
      <c r="W105" s="77">
        <f t="shared" si="23"/>
        <v>0.5625</v>
      </c>
      <c r="X105" s="81">
        <f t="shared" si="24"/>
        <v>1.2632794457274827</v>
      </c>
    </row>
    <row r="106" spans="1:24" ht="15.75">
      <c r="A106" s="46" t="s">
        <v>66</v>
      </c>
      <c r="B106" s="76">
        <f t="shared" si="3"/>
        <v>0</v>
      </c>
      <c r="C106" s="77">
        <f t="shared" si="4"/>
        <v>0</v>
      </c>
      <c r="D106" s="77">
        <f t="shared" si="5"/>
        <v>0</v>
      </c>
      <c r="E106" s="77">
        <f t="shared" si="6"/>
        <v>0</v>
      </c>
      <c r="F106" s="77">
        <f t="shared" si="7"/>
        <v>0</v>
      </c>
      <c r="G106" s="77">
        <f t="shared" si="8"/>
        <v>0.24630541871921183</v>
      </c>
      <c r="H106" s="77">
        <f t="shared" si="9"/>
        <v>0.029069767441860465</v>
      </c>
      <c r="I106" s="77">
        <f t="shared" si="10"/>
        <v>0.06153846153846154</v>
      </c>
      <c r="J106" s="77">
        <f t="shared" si="11"/>
        <v>7.437037037037037</v>
      </c>
      <c r="K106" s="77">
        <f t="shared" si="12"/>
        <v>0.10869565217391304</v>
      </c>
      <c r="L106" s="77">
        <f t="shared" si="13"/>
        <v>0</v>
      </c>
      <c r="M106" s="77">
        <f t="shared" si="14"/>
        <v>0</v>
      </c>
      <c r="N106" s="79">
        <f t="shared" si="25"/>
        <v>0.7554157931516422</v>
      </c>
      <c r="O106" s="77">
        <f t="shared" si="15"/>
        <v>0.39</v>
      </c>
      <c r="P106" s="77">
        <f t="shared" si="16"/>
        <v>0.3</v>
      </c>
      <c r="Q106" s="77">
        <f t="shared" si="17"/>
        <v>27.142857142857142</v>
      </c>
      <c r="R106" s="77">
        <f t="shared" si="18"/>
        <v>0.075</v>
      </c>
      <c r="S106" s="77">
        <f t="shared" si="19"/>
        <v>0</v>
      </c>
      <c r="T106" s="77">
        <f t="shared" si="20"/>
        <v>0</v>
      </c>
      <c r="U106" s="77">
        <f t="shared" si="21"/>
        <v>18.58888888888889</v>
      </c>
      <c r="V106" s="77">
        <f t="shared" si="22"/>
        <v>0.06976744186046512</v>
      </c>
      <c r="W106" s="77">
        <f t="shared" si="23"/>
        <v>0.0625</v>
      </c>
      <c r="X106" s="81">
        <f t="shared" si="24"/>
        <v>4.21824480369515</v>
      </c>
    </row>
    <row r="107" spans="1:24" ht="15.75">
      <c r="A107" s="46" t="s">
        <v>67</v>
      </c>
      <c r="B107" s="76">
        <f t="shared" si="3"/>
        <v>11.029411764705882</v>
      </c>
      <c r="C107" s="77">
        <f t="shared" si="4"/>
        <v>28.60576923076923</v>
      </c>
      <c r="D107" s="77">
        <f t="shared" si="5"/>
        <v>7.291666666666667</v>
      </c>
      <c r="E107" s="77">
        <f t="shared" si="6"/>
        <v>9.5</v>
      </c>
      <c r="F107" s="77">
        <f t="shared" si="7"/>
        <v>14.623188405797102</v>
      </c>
      <c r="G107" s="77">
        <f t="shared" si="8"/>
        <v>9.32512315270936</v>
      </c>
      <c r="H107" s="77">
        <f t="shared" si="9"/>
        <v>5.494186046511628</v>
      </c>
      <c r="I107" s="77">
        <f t="shared" si="10"/>
        <v>4.194871794871795</v>
      </c>
      <c r="J107" s="77">
        <f t="shared" si="11"/>
        <v>7.0814814814814815</v>
      </c>
      <c r="K107" s="77">
        <f t="shared" si="12"/>
        <v>5.6521739130434785</v>
      </c>
      <c r="L107" s="77">
        <f t="shared" si="13"/>
        <v>6.884615384615385</v>
      </c>
      <c r="M107" s="77">
        <f t="shared" si="14"/>
        <v>6.896551724137931</v>
      </c>
      <c r="N107" s="79">
        <f t="shared" si="25"/>
        <v>8.928022361984626</v>
      </c>
      <c r="O107" s="77">
        <f t="shared" si="15"/>
        <v>8.89</v>
      </c>
      <c r="P107" s="77">
        <f t="shared" si="16"/>
        <v>20.5</v>
      </c>
      <c r="Q107" s="77">
        <f t="shared" si="17"/>
        <v>5.185714285714286</v>
      </c>
      <c r="R107" s="77">
        <f t="shared" si="18"/>
        <v>10.425</v>
      </c>
      <c r="S107" s="77">
        <f t="shared" si="19"/>
        <v>9.507042253521126</v>
      </c>
      <c r="T107" s="77">
        <f t="shared" si="20"/>
        <v>34.30555555555556</v>
      </c>
      <c r="U107" s="77">
        <f t="shared" si="21"/>
        <v>11.11111111111111</v>
      </c>
      <c r="V107" s="77">
        <f t="shared" si="22"/>
        <v>5.872093023255814</v>
      </c>
      <c r="W107" s="77">
        <f t="shared" si="23"/>
        <v>55</v>
      </c>
      <c r="X107" s="81">
        <f t="shared" si="24"/>
        <v>15.64203233256351</v>
      </c>
    </row>
    <row r="108" spans="1:24" ht="15.75">
      <c r="A108" s="46" t="s">
        <v>68</v>
      </c>
      <c r="B108" s="76">
        <f t="shared" si="3"/>
        <v>198.2058823529412</v>
      </c>
      <c r="C108" s="77">
        <f t="shared" si="4"/>
        <v>192.82692307692307</v>
      </c>
      <c r="D108" s="77">
        <f t="shared" si="5"/>
        <v>129.16666666666666</v>
      </c>
      <c r="E108" s="77">
        <f t="shared" si="6"/>
        <v>147.47142857142856</v>
      </c>
      <c r="F108" s="77">
        <f t="shared" si="7"/>
        <v>194.92753623188406</v>
      </c>
      <c r="G108" s="77">
        <f t="shared" si="8"/>
        <v>153.192118226601</v>
      </c>
      <c r="H108" s="77">
        <f t="shared" si="9"/>
        <v>165.62209302325581</v>
      </c>
      <c r="I108" s="77">
        <f t="shared" si="10"/>
        <v>154.52820512820512</v>
      </c>
      <c r="J108" s="77">
        <f t="shared" si="11"/>
        <v>133.9037037037037</v>
      </c>
      <c r="K108" s="77">
        <f t="shared" si="12"/>
        <v>162.40217391304347</v>
      </c>
      <c r="L108" s="77">
        <f t="shared" si="13"/>
        <v>194.6769230769231</v>
      </c>
      <c r="M108" s="77">
        <f t="shared" si="14"/>
        <v>187.2896551724138</v>
      </c>
      <c r="N108" s="79">
        <f t="shared" si="25"/>
        <v>166.81062194269742</v>
      </c>
      <c r="O108" s="77">
        <f t="shared" si="15"/>
        <v>183.85</v>
      </c>
      <c r="P108" s="77">
        <f t="shared" si="16"/>
        <v>221.98333333333332</v>
      </c>
      <c r="Q108" s="77">
        <f t="shared" si="17"/>
        <v>206.14285714285714</v>
      </c>
      <c r="R108" s="77">
        <f t="shared" si="18"/>
        <v>179.4375</v>
      </c>
      <c r="S108" s="77">
        <f t="shared" si="19"/>
        <v>213.03521126760563</v>
      </c>
      <c r="T108" s="77">
        <f t="shared" si="20"/>
        <v>211.125</v>
      </c>
      <c r="U108" s="77">
        <f t="shared" si="21"/>
        <v>201.9111111111111</v>
      </c>
      <c r="V108" s="77">
        <f t="shared" si="22"/>
        <v>304.20348837209303</v>
      </c>
      <c r="W108" s="77">
        <f t="shared" si="23"/>
        <v>156.525</v>
      </c>
      <c r="X108" s="81">
        <f t="shared" si="24"/>
        <v>218.1963048498845</v>
      </c>
    </row>
    <row r="109" spans="1:24" ht="15.75">
      <c r="A109" s="46" t="s">
        <v>69</v>
      </c>
      <c r="B109" s="76">
        <f t="shared" si="3"/>
        <v>147.39705882352942</v>
      </c>
      <c r="C109" s="77">
        <f t="shared" si="4"/>
        <v>144.71153846153845</v>
      </c>
      <c r="D109" s="77">
        <f t="shared" si="5"/>
        <v>95.83333333333333</v>
      </c>
      <c r="E109" s="77">
        <f t="shared" si="6"/>
        <v>108.54285714285714</v>
      </c>
      <c r="F109" s="77">
        <f t="shared" si="7"/>
        <v>143</v>
      </c>
      <c r="G109" s="77">
        <f t="shared" si="8"/>
        <v>112.66995073891626</v>
      </c>
      <c r="H109" s="77">
        <f t="shared" si="9"/>
        <v>121.65116279069767</v>
      </c>
      <c r="I109" s="77">
        <f t="shared" si="10"/>
        <v>113.33333333333333</v>
      </c>
      <c r="J109" s="77">
        <f t="shared" si="11"/>
        <v>100.57037037037037</v>
      </c>
      <c r="K109" s="77">
        <f t="shared" si="12"/>
        <v>119.46739130434783</v>
      </c>
      <c r="L109" s="77">
        <f t="shared" si="13"/>
        <v>142.75384615384615</v>
      </c>
      <c r="M109" s="77">
        <f t="shared" si="14"/>
        <v>136.75862068965517</v>
      </c>
      <c r="N109" s="79">
        <f t="shared" si="25"/>
        <v>122.98392732354996</v>
      </c>
      <c r="O109" s="77">
        <f t="shared" si="15"/>
        <v>134.9</v>
      </c>
      <c r="P109" s="77">
        <f t="shared" si="16"/>
        <v>163.4</v>
      </c>
      <c r="Q109" s="77">
        <f t="shared" si="17"/>
        <v>151.85714285714286</v>
      </c>
      <c r="R109" s="77">
        <f t="shared" si="18"/>
        <v>131.9375</v>
      </c>
      <c r="S109" s="77">
        <f t="shared" si="19"/>
        <v>156.9718309859155</v>
      </c>
      <c r="T109" s="77">
        <f t="shared" si="20"/>
        <v>155.41666666666666</v>
      </c>
      <c r="U109" s="77">
        <f t="shared" si="21"/>
        <v>147.4</v>
      </c>
      <c r="V109" s="77">
        <f t="shared" si="22"/>
        <v>223.40116279069767</v>
      </c>
      <c r="W109" s="77">
        <f t="shared" si="23"/>
        <v>114.425</v>
      </c>
      <c r="X109" s="81">
        <f t="shared" si="24"/>
        <v>160.28175519630486</v>
      </c>
    </row>
    <row r="110" spans="1:24" ht="15.75">
      <c r="A110" s="46" t="s">
        <v>70</v>
      </c>
      <c r="B110" s="76">
        <f t="shared" si="3"/>
        <v>142.72058823529412</v>
      </c>
      <c r="C110" s="77">
        <f t="shared" si="4"/>
        <v>141.73076923076923</v>
      </c>
      <c r="D110" s="77">
        <f t="shared" si="5"/>
        <v>94.375</v>
      </c>
      <c r="E110" s="77">
        <f t="shared" si="6"/>
        <v>108.11428571428571</v>
      </c>
      <c r="F110" s="77">
        <f t="shared" si="7"/>
        <v>142.56521739130434</v>
      </c>
      <c r="G110" s="77">
        <f t="shared" si="8"/>
        <v>111.88177339901478</v>
      </c>
      <c r="H110" s="77">
        <f t="shared" si="9"/>
        <v>121.28488372093024</v>
      </c>
      <c r="I110" s="77">
        <f t="shared" si="10"/>
        <v>113.33333333333333</v>
      </c>
      <c r="J110" s="77">
        <f t="shared" si="11"/>
        <v>100.54074074074074</v>
      </c>
      <c r="K110" s="77">
        <f t="shared" si="12"/>
        <v>119</v>
      </c>
      <c r="L110" s="77">
        <f t="shared" si="13"/>
        <v>141.98461538461538</v>
      </c>
      <c r="M110" s="77">
        <f t="shared" si="14"/>
        <v>134.48275862068965</v>
      </c>
      <c r="N110" s="79">
        <f t="shared" si="25"/>
        <v>121.96505939902167</v>
      </c>
      <c r="O110" s="77">
        <f t="shared" si="15"/>
        <v>132.9</v>
      </c>
      <c r="P110" s="77">
        <f t="shared" si="16"/>
        <v>162.73333333333332</v>
      </c>
      <c r="Q110" s="77">
        <f t="shared" si="17"/>
        <v>150.85714285714286</v>
      </c>
      <c r="R110" s="77">
        <f t="shared" si="18"/>
        <v>128.1875</v>
      </c>
      <c r="S110" s="77">
        <f t="shared" si="19"/>
        <v>155.2112676056338</v>
      </c>
      <c r="T110" s="77">
        <f t="shared" si="20"/>
        <v>150.55555555555554</v>
      </c>
      <c r="U110" s="77">
        <f t="shared" si="21"/>
        <v>146.33333333333334</v>
      </c>
      <c r="V110" s="77">
        <f t="shared" si="22"/>
        <v>221.94767441860466</v>
      </c>
      <c r="W110" s="77">
        <f t="shared" si="23"/>
        <v>112.925</v>
      </c>
      <c r="X110" s="81">
        <f t="shared" si="24"/>
        <v>158.34642032332565</v>
      </c>
    </row>
    <row r="111" spans="1:24" ht="15.75">
      <c r="A111" s="46" t="s">
        <v>71</v>
      </c>
      <c r="B111" s="76">
        <f t="shared" si="3"/>
        <v>4.676470588235294</v>
      </c>
      <c r="C111" s="77">
        <f t="shared" si="4"/>
        <v>2.980769230769231</v>
      </c>
      <c r="D111" s="77">
        <f t="shared" si="5"/>
        <v>1.4583333333333333</v>
      </c>
      <c r="E111" s="77">
        <f t="shared" si="6"/>
        <v>0.42857142857142855</v>
      </c>
      <c r="F111" s="77">
        <f t="shared" si="7"/>
        <v>0.43478260869565216</v>
      </c>
      <c r="G111" s="77">
        <f t="shared" si="8"/>
        <v>0.7881773399014779</v>
      </c>
      <c r="H111" s="77">
        <f t="shared" si="9"/>
        <v>0.36627906976744184</v>
      </c>
      <c r="I111" s="77">
        <f t="shared" si="10"/>
        <v>0</v>
      </c>
      <c r="J111" s="77">
        <f t="shared" si="11"/>
        <v>0.02962962962962963</v>
      </c>
      <c r="K111" s="77">
        <f t="shared" si="12"/>
        <v>0.4673913043478261</v>
      </c>
      <c r="L111" s="77">
        <f t="shared" si="13"/>
        <v>0.7692307692307693</v>
      </c>
      <c r="M111" s="77">
        <f t="shared" si="14"/>
        <v>2.2758620689655173</v>
      </c>
      <c r="N111" s="79">
        <f t="shared" si="25"/>
        <v>1.0188679245283019</v>
      </c>
      <c r="O111" s="77">
        <f t="shared" si="15"/>
        <v>2.2</v>
      </c>
      <c r="P111" s="77">
        <f t="shared" si="16"/>
        <v>0.6666666666666666</v>
      </c>
      <c r="Q111" s="77">
        <f t="shared" si="17"/>
        <v>1</v>
      </c>
      <c r="R111" s="77">
        <f t="shared" si="18"/>
        <v>3.75</v>
      </c>
      <c r="S111" s="77">
        <f t="shared" si="19"/>
        <v>1.7605633802816902</v>
      </c>
      <c r="T111" s="77">
        <f t="shared" si="20"/>
        <v>4.861111111111111</v>
      </c>
      <c r="U111" s="77">
        <f t="shared" si="21"/>
        <v>1.0666666666666667</v>
      </c>
      <c r="V111" s="77">
        <f t="shared" si="22"/>
        <v>1.4534883720930232</v>
      </c>
      <c r="W111" s="77">
        <f t="shared" si="23"/>
        <v>1.5</v>
      </c>
      <c r="X111" s="81">
        <f t="shared" si="24"/>
        <v>1.9584295612009237</v>
      </c>
    </row>
    <row r="112" spans="1:24" ht="15.75">
      <c r="A112" s="46" t="s">
        <v>72</v>
      </c>
      <c r="B112" s="76">
        <f t="shared" si="3"/>
        <v>50.80882352941177</v>
      </c>
      <c r="C112" s="77">
        <f t="shared" si="4"/>
        <v>48.11538461538461</v>
      </c>
      <c r="D112" s="77">
        <f t="shared" si="5"/>
        <v>33.333333333333336</v>
      </c>
      <c r="E112" s="77">
        <f t="shared" si="6"/>
        <v>38.92857142857143</v>
      </c>
      <c r="F112" s="77">
        <f t="shared" si="7"/>
        <v>51.927536231884055</v>
      </c>
      <c r="G112" s="77">
        <f t="shared" si="8"/>
        <v>40.522167487684726</v>
      </c>
      <c r="H112" s="77">
        <f t="shared" si="9"/>
        <v>43.97093023255814</v>
      </c>
      <c r="I112" s="77">
        <f t="shared" si="10"/>
        <v>41.194871794871794</v>
      </c>
      <c r="J112" s="77">
        <f t="shared" si="11"/>
        <v>33.333333333333336</v>
      </c>
      <c r="K112" s="77">
        <f t="shared" si="12"/>
        <v>42.93478260869565</v>
      </c>
      <c r="L112" s="77">
        <f t="shared" si="13"/>
        <v>51.92307692307692</v>
      </c>
      <c r="M112" s="77">
        <f t="shared" si="14"/>
        <v>50.53103448275862</v>
      </c>
      <c r="N112" s="79">
        <f t="shared" si="25"/>
        <v>43.826694619147446</v>
      </c>
      <c r="O112" s="77">
        <f t="shared" si="15"/>
        <v>48.75</v>
      </c>
      <c r="P112" s="77">
        <f t="shared" si="16"/>
        <v>58.583333333333336</v>
      </c>
      <c r="Q112" s="77">
        <f t="shared" si="17"/>
        <v>54.285714285714285</v>
      </c>
      <c r="R112" s="77">
        <f t="shared" si="18"/>
        <v>47.5</v>
      </c>
      <c r="S112" s="77">
        <f t="shared" si="19"/>
        <v>56.063380281690144</v>
      </c>
      <c r="T112" s="77">
        <f t="shared" si="20"/>
        <v>55.708333333333336</v>
      </c>
      <c r="U112" s="77">
        <f t="shared" si="21"/>
        <v>54.51111111111111</v>
      </c>
      <c r="V112" s="77">
        <f t="shared" si="22"/>
        <v>80.80232558139535</v>
      </c>
      <c r="W112" s="77">
        <f t="shared" si="23"/>
        <v>42.1</v>
      </c>
      <c r="X112" s="81">
        <f t="shared" si="24"/>
        <v>57.891454965357966</v>
      </c>
    </row>
    <row r="113" spans="1:24" ht="15.75">
      <c r="A113" s="46" t="s">
        <v>73</v>
      </c>
      <c r="B113" s="76">
        <f t="shared" si="3"/>
        <v>0</v>
      </c>
      <c r="C113" s="77">
        <f t="shared" si="4"/>
        <v>0</v>
      </c>
      <c r="D113" s="77">
        <f t="shared" si="5"/>
        <v>0</v>
      </c>
      <c r="E113" s="77">
        <f t="shared" si="6"/>
        <v>0</v>
      </c>
      <c r="F113" s="77">
        <f t="shared" si="7"/>
        <v>0</v>
      </c>
      <c r="G113" s="77">
        <f t="shared" si="8"/>
        <v>0.034482758620689655</v>
      </c>
      <c r="H113" s="77">
        <f t="shared" si="9"/>
        <v>0</v>
      </c>
      <c r="I113" s="77">
        <f t="shared" si="10"/>
        <v>0</v>
      </c>
      <c r="J113" s="77">
        <f t="shared" si="11"/>
        <v>0</v>
      </c>
      <c r="K113" s="77">
        <f t="shared" si="12"/>
        <v>0</v>
      </c>
      <c r="L113" s="77">
        <f t="shared" si="13"/>
        <v>0</v>
      </c>
      <c r="M113" s="77">
        <f t="shared" si="14"/>
        <v>0</v>
      </c>
      <c r="N113" s="79">
        <f t="shared" si="25"/>
        <v>0.004891684136967156</v>
      </c>
      <c r="O113" s="77">
        <f t="shared" si="15"/>
        <v>0</v>
      </c>
      <c r="P113" s="77">
        <f t="shared" si="16"/>
        <v>0</v>
      </c>
      <c r="Q113" s="77">
        <f t="shared" si="17"/>
        <v>0</v>
      </c>
      <c r="R113" s="77">
        <f t="shared" si="18"/>
        <v>0</v>
      </c>
      <c r="S113" s="77">
        <f t="shared" si="19"/>
        <v>0</v>
      </c>
      <c r="T113" s="77">
        <f t="shared" si="20"/>
        <v>0</v>
      </c>
      <c r="U113" s="77">
        <f t="shared" si="21"/>
        <v>0.011111111111111112</v>
      </c>
      <c r="V113" s="77">
        <f t="shared" si="22"/>
        <v>0.12209302325581395</v>
      </c>
      <c r="W113" s="77">
        <f t="shared" si="23"/>
        <v>0</v>
      </c>
      <c r="X113" s="81">
        <f t="shared" si="24"/>
        <v>0.025404157043879907</v>
      </c>
    </row>
    <row r="114" spans="1:24" ht="15.75">
      <c r="A114" s="46" t="s">
        <v>74</v>
      </c>
      <c r="B114" s="76">
        <f t="shared" si="3"/>
        <v>0</v>
      </c>
      <c r="C114" s="77">
        <f t="shared" si="4"/>
        <v>0</v>
      </c>
      <c r="D114" s="77">
        <f t="shared" si="5"/>
        <v>0</v>
      </c>
      <c r="E114" s="77">
        <f t="shared" si="6"/>
        <v>0</v>
      </c>
      <c r="F114" s="77">
        <f t="shared" si="7"/>
        <v>0</v>
      </c>
      <c r="G114" s="77">
        <f t="shared" si="8"/>
        <v>0</v>
      </c>
      <c r="H114" s="77">
        <f t="shared" si="9"/>
        <v>0.011627906976744186</v>
      </c>
      <c r="I114" s="77">
        <f t="shared" si="10"/>
        <v>0</v>
      </c>
      <c r="J114" s="77">
        <f t="shared" si="11"/>
        <v>0</v>
      </c>
      <c r="K114" s="77">
        <f t="shared" si="12"/>
        <v>0.03260869565217391</v>
      </c>
      <c r="L114" s="77">
        <f t="shared" si="13"/>
        <v>0.015384615384615385</v>
      </c>
      <c r="M114" s="77">
        <f t="shared" si="14"/>
        <v>0</v>
      </c>
      <c r="N114" s="79">
        <f t="shared" si="25"/>
        <v>0.004891684136967156</v>
      </c>
      <c r="O114" s="77">
        <f t="shared" si="15"/>
        <v>0</v>
      </c>
      <c r="P114" s="77">
        <f t="shared" si="16"/>
        <v>0.016666666666666666</v>
      </c>
      <c r="Q114" s="77">
        <f t="shared" si="17"/>
        <v>0.04285714285714286</v>
      </c>
      <c r="R114" s="77">
        <f t="shared" si="18"/>
        <v>0.25</v>
      </c>
      <c r="S114" s="77">
        <f t="shared" si="19"/>
        <v>0</v>
      </c>
      <c r="T114" s="77">
        <f t="shared" si="20"/>
        <v>0.4166666666666667</v>
      </c>
      <c r="U114" s="77">
        <f t="shared" si="21"/>
        <v>0</v>
      </c>
      <c r="V114" s="77">
        <f t="shared" si="22"/>
        <v>0.9186046511627907</v>
      </c>
      <c r="W114" s="77">
        <f t="shared" si="23"/>
        <v>0</v>
      </c>
      <c r="X114" s="81">
        <f t="shared" si="24"/>
        <v>0.24480369515011546</v>
      </c>
    </row>
    <row r="115" spans="1:24" ht="15.75">
      <c r="A115" s="46" t="s">
        <v>75</v>
      </c>
      <c r="B115" s="76">
        <f t="shared" si="3"/>
        <v>1.7647058823529411</v>
      </c>
      <c r="C115" s="77">
        <f t="shared" si="4"/>
        <v>1.6346153846153846</v>
      </c>
      <c r="D115" s="77">
        <f t="shared" si="5"/>
        <v>1.4583333333333333</v>
      </c>
      <c r="E115" s="77">
        <f t="shared" si="6"/>
        <v>2.142857142857143</v>
      </c>
      <c r="F115" s="77">
        <f t="shared" si="7"/>
        <v>2.652173913043478</v>
      </c>
      <c r="G115" s="77">
        <f t="shared" si="8"/>
        <v>1.2315270935960592</v>
      </c>
      <c r="H115" s="77">
        <f t="shared" si="9"/>
        <v>1.4534883720930232</v>
      </c>
      <c r="I115" s="77">
        <f t="shared" si="10"/>
        <v>1.0769230769230769</v>
      </c>
      <c r="J115" s="77">
        <f t="shared" si="11"/>
        <v>0.9629629629629629</v>
      </c>
      <c r="K115" s="77">
        <f t="shared" si="12"/>
        <v>1.1956521739130435</v>
      </c>
      <c r="L115" s="77">
        <f t="shared" si="13"/>
        <v>2.269230769230769</v>
      </c>
      <c r="M115" s="77">
        <f t="shared" si="14"/>
        <v>2.613793103448276</v>
      </c>
      <c r="N115" s="79">
        <f t="shared" si="25"/>
        <v>1.6191474493361286</v>
      </c>
      <c r="O115" s="77">
        <f t="shared" si="15"/>
        <v>1.96</v>
      </c>
      <c r="P115" s="77">
        <f t="shared" si="16"/>
        <v>3</v>
      </c>
      <c r="Q115" s="77">
        <f t="shared" si="17"/>
        <v>1.8571428571428572</v>
      </c>
      <c r="R115" s="77">
        <f t="shared" si="18"/>
        <v>1</v>
      </c>
      <c r="S115" s="77">
        <f t="shared" si="19"/>
        <v>3.3450704225352115</v>
      </c>
      <c r="T115" s="77">
        <f t="shared" si="20"/>
        <v>1.8055555555555556</v>
      </c>
      <c r="U115" s="77">
        <f t="shared" si="21"/>
        <v>3.422222222222222</v>
      </c>
      <c r="V115" s="77">
        <f t="shared" si="22"/>
        <v>7.3604651162790695</v>
      </c>
      <c r="W115" s="77">
        <f t="shared" si="23"/>
        <v>2</v>
      </c>
      <c r="X115" s="81">
        <f t="shared" si="24"/>
        <v>3.3775981524249423</v>
      </c>
    </row>
    <row r="116" spans="1:24" ht="15.75">
      <c r="A116" s="46" t="s">
        <v>76</v>
      </c>
      <c r="B116" s="76">
        <f t="shared" si="3"/>
        <v>0</v>
      </c>
      <c r="C116" s="77">
        <f t="shared" si="4"/>
        <v>0</v>
      </c>
      <c r="D116" s="77">
        <f t="shared" si="5"/>
        <v>0</v>
      </c>
      <c r="E116" s="77">
        <f t="shared" si="6"/>
        <v>0</v>
      </c>
      <c r="F116" s="77">
        <f t="shared" si="7"/>
        <v>0</v>
      </c>
      <c r="G116" s="77">
        <f t="shared" si="8"/>
        <v>0</v>
      </c>
      <c r="H116" s="77">
        <f t="shared" si="9"/>
        <v>0</v>
      </c>
      <c r="I116" s="77">
        <f t="shared" si="10"/>
        <v>0</v>
      </c>
      <c r="J116" s="77">
        <f t="shared" si="11"/>
        <v>0</v>
      </c>
      <c r="K116" s="77">
        <f t="shared" si="12"/>
        <v>0</v>
      </c>
      <c r="L116" s="77">
        <f t="shared" si="13"/>
        <v>0</v>
      </c>
      <c r="M116" s="77">
        <f t="shared" si="14"/>
        <v>0</v>
      </c>
      <c r="N116" s="79">
        <f t="shared" si="25"/>
        <v>0</v>
      </c>
      <c r="O116" s="77">
        <f t="shared" si="15"/>
        <v>0</v>
      </c>
      <c r="P116" s="77">
        <f t="shared" si="16"/>
        <v>0</v>
      </c>
      <c r="Q116" s="77">
        <f t="shared" si="17"/>
        <v>0</v>
      </c>
      <c r="R116" s="77">
        <f t="shared" si="18"/>
        <v>0</v>
      </c>
      <c r="S116" s="77">
        <f t="shared" si="19"/>
        <v>0</v>
      </c>
      <c r="T116" s="77">
        <f t="shared" si="20"/>
        <v>0</v>
      </c>
      <c r="U116" s="77">
        <f t="shared" si="21"/>
        <v>0</v>
      </c>
      <c r="V116" s="77">
        <f t="shared" si="22"/>
        <v>0</v>
      </c>
      <c r="W116" s="77">
        <f t="shared" si="23"/>
        <v>0</v>
      </c>
      <c r="X116" s="81">
        <f t="shared" si="24"/>
        <v>0</v>
      </c>
    </row>
    <row r="117" spans="1:24" ht="15.75">
      <c r="A117" s="46" t="s">
        <v>77</v>
      </c>
      <c r="B117" s="76">
        <f t="shared" si="3"/>
        <v>8.529411764705882</v>
      </c>
      <c r="C117" s="77">
        <f t="shared" si="4"/>
        <v>6.365384615384615</v>
      </c>
      <c r="D117" s="77">
        <f t="shared" si="5"/>
        <v>8.333333333333334</v>
      </c>
      <c r="E117" s="77">
        <f t="shared" si="6"/>
        <v>8.3</v>
      </c>
      <c r="F117" s="77">
        <f t="shared" si="7"/>
        <v>8.405797101449275</v>
      </c>
      <c r="G117" s="77">
        <f t="shared" si="8"/>
        <v>3.9310344827586206</v>
      </c>
      <c r="H117" s="77">
        <f t="shared" si="9"/>
        <v>14.645348837209303</v>
      </c>
      <c r="I117" s="77">
        <f t="shared" si="10"/>
        <v>6.092307692307692</v>
      </c>
      <c r="J117" s="77">
        <f t="shared" si="11"/>
        <v>2.2222222222222223</v>
      </c>
      <c r="K117" s="77">
        <f t="shared" si="12"/>
        <v>21.57608695652174</v>
      </c>
      <c r="L117" s="77">
        <f t="shared" si="13"/>
        <v>7.846153846153846</v>
      </c>
      <c r="M117" s="77">
        <f t="shared" si="14"/>
        <v>3.972413793103448</v>
      </c>
      <c r="N117" s="79">
        <f t="shared" si="25"/>
        <v>7.819007686932215</v>
      </c>
      <c r="O117" s="77">
        <f t="shared" si="15"/>
        <v>6.9</v>
      </c>
      <c r="P117" s="77">
        <f t="shared" si="16"/>
        <v>6.816666666666666</v>
      </c>
      <c r="Q117" s="77">
        <f t="shared" si="17"/>
        <v>8</v>
      </c>
      <c r="R117" s="77">
        <f t="shared" si="18"/>
        <v>4.6625</v>
      </c>
      <c r="S117" s="77">
        <f t="shared" si="19"/>
        <v>10.5</v>
      </c>
      <c r="T117" s="77">
        <f t="shared" si="20"/>
        <v>14.01388888888889</v>
      </c>
      <c r="U117" s="77">
        <f t="shared" si="21"/>
        <v>5.777777777777778</v>
      </c>
      <c r="V117" s="77">
        <f t="shared" si="22"/>
        <v>14.366279069767442</v>
      </c>
      <c r="W117" s="77">
        <f t="shared" si="23"/>
        <v>11.2375</v>
      </c>
      <c r="X117" s="81">
        <f t="shared" si="24"/>
        <v>9.725173210161662</v>
      </c>
    </row>
    <row r="118" spans="1:24" ht="15.75">
      <c r="A118" s="46" t="s">
        <v>78</v>
      </c>
      <c r="B118" s="76">
        <f t="shared" si="3"/>
        <v>0</v>
      </c>
      <c r="C118" s="77">
        <f t="shared" si="4"/>
        <v>0</v>
      </c>
      <c r="D118" s="77">
        <f t="shared" si="5"/>
        <v>0</v>
      </c>
      <c r="E118" s="77">
        <f t="shared" si="6"/>
        <v>0</v>
      </c>
      <c r="F118" s="77">
        <f t="shared" si="7"/>
        <v>0</v>
      </c>
      <c r="G118" s="77">
        <f t="shared" si="8"/>
        <v>0</v>
      </c>
      <c r="H118" s="77">
        <f t="shared" si="9"/>
        <v>0</v>
      </c>
      <c r="I118" s="77">
        <f t="shared" si="10"/>
        <v>0</v>
      </c>
      <c r="J118" s="77">
        <f t="shared" si="11"/>
        <v>0</v>
      </c>
      <c r="K118" s="77">
        <f t="shared" si="12"/>
        <v>0</v>
      </c>
      <c r="L118" s="77">
        <f t="shared" si="13"/>
        <v>0</v>
      </c>
      <c r="M118" s="77">
        <f t="shared" si="14"/>
        <v>0</v>
      </c>
      <c r="N118" s="79">
        <f t="shared" si="25"/>
        <v>0</v>
      </c>
      <c r="O118" s="77">
        <f t="shared" si="15"/>
        <v>0</v>
      </c>
      <c r="P118" s="77">
        <f t="shared" si="16"/>
        <v>0</v>
      </c>
      <c r="Q118" s="77">
        <f t="shared" si="17"/>
        <v>0</v>
      </c>
      <c r="R118" s="77">
        <f t="shared" si="18"/>
        <v>0</v>
      </c>
      <c r="S118" s="77">
        <f t="shared" si="19"/>
        <v>0</v>
      </c>
      <c r="T118" s="77">
        <f t="shared" si="20"/>
        <v>0</v>
      </c>
      <c r="U118" s="77">
        <f t="shared" si="21"/>
        <v>0</v>
      </c>
      <c r="V118" s="77">
        <f t="shared" si="22"/>
        <v>0</v>
      </c>
      <c r="W118" s="77">
        <f t="shared" si="23"/>
        <v>0</v>
      </c>
      <c r="X118" s="81">
        <f t="shared" si="24"/>
        <v>0</v>
      </c>
    </row>
    <row r="119" spans="1:24" ht="16.5" thickBot="1">
      <c r="A119" s="47" t="s">
        <v>79</v>
      </c>
      <c r="B119" s="126">
        <f t="shared" si="3"/>
        <v>0</v>
      </c>
      <c r="C119" s="127">
        <f t="shared" si="4"/>
        <v>0</v>
      </c>
      <c r="D119" s="127">
        <f t="shared" si="5"/>
        <v>0</v>
      </c>
      <c r="E119" s="127">
        <f t="shared" si="6"/>
        <v>0</v>
      </c>
      <c r="F119" s="127">
        <f t="shared" si="7"/>
        <v>0</v>
      </c>
      <c r="G119" s="127">
        <f t="shared" si="8"/>
        <v>0</v>
      </c>
      <c r="H119" s="127">
        <f t="shared" si="9"/>
        <v>0</v>
      </c>
      <c r="I119" s="127">
        <f t="shared" si="10"/>
        <v>0</v>
      </c>
      <c r="J119" s="127">
        <f t="shared" si="11"/>
        <v>0</v>
      </c>
      <c r="K119" s="127">
        <f t="shared" si="12"/>
        <v>0</v>
      </c>
      <c r="L119" s="127">
        <f t="shared" si="13"/>
        <v>0</v>
      </c>
      <c r="M119" s="127">
        <f t="shared" si="14"/>
        <v>0</v>
      </c>
      <c r="N119" s="128">
        <f t="shared" si="25"/>
        <v>0</v>
      </c>
      <c r="O119" s="127">
        <f t="shared" si="15"/>
        <v>0</v>
      </c>
      <c r="P119" s="127">
        <f t="shared" si="16"/>
        <v>0</v>
      </c>
      <c r="Q119" s="127">
        <f t="shared" si="17"/>
        <v>0</v>
      </c>
      <c r="R119" s="127">
        <f t="shared" si="18"/>
        <v>0</v>
      </c>
      <c r="S119" s="127">
        <f t="shared" si="19"/>
        <v>0</v>
      </c>
      <c r="T119" s="127">
        <f t="shared" si="20"/>
        <v>0</v>
      </c>
      <c r="U119" s="127">
        <f t="shared" si="21"/>
        <v>0</v>
      </c>
      <c r="V119" s="127">
        <f t="shared" si="22"/>
        <v>0</v>
      </c>
      <c r="W119" s="127">
        <f t="shared" si="23"/>
        <v>0</v>
      </c>
      <c r="X119" s="129">
        <f t="shared" si="24"/>
        <v>0</v>
      </c>
    </row>
    <row r="120" spans="1:24" ht="16.5" thickBot="1">
      <c r="A120" s="33" t="s">
        <v>80</v>
      </c>
      <c r="B120" s="130">
        <f t="shared" si="3"/>
        <v>289.05882352941177</v>
      </c>
      <c r="C120" s="131">
        <f t="shared" si="4"/>
        <v>286.4326923076923</v>
      </c>
      <c r="D120" s="131">
        <f t="shared" si="5"/>
        <v>222.9375</v>
      </c>
      <c r="E120" s="131">
        <f t="shared" si="6"/>
        <v>240.75714285714287</v>
      </c>
      <c r="F120" s="131">
        <f t="shared" si="7"/>
        <v>298.9855072463768</v>
      </c>
      <c r="G120" s="131">
        <f t="shared" si="8"/>
        <v>227.13300492610838</v>
      </c>
      <c r="H120" s="131">
        <f t="shared" si="9"/>
        <v>260.4011627906977</v>
      </c>
      <c r="I120" s="131">
        <f t="shared" si="10"/>
        <v>248.4051282051282</v>
      </c>
      <c r="J120" s="131">
        <f t="shared" si="11"/>
        <v>190.25185185185185</v>
      </c>
      <c r="K120" s="131">
        <f t="shared" si="12"/>
        <v>275.9673913043478</v>
      </c>
      <c r="L120" s="131">
        <f t="shared" si="13"/>
        <v>294.4846153846154</v>
      </c>
      <c r="M120" s="131">
        <f t="shared" si="14"/>
        <v>264.9448275862069</v>
      </c>
      <c r="N120" s="132">
        <f t="shared" si="25"/>
        <v>254.88329839273234</v>
      </c>
      <c r="O120" s="131">
        <f t="shared" si="15"/>
        <v>262.77</v>
      </c>
      <c r="P120" s="131">
        <f t="shared" si="16"/>
        <v>339.3333333333333</v>
      </c>
      <c r="Q120" s="131">
        <f t="shared" si="17"/>
        <v>296.85714285714283</v>
      </c>
      <c r="R120" s="131">
        <f t="shared" si="18"/>
        <v>280.6875</v>
      </c>
      <c r="S120" s="131">
        <f t="shared" si="19"/>
        <v>304.4154929577465</v>
      </c>
      <c r="T120" s="131">
        <f t="shared" si="20"/>
        <v>338.65277777777777</v>
      </c>
      <c r="U120" s="131">
        <f t="shared" si="21"/>
        <v>299.14444444444445</v>
      </c>
      <c r="V120" s="131">
        <f t="shared" si="22"/>
        <v>409.6046511627907</v>
      </c>
      <c r="W120" s="131">
        <f t="shared" si="23"/>
        <v>265.25</v>
      </c>
      <c r="X120" s="133">
        <f t="shared" si="24"/>
        <v>318.79561200923786</v>
      </c>
    </row>
    <row r="121" ht="15">
      <c r="A121" s="88"/>
    </row>
    <row r="122" ht="15">
      <c r="A122" s="88"/>
    </row>
    <row r="123" ht="15">
      <c r="A123" s="88"/>
    </row>
    <row r="124" ht="15">
      <c r="A124" s="88"/>
    </row>
  </sheetData>
  <printOptions/>
  <pageMargins left="0.75" right="0.75" top="1" bottom="1" header="0.4921259845" footer="0.4921259845"/>
  <pageSetup fitToHeight="2" fitToWidth="1" horizontalDpi="600" verticalDpi="600" orientation="landscape" paperSize="9" scale="38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="60" zoomScaleNormal="60" workbookViewId="0" topLeftCell="A10">
      <selection activeCell="H29" sqref="H29"/>
    </sheetView>
  </sheetViews>
  <sheetFormatPr defaultColWidth="9.140625" defaultRowHeight="12.75"/>
  <cols>
    <col min="1" max="1" width="48.28125" style="1" customWidth="1"/>
    <col min="2" max="2" width="13.7109375" style="2" customWidth="1"/>
    <col min="3" max="3" width="11.28125" style="2" customWidth="1"/>
    <col min="4" max="4" width="9.421875" style="2" bestFit="1" customWidth="1"/>
    <col min="5" max="5" width="10.140625" style="2" customWidth="1"/>
    <col min="6" max="6" width="10.8515625" style="2" bestFit="1" customWidth="1"/>
    <col min="7" max="7" width="9.7109375" style="2" bestFit="1" customWidth="1"/>
    <col min="8" max="8" width="10.140625" style="2" bestFit="1" customWidth="1"/>
    <col min="9" max="10" width="14.7109375" style="2" bestFit="1" customWidth="1"/>
    <col min="11" max="11" width="11.28125" style="2" customWidth="1"/>
    <col min="12" max="12" width="10.00390625" style="2" bestFit="1" customWidth="1"/>
    <col min="13" max="13" width="12.421875" style="2" customWidth="1"/>
    <col min="14" max="14" width="11.140625" style="2" customWidth="1"/>
    <col min="15" max="15" width="14.7109375" style="2" bestFit="1" customWidth="1"/>
    <col min="16" max="21" width="9.57421875" style="2" bestFit="1" customWidth="1"/>
    <col min="22" max="22" width="12.8515625" style="2" customWidth="1"/>
    <col min="23" max="23" width="10.421875" style="2" customWidth="1"/>
    <col min="24" max="24" width="11.7109375" style="2" customWidth="1"/>
    <col min="25" max="25" width="11.8515625" style="2" customWidth="1"/>
    <col min="26" max="26" width="13.140625" style="2" customWidth="1"/>
    <col min="27" max="16384" width="9.140625" style="2" customWidth="1"/>
  </cols>
  <sheetData>
    <row r="1" ht="14.25">
      <c r="Z1" s="3"/>
    </row>
    <row r="2" ht="14.25">
      <c r="Z2" s="3"/>
    </row>
    <row r="3" spans="1:26" ht="15.75" thickBot="1">
      <c r="A3" s="4" t="s">
        <v>82</v>
      </c>
      <c r="I3" s="134"/>
      <c r="M3" s="3"/>
      <c r="W3" s="134"/>
      <c r="Z3" s="3" t="s">
        <v>2</v>
      </c>
    </row>
    <row r="4" spans="1:26" ht="101.25" customHeight="1" thickBot="1">
      <c r="A4" s="5" t="s">
        <v>84</v>
      </c>
      <c r="B4" s="6" t="s">
        <v>0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3</v>
      </c>
      <c r="I4" s="6" t="s">
        <v>9</v>
      </c>
      <c r="J4" s="6" t="s">
        <v>15</v>
      </c>
      <c r="K4" s="6" t="s">
        <v>7</v>
      </c>
      <c r="L4" s="6" t="s">
        <v>25</v>
      </c>
      <c r="M4" s="7" t="s">
        <v>1</v>
      </c>
      <c r="N4" s="8" t="s">
        <v>4</v>
      </c>
      <c r="O4" s="9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88</v>
      </c>
      <c r="U4" s="6" t="s">
        <v>21</v>
      </c>
      <c r="V4" s="6" t="s">
        <v>22</v>
      </c>
      <c r="W4" s="10" t="s">
        <v>23</v>
      </c>
      <c r="X4" s="10" t="s">
        <v>24</v>
      </c>
      <c r="Y4" s="8" t="s">
        <v>5</v>
      </c>
      <c r="Z4" s="8" t="s">
        <v>86</v>
      </c>
    </row>
    <row r="5" spans="1:26" ht="19.5" customHeight="1">
      <c r="A5" s="11" t="s">
        <v>28</v>
      </c>
      <c r="B5" s="12">
        <f>'[1]DS Havlíčkův Brod'!H5</f>
        <v>13973.8</v>
      </c>
      <c r="C5" s="13">
        <f>'[1]DD Ždírec'!H5</f>
        <v>18032</v>
      </c>
      <c r="D5" s="13">
        <f>'[1]DD Onšov'!H5</f>
        <v>7699</v>
      </c>
      <c r="E5" s="13">
        <f>'[1]DD Proseč Obořiště'!H5</f>
        <v>11046</v>
      </c>
      <c r="F5" s="13">
        <f>'[1]DD Proseč u Pošné'!H5</f>
        <v>13657</v>
      </c>
      <c r="G5" s="13">
        <f>'[1]DD Humpolec'!H5</f>
        <v>31446</v>
      </c>
      <c r="H5" s="13">
        <v>28980</v>
      </c>
      <c r="I5" s="13">
        <v>33136</v>
      </c>
      <c r="J5" s="13">
        <f>'[1]DD Velký Újezd'!H5</f>
        <v>16747</v>
      </c>
      <c r="K5" s="13">
        <f>'[1]DS Náměšť nad Os'!H5</f>
        <v>16349</v>
      </c>
      <c r="L5" s="13">
        <f>'[1]DS Mitrov'!H5</f>
        <v>26478</v>
      </c>
      <c r="M5" s="13">
        <v>21934.58</v>
      </c>
      <c r="N5" s="14">
        <f>SUM(B5:M5)</f>
        <v>239478.38</v>
      </c>
      <c r="O5" s="15">
        <f>'[1]ÚSP Lidmaň'!H5</f>
        <v>14682</v>
      </c>
      <c r="P5" s="15">
        <f>'[1]ÚSP Zboží'!H5</f>
        <v>10873</v>
      </c>
      <c r="Q5" s="15">
        <v>11587</v>
      </c>
      <c r="R5" s="13">
        <f>'[1]ÚSP Věž'!H5</f>
        <v>13050</v>
      </c>
      <c r="S5" s="16">
        <f>'[1]ÚSP Křižanov'!H5</f>
        <v>29090</v>
      </c>
      <c r="T5" s="16">
        <v>11342</v>
      </c>
      <c r="U5" s="16">
        <f>'[1]ÚSP Nové Syrovice'!H5</f>
        <v>10983</v>
      </c>
      <c r="V5" s="13">
        <f>'[1]DÚSP Černovice'!H5</f>
        <v>39886</v>
      </c>
      <c r="W5" s="13">
        <v>11575</v>
      </c>
      <c r="X5" s="13">
        <f>'[1]Psych.Jihl.'!H5</f>
        <v>2323</v>
      </c>
      <c r="Y5" s="14">
        <f>SUM(O5:W5)</f>
        <v>153068</v>
      </c>
      <c r="Z5" s="17">
        <f>N5+X5+Y5</f>
        <v>394869.38</v>
      </c>
    </row>
    <row r="6" spans="1:26" ht="19.5" customHeight="1">
      <c r="A6" s="18" t="s">
        <v>29</v>
      </c>
      <c r="B6" s="19">
        <f>'[1]DS Havlíčkův Brod'!H6</f>
        <v>6336.3</v>
      </c>
      <c r="C6" s="20">
        <f>'[1]DD Ždírec'!H6</f>
        <v>9901</v>
      </c>
      <c r="D6" s="20">
        <f>'[1]DD Onšov'!H6</f>
        <v>4389</v>
      </c>
      <c r="E6" s="20">
        <f>'[1]DD Proseč Obořiště'!H6</f>
        <v>5891</v>
      </c>
      <c r="F6" s="20">
        <f>'[1]DD Proseč u Pošné'!H6</f>
        <v>6260</v>
      </c>
      <c r="G6" s="20">
        <f>'[1]DD Humpolec'!H6</f>
        <v>15930</v>
      </c>
      <c r="H6" s="20">
        <v>15047</v>
      </c>
      <c r="I6" s="20">
        <v>18350</v>
      </c>
      <c r="J6" s="20">
        <f>'[1]DD Velký Újezd'!H6</f>
        <v>7710</v>
      </c>
      <c r="K6" s="20">
        <f>'[1]DS Náměšť nad Os'!H6</f>
        <v>9179</v>
      </c>
      <c r="L6" s="20">
        <f>'[1]DS Mitrov'!H6</f>
        <v>11659</v>
      </c>
      <c r="M6" s="20">
        <v>10045.04</v>
      </c>
      <c r="N6" s="21">
        <f aca="true" t="shared" si="0" ref="N6:N58">SUM(B6:M6)</f>
        <v>120697.34</v>
      </c>
      <c r="O6" s="22">
        <f>'[1]ÚSP Lidmaň'!H6</f>
        <v>8265</v>
      </c>
      <c r="P6" s="22">
        <f>'[1]ÚSP Zboží'!H6</f>
        <v>5203.639999999999</v>
      </c>
      <c r="Q6" s="22">
        <v>5300</v>
      </c>
      <c r="R6" s="20">
        <f>'[1]ÚSP Věž'!H6</f>
        <v>6750</v>
      </c>
      <c r="S6" s="23">
        <f>'[1]ÚSP Křižanov'!H6</f>
        <v>10479</v>
      </c>
      <c r="T6" s="23">
        <v>5835</v>
      </c>
      <c r="U6" s="23">
        <f>'[1]ÚSP Nové Syrovice'!H6</f>
        <v>6900</v>
      </c>
      <c r="V6" s="20">
        <f>'[1]DÚSP Černovice'!H6</f>
        <v>8900</v>
      </c>
      <c r="W6" s="20">
        <v>6172</v>
      </c>
      <c r="X6" s="20">
        <f>'[1]Psych.Jihl.'!H6</f>
        <v>0</v>
      </c>
      <c r="Y6" s="21">
        <f aca="true" t="shared" si="1" ref="Y6:Y58">SUM(O6:W6)</f>
        <v>63804.64</v>
      </c>
      <c r="Z6" s="24">
        <f aca="true" t="shared" si="2" ref="Z6:Z58">N6+X6+Y6</f>
        <v>184501.97999999998</v>
      </c>
    </row>
    <row r="7" spans="1:26" ht="19.5" customHeight="1">
      <c r="A7" s="18" t="s">
        <v>30</v>
      </c>
      <c r="B7" s="19">
        <f>'[1]DS Havlíčkův Brod'!H7</f>
        <v>6026.299999999999</v>
      </c>
      <c r="C7" s="20">
        <f>'[1]DD Ždírec'!H7</f>
        <v>7508</v>
      </c>
      <c r="D7" s="20">
        <f>'[1]DD Onšov'!H7</f>
        <v>3118</v>
      </c>
      <c r="E7" s="20">
        <f>'[1]DD Proseč Obořiště'!H7</f>
        <v>4371</v>
      </c>
      <c r="F7" s="20">
        <f>'[1]DD Proseč u Pošné'!H7</f>
        <v>5500</v>
      </c>
      <c r="G7" s="20">
        <f>'[1]DD Humpolec'!H7</f>
        <v>13200</v>
      </c>
      <c r="H7" s="20">
        <v>12122</v>
      </c>
      <c r="I7" s="20">
        <v>12389</v>
      </c>
      <c r="J7" s="20">
        <f>'[1]DD Velký Újezd'!H7</f>
        <v>6673</v>
      </c>
      <c r="K7" s="20">
        <f>'[1]DS Náměšť nad Os'!H7</f>
        <v>5814</v>
      </c>
      <c r="L7" s="20">
        <f>'[1]DS Mitrov'!H7</f>
        <v>12862</v>
      </c>
      <c r="M7" s="20">
        <v>10087.95</v>
      </c>
      <c r="N7" s="21">
        <f t="shared" si="0"/>
        <v>99671.25</v>
      </c>
      <c r="O7" s="22">
        <f>'[1]ÚSP Lidmaň'!H7</f>
        <v>6034</v>
      </c>
      <c r="P7" s="22">
        <f>'[1]ÚSP Zboží'!H7</f>
        <v>4975.27</v>
      </c>
      <c r="Q7" s="22">
        <v>5428</v>
      </c>
      <c r="R7" s="20">
        <f>'[1]ÚSP Věž'!H7</f>
        <v>5400</v>
      </c>
      <c r="S7" s="23">
        <f>'[1]ÚSP Křižanov'!H7</f>
        <v>14489</v>
      </c>
      <c r="T7" s="23">
        <v>4095</v>
      </c>
      <c r="U7" s="23">
        <f>'[1]ÚSP Nové Syrovice'!H7</f>
        <v>3600</v>
      </c>
      <c r="V7" s="20">
        <f>'[1]DÚSP Černovice'!H7</f>
        <v>14897</v>
      </c>
      <c r="W7" s="20">
        <v>5011</v>
      </c>
      <c r="X7" s="20">
        <f>'[1]Psych.Jihl.'!H7</f>
        <v>0</v>
      </c>
      <c r="Y7" s="21">
        <f t="shared" si="1"/>
        <v>63929.270000000004</v>
      </c>
      <c r="Z7" s="24">
        <f t="shared" si="2"/>
        <v>163600.52000000002</v>
      </c>
    </row>
    <row r="8" spans="1:26" ht="19.5" customHeight="1">
      <c r="A8" s="18" t="s">
        <v>31</v>
      </c>
      <c r="B8" s="19">
        <f>'[1]DS Havlíčkův Brod'!H8</f>
        <v>0</v>
      </c>
      <c r="C8" s="20">
        <f>'[1]DD Ždírec'!H8</f>
        <v>0</v>
      </c>
      <c r="D8" s="20">
        <f>'[1]DD Onšov'!H8</f>
        <v>30</v>
      </c>
      <c r="E8" s="20">
        <f>'[1]DD Proseč Obořiště'!H8</f>
        <v>60</v>
      </c>
      <c r="F8" s="20">
        <f>'[1]DD Proseč u Pošné'!H8</f>
        <v>40</v>
      </c>
      <c r="G8" s="20">
        <f>'[1]DD Humpolec'!H8</f>
        <v>5</v>
      </c>
      <c r="H8" s="20">
        <v>10</v>
      </c>
      <c r="I8" s="20">
        <v>0</v>
      </c>
      <c r="J8" s="20">
        <f>'[1]DD Velký Újezd'!H8</f>
        <v>0</v>
      </c>
      <c r="K8" s="20">
        <f>'[1]DS Náměšť nad Os'!H8</f>
        <v>70</v>
      </c>
      <c r="L8" s="20">
        <f>'[1]DS Mitrov'!H8</f>
        <v>2</v>
      </c>
      <c r="M8" s="20">
        <v>0</v>
      </c>
      <c r="N8" s="21">
        <f t="shared" si="0"/>
        <v>217</v>
      </c>
      <c r="O8" s="22">
        <f>'[1]ÚSP Lidmaň'!H8</f>
        <v>256</v>
      </c>
      <c r="P8" s="22">
        <f>'[1]ÚSP Zboží'!H8</f>
        <v>0</v>
      </c>
      <c r="Q8" s="22">
        <v>5</v>
      </c>
      <c r="R8" s="20">
        <f>'[1]ÚSP Věž'!H8</f>
        <v>0</v>
      </c>
      <c r="S8" s="23">
        <f>'[1]ÚSP Křižanov'!H8</f>
        <v>12</v>
      </c>
      <c r="T8" s="23">
        <v>156</v>
      </c>
      <c r="U8" s="23">
        <f>'[1]ÚSP Nové Syrovice'!H8</f>
        <v>0</v>
      </c>
      <c r="V8" s="20">
        <f>'[1]DÚSP Černovice'!H8</f>
        <v>0</v>
      </c>
      <c r="W8" s="20">
        <v>12</v>
      </c>
      <c r="X8" s="20">
        <f>'[1]Psych.Jihl.'!H8</f>
        <v>0</v>
      </c>
      <c r="Y8" s="21">
        <f t="shared" si="1"/>
        <v>441</v>
      </c>
      <c r="Z8" s="24">
        <f t="shared" si="2"/>
        <v>658</v>
      </c>
    </row>
    <row r="9" spans="1:26" ht="19.5" customHeight="1">
      <c r="A9" s="18" t="s">
        <v>32</v>
      </c>
      <c r="B9" s="19">
        <f>'[1]DS Havlíčkův Brod'!H9</f>
        <v>1590.5</v>
      </c>
      <c r="C9" s="20">
        <f>'[1]DD Ždírec'!H9</f>
        <v>385</v>
      </c>
      <c r="D9" s="20">
        <f>'[1]DD Onšov'!H9</f>
        <v>0</v>
      </c>
      <c r="E9" s="20">
        <f>'[1]DD Proseč Obořiště'!H9</f>
        <v>530</v>
      </c>
      <c r="F9" s="20">
        <f>'[1]DD Proseč u Pošné'!H9</f>
        <v>1659</v>
      </c>
      <c r="G9" s="20">
        <f>'[1]DD Humpolec'!H9</f>
        <v>1600</v>
      </c>
      <c r="H9" s="20">
        <v>1405</v>
      </c>
      <c r="I9" s="20">
        <v>1964</v>
      </c>
      <c r="J9" s="20">
        <f>'[1]DD Velký Újezd'!H9</f>
        <v>1959</v>
      </c>
      <c r="K9" s="20">
        <f>'[1]DS Náměšť nad Os'!H9</f>
        <v>568</v>
      </c>
      <c r="L9" s="20">
        <f>'[1]DS Mitrov'!H9</f>
        <v>1505</v>
      </c>
      <c r="M9" s="20">
        <v>1277.4</v>
      </c>
      <c r="N9" s="21">
        <f t="shared" si="0"/>
        <v>14442.9</v>
      </c>
      <c r="O9" s="22">
        <f>'[1]ÚSP Lidmaň'!H9</f>
        <v>2</v>
      </c>
      <c r="P9" s="22">
        <f>'[1]ÚSP Zboží'!H9</f>
        <v>253.78</v>
      </c>
      <c r="Q9" s="22">
        <v>659</v>
      </c>
      <c r="R9" s="20">
        <f>'[1]ÚSP Věž'!H9</f>
        <v>600</v>
      </c>
      <c r="S9" s="23">
        <f>'[1]ÚSP Křižanov'!H9</f>
        <v>3322</v>
      </c>
      <c r="T9" s="23">
        <v>909</v>
      </c>
      <c r="U9" s="23">
        <f>'[1]ÚSP Nové Syrovice'!H9</f>
        <v>261</v>
      </c>
      <c r="V9" s="20">
        <f>'[1]DÚSP Černovice'!H9</f>
        <v>9249</v>
      </c>
      <c r="W9" s="20">
        <v>91</v>
      </c>
      <c r="X9" s="20">
        <f>'[1]Psych.Jihl.'!H9</f>
        <v>0</v>
      </c>
      <c r="Y9" s="21">
        <f t="shared" si="1"/>
        <v>15346.779999999999</v>
      </c>
      <c r="Z9" s="24">
        <f t="shared" si="2"/>
        <v>29789.68</v>
      </c>
    </row>
    <row r="10" spans="1:26" ht="19.5" customHeight="1">
      <c r="A10" s="18" t="s">
        <v>33</v>
      </c>
      <c r="B10" s="19">
        <f>'[1]DS Havlíčkův Brod'!H10</f>
        <v>257</v>
      </c>
      <c r="C10" s="20">
        <f>'[1]DD Ždírec'!H10</f>
        <v>178</v>
      </c>
      <c r="D10" s="20">
        <f>'[1]DD Onšov'!H10</f>
        <v>163</v>
      </c>
      <c r="E10" s="20">
        <f>'[1]DD Proseč Obořiště'!H10</f>
        <v>184</v>
      </c>
      <c r="F10" s="20">
        <f>'[1]DD Proseč u Pošné'!H10</f>
        <v>195</v>
      </c>
      <c r="G10" s="20">
        <f>'[1]DD Humpolec'!H10</f>
        <v>551</v>
      </c>
      <c r="H10" s="20">
        <v>396</v>
      </c>
      <c r="I10" s="20">
        <v>433</v>
      </c>
      <c r="J10" s="20">
        <f>'[1]DD Velký Újezd'!H10</f>
        <v>330</v>
      </c>
      <c r="K10" s="20">
        <f>'[1]DS Náměšť nad Os'!H10</f>
        <v>239</v>
      </c>
      <c r="L10" s="20">
        <f>'[1]DS Mitrov'!H10</f>
        <v>410</v>
      </c>
      <c r="M10" s="20">
        <v>512.18</v>
      </c>
      <c r="N10" s="21">
        <f t="shared" si="0"/>
        <v>3848.18</v>
      </c>
      <c r="O10" s="22">
        <f>'[1]ÚSP Lidmaň'!H10</f>
        <v>250</v>
      </c>
      <c r="P10" s="22">
        <f>'[1]ÚSP Zboží'!H10</f>
        <v>440.31</v>
      </c>
      <c r="Q10" s="22">
        <v>193</v>
      </c>
      <c r="R10" s="20">
        <f>'[1]ÚSP Věž'!H10</f>
        <v>300</v>
      </c>
      <c r="S10" s="23">
        <f>'[1]ÚSP Křižanov'!H10</f>
        <v>772</v>
      </c>
      <c r="T10" s="23">
        <v>284</v>
      </c>
      <c r="U10" s="23">
        <f>'[1]ÚSP Nové Syrovice'!H10</f>
        <v>219</v>
      </c>
      <c r="V10" s="20">
        <f>'[1]DÚSP Černovice'!H10</f>
        <v>529</v>
      </c>
      <c r="W10" s="20">
        <v>0</v>
      </c>
      <c r="X10" s="20">
        <f>'[1]Psych.Jihl.'!H10</f>
        <v>0</v>
      </c>
      <c r="Y10" s="21">
        <f t="shared" si="1"/>
        <v>2987.31</v>
      </c>
      <c r="Z10" s="24">
        <f t="shared" si="2"/>
        <v>6835.49</v>
      </c>
    </row>
    <row r="11" spans="1:26" ht="19.5" customHeight="1">
      <c r="A11" s="18" t="s">
        <v>34</v>
      </c>
      <c r="B11" s="19">
        <f>'[1]DS Havlíčkův Brod'!H11</f>
        <v>0</v>
      </c>
      <c r="C11" s="20">
        <f>'[1]DD Ždírec'!H11</f>
        <v>10</v>
      </c>
      <c r="D11" s="20">
        <f>'[1]DD Onšov'!H11</f>
        <v>0</v>
      </c>
      <c r="E11" s="20">
        <f>'[1]DD Proseč Obořiště'!H11</f>
        <v>10</v>
      </c>
      <c r="F11" s="20">
        <f>'[1]DD Proseč u Pošné'!H11</f>
        <v>3</v>
      </c>
      <c r="G11" s="20">
        <f>'[1]DD Humpolec'!H11</f>
        <v>160</v>
      </c>
      <c r="H11" s="20">
        <v>0</v>
      </c>
      <c r="I11" s="20">
        <v>0</v>
      </c>
      <c r="J11" s="20">
        <f>'[1]DD Velký Újezd'!H11</f>
        <v>75</v>
      </c>
      <c r="K11" s="20">
        <f>'[1]DS Náměšť nad Os'!H11</f>
        <v>479</v>
      </c>
      <c r="L11" s="20">
        <f>'[1]DS Mitrov'!H11</f>
        <v>43</v>
      </c>
      <c r="M11" s="20">
        <v>12</v>
      </c>
      <c r="N11" s="21">
        <f t="shared" si="0"/>
        <v>792</v>
      </c>
      <c r="O11" s="22">
        <f>'[1]ÚSP Lidmaň'!H11</f>
        <v>4</v>
      </c>
      <c r="P11" s="22">
        <f>'[1]ÚSP Zboží'!H11</f>
        <v>0</v>
      </c>
      <c r="Q11" s="22">
        <v>2</v>
      </c>
      <c r="R11" s="20">
        <f>'[1]ÚSP Věž'!H11</f>
        <v>0</v>
      </c>
      <c r="S11" s="23">
        <f>'[1]ÚSP Křižanov'!H11</f>
        <v>16</v>
      </c>
      <c r="T11" s="23">
        <v>63</v>
      </c>
      <c r="U11" s="23">
        <f>'[1]ÚSP Nové Syrovice'!H11</f>
        <v>3</v>
      </c>
      <c r="V11" s="20">
        <f>'[1]DÚSP Černovice'!H11</f>
        <v>6311</v>
      </c>
      <c r="W11" s="20">
        <v>289</v>
      </c>
      <c r="X11" s="20">
        <f>'[1]Psych.Jihl.'!H11</f>
        <v>2323.01</v>
      </c>
      <c r="Y11" s="21">
        <f t="shared" si="1"/>
        <v>6688</v>
      </c>
      <c r="Z11" s="24">
        <f t="shared" si="2"/>
        <v>9803.01</v>
      </c>
    </row>
    <row r="12" spans="1:26" ht="23.25" customHeight="1">
      <c r="A12" s="25" t="s">
        <v>35</v>
      </c>
      <c r="B12" s="19">
        <f>'[1]DS Havlíčkův Brod'!H12</f>
        <v>0</v>
      </c>
      <c r="C12" s="20">
        <f>'[1]DD Ždírec'!H12</f>
        <v>0</v>
      </c>
      <c r="D12" s="20">
        <f>'[1]DD Onšov'!H12</f>
        <v>0</v>
      </c>
      <c r="E12" s="20">
        <f>'[1]DD Proseč Obořiště'!H12</f>
        <v>0</v>
      </c>
      <c r="F12" s="20">
        <f>'[1]DD Proseč u Pošné'!H12</f>
        <v>0</v>
      </c>
      <c r="G12" s="20">
        <f>'[1]DD Humpolec'!H12</f>
        <v>0</v>
      </c>
      <c r="H12" s="20">
        <v>0</v>
      </c>
      <c r="I12" s="20">
        <v>0</v>
      </c>
      <c r="J12" s="20">
        <f>'[1]DD Velký Újezd'!H12</f>
        <v>0</v>
      </c>
      <c r="K12" s="20">
        <f>'[1]DS Náměšť nad Os'!H12</f>
        <v>0</v>
      </c>
      <c r="L12" s="20">
        <f>'[1]DS Mitrov'!H12</f>
        <v>0</v>
      </c>
      <c r="M12" s="20">
        <v>0</v>
      </c>
      <c r="N12" s="21">
        <f t="shared" si="0"/>
        <v>0</v>
      </c>
      <c r="O12" s="22">
        <f>'[1]ÚSP Lidmaň'!H12</f>
        <v>0</v>
      </c>
      <c r="P12" s="22">
        <f>'[1]ÚSP Zboží'!H12</f>
        <v>0</v>
      </c>
      <c r="Q12" s="22">
        <v>0</v>
      </c>
      <c r="R12" s="20">
        <f>'[1]ÚSP Věž'!H12</f>
        <v>0</v>
      </c>
      <c r="S12" s="23">
        <f>'[1]ÚSP Křižanov'!H12</f>
        <v>0</v>
      </c>
      <c r="T12" s="23">
        <v>0</v>
      </c>
      <c r="U12" s="23">
        <f>'[1]ÚSP Nové Syrovice'!H12</f>
        <v>0</v>
      </c>
      <c r="V12" s="20">
        <f>'[1]DÚSP Černovice'!H12</f>
        <v>0</v>
      </c>
      <c r="W12" s="20">
        <v>0</v>
      </c>
      <c r="X12" s="20">
        <f>'[1]Psych.Jihl.'!H12</f>
        <v>0</v>
      </c>
      <c r="Y12" s="21">
        <f t="shared" si="1"/>
        <v>0</v>
      </c>
      <c r="Z12" s="24">
        <f t="shared" si="2"/>
        <v>0</v>
      </c>
    </row>
    <row r="13" spans="1:26" ht="19.5" customHeight="1">
      <c r="A13" s="25" t="s">
        <v>36</v>
      </c>
      <c r="B13" s="19">
        <f>'[1]DS Havlíčkův Brod'!H13</f>
        <v>0</v>
      </c>
      <c r="C13" s="20">
        <f>'[1]DD Ždírec'!H13</f>
        <v>0</v>
      </c>
      <c r="D13" s="20">
        <f>'[1]DD Onšov'!H13</f>
        <v>0</v>
      </c>
      <c r="E13" s="20">
        <f>'[1]DD Proseč Obořiště'!H13</f>
        <v>0</v>
      </c>
      <c r="F13" s="20">
        <f>'[1]DD Proseč u Pošné'!H13</f>
        <v>0</v>
      </c>
      <c r="G13" s="20">
        <f>'[1]DD Humpolec'!H13</f>
        <v>0</v>
      </c>
      <c r="H13" s="20">
        <v>0</v>
      </c>
      <c r="I13" s="20">
        <v>0</v>
      </c>
      <c r="J13" s="20">
        <f>'[1]DD Velký Újezd'!H13</f>
        <v>0</v>
      </c>
      <c r="K13" s="20">
        <f>'[1]DS Náměšť nad Os'!H13</f>
        <v>0</v>
      </c>
      <c r="L13" s="20">
        <f>'[1]DS Mitrov'!H13</f>
        <v>0</v>
      </c>
      <c r="M13" s="20">
        <v>0</v>
      </c>
      <c r="N13" s="21">
        <f t="shared" si="0"/>
        <v>0</v>
      </c>
      <c r="O13" s="22">
        <f>'[1]ÚSP Lidmaň'!H13</f>
        <v>0</v>
      </c>
      <c r="P13" s="22">
        <f>'[1]ÚSP Zboží'!H13</f>
        <v>0</v>
      </c>
      <c r="Q13" s="22">
        <v>0</v>
      </c>
      <c r="R13" s="20">
        <f>'[1]ÚSP Věž'!H13</f>
        <v>0</v>
      </c>
      <c r="S13" s="23">
        <f>'[1]ÚSP Křižanov'!H13</f>
        <v>0</v>
      </c>
      <c r="T13" s="23">
        <v>0</v>
      </c>
      <c r="U13" s="23">
        <f>'[1]ÚSP Nové Syrovice'!H13</f>
        <v>0</v>
      </c>
      <c r="V13" s="20">
        <f>'[1]DÚSP Černovice'!H13</f>
        <v>0</v>
      </c>
      <c r="W13" s="20">
        <v>0</v>
      </c>
      <c r="X13" s="20">
        <f>'[1]Psych.Jihl.'!H13</f>
        <v>0</v>
      </c>
      <c r="Y13" s="21">
        <f t="shared" si="1"/>
        <v>0</v>
      </c>
      <c r="Z13" s="24">
        <f t="shared" si="2"/>
        <v>0</v>
      </c>
    </row>
    <row r="14" spans="1:26" ht="19.5" customHeight="1">
      <c r="A14" s="25" t="s">
        <v>37</v>
      </c>
      <c r="B14" s="19">
        <f>'[1]DS Havlíčkův Brod'!H14</f>
        <v>9</v>
      </c>
      <c r="C14" s="20">
        <f>'[1]DD Ždírec'!H14</f>
        <v>518</v>
      </c>
      <c r="D14" s="20">
        <f>'[1]DD Onšov'!H14</f>
        <v>0</v>
      </c>
      <c r="E14" s="20">
        <f>'[1]DD Proseč Obořiště'!H14</f>
        <v>5</v>
      </c>
      <c r="F14" s="20">
        <f>'[1]DD Proseč u Pošné'!H14</f>
        <v>280</v>
      </c>
      <c r="G14" s="20">
        <f>'[1]DD Humpolec'!H14</f>
        <v>260</v>
      </c>
      <c r="H14" s="20">
        <v>808</v>
      </c>
      <c r="I14" s="20">
        <v>246</v>
      </c>
      <c r="J14" s="20">
        <f>'[1]DD Velký Újezd'!H14</f>
        <v>206</v>
      </c>
      <c r="K14" s="20">
        <f>'[1]DS Náměšť nad Os'!H14</f>
        <v>138</v>
      </c>
      <c r="L14" s="20">
        <f>'[1]DS Mitrov'!H14</f>
        <v>14</v>
      </c>
      <c r="M14" s="20">
        <v>930.03</v>
      </c>
      <c r="N14" s="21">
        <f t="shared" si="0"/>
        <v>3414.0299999999997</v>
      </c>
      <c r="O14" s="22">
        <f>'[1]ÚSP Lidmaň'!H14</f>
        <v>540</v>
      </c>
      <c r="P14" s="22">
        <f>'[1]ÚSP Zboží'!H14</f>
        <v>1400</v>
      </c>
      <c r="Q14" s="22">
        <v>558</v>
      </c>
      <c r="R14" s="20">
        <f>'[1]ÚSP Věž'!H14</f>
        <v>55</v>
      </c>
      <c r="S14" s="23">
        <f>'[1]ÚSP Křižanov'!H14</f>
        <v>711</v>
      </c>
      <c r="T14" s="23">
        <v>364</v>
      </c>
      <c r="U14" s="23">
        <f>'[1]ÚSP Nové Syrovice'!H14</f>
        <v>227</v>
      </c>
      <c r="V14" s="20">
        <f>'[1]DÚSP Černovice'!H14</f>
        <v>2551</v>
      </c>
      <c r="W14" s="20">
        <v>682</v>
      </c>
      <c r="X14" s="20">
        <f>'[1]Psych.Jihl.'!H14</f>
        <v>408</v>
      </c>
      <c r="Y14" s="21">
        <f t="shared" si="1"/>
        <v>7088</v>
      </c>
      <c r="Z14" s="24">
        <f t="shared" si="2"/>
        <v>10910.029999999999</v>
      </c>
    </row>
    <row r="15" spans="1:26" ht="19.5" customHeight="1">
      <c r="A15" s="25" t="s">
        <v>38</v>
      </c>
      <c r="B15" s="19">
        <f>'[1]DS Havlíčkův Brod'!H15</f>
        <v>9</v>
      </c>
      <c r="C15" s="20">
        <f>'[1]DD Ždírec'!H15</f>
        <v>391</v>
      </c>
      <c r="D15" s="20">
        <f>'[1]DD Onšov'!H15</f>
        <v>0</v>
      </c>
      <c r="E15" s="20">
        <f>'[1]DD Proseč Obořiště'!H15</f>
        <v>0</v>
      </c>
      <c r="F15" s="20">
        <f>'[1]DD Proseč u Pošné'!H15</f>
        <v>202</v>
      </c>
      <c r="G15" s="20">
        <f>'[1]DD Humpolec'!H15</f>
        <v>245</v>
      </c>
      <c r="H15" s="20">
        <v>805</v>
      </c>
      <c r="I15" s="20">
        <v>226</v>
      </c>
      <c r="J15" s="20">
        <f>'[1]DD Velký Újezd'!H15</f>
        <v>163</v>
      </c>
      <c r="K15" s="20">
        <f>'[1]DS Náměšť nad Os'!H15</f>
        <v>340</v>
      </c>
      <c r="L15" s="20">
        <f>'[1]DS Mitrov'!H15</f>
        <v>14</v>
      </c>
      <c r="M15" s="20">
        <v>930.03</v>
      </c>
      <c r="N15" s="21">
        <f t="shared" si="0"/>
        <v>3325.0299999999997</v>
      </c>
      <c r="O15" s="22">
        <f>'[1]ÚSP Lidmaň'!H15</f>
        <v>535</v>
      </c>
      <c r="P15" s="22">
        <f>'[1]ÚSP Zboží'!H15</f>
        <v>1400</v>
      </c>
      <c r="Q15" s="22">
        <v>219</v>
      </c>
      <c r="R15" s="20">
        <f>'[1]ÚSP Věž'!H15</f>
        <v>25</v>
      </c>
      <c r="S15" s="23">
        <f>'[1]ÚSP Křižanov'!H15</f>
        <v>636</v>
      </c>
      <c r="T15" s="23">
        <v>364</v>
      </c>
      <c r="U15" s="23">
        <f>'[1]ÚSP Nové Syrovice'!H15</f>
        <v>227</v>
      </c>
      <c r="V15" s="20">
        <f>'[1]DÚSP Černovice'!H15</f>
        <v>2002</v>
      </c>
      <c r="W15" s="20">
        <v>712</v>
      </c>
      <c r="X15" s="20">
        <f>'[1]Psych.Jihl.'!H15</f>
        <v>408</v>
      </c>
      <c r="Y15" s="21">
        <f t="shared" si="1"/>
        <v>6120</v>
      </c>
      <c r="Z15" s="24">
        <f t="shared" si="2"/>
        <v>9853.029999999999</v>
      </c>
    </row>
    <row r="16" spans="1:26" ht="19.5" customHeight="1">
      <c r="A16" s="25" t="s">
        <v>39</v>
      </c>
      <c r="B16" s="19">
        <f>'[1]DS Havlíčkův Brod'!H16</f>
        <v>0</v>
      </c>
      <c r="C16" s="20">
        <f>'[1]DD Ždírec'!H16</f>
        <v>0</v>
      </c>
      <c r="D16" s="20">
        <f>'[1]DD Onšov'!H16</f>
        <v>0</v>
      </c>
      <c r="E16" s="20">
        <f>'[1]DD Proseč Obořiště'!H16</f>
        <v>0</v>
      </c>
      <c r="F16" s="20">
        <f>'[1]DD Proseč u Pošné'!H16</f>
        <v>0</v>
      </c>
      <c r="G16" s="20">
        <f>'[1]DD Humpolec'!H16</f>
        <v>0</v>
      </c>
      <c r="H16" s="20">
        <v>0</v>
      </c>
      <c r="I16" s="20">
        <v>0</v>
      </c>
      <c r="J16" s="20">
        <f>'[1]DD Velký Újezd'!H16</f>
        <v>0</v>
      </c>
      <c r="K16" s="20">
        <f>'[1]DS Náměšť nad Os'!H16</f>
        <v>0</v>
      </c>
      <c r="L16" s="20">
        <f>'[1]DS Mitrov'!H16</f>
        <v>0</v>
      </c>
      <c r="M16" s="20">
        <v>0</v>
      </c>
      <c r="N16" s="21">
        <f t="shared" si="0"/>
        <v>0</v>
      </c>
      <c r="O16" s="22">
        <f>'[1]ÚSP Lidmaň'!H16</f>
        <v>0</v>
      </c>
      <c r="P16" s="22">
        <f>'[1]ÚSP Zboží'!H16</f>
        <v>0</v>
      </c>
      <c r="Q16" s="22">
        <v>0</v>
      </c>
      <c r="R16" s="20">
        <f>'[1]ÚSP Věž'!H16</f>
        <v>0</v>
      </c>
      <c r="S16" s="23">
        <f>'[1]ÚSP Křižanov'!H16</f>
        <v>0</v>
      </c>
      <c r="T16" s="23"/>
      <c r="U16" s="23">
        <f>'[1]ÚSP Nové Syrovice'!H16</f>
        <v>0</v>
      </c>
      <c r="V16" s="20">
        <f>'[1]DÚSP Černovice'!H16</f>
        <v>0</v>
      </c>
      <c r="W16" s="20">
        <v>0</v>
      </c>
      <c r="X16" s="20">
        <f>'[1]Psych.Jihl.'!H16</f>
        <v>0</v>
      </c>
      <c r="Y16" s="21">
        <f t="shared" si="1"/>
        <v>0</v>
      </c>
      <c r="Z16" s="24">
        <f t="shared" si="2"/>
        <v>0</v>
      </c>
    </row>
    <row r="17" spans="1:26" ht="19.5" customHeight="1">
      <c r="A17" s="25" t="s">
        <v>40</v>
      </c>
      <c r="B17" s="19">
        <f>'[1]DS Havlíčkův Brod'!H17</f>
        <v>0</v>
      </c>
      <c r="C17" s="20">
        <f>'[1]DD Ždírec'!H17</f>
        <v>0</v>
      </c>
      <c r="D17" s="20">
        <f>'[1]DD Onšov'!H17</f>
        <v>0</v>
      </c>
      <c r="E17" s="20">
        <f>'[1]DD Proseč Obořiště'!H17</f>
        <v>0</v>
      </c>
      <c r="F17" s="20">
        <f>'[1]DD Proseč u Pošné'!H17</f>
        <v>0</v>
      </c>
      <c r="G17" s="20">
        <f>'[1]DD Humpolec'!H17</f>
        <v>0</v>
      </c>
      <c r="H17" s="20">
        <v>4</v>
      </c>
      <c r="I17" s="20">
        <v>0</v>
      </c>
      <c r="J17" s="20">
        <f>'[1]DD Velký Újezd'!H17</f>
        <v>0</v>
      </c>
      <c r="K17" s="20">
        <f>'[1]DS Náměšť nad Os'!H17</f>
        <v>0</v>
      </c>
      <c r="L17" s="20">
        <f>'[1]DS Mitrov'!H17</f>
        <v>0</v>
      </c>
      <c r="M17" s="20">
        <v>0</v>
      </c>
      <c r="N17" s="21">
        <f t="shared" si="0"/>
        <v>4</v>
      </c>
      <c r="O17" s="22">
        <f>'[1]ÚSP Lidmaň'!H17</f>
        <v>0</v>
      </c>
      <c r="P17" s="22">
        <f>'[1]ÚSP Zboží'!H17</f>
        <v>0</v>
      </c>
      <c r="Q17" s="22">
        <v>0</v>
      </c>
      <c r="R17" s="20">
        <f>'[1]ÚSP Věž'!H17</f>
        <v>0</v>
      </c>
      <c r="S17" s="23">
        <f>'[1]ÚSP Křižanov'!H17</f>
        <v>0</v>
      </c>
      <c r="T17" s="23"/>
      <c r="U17" s="23">
        <f>'[1]ÚSP Nové Syrovice'!H17</f>
        <v>0</v>
      </c>
      <c r="V17" s="20">
        <f>'[1]DÚSP Černovice'!H17</f>
        <v>0</v>
      </c>
      <c r="W17" s="20">
        <v>0</v>
      </c>
      <c r="X17" s="20">
        <f>'[1]Psych.Jihl.'!H17</f>
        <v>0</v>
      </c>
      <c r="Y17" s="21">
        <f t="shared" si="1"/>
        <v>0</v>
      </c>
      <c r="Z17" s="24">
        <f t="shared" si="2"/>
        <v>4</v>
      </c>
    </row>
    <row r="18" spans="1:26" ht="19.5" customHeight="1">
      <c r="A18" s="25" t="s">
        <v>41</v>
      </c>
      <c r="B18" s="19">
        <f>'[1]DS Havlíčkův Brod'!H18</f>
        <v>0</v>
      </c>
      <c r="C18" s="20">
        <f>'[1]DD Ždírec'!H18</f>
        <v>0</v>
      </c>
      <c r="D18" s="20">
        <f>'[1]DD Onšov'!H18</f>
        <v>0</v>
      </c>
      <c r="E18" s="20">
        <f>'[1]DD Proseč Obořiště'!H18</f>
        <v>0</v>
      </c>
      <c r="F18" s="20">
        <f>'[1]DD Proseč u Pošné'!H18</f>
        <v>0</v>
      </c>
      <c r="G18" s="20">
        <f>'[1]DD Humpolec'!H18</f>
        <v>2</v>
      </c>
      <c r="H18" s="20">
        <v>0</v>
      </c>
      <c r="I18" s="20">
        <v>0</v>
      </c>
      <c r="J18" s="20">
        <f>'[1]DD Velký Újezd'!H18</f>
        <v>0</v>
      </c>
      <c r="K18" s="20">
        <f>'[1]DS Náměšť nad Os'!H18</f>
        <v>0</v>
      </c>
      <c r="L18" s="20">
        <f>'[1]DS Mitrov'!H18</f>
        <v>0</v>
      </c>
      <c r="M18" s="20">
        <v>39.95</v>
      </c>
      <c r="N18" s="21">
        <f t="shared" si="0"/>
        <v>41.95</v>
      </c>
      <c r="O18" s="22">
        <f>'[1]ÚSP Lidmaň'!H18</f>
        <v>0</v>
      </c>
      <c r="P18" s="22">
        <f>'[1]ÚSP Zboží'!H18</f>
        <v>0</v>
      </c>
      <c r="Q18" s="22">
        <v>0</v>
      </c>
      <c r="R18" s="20">
        <f>'[1]ÚSP Věž'!H18</f>
        <v>0</v>
      </c>
      <c r="S18" s="23">
        <f>'[1]ÚSP Křižanov'!H18</f>
        <v>0</v>
      </c>
      <c r="T18" s="23"/>
      <c r="U18" s="23">
        <f>'[1]ÚSP Nové Syrovice'!H18</f>
        <v>0</v>
      </c>
      <c r="V18" s="20">
        <f>'[1]DÚSP Černovice'!H18</f>
        <v>0</v>
      </c>
      <c r="W18" s="20">
        <v>0</v>
      </c>
      <c r="X18" s="20">
        <f>'[1]Psych.Jihl.'!H18</f>
        <v>0</v>
      </c>
      <c r="Y18" s="21">
        <f t="shared" si="1"/>
        <v>0</v>
      </c>
      <c r="Z18" s="24">
        <f t="shared" si="2"/>
        <v>41.95</v>
      </c>
    </row>
    <row r="19" spans="1:26" ht="29.25" customHeight="1">
      <c r="A19" s="25" t="s">
        <v>42</v>
      </c>
      <c r="B19" s="19">
        <f>'[1]DS Havlíčkův Brod'!H19</f>
        <v>0</v>
      </c>
      <c r="C19" s="20">
        <f>'[1]DD Ždírec'!H19</f>
        <v>0</v>
      </c>
      <c r="D19" s="20">
        <f>'[1]DD Onšov'!H19</f>
        <v>0</v>
      </c>
      <c r="E19" s="20">
        <f>'[1]DD Proseč Obořiště'!H19</f>
        <v>0</v>
      </c>
      <c r="F19" s="20">
        <f>'[1]DD Proseč u Pošné'!H19</f>
        <v>0</v>
      </c>
      <c r="G19" s="20">
        <f>'[1]DD Humpolec'!H19</f>
        <v>0</v>
      </c>
      <c r="H19" s="20">
        <v>0</v>
      </c>
      <c r="I19" s="20">
        <v>0</v>
      </c>
      <c r="J19" s="20">
        <f>'[1]DD Velký Újezd'!H19</f>
        <v>0</v>
      </c>
      <c r="K19" s="20">
        <f>'[1]DS Náměšť nad Os'!H19</f>
        <v>0</v>
      </c>
      <c r="L19" s="20">
        <f>'[1]DS Mitrov'!H19</f>
        <v>0</v>
      </c>
      <c r="M19" s="20">
        <v>0</v>
      </c>
      <c r="N19" s="21">
        <f t="shared" si="0"/>
        <v>0</v>
      </c>
      <c r="O19" s="22">
        <f>'[1]ÚSP Lidmaň'!H19</f>
        <v>0</v>
      </c>
      <c r="P19" s="22">
        <f>'[1]ÚSP Zboží'!H19</f>
        <v>0</v>
      </c>
      <c r="Q19" s="22">
        <v>0</v>
      </c>
      <c r="R19" s="20">
        <f>'[1]ÚSP Věž'!H19</f>
        <v>0</v>
      </c>
      <c r="S19" s="23">
        <f>'[1]ÚSP Křižanov'!H19</f>
        <v>0</v>
      </c>
      <c r="T19" s="23"/>
      <c r="U19" s="23">
        <f>'[1]ÚSP Nové Syrovice'!H19</f>
        <v>0</v>
      </c>
      <c r="V19" s="20">
        <f>'[1]DÚSP Černovice'!H19</f>
        <v>0</v>
      </c>
      <c r="W19" s="20">
        <v>0</v>
      </c>
      <c r="X19" s="20">
        <f>'[1]Psych.Jihl.'!H19</f>
        <v>0</v>
      </c>
      <c r="Y19" s="21">
        <f t="shared" si="1"/>
        <v>0</v>
      </c>
      <c r="Z19" s="24">
        <f t="shared" si="2"/>
        <v>0</v>
      </c>
    </row>
    <row r="20" spans="1:26" ht="19.5" customHeight="1">
      <c r="A20" s="25" t="s">
        <v>43</v>
      </c>
      <c r="B20" s="19">
        <f>'[1]DS Havlíčkův Brod'!H20</f>
        <v>6162</v>
      </c>
      <c r="C20" s="20">
        <f>'[1]DD Ždírec'!H20</f>
        <v>10512</v>
      </c>
      <c r="D20" s="20">
        <f>'[1]DD Onšov'!H20</f>
        <v>0</v>
      </c>
      <c r="E20" s="20">
        <f>'[1]DD Proseč Obořiště'!H20</f>
        <v>5534</v>
      </c>
      <c r="F20" s="20">
        <f>'[1]DD Proseč u Pošné'!H20</f>
        <v>7122</v>
      </c>
      <c r="G20" s="20">
        <v>13974</v>
      </c>
      <c r="H20" s="20">
        <v>15463</v>
      </c>
      <c r="I20" s="20">
        <v>16476</v>
      </c>
      <c r="J20" s="20">
        <f>'[1]DD Velký Újezd'!H20</f>
        <v>8055</v>
      </c>
      <c r="K20" s="20">
        <f>'[1]DS Náměšť nad Os'!H20</f>
        <v>0</v>
      </c>
      <c r="L20" s="20">
        <f>'[1]DS Mitrov'!H20</f>
        <v>12471</v>
      </c>
      <c r="M20" s="20">
        <v>15032.6</v>
      </c>
      <c r="N20" s="21">
        <f t="shared" si="0"/>
        <v>110801.6</v>
      </c>
      <c r="O20" s="22">
        <f>'[1]ÚSP Lidmaň'!H20</f>
        <v>11342</v>
      </c>
      <c r="P20" s="22">
        <f>'[1]ÚSP Zboží'!H20</f>
        <v>8011.299999999999</v>
      </c>
      <c r="Q20" s="22">
        <v>8269</v>
      </c>
      <c r="R20" s="20">
        <f>'[1]ÚSP Věž'!H20</f>
        <v>9850</v>
      </c>
      <c r="S20" s="23">
        <f>'[1]ÚSP Křižanov'!H20</f>
        <v>14142</v>
      </c>
      <c r="T20" s="23">
        <v>10803</v>
      </c>
      <c r="U20" s="23">
        <f>'[1]ÚSP Nové Syrovice'!H20</f>
        <v>14377</v>
      </c>
      <c r="V20" s="20">
        <f>'[1]DÚSP Černovice'!H20</f>
        <v>28649</v>
      </c>
      <c r="W20" s="20">
        <v>9258</v>
      </c>
      <c r="X20" s="20">
        <f>'[1]Psych.Jihl.'!H20</f>
        <v>6419</v>
      </c>
      <c r="Y20" s="21">
        <f t="shared" si="1"/>
        <v>114701.3</v>
      </c>
      <c r="Z20" s="24">
        <f t="shared" si="2"/>
        <v>231921.90000000002</v>
      </c>
    </row>
    <row r="21" spans="1:26" ht="19.5" customHeight="1">
      <c r="A21" s="25" t="s">
        <v>44</v>
      </c>
      <c r="B21" s="19">
        <f>'[1]DS Havlíčkův Brod'!H21</f>
        <v>1007</v>
      </c>
      <c r="C21" s="20">
        <f>'[1]DD Ždírec'!H21</f>
        <v>1762</v>
      </c>
      <c r="D21" s="20">
        <f>'[1]DD Onšov'!H21</f>
        <v>711</v>
      </c>
      <c r="E21" s="20">
        <f>'[1]DD Proseč Obořiště'!H21</f>
        <v>1036</v>
      </c>
      <c r="F21" s="20">
        <f>'[1]DD Proseč u Pošné'!H21</f>
        <v>1022</v>
      </c>
      <c r="G21" s="20">
        <v>3009</v>
      </c>
      <c r="H21" s="20">
        <v>2547</v>
      </c>
      <c r="I21" s="20">
        <v>2887</v>
      </c>
      <c r="J21" s="20">
        <f>'[1]DD Velký Újezd'!H21</f>
        <v>1925</v>
      </c>
      <c r="K21" s="20">
        <f>'[1]DS Náměšť nad Os'!H21</f>
        <v>1362</v>
      </c>
      <c r="L21" s="20">
        <f>'[1]DS Mitrov'!H21</f>
        <v>1925</v>
      </c>
      <c r="M21" s="20">
        <v>2147</v>
      </c>
      <c r="N21" s="21">
        <f t="shared" si="0"/>
        <v>21340</v>
      </c>
      <c r="O21" s="22">
        <f>'[1]ÚSP Lidmaň'!H21</f>
        <v>1768</v>
      </c>
      <c r="P21" s="22">
        <f>'[1]ÚSP Zboží'!H21</f>
        <v>1061</v>
      </c>
      <c r="Q21" s="22">
        <v>1238</v>
      </c>
      <c r="R21" s="20">
        <f>'[1]ÚSP Věž'!H21</f>
        <v>1415</v>
      </c>
      <c r="S21" s="23">
        <f>'[1]ÚSP Křižanov'!H21</f>
        <v>3087</v>
      </c>
      <c r="T21" s="23">
        <v>1273</v>
      </c>
      <c r="U21" s="23">
        <f>'[1]ÚSP Nové Syrovice'!H21</f>
        <v>1592</v>
      </c>
      <c r="V21" s="20">
        <f>'[1]DÚSP Černovice'!H21</f>
        <v>3493</v>
      </c>
      <c r="W21" s="20">
        <v>1415</v>
      </c>
      <c r="X21" s="20">
        <f>'[1]Psych.Jihl.'!H21</f>
        <v>1355</v>
      </c>
      <c r="Y21" s="21">
        <f t="shared" si="1"/>
        <v>16342</v>
      </c>
      <c r="Z21" s="24">
        <f t="shared" si="2"/>
        <v>39037</v>
      </c>
    </row>
    <row r="22" spans="1:26" ht="19.5" customHeight="1">
      <c r="A22" s="25" t="s">
        <v>45</v>
      </c>
      <c r="B22" s="19">
        <f>'[1]DS Havlíčkův Brod'!H22</f>
        <v>5155</v>
      </c>
      <c r="C22" s="20">
        <f>'[1]DD Ždírec'!H22</f>
        <v>8750</v>
      </c>
      <c r="D22" s="20">
        <f>'[1]DD Onšov'!H22</f>
        <v>2290</v>
      </c>
      <c r="E22" s="20">
        <f>'[1]DD Proseč Obořiště'!H22</f>
        <v>4400</v>
      </c>
      <c r="F22" s="20">
        <f>'[1]DD Proseč u Pošné'!H22</f>
        <v>6100</v>
      </c>
      <c r="G22" s="20">
        <f>'[1]DD Humpolec'!H22</f>
        <v>10965</v>
      </c>
      <c r="H22" s="20">
        <v>12916</v>
      </c>
      <c r="I22" s="20">
        <v>13589</v>
      </c>
      <c r="J22" s="20">
        <f>'[1]DD Velký Újezd'!H22</f>
        <v>6130</v>
      </c>
      <c r="K22" s="20">
        <f>'[1]DS Náměšť nad Os'!H22</f>
        <v>7200</v>
      </c>
      <c r="L22" s="20">
        <f>'[1]DS Mitrov'!H22</f>
        <v>10546</v>
      </c>
      <c r="M22" s="20">
        <v>12864</v>
      </c>
      <c r="N22" s="21">
        <f t="shared" si="0"/>
        <v>100905</v>
      </c>
      <c r="O22" s="22">
        <f>'[1]ÚSP Lidmaň'!H22</f>
        <v>9420</v>
      </c>
      <c r="P22" s="22">
        <f>'[1]ÚSP Zboží'!H22</f>
        <v>6950</v>
      </c>
      <c r="Q22" s="22">
        <v>7031</v>
      </c>
      <c r="R22" s="20">
        <f>'[1]ÚSP Věž'!H22</f>
        <v>8435</v>
      </c>
      <c r="S22" s="23">
        <f>'[1]ÚSP Křižanov'!H22</f>
        <v>10523</v>
      </c>
      <c r="T22" s="23">
        <v>9530</v>
      </c>
      <c r="U22" s="23">
        <f>'[1]ÚSP Nové Syrovice'!H22</f>
        <v>12785</v>
      </c>
      <c r="V22" s="20">
        <f>'[1]DÚSP Černovice'!H22</f>
        <v>25156</v>
      </c>
      <c r="W22" s="20">
        <v>7830</v>
      </c>
      <c r="X22" s="20">
        <f>'[1]Psych.Jihl.'!H22</f>
        <v>5064</v>
      </c>
      <c r="Y22" s="21">
        <f t="shared" si="1"/>
        <v>97660</v>
      </c>
      <c r="Z22" s="24">
        <f t="shared" si="2"/>
        <v>203629</v>
      </c>
    </row>
    <row r="23" spans="1:26" ht="19.5" customHeight="1">
      <c r="A23" s="25" t="s">
        <v>46</v>
      </c>
      <c r="B23" s="19">
        <f>'[1]DS Havlíčkův Brod'!H23</f>
        <v>0</v>
      </c>
      <c r="C23" s="20">
        <f>'[1]DD Ždírec'!H23</f>
        <v>0</v>
      </c>
      <c r="D23" s="20">
        <f>'[1]DD Onšov'!H23</f>
        <v>0</v>
      </c>
      <c r="E23" s="20">
        <f>'[1]DD Proseč Obořiště'!H23</f>
        <v>98</v>
      </c>
      <c r="F23" s="20">
        <f>'[1]DD Proseč u Pošné'!H23</f>
        <v>0</v>
      </c>
      <c r="G23" s="20">
        <f>'[1]DD Humpolec'!H23</f>
        <v>0</v>
      </c>
      <c r="H23" s="20">
        <v>0</v>
      </c>
      <c r="I23" s="20">
        <v>0</v>
      </c>
      <c r="J23" s="20">
        <f>'[1]DD Velký Újezd'!H23</f>
        <v>0</v>
      </c>
      <c r="K23" s="20">
        <f>'[1]DS Náměšť nad Os'!H23</f>
        <v>0</v>
      </c>
      <c r="L23" s="20">
        <f>'[1]DS Mitrov'!H23</f>
        <v>0</v>
      </c>
      <c r="M23" s="20">
        <v>21.6</v>
      </c>
      <c r="N23" s="21">
        <f t="shared" si="0"/>
        <v>119.6</v>
      </c>
      <c r="O23" s="22">
        <f>'[1]ÚSP Lidmaň'!H23</f>
        <v>154</v>
      </c>
      <c r="P23" s="22">
        <f>'[1]ÚSP Zboží'!H23</f>
        <v>0</v>
      </c>
      <c r="Q23" s="22">
        <v>0</v>
      </c>
      <c r="R23" s="20">
        <f>'[1]ÚSP Věž'!H23</f>
        <v>0</v>
      </c>
      <c r="S23" s="23">
        <f>'[1]ÚSP Křižanov'!H23</f>
        <v>532</v>
      </c>
      <c r="T23" s="23"/>
      <c r="U23" s="23">
        <f>'[1]ÚSP Nové Syrovice'!H23</f>
        <v>0</v>
      </c>
      <c r="V23" s="20">
        <f>'[1]DÚSP Černovice'!H23</f>
        <v>0</v>
      </c>
      <c r="W23" s="20">
        <v>0</v>
      </c>
      <c r="X23" s="20">
        <f>'[1]Psych.Jihl.'!H23</f>
        <v>0</v>
      </c>
      <c r="Y23" s="21">
        <f t="shared" si="1"/>
        <v>686</v>
      </c>
      <c r="Z23" s="24">
        <f t="shared" si="2"/>
        <v>805.6</v>
      </c>
    </row>
    <row r="24" spans="1:26" ht="19.5" customHeight="1" thickBot="1">
      <c r="A24" s="26" t="s">
        <v>81</v>
      </c>
      <c r="B24" s="27">
        <f>'[1]DS Havlíčkův Brod'!H24</f>
        <v>0</v>
      </c>
      <c r="C24" s="28">
        <f>'[1]DD Ždírec'!H24</f>
        <v>0</v>
      </c>
      <c r="D24" s="28">
        <f>'[1]DD Onšov'!H24</f>
        <v>0</v>
      </c>
      <c r="E24" s="28">
        <f>'[1]DD Proseč Obořiště'!H24</f>
        <v>0</v>
      </c>
      <c r="F24" s="28">
        <f>'[1]DD Proseč u Pošné'!H24</f>
        <v>0</v>
      </c>
      <c r="G24" s="28">
        <f>'[1]DD Humpolec'!H24</f>
        <v>0</v>
      </c>
      <c r="H24" s="28">
        <v>0</v>
      </c>
      <c r="I24" s="28">
        <v>0</v>
      </c>
      <c r="J24" s="28">
        <f>'[1]DD Velký Újezd'!H24</f>
        <v>0</v>
      </c>
      <c r="K24" s="28">
        <f>'[1]DS Náměšť nad Os'!H24</f>
        <v>0</v>
      </c>
      <c r="L24" s="28">
        <f>'[1]DS Mitrov'!H24</f>
        <v>0</v>
      </c>
      <c r="M24" s="28">
        <v>0</v>
      </c>
      <c r="N24" s="29">
        <f t="shared" si="0"/>
        <v>0</v>
      </c>
      <c r="O24" s="30">
        <f>'[1]ÚSP Lidmaň'!H24</f>
        <v>0</v>
      </c>
      <c r="P24" s="30">
        <f>'[1]ÚSP Zboží'!H24</f>
        <v>0.6</v>
      </c>
      <c r="Q24" s="30">
        <v>0</v>
      </c>
      <c r="R24" s="28">
        <f>'[1]ÚSP Věž'!H24</f>
        <v>0</v>
      </c>
      <c r="S24" s="31">
        <f>'[1]ÚSP Křižanov'!H24</f>
        <v>0</v>
      </c>
      <c r="T24" s="31"/>
      <c r="U24" s="31">
        <f>'[1]ÚSP Nové Syrovice'!H24</f>
        <v>0</v>
      </c>
      <c r="V24" s="28">
        <f>'[1]DÚSP Černovice'!H24</f>
        <v>0</v>
      </c>
      <c r="W24" s="28">
        <v>13</v>
      </c>
      <c r="X24" s="28">
        <f>'[1]Psych.Jihl.'!H24</f>
        <v>0</v>
      </c>
      <c r="Y24" s="29">
        <f t="shared" si="1"/>
        <v>13.6</v>
      </c>
      <c r="Z24" s="32">
        <f t="shared" si="2"/>
        <v>13.6</v>
      </c>
    </row>
    <row r="25" spans="1:26" ht="19.5" customHeight="1" thickBot="1">
      <c r="A25" s="33" t="s">
        <v>47</v>
      </c>
      <c r="B25" s="34">
        <f>'[1]DS Havlíčkův Brod'!H25</f>
        <v>20381.1</v>
      </c>
      <c r="C25" s="35">
        <f>'[1]DD Ždírec'!H25</f>
        <v>29062</v>
      </c>
      <c r="D25" s="35">
        <f>'[1]DD Onšov'!H25</f>
        <v>10701</v>
      </c>
      <c r="E25" s="35">
        <f>'[1]DD Proseč Obořiště'!H25</f>
        <v>16587</v>
      </c>
      <c r="F25" s="35">
        <f>'[1]DD Proseč u Pošné'!H25</f>
        <v>21059</v>
      </c>
      <c r="G25" s="35">
        <v>45682</v>
      </c>
      <c r="H25" s="35">
        <v>45254</v>
      </c>
      <c r="I25" s="35">
        <v>49858</v>
      </c>
      <c r="J25" s="35">
        <f>'[1]DD Velký Újezd'!H25</f>
        <v>25008</v>
      </c>
      <c r="K25" s="35">
        <f>'[1]DS Náměšť nad Os'!H25</f>
        <v>25389</v>
      </c>
      <c r="L25" s="35">
        <f>'[1]DS Mitrov'!H25</f>
        <v>38967</v>
      </c>
      <c r="M25" s="35">
        <v>37937.13</v>
      </c>
      <c r="N25" s="35">
        <f t="shared" si="0"/>
        <v>365885.23</v>
      </c>
      <c r="O25" s="36">
        <f>'[1]ÚSP Lidmaň'!H25</f>
        <v>26564</v>
      </c>
      <c r="P25" s="36">
        <f>'[1]ÚSP Zboží'!H25</f>
        <v>20284.6</v>
      </c>
      <c r="Q25" s="36">
        <v>20414</v>
      </c>
      <c r="R25" s="35">
        <f>'[1]ÚSP Věž'!H25</f>
        <v>22955</v>
      </c>
      <c r="S25" s="37">
        <f>'[1]ÚSP Křižanov'!H25</f>
        <v>43960</v>
      </c>
      <c r="T25" s="37">
        <v>22509</v>
      </c>
      <c r="U25" s="37">
        <f>'[1]ÚSP Nové Syrovice'!H25</f>
        <v>25776</v>
      </c>
      <c r="V25" s="35">
        <f>'[1]DÚSP Černovice'!H25</f>
        <v>71132</v>
      </c>
      <c r="W25" s="35">
        <v>21515</v>
      </c>
      <c r="X25" s="35">
        <f>'[1]Psych.Jihl.'!H25</f>
        <v>9150</v>
      </c>
      <c r="Y25" s="35">
        <f t="shared" si="1"/>
        <v>275109.6</v>
      </c>
      <c r="Z25" s="38">
        <f t="shared" si="2"/>
        <v>650144.83</v>
      </c>
    </row>
    <row r="26" spans="1:26" ht="19.5" customHeight="1">
      <c r="A26" s="39" t="s">
        <v>48</v>
      </c>
      <c r="B26" s="40">
        <f>'[1]DS Havlíčkův Brod'!H26</f>
        <v>2948</v>
      </c>
      <c r="C26" s="41">
        <f>'[1]DD Ždírec'!H26</f>
        <v>2808</v>
      </c>
      <c r="D26" s="41">
        <f>'[1]DD Onšov'!H26</f>
        <v>1997</v>
      </c>
      <c r="E26" s="41">
        <f>'[1]DD Proseč Obořiště'!H26</f>
        <v>2493</v>
      </c>
      <c r="F26" s="41">
        <f>'[1]DD Proseč u Pošné'!H26</f>
        <v>3298</v>
      </c>
      <c r="G26" s="41">
        <v>7403</v>
      </c>
      <c r="H26" s="41">
        <v>6709</v>
      </c>
      <c r="I26" s="41">
        <v>8151</v>
      </c>
      <c r="J26" s="41">
        <f>'[1]DD Velký Újezd'!H26</f>
        <v>3531.7</v>
      </c>
      <c r="K26" s="41">
        <f>'[1]DS Náměšť nad Os'!H26</f>
        <v>3932</v>
      </c>
      <c r="L26" s="41">
        <f>'[1]DS Mitrov'!H26</f>
        <v>5650</v>
      </c>
      <c r="M26" s="41">
        <v>5200.1</v>
      </c>
      <c r="N26" s="42">
        <f t="shared" si="0"/>
        <v>54120.799999999996</v>
      </c>
      <c r="O26" s="43">
        <f>'[1]ÚSP Lidmaň'!H26</f>
        <v>3355</v>
      </c>
      <c r="P26" s="43">
        <f>'[1]ÚSP Zboží'!H26</f>
        <v>2835.3199999999997</v>
      </c>
      <c r="Q26" s="43">
        <f>2552-53</f>
        <v>2499</v>
      </c>
      <c r="R26" s="41">
        <f>'[1]ÚSP Věž'!H26</f>
        <v>3938</v>
      </c>
      <c r="S26" s="44">
        <f>'[1]ÚSP Křižanov'!H26</f>
        <v>6257</v>
      </c>
      <c r="T26" s="44">
        <v>3928</v>
      </c>
      <c r="U26" s="44">
        <f>'[1]ÚSP Nové Syrovice'!H26</f>
        <v>2233</v>
      </c>
      <c r="V26" s="41">
        <f>'[1]DÚSP Černovice'!H26</f>
        <v>7974</v>
      </c>
      <c r="W26" s="41">
        <v>854</v>
      </c>
      <c r="X26" s="41">
        <f>'[1]Psych.Jihl.'!H26</f>
        <v>309</v>
      </c>
      <c r="Y26" s="42">
        <f t="shared" si="1"/>
        <v>33873.32</v>
      </c>
      <c r="Z26" s="45">
        <f t="shared" si="2"/>
        <v>88303.12</v>
      </c>
    </row>
    <row r="27" spans="1:26" ht="19.5" customHeight="1">
      <c r="A27" s="46" t="s">
        <v>49</v>
      </c>
      <c r="B27" s="19">
        <f>'[1]DS Havlíčkův Brod'!H27</f>
        <v>1815.2</v>
      </c>
      <c r="C27" s="20">
        <f>'[1]DD Ždírec'!H27</f>
        <v>1219</v>
      </c>
      <c r="D27" s="20">
        <f>'[1]DD Onšov'!H27</f>
        <v>1138</v>
      </c>
      <c r="E27" s="20">
        <f>'[1]DD Proseč Obořiště'!H27</f>
        <v>1831</v>
      </c>
      <c r="F27" s="20">
        <f>'[1]DD Proseč u Pošné'!H27</f>
        <v>1860</v>
      </c>
      <c r="G27" s="20">
        <v>4903</v>
      </c>
      <c r="H27" s="20">
        <v>4185</v>
      </c>
      <c r="I27" s="20">
        <v>5050</v>
      </c>
      <c r="J27" s="20">
        <f>'[1]DD Velký Újezd'!H27</f>
        <v>2781</v>
      </c>
      <c r="K27" s="20">
        <f>'[1]DS Náměšť nad Os'!H27</f>
        <v>2828</v>
      </c>
      <c r="L27" s="20">
        <f>'[1]DS Mitrov'!H27</f>
        <v>3457</v>
      </c>
      <c r="M27" s="20">
        <v>3549.97</v>
      </c>
      <c r="N27" s="21">
        <f t="shared" si="0"/>
        <v>34617.17</v>
      </c>
      <c r="O27" s="22">
        <f>'[1]ÚSP Lidmaň'!H27</f>
        <v>2190</v>
      </c>
      <c r="P27" s="22">
        <f>'[1]ÚSP Zboží'!H27</f>
        <v>1837.96</v>
      </c>
      <c r="Q27" s="22">
        <v>1500</v>
      </c>
      <c r="R27" s="20">
        <f>'[1]ÚSP Věž'!H27</f>
        <v>2300</v>
      </c>
      <c r="S27" s="23">
        <f>'[1]ÚSP Křižanov'!H27</f>
        <v>4331</v>
      </c>
      <c r="T27" s="23">
        <v>1886</v>
      </c>
      <c r="U27" s="23">
        <f>'[1]ÚSP Nové Syrovice'!H27</f>
        <v>1313</v>
      </c>
      <c r="V27" s="20">
        <f>'[1]DÚSP Černovice'!H27</f>
        <v>4536</v>
      </c>
      <c r="W27" s="20">
        <v>0</v>
      </c>
      <c r="X27" s="20">
        <f>'[1]Psych.Jihl.'!H27</f>
        <v>0</v>
      </c>
      <c r="Y27" s="21">
        <f t="shared" si="1"/>
        <v>19893.96</v>
      </c>
      <c r="Z27" s="24">
        <f t="shared" si="2"/>
        <v>54511.13</v>
      </c>
    </row>
    <row r="28" spans="1:26" ht="19.5" customHeight="1">
      <c r="A28" s="46" t="s">
        <v>50</v>
      </c>
      <c r="B28" s="19">
        <f>'[1]DS Havlíčkův Brod'!H28</f>
        <v>91.8</v>
      </c>
      <c r="C28" s="20">
        <f>'[1]DD Ždírec'!H28</f>
        <v>81</v>
      </c>
      <c r="D28" s="20">
        <f>'[1]DD Onšov'!H28</f>
        <v>63</v>
      </c>
      <c r="E28" s="20">
        <f>'[1]DD Proseč Obořiště'!H28</f>
        <v>58</v>
      </c>
      <c r="F28" s="20">
        <f>'[1]DD Proseč u Pošné'!H28</f>
        <v>95</v>
      </c>
      <c r="G28" s="20">
        <f>'[1]DD Humpolec'!H28</f>
        <v>80</v>
      </c>
      <c r="H28" s="20">
        <v>105</v>
      </c>
      <c r="I28" s="20">
        <v>30</v>
      </c>
      <c r="J28" s="20">
        <f>'[1]DD Velký Újezd'!H28</f>
        <v>40.03</v>
      </c>
      <c r="K28" s="20">
        <f>'[1]DS Náměšť nad Os'!H28</f>
        <v>27</v>
      </c>
      <c r="L28" s="20">
        <f>'[1]DS Mitrov'!H28</f>
        <v>125</v>
      </c>
      <c r="M28" s="20">
        <v>50</v>
      </c>
      <c r="N28" s="21">
        <f t="shared" si="0"/>
        <v>845.8299999999999</v>
      </c>
      <c r="O28" s="22">
        <f>'[1]ÚSP Lidmaň'!H28</f>
        <v>174</v>
      </c>
      <c r="P28" s="22">
        <f>'[1]ÚSP Zboží'!H28</f>
        <v>72.57</v>
      </c>
      <c r="Q28" s="22">
        <v>130</v>
      </c>
      <c r="R28" s="20">
        <f>'[1]ÚSP Věž'!H28</f>
        <v>70</v>
      </c>
      <c r="S28" s="23">
        <f>'[1]ÚSP Křižanov'!H28</f>
        <v>144</v>
      </c>
      <c r="T28" s="23">
        <v>130</v>
      </c>
      <c r="U28" s="23">
        <f>'[1]ÚSP Nové Syrovice'!H28</f>
        <v>90</v>
      </c>
      <c r="V28" s="20">
        <f>'[1]DÚSP Černovice'!H28</f>
        <v>239</v>
      </c>
      <c r="W28" s="20">
        <v>59</v>
      </c>
      <c r="X28" s="20">
        <f>'[1]Psych.Jihl.'!H28</f>
        <v>41</v>
      </c>
      <c r="Y28" s="21">
        <f t="shared" si="1"/>
        <v>1108.57</v>
      </c>
      <c r="Z28" s="24">
        <f t="shared" si="2"/>
        <v>1995.3999999999999</v>
      </c>
    </row>
    <row r="29" spans="1:26" ht="19.5" customHeight="1">
      <c r="A29" s="46" t="s">
        <v>51</v>
      </c>
      <c r="B29" s="19">
        <f>'[1]DS Havlíčkův Brod'!H29</f>
        <v>370</v>
      </c>
      <c r="C29" s="20">
        <f>'[1]DD Ždírec'!H29</f>
        <v>100</v>
      </c>
      <c r="D29" s="20">
        <f>'[1]DD Onšov'!H29</f>
        <v>226</v>
      </c>
      <c r="E29" s="20">
        <f>'[1]DD Proseč Obořiště'!H29</f>
        <v>130</v>
      </c>
      <c r="F29" s="20">
        <f>'[1]DD Proseč u Pošné'!H29</f>
        <v>518</v>
      </c>
      <c r="G29" s="20">
        <f>'[1]DD Humpolec'!H29</f>
        <v>1000</v>
      </c>
      <c r="H29" s="20">
        <v>848</v>
      </c>
      <c r="I29" s="20">
        <v>1353</v>
      </c>
      <c r="J29" s="20">
        <f>'[1]DD Velký Újezd'!H29</f>
        <v>110.24000000000001</v>
      </c>
      <c r="K29" s="20">
        <f>'[1]DS Náměšť nad Os'!H29</f>
        <v>159</v>
      </c>
      <c r="L29" s="20">
        <f>'[1]DS Mitrov'!H29</f>
        <v>751</v>
      </c>
      <c r="M29" s="20">
        <v>190</v>
      </c>
      <c r="N29" s="21">
        <f t="shared" si="0"/>
        <v>5755.24</v>
      </c>
      <c r="O29" s="22">
        <f>'[1]ÚSP Lidmaň'!H29</f>
        <v>180</v>
      </c>
      <c r="P29" s="22">
        <f>'[1]ÚSP Zboží'!H29</f>
        <v>171.86</v>
      </c>
      <c r="Q29" s="22">
        <v>200</v>
      </c>
      <c r="R29" s="20">
        <f>'[1]ÚSP Věž'!H29</f>
        <v>360</v>
      </c>
      <c r="S29" s="23">
        <f>'[1]ÚSP Křižanov'!H29</f>
        <v>493</v>
      </c>
      <c r="T29" s="23">
        <v>660</v>
      </c>
      <c r="U29" s="23">
        <f>'[1]ÚSP Nové Syrovice'!H29</f>
        <v>300</v>
      </c>
      <c r="V29" s="20">
        <f>'[1]DÚSP Černovice'!H29</f>
        <v>1059</v>
      </c>
      <c r="W29" s="20">
        <v>37</v>
      </c>
      <c r="X29" s="20">
        <f>'[1]Psych.Jihl.'!H29</f>
        <v>137.98000000000002</v>
      </c>
      <c r="Y29" s="21">
        <f t="shared" si="1"/>
        <v>3460.86</v>
      </c>
      <c r="Z29" s="24">
        <f t="shared" si="2"/>
        <v>9354.08</v>
      </c>
    </row>
    <row r="30" spans="1:26" ht="19.5" customHeight="1">
      <c r="A30" s="46" t="s">
        <v>52</v>
      </c>
      <c r="B30" s="19">
        <f>'[1]DS Havlíčkův Brod'!H30</f>
        <v>252</v>
      </c>
      <c r="C30" s="20">
        <f>'[1]DD Ždírec'!H30</f>
        <v>500</v>
      </c>
      <c r="D30" s="20">
        <f>'[1]DD Onšov'!H30</f>
        <v>220</v>
      </c>
      <c r="E30" s="20">
        <f>'[1]DD Proseč Obořiště'!H30</f>
        <v>79</v>
      </c>
      <c r="F30" s="20">
        <f>'[1]DD Proseč u Pošné'!H30</f>
        <v>825</v>
      </c>
      <c r="G30" s="20">
        <f>'[1]DD Humpolec'!H30</f>
        <v>150</v>
      </c>
      <c r="H30" s="20">
        <v>1362</v>
      </c>
      <c r="I30" s="20">
        <v>950</v>
      </c>
      <c r="J30" s="20">
        <f>'[1]DD Velký Újezd'!H30</f>
        <v>399.97</v>
      </c>
      <c r="K30" s="20">
        <f>'[1]DS Náměšť nad Os'!H30</f>
        <v>868</v>
      </c>
      <c r="L30" s="20">
        <f>'[1]DS Mitrov'!H30</f>
        <v>1002</v>
      </c>
      <c r="M30" s="20">
        <v>1410.1</v>
      </c>
      <c r="N30" s="21">
        <f t="shared" si="0"/>
        <v>8018.07</v>
      </c>
      <c r="O30" s="22">
        <f>'[1]ÚSP Lidmaň'!H30</f>
        <v>700</v>
      </c>
      <c r="P30" s="22">
        <f>'[1]ÚSP Zboží'!H30</f>
        <v>727.53</v>
      </c>
      <c r="Q30" s="22">
        <f>711-53</f>
        <v>658</v>
      </c>
      <c r="R30" s="20">
        <f>'[1]ÚSP Věž'!H30</f>
        <v>1208</v>
      </c>
      <c r="S30" s="23">
        <f>'[1]ÚSP Křižanov'!H30</f>
        <v>917</v>
      </c>
      <c r="T30" s="23">
        <v>512</v>
      </c>
      <c r="U30" s="23">
        <f>'[1]ÚSP Nové Syrovice'!H30</f>
        <v>530</v>
      </c>
      <c r="V30" s="20">
        <f>'[1]DÚSP Černovice'!H30</f>
        <v>1647</v>
      </c>
      <c r="W30" s="20">
        <v>122</v>
      </c>
      <c r="X30" s="20">
        <f>'[1]Psych.Jihl.'!H30</f>
        <v>109.04</v>
      </c>
      <c r="Y30" s="21">
        <f t="shared" si="1"/>
        <v>7021.53</v>
      </c>
      <c r="Z30" s="24">
        <f t="shared" si="2"/>
        <v>15148.64</v>
      </c>
    </row>
    <row r="31" spans="1:26" ht="19.5" customHeight="1">
      <c r="A31" s="46" t="s">
        <v>53</v>
      </c>
      <c r="B31" s="19">
        <f>'[1]DS Havlíčkův Brod'!H31</f>
        <v>419</v>
      </c>
      <c r="C31" s="20">
        <f>'[1]DD Ždírec'!H31</f>
        <v>600</v>
      </c>
      <c r="D31" s="20">
        <f>'[1]DD Onšov'!H31</f>
        <v>350</v>
      </c>
      <c r="E31" s="20">
        <f>'[1]DD Proseč Obořiště'!H31</f>
        <v>395</v>
      </c>
      <c r="F31" s="20">
        <f>'[1]DD Proseč u Pošné'!H31</f>
        <v>0</v>
      </c>
      <c r="G31" s="20">
        <f>'[1]DD Humpolec'!H31</f>
        <v>1270</v>
      </c>
      <c r="H31" s="20">
        <v>209</v>
      </c>
      <c r="I31" s="20">
        <v>768</v>
      </c>
      <c r="J31" s="20">
        <f>'[1]DD Velký Újezd'!H31</f>
        <v>200.02</v>
      </c>
      <c r="K31" s="20">
        <f>'[1]DS Náměšť nad Os'!H31</f>
        <v>50</v>
      </c>
      <c r="L31" s="20">
        <f>'[1]DS Mitrov'!H31</f>
        <v>351</v>
      </c>
      <c r="M31" s="20">
        <v>0</v>
      </c>
      <c r="N31" s="21">
        <f t="shared" si="0"/>
        <v>4612.02</v>
      </c>
      <c r="O31" s="22">
        <f>'[1]ÚSP Lidmaň'!H31</f>
        <v>111</v>
      </c>
      <c r="P31" s="22">
        <f>'[1]ÚSP Zboží'!H31</f>
        <v>0</v>
      </c>
      <c r="Q31" s="22">
        <v>11</v>
      </c>
      <c r="R31" s="20">
        <f>'[1]ÚSP Věž'!H31</f>
        <v>0</v>
      </c>
      <c r="S31" s="23">
        <f>'[1]ÚSP Křižanov'!H31</f>
        <v>372</v>
      </c>
      <c r="T31" s="23">
        <v>740</v>
      </c>
      <c r="U31" s="23">
        <f>'[1]ÚSP Nové Syrovice'!H31</f>
        <v>0</v>
      </c>
      <c r="V31" s="20">
        <f>'[1]DÚSP Černovice'!H31</f>
        <v>493</v>
      </c>
      <c r="W31" s="20">
        <v>636</v>
      </c>
      <c r="X31" s="20">
        <f>'[1]Psych.Jihl.'!H31</f>
        <v>20.979999999999997</v>
      </c>
      <c r="Y31" s="21">
        <f t="shared" si="1"/>
        <v>2363</v>
      </c>
      <c r="Z31" s="24">
        <f t="shared" si="2"/>
        <v>6996</v>
      </c>
    </row>
    <row r="32" spans="1:26" ht="19.5" customHeight="1">
      <c r="A32" s="46" t="s">
        <v>54</v>
      </c>
      <c r="B32" s="19">
        <f>'[1]DS Havlíčkův Brod'!H32</f>
        <v>1495</v>
      </c>
      <c r="C32" s="20">
        <f>'[1]DD Ždírec'!H32</f>
        <v>2817</v>
      </c>
      <c r="D32" s="20">
        <f>'[1]DD Onšov'!H32</f>
        <v>1043</v>
      </c>
      <c r="E32" s="20">
        <f>'[1]DD Proseč Obořiště'!H32</f>
        <v>1338</v>
      </c>
      <c r="F32" s="20">
        <f>'[1]DD Proseč u Pošné'!H32</f>
        <v>1085</v>
      </c>
      <c r="G32" s="20">
        <f>'[1]DD Humpolec'!H32</f>
        <v>3500</v>
      </c>
      <c r="H32" s="20">
        <v>3969</v>
      </c>
      <c r="I32" s="20">
        <v>4142</v>
      </c>
      <c r="J32" s="20">
        <f>'[1]DD Velký Újezd'!H32</f>
        <v>1432.7</v>
      </c>
      <c r="K32" s="20">
        <f>'[1]DS Náměšť nad Os'!H32</f>
        <v>3050</v>
      </c>
      <c r="L32" s="20">
        <f>'[1]DS Mitrov'!H32</f>
        <v>3239</v>
      </c>
      <c r="M32" s="20">
        <v>2800</v>
      </c>
      <c r="N32" s="21">
        <f t="shared" si="0"/>
        <v>29910.7</v>
      </c>
      <c r="O32" s="22">
        <f>'[1]ÚSP Lidmaň'!H32</f>
        <v>2250</v>
      </c>
      <c r="P32" s="22">
        <f>'[1]ÚSP Zboží'!H32</f>
        <v>1761</v>
      </c>
      <c r="Q32" s="22">
        <v>865</v>
      </c>
      <c r="R32" s="20">
        <f>'[1]ÚSP Věž'!H32</f>
        <v>1290</v>
      </c>
      <c r="S32" s="23">
        <f>'[1]ÚSP Křižanov'!H32</f>
        <v>2698</v>
      </c>
      <c r="T32" s="23">
        <v>729</v>
      </c>
      <c r="U32" s="23">
        <f>'[1]ÚSP Nové Syrovice'!H32</f>
        <v>1917</v>
      </c>
      <c r="V32" s="20">
        <f>'[1]DÚSP Černovice'!H32</f>
        <v>3910</v>
      </c>
      <c r="W32" s="20">
        <v>1639</v>
      </c>
      <c r="X32" s="20">
        <f>'[1]Psych.Jihl.'!H32</f>
        <v>315</v>
      </c>
      <c r="Y32" s="21">
        <f t="shared" si="1"/>
        <v>17059</v>
      </c>
      <c r="Z32" s="24">
        <f t="shared" si="2"/>
        <v>47284.7</v>
      </c>
    </row>
    <row r="33" spans="1:26" ht="19.5" customHeight="1">
      <c r="A33" s="46" t="s">
        <v>55</v>
      </c>
      <c r="B33" s="19">
        <f>'[1]DS Havlíčkův Brod'!H33</f>
        <v>557</v>
      </c>
      <c r="C33" s="20">
        <f>'[1]DD Ždírec'!H33</f>
        <v>520</v>
      </c>
      <c r="D33" s="20">
        <f>'[1]DD Onšov'!H33</f>
        <v>947</v>
      </c>
      <c r="E33" s="20">
        <f>'[1]DD Proseč Obořiště'!H33</f>
        <v>378</v>
      </c>
      <c r="F33" s="20">
        <f>'[1]DD Proseč u Pošné'!H33</f>
        <v>480</v>
      </c>
      <c r="G33" s="20">
        <f>'[1]DD Humpolec'!H33</f>
        <v>1250</v>
      </c>
      <c r="H33" s="20">
        <v>1616</v>
      </c>
      <c r="I33" s="20">
        <v>1658</v>
      </c>
      <c r="J33" s="20">
        <f>'[1]DD Velký Újezd'!H33</f>
        <v>532.6700000000001</v>
      </c>
      <c r="K33" s="20">
        <f>'[1]DS Náměšť nad Os'!H33</f>
        <v>1389</v>
      </c>
      <c r="L33" s="20">
        <f>'[1]DS Mitrov'!H33</f>
        <v>3185</v>
      </c>
      <c r="M33" s="20">
        <v>500</v>
      </c>
      <c r="N33" s="21">
        <f t="shared" si="0"/>
        <v>13012.67</v>
      </c>
      <c r="O33" s="22">
        <f>'[1]ÚSP Lidmaň'!H33</f>
        <v>2071</v>
      </c>
      <c r="P33" s="22">
        <f>'[1]ÚSP Zboží'!H33</f>
        <v>992.9200000000001</v>
      </c>
      <c r="Q33" s="22">
        <v>349</v>
      </c>
      <c r="R33" s="20">
        <f>'[1]ÚSP Věž'!H33</f>
        <v>500</v>
      </c>
      <c r="S33" s="23">
        <f>'[1]ÚSP Křižanov'!H33</f>
        <v>1052</v>
      </c>
      <c r="T33" s="23">
        <v>700</v>
      </c>
      <c r="U33" s="23">
        <f>'[1]ÚSP Nové Syrovice'!H33</f>
        <v>710</v>
      </c>
      <c r="V33" s="20">
        <f>'[1]DÚSP Černovice'!H33</f>
        <v>951</v>
      </c>
      <c r="W33" s="20">
        <v>529</v>
      </c>
      <c r="X33" s="20">
        <f>'[1]Psych.Jihl.'!H33</f>
        <v>79.99000000000001</v>
      </c>
      <c r="Y33" s="21">
        <f t="shared" si="1"/>
        <v>7854.92</v>
      </c>
      <c r="Z33" s="24">
        <f t="shared" si="2"/>
        <v>20947.58</v>
      </c>
    </row>
    <row r="34" spans="1:26" ht="21.75" customHeight="1">
      <c r="A34" s="46" t="s">
        <v>56</v>
      </c>
      <c r="B34" s="19">
        <f>'[1]DS Havlíčkův Brod'!H34</f>
        <v>747</v>
      </c>
      <c r="C34" s="20">
        <f>'[1]DD Ždírec'!H34</f>
        <v>600</v>
      </c>
      <c r="D34" s="20">
        <f>'[1]DD Onšov'!H34</f>
        <v>0</v>
      </c>
      <c r="E34" s="20">
        <f>'[1]DD Proseč Obořiště'!H34</f>
        <v>900</v>
      </c>
      <c r="F34" s="20">
        <f>'[1]DD Proseč u Pošné'!H34</f>
        <v>0</v>
      </c>
      <c r="G34" s="20">
        <f>'[1]DD Humpolec'!H34</f>
        <v>1800</v>
      </c>
      <c r="H34" s="20">
        <v>1684</v>
      </c>
      <c r="I34" s="20">
        <v>1594</v>
      </c>
      <c r="J34" s="20">
        <f>'[1]DD Velký Újezd'!H34</f>
        <v>900.03</v>
      </c>
      <c r="K34" s="20">
        <f>'[1]DS Náměšť nad Os'!H34</f>
        <v>1360</v>
      </c>
      <c r="L34" s="20">
        <f>'[1]DS Mitrov'!H34</f>
        <v>8</v>
      </c>
      <c r="M34" s="20">
        <v>1700</v>
      </c>
      <c r="N34" s="21">
        <f t="shared" si="0"/>
        <v>11293.03</v>
      </c>
      <c r="O34" s="22">
        <f>'[1]ÚSP Lidmaň'!H34</f>
        <v>9</v>
      </c>
      <c r="P34" s="22">
        <f>'[1]ÚSP Zboží'!H34</f>
        <v>707.03</v>
      </c>
      <c r="Q34" s="22">
        <v>511</v>
      </c>
      <c r="R34" s="20">
        <f>'[1]ÚSP Věž'!H34</f>
        <v>700</v>
      </c>
      <c r="S34" s="23">
        <f>'[1]ÚSP Křižanov'!H34</f>
        <v>1114</v>
      </c>
      <c r="T34" s="23">
        <v>29</v>
      </c>
      <c r="U34" s="23">
        <f>'[1]ÚSP Nové Syrovice'!H34</f>
        <v>957</v>
      </c>
      <c r="V34" s="20">
        <f>'[1]DÚSP Černovice'!H34</f>
        <v>2522</v>
      </c>
      <c r="W34" s="20">
        <v>938</v>
      </c>
      <c r="X34" s="20">
        <f>'[1]Psych.Jihl.'!H34</f>
        <v>162.95</v>
      </c>
      <c r="Y34" s="21">
        <f t="shared" si="1"/>
        <v>7487.03</v>
      </c>
      <c r="Z34" s="24">
        <f t="shared" si="2"/>
        <v>18943.010000000002</v>
      </c>
    </row>
    <row r="35" spans="1:26" ht="19.5" customHeight="1">
      <c r="A35" s="46" t="s">
        <v>57</v>
      </c>
      <c r="B35" s="19">
        <f>'[1]DS Havlíčkův Brod'!H35</f>
        <v>0</v>
      </c>
      <c r="C35" s="20">
        <f>'[1]DD Ždírec'!H35</f>
        <v>0</v>
      </c>
      <c r="D35" s="20">
        <f>'[1]DD Onšov'!H35</f>
        <v>0</v>
      </c>
      <c r="E35" s="20">
        <f>'[1]DD Proseč Obořiště'!H35</f>
        <v>0</v>
      </c>
      <c r="F35" s="20">
        <f>'[1]DD Proseč u Pošné'!H35</f>
        <v>470</v>
      </c>
      <c r="G35" s="20">
        <f>'[1]DD Humpolec'!H35</f>
        <v>0</v>
      </c>
      <c r="H35" s="20">
        <v>0</v>
      </c>
      <c r="I35" s="20">
        <v>0</v>
      </c>
      <c r="J35" s="20">
        <f>'[1]DD Velký Újezd'!H35</f>
        <v>0</v>
      </c>
      <c r="K35" s="20">
        <f>'[1]DS Náměšť nad Os'!H35</f>
        <v>0</v>
      </c>
      <c r="L35" s="20">
        <f>'[1]DS Mitrov'!H35</f>
        <v>0</v>
      </c>
      <c r="M35" s="20">
        <v>0</v>
      </c>
      <c r="N35" s="21">
        <f t="shared" si="0"/>
        <v>470</v>
      </c>
      <c r="O35" s="22">
        <f>'[1]ÚSP Lidmaň'!H35</f>
        <v>106</v>
      </c>
      <c r="P35" s="22">
        <f>'[1]ÚSP Zboží'!H35</f>
        <v>0</v>
      </c>
      <c r="Q35" s="22">
        <v>0</v>
      </c>
      <c r="R35" s="20">
        <f>'[1]ÚSP Věž'!H35</f>
        <v>0</v>
      </c>
      <c r="S35" s="23">
        <f>'[1]ÚSP Křižanov'!H35</f>
        <v>0</v>
      </c>
      <c r="T35" s="23">
        <v>0</v>
      </c>
      <c r="U35" s="23">
        <f>'[1]ÚSP Nové Syrovice'!H35</f>
        <v>0</v>
      </c>
      <c r="V35" s="20">
        <f>'[1]DÚSP Černovice'!H35</f>
        <v>0</v>
      </c>
      <c r="W35" s="20">
        <v>0</v>
      </c>
      <c r="X35" s="20">
        <f>'[1]Psych.Jihl.'!H35</f>
        <v>0</v>
      </c>
      <c r="Y35" s="21">
        <f t="shared" si="1"/>
        <v>106</v>
      </c>
      <c r="Z35" s="24">
        <f t="shared" si="2"/>
        <v>576</v>
      </c>
    </row>
    <row r="36" spans="1:26" ht="19.5" customHeight="1">
      <c r="A36" s="46" t="s">
        <v>58</v>
      </c>
      <c r="B36" s="19">
        <f>'[1]DS Havlíčkův Brod'!H36</f>
        <v>0</v>
      </c>
      <c r="C36" s="20">
        <f>'[1]DD Ždírec'!H36</f>
        <v>1400</v>
      </c>
      <c r="D36" s="20">
        <f>'[1]DD Onšov'!H36</f>
        <v>0</v>
      </c>
      <c r="E36" s="20">
        <f>'[1]DD Proseč Obořiště'!H36</f>
        <v>0</v>
      </c>
      <c r="F36" s="20">
        <f>'[1]DD Proseč u Pošné'!H36</f>
        <v>0</v>
      </c>
      <c r="G36" s="20">
        <f>'[1]DD Humpolec'!H36</f>
        <v>0</v>
      </c>
      <c r="H36" s="20">
        <v>0</v>
      </c>
      <c r="I36" s="20">
        <v>0</v>
      </c>
      <c r="J36" s="20">
        <f>'[1]DD Velký Újezd'!H36</f>
        <v>0</v>
      </c>
      <c r="K36" s="20">
        <f>'[1]DS Náměšť nad Os'!H36</f>
        <v>0</v>
      </c>
      <c r="L36" s="20">
        <f>'[1]DS Mitrov'!H36</f>
        <v>0</v>
      </c>
      <c r="M36" s="20">
        <v>0</v>
      </c>
      <c r="N36" s="21">
        <f t="shared" si="0"/>
        <v>1400</v>
      </c>
      <c r="O36" s="22">
        <f>'[1]ÚSP Lidmaň'!H36</f>
        <v>0</v>
      </c>
      <c r="P36" s="22">
        <f>'[1]ÚSP Zboží'!H36</f>
        <v>0</v>
      </c>
      <c r="Q36" s="22">
        <v>0</v>
      </c>
      <c r="R36" s="20">
        <f>'[1]ÚSP Věž'!H36</f>
        <v>0</v>
      </c>
      <c r="S36" s="23">
        <f>'[1]ÚSP Křižanov'!H36</f>
        <v>0</v>
      </c>
      <c r="T36" s="23">
        <v>0</v>
      </c>
      <c r="U36" s="23">
        <f>'[1]ÚSP Nové Syrovice'!H36</f>
        <v>0</v>
      </c>
      <c r="V36" s="20">
        <f>'[1]DÚSP Černovice'!H36</f>
        <v>0</v>
      </c>
      <c r="W36" s="20">
        <v>0</v>
      </c>
      <c r="X36" s="20">
        <f>'[1]Psych.Jihl.'!H36</f>
        <v>40.04</v>
      </c>
      <c r="Y36" s="21">
        <f t="shared" si="1"/>
        <v>0</v>
      </c>
      <c r="Z36" s="24">
        <f t="shared" si="2"/>
        <v>1440.04</v>
      </c>
    </row>
    <row r="37" spans="1:26" ht="19.5" customHeight="1">
      <c r="A37" s="46" t="s">
        <v>59</v>
      </c>
      <c r="B37" s="19">
        <f>'[1]DS Havlíčkův Brod'!H37</f>
        <v>191</v>
      </c>
      <c r="C37" s="20">
        <f>'[1]DD Ždírec'!H37</f>
        <v>297</v>
      </c>
      <c r="D37" s="20">
        <f>'[1]DD Onšov'!H37</f>
        <v>96</v>
      </c>
      <c r="E37" s="20">
        <f>'[1]DD Proseč Obořiště'!H37</f>
        <v>60</v>
      </c>
      <c r="F37" s="20">
        <f>'[1]DD Proseč u Pošné'!H37</f>
        <v>105</v>
      </c>
      <c r="G37" s="20">
        <f>'[1]DD Humpolec'!H37</f>
        <v>450</v>
      </c>
      <c r="H37" s="20">
        <v>669</v>
      </c>
      <c r="I37" s="20">
        <v>890</v>
      </c>
      <c r="J37" s="20">
        <f>'[1]DD Velký Újezd'!H37</f>
        <v>0</v>
      </c>
      <c r="K37" s="20">
        <f>'[1]DS Náměšť nad Os'!H37</f>
        <v>301</v>
      </c>
      <c r="L37" s="20">
        <f>'[1]DS Mitrov'!H37</f>
        <v>46</v>
      </c>
      <c r="M37" s="20">
        <v>600</v>
      </c>
      <c r="N37" s="21">
        <f t="shared" si="0"/>
        <v>3705</v>
      </c>
      <c r="O37" s="22">
        <f>'[1]ÚSP Lidmaň'!H37</f>
        <v>64</v>
      </c>
      <c r="P37" s="22">
        <f>'[1]ÚSP Zboží'!H37</f>
        <v>61.05</v>
      </c>
      <c r="Q37" s="22">
        <v>5</v>
      </c>
      <c r="R37" s="20">
        <f>'[1]ÚSP Věž'!H37</f>
        <v>90</v>
      </c>
      <c r="S37" s="23">
        <f>'[1]ÚSP Křižanov'!H37</f>
        <v>532</v>
      </c>
      <c r="T37" s="23">
        <v>0</v>
      </c>
      <c r="U37" s="23">
        <f>'[1]ÚSP Nové Syrovice'!H37</f>
        <v>250</v>
      </c>
      <c r="V37" s="20">
        <f>'[1]DÚSP Černovice'!H37</f>
        <v>437</v>
      </c>
      <c r="W37" s="20">
        <v>173</v>
      </c>
      <c r="X37" s="20">
        <f>'[1]Psych.Jihl.'!H37</f>
        <v>32.019999999999996</v>
      </c>
      <c r="Y37" s="21">
        <f t="shared" si="1"/>
        <v>1612.05</v>
      </c>
      <c r="Z37" s="24">
        <f t="shared" si="2"/>
        <v>5349.07</v>
      </c>
    </row>
    <row r="38" spans="1:26" ht="15.75">
      <c r="A38" s="46" t="s">
        <v>60</v>
      </c>
      <c r="B38" s="19">
        <f>'[1]DS Havlíčkův Brod'!H38</f>
        <v>0</v>
      </c>
      <c r="C38" s="20">
        <f>'[1]DD Ždírec'!H38</f>
        <v>0</v>
      </c>
      <c r="D38" s="20">
        <f>'[1]DD Onšov'!H38</f>
        <v>0</v>
      </c>
      <c r="E38" s="20">
        <f>'[1]DD Proseč Obořiště'!H38</f>
        <v>0</v>
      </c>
      <c r="F38" s="20">
        <f>'[1]DD Proseč u Pošné'!H38</f>
        <v>0</v>
      </c>
      <c r="G38" s="20">
        <f>'[1]DD Humpolec'!H38</f>
        <v>0</v>
      </c>
      <c r="H38" s="20">
        <v>0</v>
      </c>
      <c r="I38" s="20">
        <v>0</v>
      </c>
      <c r="J38" s="20">
        <f>'[1]DD Velký Újezd'!H38</f>
        <v>0</v>
      </c>
      <c r="K38" s="20">
        <f>'[1]DS Náměšť nad Os'!H38</f>
        <v>0</v>
      </c>
      <c r="L38" s="20">
        <f>'[1]DS Mitrov'!H38</f>
        <v>0</v>
      </c>
      <c r="M38" s="20">
        <v>0</v>
      </c>
      <c r="N38" s="21">
        <f t="shared" si="0"/>
        <v>0</v>
      </c>
      <c r="O38" s="22">
        <f>'[1]ÚSP Lidmaň'!H38</f>
        <v>0</v>
      </c>
      <c r="P38" s="22">
        <f>'[1]ÚSP Zboží'!H38</f>
        <v>0</v>
      </c>
      <c r="Q38" s="22">
        <v>0</v>
      </c>
      <c r="R38" s="20">
        <f>'[1]ÚSP Věž'!H38</f>
        <v>0</v>
      </c>
      <c r="S38" s="23">
        <f>'[1]ÚSP Křižanov'!H38</f>
        <v>0</v>
      </c>
      <c r="T38" s="23">
        <v>0</v>
      </c>
      <c r="U38" s="23">
        <f>'[1]ÚSP Nové Syrovice'!H38</f>
        <v>0</v>
      </c>
      <c r="V38" s="20">
        <f>'[1]DÚSP Černovice'!H38</f>
        <v>0</v>
      </c>
      <c r="W38" s="20">
        <v>0</v>
      </c>
      <c r="X38" s="20">
        <f>'[1]Psych.Jihl.'!H38</f>
        <v>0</v>
      </c>
      <c r="Y38" s="21">
        <f t="shared" si="1"/>
        <v>0</v>
      </c>
      <c r="Z38" s="24">
        <f t="shared" si="2"/>
        <v>0</v>
      </c>
    </row>
    <row r="39" spans="1:26" ht="15.75">
      <c r="A39" s="46" t="s">
        <v>61</v>
      </c>
      <c r="B39" s="19">
        <f>'[1]DS Havlíčkův Brod'!H39</f>
        <v>464.6</v>
      </c>
      <c r="C39" s="20">
        <f>'[1]DD Ždírec'!H39</f>
        <v>100</v>
      </c>
      <c r="D39" s="20">
        <f>'[1]DD Onšov'!H39</f>
        <v>329</v>
      </c>
      <c r="E39" s="20">
        <f>'[1]DD Proseč Obořiště'!H39</f>
        <v>562</v>
      </c>
      <c r="F39" s="20">
        <f>'[1]DD Proseč u Pošné'!H39</f>
        <v>725</v>
      </c>
      <c r="G39" s="20">
        <f>'[1]DD Humpolec'!H39</f>
        <v>636</v>
      </c>
      <c r="H39" s="20">
        <v>2046</v>
      </c>
      <c r="I39" s="20">
        <v>4548</v>
      </c>
      <c r="J39" s="20">
        <f>'[1]DD Velký Újezd'!H39</f>
        <v>257</v>
      </c>
      <c r="K39" s="20">
        <f>'[1]DS Náměšť nad Os'!H39</f>
        <v>610</v>
      </c>
      <c r="L39" s="20">
        <f>'[1]DS Mitrov'!H39</f>
        <v>1693</v>
      </c>
      <c r="M39" s="20">
        <v>225.02</v>
      </c>
      <c r="N39" s="21">
        <f t="shared" si="0"/>
        <v>12195.62</v>
      </c>
      <c r="O39" s="22">
        <f>'[1]ÚSP Lidmaň'!H39</f>
        <v>384</v>
      </c>
      <c r="P39" s="22">
        <f>'[1]ÚSP Zboží'!H39</f>
        <v>360.06</v>
      </c>
      <c r="Q39" s="22">
        <v>187</v>
      </c>
      <c r="R39" s="20">
        <f>'[1]ÚSP Věž'!H39</f>
        <v>1242</v>
      </c>
      <c r="S39" s="23">
        <f>'[1]ÚSP Křižanov'!H39</f>
        <v>387</v>
      </c>
      <c r="T39" s="23">
        <v>500</v>
      </c>
      <c r="U39" s="23">
        <f>'[1]ÚSP Nové Syrovice'!H39</f>
        <v>200</v>
      </c>
      <c r="V39" s="20">
        <f>'[1]DÚSP Černovice'!H39</f>
        <v>1091</v>
      </c>
      <c r="W39" s="20">
        <v>492</v>
      </c>
      <c r="X39" s="20">
        <f>'[1]Psych.Jihl.'!H39</f>
        <v>59.96</v>
      </c>
      <c r="Y39" s="21">
        <f t="shared" si="1"/>
        <v>4843.0599999999995</v>
      </c>
      <c r="Z39" s="24">
        <f t="shared" si="2"/>
        <v>17098.64</v>
      </c>
    </row>
    <row r="40" spans="1:26" ht="15.75">
      <c r="A40" s="46" t="s">
        <v>62</v>
      </c>
      <c r="B40" s="19">
        <f>'[1]DS Havlíčkův Brod'!H40</f>
        <v>104.6</v>
      </c>
      <c r="C40" s="20">
        <f>'[1]DD Ždírec'!H40</f>
        <v>69</v>
      </c>
      <c r="D40" s="20">
        <f>'[1]DD Onšov'!H40</f>
        <v>21</v>
      </c>
      <c r="E40" s="20">
        <f>'[1]DD Proseč Obořiště'!H40</f>
        <v>50</v>
      </c>
      <c r="F40" s="20">
        <f>'[1]DD Proseč u Pošné'!H40</f>
        <v>200</v>
      </c>
      <c r="G40" s="20">
        <f>'[1]DD Humpolec'!H40</f>
        <v>110</v>
      </c>
      <c r="H40" s="20">
        <v>126</v>
      </c>
      <c r="I40" s="20">
        <v>84</v>
      </c>
      <c r="J40" s="20">
        <f>'[1]DD Velký Újezd'!H40</f>
        <v>4</v>
      </c>
      <c r="K40" s="20">
        <f>'[1]DS Náměšť nad Os'!H40</f>
        <v>49</v>
      </c>
      <c r="L40" s="20">
        <f>'[1]DS Mitrov'!H40</f>
        <v>129</v>
      </c>
      <c r="M40" s="20">
        <v>100</v>
      </c>
      <c r="N40" s="21">
        <f t="shared" si="0"/>
        <v>1046.6</v>
      </c>
      <c r="O40" s="22">
        <f>'[1]ÚSP Lidmaň'!H40</f>
        <v>186</v>
      </c>
      <c r="P40" s="22">
        <f>'[1]ÚSP Zboží'!H40</f>
        <v>63.49</v>
      </c>
      <c r="Q40" s="22">
        <v>126</v>
      </c>
      <c r="R40" s="20">
        <f>'[1]ÚSP Věž'!H40</f>
        <v>63</v>
      </c>
      <c r="S40" s="23">
        <f>'[1]ÚSP Křižanov'!H40</f>
        <v>159</v>
      </c>
      <c r="T40" s="23">
        <v>187</v>
      </c>
      <c r="U40" s="23">
        <f>'[1]ÚSP Nové Syrovice'!H40</f>
        <v>50</v>
      </c>
      <c r="V40" s="20">
        <f>'[1]DÚSP Černovice'!H40</f>
        <v>99</v>
      </c>
      <c r="W40" s="20">
        <v>42</v>
      </c>
      <c r="X40" s="20">
        <f>'[1]Psych.Jihl.'!H40</f>
        <v>138.98000000000002</v>
      </c>
      <c r="Y40" s="21">
        <f t="shared" si="1"/>
        <v>975.49</v>
      </c>
      <c r="Z40" s="24">
        <f t="shared" si="2"/>
        <v>2161.0699999999997</v>
      </c>
    </row>
    <row r="41" spans="1:26" ht="15.75">
      <c r="A41" s="46" t="s">
        <v>63</v>
      </c>
      <c r="B41" s="19">
        <f>'[1]DS Havlíčkův Brod'!H41</f>
        <v>10</v>
      </c>
      <c r="C41" s="20">
        <f>'[1]DD Ždírec'!H41</f>
        <v>2</v>
      </c>
      <c r="D41" s="20">
        <f>'[1]DD Onšov'!H41</f>
        <v>12</v>
      </c>
      <c r="E41" s="20">
        <f>'[1]DD Proseč Obořiště'!H41</f>
        <v>10</v>
      </c>
      <c r="F41" s="20">
        <f>'[1]DD Proseč u Pošné'!H41</f>
        <v>45</v>
      </c>
      <c r="G41" s="20">
        <f>'[1]DD Humpolec'!H41</f>
        <v>3</v>
      </c>
      <c r="H41" s="20">
        <v>5</v>
      </c>
      <c r="I41" s="20">
        <v>22</v>
      </c>
      <c r="J41" s="20">
        <f>'[1]DD Velký Újezd'!H41</f>
        <v>0</v>
      </c>
      <c r="K41" s="20">
        <f>'[1]DS Náměšť nad Os'!H41</f>
        <v>0</v>
      </c>
      <c r="L41" s="20">
        <f>'[1]DS Mitrov'!H41</f>
        <v>6</v>
      </c>
      <c r="M41" s="20">
        <v>5</v>
      </c>
      <c r="N41" s="21">
        <f t="shared" si="0"/>
        <v>120</v>
      </c>
      <c r="O41" s="22">
        <f>'[1]ÚSP Lidmaň'!H41</f>
        <v>2</v>
      </c>
      <c r="P41" s="22">
        <f>'[1]ÚSP Zboží'!H41</f>
        <v>2.32</v>
      </c>
      <c r="Q41" s="22">
        <v>0</v>
      </c>
      <c r="R41" s="20">
        <f>'[1]ÚSP Věž'!H41</f>
        <v>6</v>
      </c>
      <c r="S41" s="23">
        <f>'[1]ÚSP Křižanov'!H41</f>
        <v>10</v>
      </c>
      <c r="T41" s="23">
        <v>82</v>
      </c>
      <c r="U41" s="23">
        <f>'[1]ÚSP Nové Syrovice'!H41</f>
        <v>2</v>
      </c>
      <c r="V41" s="20">
        <f>'[1]DÚSP Černovice'!H41</f>
        <v>4</v>
      </c>
      <c r="W41" s="20">
        <v>6</v>
      </c>
      <c r="X41" s="20">
        <f>'[1]Psych.Jihl.'!H41</f>
        <v>0</v>
      </c>
      <c r="Y41" s="21">
        <f t="shared" si="1"/>
        <v>114.32</v>
      </c>
      <c r="Z41" s="24">
        <f t="shared" si="2"/>
        <v>234.32</v>
      </c>
    </row>
    <row r="42" spans="1:26" ht="15.75">
      <c r="A42" s="46" t="s">
        <v>64</v>
      </c>
      <c r="B42" s="19">
        <f>'[1]DS Havlíčkův Brod'!H42</f>
        <v>943.4000000000001</v>
      </c>
      <c r="C42" s="20">
        <f>'[1]DD Ždírec'!H42</f>
        <v>3068</v>
      </c>
      <c r="D42" s="20">
        <f>'[1]DD Onšov'!H42</f>
        <v>467</v>
      </c>
      <c r="E42" s="20">
        <f>'[1]DD Proseč Obořiště'!H42</f>
        <v>586</v>
      </c>
      <c r="F42" s="20">
        <f>'[1]DD Proseč u Pošné'!H42</f>
        <v>1094</v>
      </c>
      <c r="G42" s="20">
        <f>'[1]DD Humpolec'!H42</f>
        <v>2354</v>
      </c>
      <c r="H42" s="20">
        <v>969</v>
      </c>
      <c r="I42" s="20">
        <v>1007</v>
      </c>
      <c r="J42" s="20">
        <f>'[1]DD Velký Újezd'!H42</f>
        <v>1793.4</v>
      </c>
      <c r="K42" s="20">
        <f>'[1]DS Náměšť nad Os'!H42</f>
        <v>506</v>
      </c>
      <c r="L42" s="20">
        <f>'[1]DS Mitrov'!H42</f>
        <v>1173</v>
      </c>
      <c r="M42" s="20">
        <v>1120</v>
      </c>
      <c r="N42" s="21">
        <f t="shared" si="0"/>
        <v>15080.8</v>
      </c>
      <c r="O42" s="22">
        <f>'[1]ÚSP Lidmaň'!H42</f>
        <v>1076</v>
      </c>
      <c r="P42" s="22">
        <f>'[1]ÚSP Zboží'!H42</f>
        <v>1040</v>
      </c>
      <c r="Q42" s="22">
        <v>3292</v>
      </c>
      <c r="R42" s="20">
        <f>'[1]ÚSP Věž'!H42</f>
        <v>1030</v>
      </c>
      <c r="S42" s="23">
        <f>'[1]ÚSP Křižanov'!H42</f>
        <v>1685</v>
      </c>
      <c r="T42" s="23">
        <v>2440</v>
      </c>
      <c r="U42" s="23">
        <f>'[1]ÚSP Nové Syrovice'!H42</f>
        <v>2753</v>
      </c>
      <c r="V42" s="20">
        <f>'[1]DÚSP Černovice'!H42</f>
        <v>1150</v>
      </c>
      <c r="W42" s="20">
        <v>4518</v>
      </c>
      <c r="X42" s="20">
        <v>828</v>
      </c>
      <c r="Y42" s="21">
        <f t="shared" si="1"/>
        <v>18984</v>
      </c>
      <c r="Z42" s="24">
        <f t="shared" si="2"/>
        <v>34892.8</v>
      </c>
    </row>
    <row r="43" spans="1:26" ht="15.75">
      <c r="A43" s="46" t="s">
        <v>65</v>
      </c>
      <c r="B43" s="19">
        <f>'[1]DS Havlíčkův Brod'!H43</f>
        <v>100</v>
      </c>
      <c r="C43" s="20">
        <f>'[1]DD Ždírec'!H43</f>
        <v>93</v>
      </c>
      <c r="D43" s="20">
        <f>'[1]DD Onšov'!H43</f>
        <v>125</v>
      </c>
      <c r="E43" s="20">
        <f>'[1]DD Proseč Obořiště'!H43</f>
        <v>2</v>
      </c>
      <c r="F43" s="20">
        <f>'[1]DD Proseč u Pošné'!H43</f>
        <v>85</v>
      </c>
      <c r="G43" s="20">
        <f>'[1]DD Humpolec'!H43</f>
        <v>132</v>
      </c>
      <c r="H43" s="20">
        <v>115</v>
      </c>
      <c r="I43" s="20">
        <v>100</v>
      </c>
      <c r="J43" s="20">
        <f>'[1]DD Velký Újezd'!H43</f>
        <v>97</v>
      </c>
      <c r="K43" s="20">
        <f>'[1]DS Náměšť nad Os'!H43</f>
        <v>66</v>
      </c>
      <c r="L43" s="20">
        <f>'[1]DS Mitrov'!H43</f>
        <v>96</v>
      </c>
      <c r="M43" s="20">
        <v>120</v>
      </c>
      <c r="N43" s="21">
        <f t="shared" si="0"/>
        <v>1131</v>
      </c>
      <c r="O43" s="22">
        <f>'[1]ÚSP Lidmaň'!H43</f>
        <v>190</v>
      </c>
      <c r="P43" s="22">
        <f>'[1]ÚSP Zboží'!H43</f>
        <v>114.1</v>
      </c>
      <c r="Q43" s="22">
        <v>149</v>
      </c>
      <c r="R43" s="20">
        <f>'[1]ÚSP Věž'!H43</f>
        <v>90</v>
      </c>
      <c r="S43" s="23">
        <f>'[1]ÚSP Křižanov'!H43</f>
        <v>106</v>
      </c>
      <c r="T43" s="23">
        <v>130</v>
      </c>
      <c r="U43" s="23">
        <f>'[1]ÚSP Nové Syrovice'!H43</f>
        <v>128</v>
      </c>
      <c r="V43" s="20">
        <f>'[1]DÚSP Černovice'!H43</f>
        <v>128</v>
      </c>
      <c r="W43" s="20">
        <v>41</v>
      </c>
      <c r="X43" s="20">
        <f>'[1]Psych.Jihl.'!H43</f>
        <v>128.01</v>
      </c>
      <c r="Y43" s="21">
        <f t="shared" si="1"/>
        <v>1076.1</v>
      </c>
      <c r="Z43" s="24">
        <f t="shared" si="2"/>
        <v>2335.1099999999997</v>
      </c>
    </row>
    <row r="44" spans="1:26" ht="15.75">
      <c r="A44" s="46" t="s">
        <v>66</v>
      </c>
      <c r="B44" s="19">
        <f>'[1]DS Havlíčkův Brod'!H44</f>
        <v>0</v>
      </c>
      <c r="C44" s="20">
        <f>'[1]DD Ždírec'!H44</f>
        <v>0</v>
      </c>
      <c r="D44" s="20">
        <f>'[1]DD Onšov'!H44</f>
        <v>0</v>
      </c>
      <c r="E44" s="20">
        <f>'[1]DD Proseč Obořiště'!H44</f>
        <v>0</v>
      </c>
      <c r="F44" s="20">
        <f>'[1]DD Proseč u Pošné'!H44</f>
        <v>0</v>
      </c>
      <c r="G44" s="20">
        <f>'[1]DD Humpolec'!H44</f>
        <v>50</v>
      </c>
      <c r="H44" s="20">
        <v>0</v>
      </c>
      <c r="I44" s="20">
        <v>14</v>
      </c>
      <c r="J44" s="20">
        <f>'[1]DD Velký Újezd'!H44</f>
        <v>1004</v>
      </c>
      <c r="K44" s="20">
        <f>'[1]DS Náměšť nad Os'!H44</f>
        <v>5</v>
      </c>
      <c r="L44" s="20">
        <f>'[1]DS Mitrov'!H44</f>
        <v>0</v>
      </c>
      <c r="M44" s="20">
        <v>0</v>
      </c>
      <c r="N44" s="21">
        <f t="shared" si="0"/>
        <v>1073</v>
      </c>
      <c r="O44" s="22">
        <f>'[1]ÚSP Lidmaň'!H44</f>
        <v>35</v>
      </c>
      <c r="P44" s="22">
        <f>'[1]ÚSP Zboží'!H44</f>
        <v>18</v>
      </c>
      <c r="Q44" s="22">
        <v>2097</v>
      </c>
      <c r="R44" s="20">
        <f>'[1]ÚSP Věž'!H44</f>
        <v>6</v>
      </c>
      <c r="S44" s="23">
        <f>'[1]ÚSP Křižanov'!H44</f>
        <v>0</v>
      </c>
      <c r="T44" s="23">
        <v>0</v>
      </c>
      <c r="U44" s="23">
        <f>'[1]ÚSP Nové Syrovice'!H44</f>
        <v>2073</v>
      </c>
      <c r="V44" s="20">
        <f>'[1]DÚSP Černovice'!H44</f>
        <v>12</v>
      </c>
      <c r="W44" s="20">
        <v>5</v>
      </c>
      <c r="X44" s="20">
        <f>'[1]Psych.Jihl.'!H44</f>
        <v>166.02</v>
      </c>
      <c r="Y44" s="21">
        <f t="shared" si="1"/>
        <v>4246</v>
      </c>
      <c r="Z44" s="24">
        <f t="shared" si="2"/>
        <v>5485.02</v>
      </c>
    </row>
    <row r="45" spans="1:26" ht="15.75">
      <c r="A45" s="46" t="s">
        <v>67</v>
      </c>
      <c r="B45" s="19">
        <f>'[1]DS Havlíčkův Brod'!H45</f>
        <v>843.4</v>
      </c>
      <c r="C45" s="20">
        <f>'[1]DD Ždírec'!H45</f>
        <v>2975</v>
      </c>
      <c r="D45" s="20">
        <f>'[1]DD Onšov'!H45</f>
        <v>342</v>
      </c>
      <c r="E45" s="20">
        <f>'[1]DD Proseč Obořiště'!H45</f>
        <v>584</v>
      </c>
      <c r="F45" s="20">
        <f>'[1]DD Proseč u Pošné'!H45</f>
        <v>1009</v>
      </c>
      <c r="G45" s="20">
        <f>'[1]DD Humpolec'!H45</f>
        <v>2172</v>
      </c>
      <c r="H45" s="20">
        <v>854</v>
      </c>
      <c r="I45" s="20">
        <v>893</v>
      </c>
      <c r="J45" s="20">
        <f>'[1]DD Velký Újezd'!H45</f>
        <v>650.02</v>
      </c>
      <c r="K45" s="20">
        <f>'[1]DS Náměšť nad Os'!H45</f>
        <v>435</v>
      </c>
      <c r="L45" s="20">
        <f>'[1]DS Mitrov'!H45</f>
        <v>1077</v>
      </c>
      <c r="M45" s="20">
        <v>1000</v>
      </c>
      <c r="N45" s="21">
        <f t="shared" si="0"/>
        <v>12834.42</v>
      </c>
      <c r="O45" s="22">
        <f>'[1]ÚSP Lidmaň'!H45</f>
        <v>851</v>
      </c>
      <c r="P45" s="22">
        <f>'[1]ÚSP Zboží'!H45</f>
        <v>907.9</v>
      </c>
      <c r="Q45" s="22">
        <v>1046</v>
      </c>
      <c r="R45" s="20">
        <f>'[1]ÚSP Věž'!H45</f>
        <v>934</v>
      </c>
      <c r="S45" s="23">
        <f>'[1]ÚSP Křižanov'!H45</f>
        <v>1579</v>
      </c>
      <c r="T45" s="23">
        <v>2310</v>
      </c>
      <c r="U45" s="23">
        <f>'[1]ÚSP Nové Syrovice'!H45</f>
        <v>552</v>
      </c>
      <c r="V45" s="20">
        <f>'[1]DÚSP Černovice'!H45</f>
        <v>995</v>
      </c>
      <c r="W45" s="20">
        <v>4472</v>
      </c>
      <c r="X45" s="20">
        <v>534</v>
      </c>
      <c r="Y45" s="21">
        <f t="shared" si="1"/>
        <v>13646.9</v>
      </c>
      <c r="Z45" s="24">
        <f t="shared" si="2"/>
        <v>27015.32</v>
      </c>
    </row>
    <row r="46" spans="1:26" ht="15.75">
      <c r="A46" s="46" t="s">
        <v>68</v>
      </c>
      <c r="B46" s="19">
        <f>'[1]DS Havlíčkův Brod'!H46</f>
        <v>13714.3</v>
      </c>
      <c r="C46" s="20">
        <f>'[1]DD Ždírec'!H46</f>
        <v>20437</v>
      </c>
      <c r="D46" s="20">
        <f>'[1]DD Onšov'!H46</f>
        <v>6334</v>
      </c>
      <c r="E46" s="20">
        <f>'[1]DD Proseč Obořiště'!H46</f>
        <v>10804</v>
      </c>
      <c r="F46" s="20">
        <f>'[1]DD Proseč u Pošné'!H46</f>
        <v>13790</v>
      </c>
      <c r="G46" s="20">
        <f>'[1]DD Humpolec'!H46</f>
        <v>30934</v>
      </c>
      <c r="H46" s="20">
        <v>28706</v>
      </c>
      <c r="I46" s="20">
        <v>30280</v>
      </c>
      <c r="J46" s="20">
        <f>'[1]DD Velký Újezd'!H46</f>
        <v>18370</v>
      </c>
      <c r="K46" s="20">
        <f>'[1]DS Náměšť nad Os'!H46</f>
        <v>15141</v>
      </c>
      <c r="L46" s="20">
        <f>'[1]DS Mitrov'!H46</f>
        <v>25391</v>
      </c>
      <c r="M46" s="20">
        <v>27157</v>
      </c>
      <c r="N46" s="21">
        <f t="shared" si="0"/>
        <v>241058.3</v>
      </c>
      <c r="O46" s="22">
        <f>'[1]ÚSP Lidmaň'!H46</f>
        <v>18443</v>
      </c>
      <c r="P46" s="22">
        <f>'[1]ÚSP Zboží'!H46</f>
        <v>13726.490000000002</v>
      </c>
      <c r="Q46" s="22">
        <v>14925</v>
      </c>
      <c r="R46" s="20">
        <f>'[1]ÚSP Věž'!H46</f>
        <v>14355</v>
      </c>
      <c r="S46" s="23">
        <f>'[1]ÚSP Křižanov'!H46</f>
        <v>30496</v>
      </c>
      <c r="T46" s="23">
        <v>15356</v>
      </c>
      <c r="U46" s="23">
        <f>'[1]ÚSP Nové Syrovice'!H46</f>
        <v>18172</v>
      </c>
      <c r="V46" s="20">
        <f>'[1]DÚSP Černovice'!H46</f>
        <v>53003</v>
      </c>
      <c r="W46" s="20">
        <v>12846</v>
      </c>
      <c r="X46" s="20">
        <f>'[1]Psych.Jihl.'!H46</f>
        <v>7274.98</v>
      </c>
      <c r="Y46" s="21">
        <f t="shared" si="1"/>
        <v>191322.49</v>
      </c>
      <c r="Z46" s="24">
        <f t="shared" si="2"/>
        <v>439655.77</v>
      </c>
    </row>
    <row r="47" spans="1:26" ht="15.75">
      <c r="A47" s="46" t="s">
        <v>69</v>
      </c>
      <c r="B47" s="19">
        <f>'[1]DS Havlíčkův Brod'!H47</f>
        <v>10173</v>
      </c>
      <c r="C47" s="20">
        <f>'[1]DD Ždírec'!H47</f>
        <v>15323</v>
      </c>
      <c r="D47" s="20">
        <f>'[1]DD Onšov'!H47</f>
        <v>4672</v>
      </c>
      <c r="E47" s="20">
        <f>'[1]DD Proseč Obořiště'!H47</f>
        <v>7944</v>
      </c>
      <c r="F47" s="20">
        <f>'[1]DD Proseč u Pošné'!H47</f>
        <v>10119</v>
      </c>
      <c r="G47" s="20">
        <f>'[1]DD Humpolec'!H47</f>
        <v>22780</v>
      </c>
      <c r="H47" s="20">
        <v>21124</v>
      </c>
      <c r="I47" s="20">
        <v>22207</v>
      </c>
      <c r="J47" s="20">
        <f>'[1]DD Velký Újezd'!H47</f>
        <v>13868</v>
      </c>
      <c r="K47" s="20">
        <f>'[1]DS Náměšť nad Os'!H47</f>
        <v>11138</v>
      </c>
      <c r="L47" s="20">
        <f>'[1]DS Mitrov'!H47</f>
        <v>18558</v>
      </c>
      <c r="M47" s="20">
        <v>19830</v>
      </c>
      <c r="N47" s="21">
        <f t="shared" si="0"/>
        <v>177736</v>
      </c>
      <c r="O47" s="22">
        <f>'[1]ÚSP Lidmaň'!H47</f>
        <v>13567</v>
      </c>
      <c r="P47" s="22">
        <f>'[1]ÚSP Zboží'!H47</f>
        <v>10096</v>
      </c>
      <c r="Q47" s="22">
        <v>11015</v>
      </c>
      <c r="R47" s="20">
        <f>'[1]ÚSP Věž'!H47</f>
        <v>10555</v>
      </c>
      <c r="S47" s="23">
        <f>'[1]ÚSP Křižanov'!H47</f>
        <v>22448</v>
      </c>
      <c r="T47" s="23">
        <v>11290</v>
      </c>
      <c r="U47" s="23">
        <f>'[1]ÚSP Nové Syrovice'!H47</f>
        <v>13266</v>
      </c>
      <c r="V47" s="20">
        <f>'[1]DÚSP Černovice'!H47</f>
        <v>38925</v>
      </c>
      <c r="W47" s="20">
        <v>9377</v>
      </c>
      <c r="X47" s="20">
        <f>'[1]Psych.Jihl.'!H47</f>
        <v>5351.99</v>
      </c>
      <c r="Y47" s="21">
        <f t="shared" si="1"/>
        <v>140539</v>
      </c>
      <c r="Z47" s="24">
        <f t="shared" si="2"/>
        <v>323626.99</v>
      </c>
    </row>
    <row r="48" spans="1:26" ht="15.75">
      <c r="A48" s="46" t="s">
        <v>70</v>
      </c>
      <c r="B48" s="19">
        <f>'[1]DS Havlíčkův Brod'!H48</f>
        <v>9855</v>
      </c>
      <c r="C48" s="20">
        <f>'[1]DD Ždírec'!H48</f>
        <v>14868</v>
      </c>
      <c r="D48" s="20">
        <f>'[1]DD Onšov'!H48</f>
        <v>4601</v>
      </c>
      <c r="E48" s="20">
        <f>'[1]DD Proseč Obořiště'!H48</f>
        <v>7914</v>
      </c>
      <c r="F48" s="20">
        <f>'[1]DD Proseč u Pošné'!H48</f>
        <v>10077</v>
      </c>
      <c r="G48" s="20">
        <f>'[1]DD Humpolec'!H48</f>
        <v>22500</v>
      </c>
      <c r="H48" s="20">
        <v>21061</v>
      </c>
      <c r="I48" s="20">
        <v>22207</v>
      </c>
      <c r="J48" s="20">
        <f>'[1]DD Velký Újezd'!H48</f>
        <v>11668</v>
      </c>
      <c r="K48" s="20">
        <f>'[1]DS Náměšť nad Os'!H48</f>
        <v>11095</v>
      </c>
      <c r="L48" s="20">
        <f>'[1]DS Mitrov'!H48</f>
        <v>18458</v>
      </c>
      <c r="M48" s="20">
        <v>19500</v>
      </c>
      <c r="N48" s="21">
        <f t="shared" si="0"/>
        <v>173804</v>
      </c>
      <c r="O48" s="22">
        <f>'[1]ÚSP Lidmaň'!H48</f>
        <v>13290</v>
      </c>
      <c r="P48" s="22">
        <f>'[1]ÚSP Zboží'!H48</f>
        <v>10056</v>
      </c>
      <c r="Q48" s="22">
        <v>10325</v>
      </c>
      <c r="R48" s="20">
        <f>'[1]ÚSP Věž'!H48</f>
        <v>10255</v>
      </c>
      <c r="S48" s="23">
        <f>'[1]ÚSP Křižanov'!H48</f>
        <v>22200</v>
      </c>
      <c r="T48" s="23">
        <v>10990</v>
      </c>
      <c r="U48" s="23">
        <f>'[1]ÚSP Nové Syrovice'!H48</f>
        <v>13170</v>
      </c>
      <c r="V48" s="20">
        <f>'[1]DÚSP Černovice'!H48</f>
        <v>38675</v>
      </c>
      <c r="W48" s="20">
        <v>9288</v>
      </c>
      <c r="X48" s="20">
        <f>'[1]Psych.Jihl.'!H48</f>
        <v>5038.98</v>
      </c>
      <c r="Y48" s="21">
        <f t="shared" si="1"/>
        <v>138249</v>
      </c>
      <c r="Z48" s="24">
        <f t="shared" si="2"/>
        <v>317091.98</v>
      </c>
    </row>
    <row r="49" spans="1:26" ht="15.75">
      <c r="A49" s="46" t="s">
        <v>71</v>
      </c>
      <c r="B49" s="19">
        <f>'[1]DS Havlíčkův Brod'!H49</f>
        <v>318</v>
      </c>
      <c r="C49" s="20">
        <f>'[1]DD Ždírec'!H49</f>
        <v>450</v>
      </c>
      <c r="D49" s="20">
        <f>'[1]DD Onšov'!H49</f>
        <v>71</v>
      </c>
      <c r="E49" s="20">
        <f>'[1]DD Proseč Obořiště'!H49</f>
        <v>30</v>
      </c>
      <c r="F49" s="20">
        <f>'[1]DD Proseč u Pošné'!H49</f>
        <v>42</v>
      </c>
      <c r="G49" s="20">
        <f>'[1]DD Humpolec'!H49</f>
        <v>280</v>
      </c>
      <c r="H49" s="20">
        <v>63</v>
      </c>
      <c r="I49" s="20">
        <v>0</v>
      </c>
      <c r="J49" s="20">
        <f>'[1]DD Velký Újezd'!H49</f>
        <v>2200</v>
      </c>
      <c r="K49" s="20">
        <f>'[1]DS Náměšť nad Os'!H49</f>
        <v>43</v>
      </c>
      <c r="L49" s="20">
        <f>'[1]DS Mitrov'!H49</f>
        <v>100</v>
      </c>
      <c r="M49" s="20">
        <v>705.05</v>
      </c>
      <c r="N49" s="21">
        <f t="shared" si="0"/>
        <v>4302.05</v>
      </c>
      <c r="O49" s="22">
        <f>'[1]ÚSP Lidmaň'!H49</f>
        <v>277</v>
      </c>
      <c r="P49" s="22">
        <f>'[1]ÚSP Zboží'!H49</f>
        <v>40</v>
      </c>
      <c r="Q49" s="22">
        <v>690</v>
      </c>
      <c r="R49" s="20">
        <f>'[1]ÚSP Věž'!H49</f>
        <v>300</v>
      </c>
      <c r="S49" s="23">
        <f>'[1]ÚSP Křižanov'!H49</f>
        <v>248</v>
      </c>
      <c r="T49" s="23">
        <v>300</v>
      </c>
      <c r="U49" s="23">
        <f>'[1]ÚSP Nové Syrovice'!H49</f>
        <v>96</v>
      </c>
      <c r="V49" s="20">
        <f>'[1]DÚSP Černovice'!H49</f>
        <v>250</v>
      </c>
      <c r="W49" s="20">
        <v>89</v>
      </c>
      <c r="X49" s="20">
        <f>'[1]Psych.Jihl.'!H49</f>
        <v>313.01</v>
      </c>
      <c r="Y49" s="21">
        <f t="shared" si="1"/>
        <v>2290</v>
      </c>
      <c r="Z49" s="24">
        <f t="shared" si="2"/>
        <v>6905.06</v>
      </c>
    </row>
    <row r="50" spans="1:26" ht="15.75">
      <c r="A50" s="46" t="s">
        <v>72</v>
      </c>
      <c r="B50" s="19">
        <f>'[1]DS Havlíčkův Brod'!H50</f>
        <v>3541.3</v>
      </c>
      <c r="C50" s="20">
        <f>'[1]DD Ždírec'!H50</f>
        <v>5205</v>
      </c>
      <c r="D50" s="20">
        <f>'[1]DD Onšov'!H50</f>
        <v>1662</v>
      </c>
      <c r="E50" s="20">
        <f>'[1]DD Proseč Obořiště'!H50</f>
        <v>2860</v>
      </c>
      <c r="F50" s="20">
        <f>'[1]DD Proseč u Pošné'!H50</f>
        <v>3671</v>
      </c>
      <c r="G50" s="20">
        <f>'[1]DD Humpolec'!H50</f>
        <v>8154</v>
      </c>
      <c r="H50" s="20">
        <v>7582</v>
      </c>
      <c r="I50" s="20">
        <v>8073</v>
      </c>
      <c r="J50" s="20">
        <f>'[1]DD Velký Újezd'!H50</f>
        <v>4502</v>
      </c>
      <c r="K50" s="20">
        <f>'[1]DS Náměšť nad Os'!H50</f>
        <v>4003</v>
      </c>
      <c r="L50" s="20">
        <f>'[1]DS Mitrov'!H50</f>
        <v>6830</v>
      </c>
      <c r="M50" s="20">
        <v>7327</v>
      </c>
      <c r="N50" s="21">
        <f t="shared" si="0"/>
        <v>63410.3</v>
      </c>
      <c r="O50" s="22">
        <f>'[1]ÚSP Lidmaň'!H50</f>
        <v>4876</v>
      </c>
      <c r="P50" s="22">
        <f>'[1]ÚSP Zboží'!H50</f>
        <v>3630.52</v>
      </c>
      <c r="Q50" s="22">
        <v>3910</v>
      </c>
      <c r="R50" s="20">
        <f>'[1]ÚSP Věž'!H50</f>
        <v>3800</v>
      </c>
      <c r="S50" s="23">
        <f>'[1]ÚSP Křižanov'!H50</f>
        <v>8048</v>
      </c>
      <c r="T50" s="23">
        <v>4066</v>
      </c>
      <c r="U50" s="23">
        <f>'[1]ÚSP Nové Syrovice'!H50</f>
        <v>4906</v>
      </c>
      <c r="V50" s="20">
        <f>'[1]DÚSP Černovice'!H50</f>
        <v>14078</v>
      </c>
      <c r="W50" s="20">
        <v>3469</v>
      </c>
      <c r="X50" s="20">
        <f>'[1]Psych.Jihl.'!H50</f>
        <v>1922.99</v>
      </c>
      <c r="Y50" s="21">
        <f t="shared" si="1"/>
        <v>50783.520000000004</v>
      </c>
      <c r="Z50" s="24">
        <f t="shared" si="2"/>
        <v>116116.81</v>
      </c>
    </row>
    <row r="51" spans="1:26" ht="15.75">
      <c r="A51" s="46" t="s">
        <v>73</v>
      </c>
      <c r="B51" s="19">
        <f>'[1]DS Havlíčkův Brod'!H51</f>
        <v>0</v>
      </c>
      <c r="C51" s="20">
        <f>'[1]DD Ždírec'!H51</f>
        <v>0</v>
      </c>
      <c r="D51" s="20">
        <f>'[1]DD Onšov'!H51</f>
        <v>0</v>
      </c>
      <c r="E51" s="20">
        <f>'[1]DD Proseč Obořiště'!H51</f>
        <v>0</v>
      </c>
      <c r="F51" s="20">
        <f>'[1]DD Proseč u Pošné'!H51</f>
        <v>0</v>
      </c>
      <c r="G51" s="20">
        <f>'[1]DD Humpolec'!H51</f>
        <v>7</v>
      </c>
      <c r="H51" s="20">
        <v>0</v>
      </c>
      <c r="I51" s="20">
        <v>0</v>
      </c>
      <c r="J51" s="20">
        <f>'[1]DD Velký Újezd'!H51</f>
        <v>0</v>
      </c>
      <c r="K51" s="20">
        <f>'[1]DS Náměšť nad Os'!H51</f>
        <v>0</v>
      </c>
      <c r="L51" s="20">
        <f>'[1]DS Mitrov'!H51</f>
        <v>0</v>
      </c>
      <c r="M51" s="20">
        <v>0</v>
      </c>
      <c r="N51" s="21">
        <f t="shared" si="0"/>
        <v>7</v>
      </c>
      <c r="O51" s="22">
        <f>'[1]ÚSP Lidmaň'!H51</f>
        <v>0</v>
      </c>
      <c r="P51" s="22">
        <f>'[1]ÚSP Zboží'!H51</f>
        <v>0</v>
      </c>
      <c r="Q51" s="22">
        <v>0</v>
      </c>
      <c r="R51" s="20">
        <f>'[1]ÚSP Věž'!H51</f>
        <v>0</v>
      </c>
      <c r="S51" s="23">
        <f>'[1]ÚSP Křižanov'!H51</f>
        <v>0</v>
      </c>
      <c r="T51" s="23">
        <v>0</v>
      </c>
      <c r="U51" s="23">
        <f>'[1]ÚSP Nové Syrovice'!H51</f>
        <v>1</v>
      </c>
      <c r="V51" s="20">
        <f>'[1]DÚSP Černovice'!H51</f>
        <v>21</v>
      </c>
      <c r="W51" s="20">
        <v>0</v>
      </c>
      <c r="X51" s="20">
        <f>'[1]Psych.Jihl.'!H51</f>
        <v>0</v>
      </c>
      <c r="Y51" s="21">
        <f t="shared" si="1"/>
        <v>22</v>
      </c>
      <c r="Z51" s="24">
        <f t="shared" si="2"/>
        <v>29</v>
      </c>
    </row>
    <row r="52" spans="1:26" ht="15.75">
      <c r="A52" s="46" t="s">
        <v>74</v>
      </c>
      <c r="B52" s="19">
        <f>'[1]DS Havlíčkův Brod'!H52</f>
        <v>1.2</v>
      </c>
      <c r="C52" s="20">
        <f>'[1]DD Ždírec'!H52</f>
        <v>0</v>
      </c>
      <c r="D52" s="20">
        <f>'[1]DD Onšov'!H52</f>
        <v>0</v>
      </c>
      <c r="E52" s="20">
        <f>'[1]DD Proseč Obořiště'!H52</f>
        <v>0</v>
      </c>
      <c r="F52" s="20">
        <f>'[1]DD Proseč u Pošné'!H52</f>
        <v>0</v>
      </c>
      <c r="G52" s="20">
        <f>'[1]DD Humpolec'!H52</f>
        <v>0</v>
      </c>
      <c r="H52" s="20">
        <v>2</v>
      </c>
      <c r="I52" s="20">
        <v>0</v>
      </c>
      <c r="J52" s="20">
        <f>'[1]DD Velký Újezd'!H52</f>
        <v>0</v>
      </c>
      <c r="K52" s="20">
        <f>'[1]DS Náměšť nad Os'!H52</f>
        <v>5</v>
      </c>
      <c r="L52" s="20">
        <f>'[1]DS Mitrov'!H52</f>
        <v>2</v>
      </c>
      <c r="M52" s="20">
        <v>0</v>
      </c>
      <c r="N52" s="21">
        <f t="shared" si="0"/>
        <v>10.2</v>
      </c>
      <c r="O52" s="22">
        <f>'[1]ÚSP Lidmaň'!H52</f>
        <v>0</v>
      </c>
      <c r="P52" s="22">
        <f>'[1]ÚSP Zboží'!H52</f>
        <v>0</v>
      </c>
      <c r="Q52" s="22">
        <v>3</v>
      </c>
      <c r="R52" s="20">
        <f>'[1]ÚSP Věž'!H52</f>
        <v>20</v>
      </c>
      <c r="S52" s="23">
        <f>'[1]ÚSP Křižanov'!H52</f>
        <v>0</v>
      </c>
      <c r="T52" s="23">
        <v>30</v>
      </c>
      <c r="U52" s="23">
        <f>'[1]ÚSP Nové Syrovice'!H52</f>
        <v>0</v>
      </c>
      <c r="V52" s="20">
        <f>'[1]DÚSP Černovice'!H52</f>
        <v>158</v>
      </c>
      <c r="W52" s="20">
        <v>3</v>
      </c>
      <c r="X52" s="20">
        <f>'[1]Psych.Jihl.'!H52</f>
        <v>0</v>
      </c>
      <c r="Y52" s="21">
        <f t="shared" si="1"/>
        <v>214</v>
      </c>
      <c r="Z52" s="24">
        <f t="shared" si="2"/>
        <v>224.2</v>
      </c>
    </row>
    <row r="53" spans="1:26" ht="15.75">
      <c r="A53" s="46" t="s">
        <v>75</v>
      </c>
      <c r="B53" s="19">
        <f>'[1]DS Havlíčkův Brod'!H53</f>
        <v>120</v>
      </c>
      <c r="C53" s="20">
        <f>'[1]DD Ždírec'!H53</f>
        <v>170</v>
      </c>
      <c r="D53" s="20">
        <f>'[1]DD Onšov'!H53</f>
        <v>73</v>
      </c>
      <c r="E53" s="20">
        <f>'[1]DD Proseč Obořiště'!H53</f>
        <v>126</v>
      </c>
      <c r="F53" s="20">
        <f>'[1]DD Proseč u Pošné'!H53</f>
        <v>183</v>
      </c>
      <c r="G53" s="20">
        <f>'[1]DD Humpolec'!H53</f>
        <v>385</v>
      </c>
      <c r="H53" s="20">
        <v>203</v>
      </c>
      <c r="I53" s="20">
        <v>210</v>
      </c>
      <c r="J53" s="20">
        <f>'[1]DD Velký Újezd'!H53</f>
        <v>63</v>
      </c>
      <c r="K53" s="20">
        <f>'[1]DS Náměšť nad Os'!H53</f>
        <v>105</v>
      </c>
      <c r="L53" s="20">
        <f>'[1]DS Mitrov'!H53</f>
        <v>295</v>
      </c>
      <c r="M53" s="20">
        <v>379</v>
      </c>
      <c r="N53" s="21">
        <f t="shared" si="0"/>
        <v>2312</v>
      </c>
      <c r="O53" s="22">
        <f>'[1]ÚSP Lidmaň'!H53</f>
        <v>178</v>
      </c>
      <c r="P53" s="22">
        <f>'[1]ÚSP Zboží'!H53</f>
        <v>112.29</v>
      </c>
      <c r="Q53" s="22">
        <v>95</v>
      </c>
      <c r="R53" s="20">
        <f>'[1]ÚSP Věž'!H53</f>
        <v>138</v>
      </c>
      <c r="S53" s="23">
        <f>'[1]ÚSP Křižanov'!H53</f>
        <v>745</v>
      </c>
      <c r="T53" s="23">
        <v>130</v>
      </c>
      <c r="U53" s="23">
        <f>'[1]ÚSP Nové Syrovice'!H53</f>
        <v>208</v>
      </c>
      <c r="V53" s="20">
        <f>'[1]DÚSP Černovice'!H53</f>
        <v>1121</v>
      </c>
      <c r="W53" s="20">
        <v>103</v>
      </c>
      <c r="X53" s="20">
        <f>'[1]Psych.Jihl.'!H53</f>
        <v>52</v>
      </c>
      <c r="Y53" s="21">
        <f t="shared" si="1"/>
        <v>2830.29</v>
      </c>
      <c r="Z53" s="24">
        <f t="shared" si="2"/>
        <v>5194.29</v>
      </c>
    </row>
    <row r="54" spans="1:26" ht="15.75">
      <c r="A54" s="46" t="s">
        <v>76</v>
      </c>
      <c r="B54" s="19">
        <f>'[1]DS Havlíčkův Brod'!H54</f>
        <v>0</v>
      </c>
      <c r="C54" s="20">
        <f>'[1]DD Ždírec'!H54</f>
        <v>0</v>
      </c>
      <c r="D54" s="20">
        <f>'[1]DD Onšov'!H54</f>
        <v>0</v>
      </c>
      <c r="E54" s="20">
        <f>'[1]DD Proseč Obořiště'!H54</f>
        <v>0</v>
      </c>
      <c r="F54" s="20">
        <f>'[1]DD Proseč u Pošné'!H54</f>
        <v>0</v>
      </c>
      <c r="G54" s="20">
        <f>'[1]DD Humpolec'!H54</f>
        <v>0</v>
      </c>
      <c r="H54" s="20">
        <v>0</v>
      </c>
      <c r="I54" s="20">
        <v>0</v>
      </c>
      <c r="J54" s="20">
        <f>'[1]DD Velký Újezd'!H54</f>
        <v>0</v>
      </c>
      <c r="K54" s="20">
        <f>'[1]DS Náměšť nad Os'!H54</f>
        <v>0</v>
      </c>
      <c r="L54" s="20">
        <f>'[1]DS Mitrov'!H54</f>
        <v>0</v>
      </c>
      <c r="M54" s="20">
        <v>0</v>
      </c>
      <c r="N54" s="21">
        <f t="shared" si="0"/>
        <v>0</v>
      </c>
      <c r="O54" s="22">
        <f>'[1]ÚSP Lidmaň'!H54</f>
        <v>0</v>
      </c>
      <c r="P54" s="22">
        <f>'[1]ÚSP Zboží'!H54</f>
        <v>0</v>
      </c>
      <c r="Q54" s="22">
        <v>0</v>
      </c>
      <c r="R54" s="20">
        <f>'[1]ÚSP Věž'!H54</f>
        <v>0</v>
      </c>
      <c r="S54" s="23">
        <f>'[1]ÚSP Křižanov'!H54</f>
        <v>0</v>
      </c>
      <c r="T54" s="23">
        <v>0</v>
      </c>
      <c r="U54" s="23">
        <f>'[1]ÚSP Nové Syrovice'!H54</f>
        <v>0</v>
      </c>
      <c r="V54" s="20">
        <f>'[1]DÚSP Černovice'!H54</f>
        <v>0</v>
      </c>
      <c r="W54" s="20">
        <v>0</v>
      </c>
      <c r="X54" s="20">
        <f>'[1]Psych.Jihl.'!H54</f>
        <v>0</v>
      </c>
      <c r="Y54" s="21">
        <f t="shared" si="1"/>
        <v>0</v>
      </c>
      <c r="Z54" s="24">
        <f t="shared" si="2"/>
        <v>0</v>
      </c>
    </row>
    <row r="55" spans="1:26" ht="15.75">
      <c r="A55" s="46" t="s">
        <v>77</v>
      </c>
      <c r="B55" s="19">
        <f>'[1]DS Havlíčkův Brod'!H55</f>
        <v>580</v>
      </c>
      <c r="C55" s="20">
        <f>'[1]DD Ždírec'!H55</f>
        <v>1510</v>
      </c>
      <c r="D55" s="20">
        <f>'[1]DD Onšov'!H55</f>
        <v>425</v>
      </c>
      <c r="E55" s="20">
        <f>'[1]DD Proseč Obořiště'!H55</f>
        <v>608</v>
      </c>
      <c r="F55" s="20">
        <f>'[1]DD Proseč u Pošné'!H55</f>
        <v>580</v>
      </c>
      <c r="G55" s="20">
        <f>'[1]DD Humpolec'!H55</f>
        <v>800</v>
      </c>
      <c r="H55" s="20">
        <v>2519</v>
      </c>
      <c r="I55" s="20">
        <v>1188</v>
      </c>
      <c r="J55" s="20">
        <f>'[1]DD Velký Újezd'!H55</f>
        <v>310</v>
      </c>
      <c r="K55" s="20">
        <f>'[1]DS Náměšť nad Os'!H55</f>
        <v>1991</v>
      </c>
      <c r="L55" s="20">
        <f>'[1]DS Mitrov'!H55</f>
        <v>1020</v>
      </c>
      <c r="M55" s="20">
        <v>576</v>
      </c>
      <c r="N55" s="21">
        <f t="shared" si="0"/>
        <v>12107</v>
      </c>
      <c r="O55" s="22">
        <f>'[1]ÚSP Lidmaň'!H55</f>
        <v>690</v>
      </c>
      <c r="P55" s="22">
        <f>'[1]ÚSP Zboží'!H55</f>
        <v>409</v>
      </c>
      <c r="Q55" s="22">
        <v>398</v>
      </c>
      <c r="R55" s="20">
        <f>'[1]ÚSP Věž'!H55</f>
        <v>373</v>
      </c>
      <c r="S55" s="23">
        <f>'[1]ÚSP Křižanov'!H55</f>
        <v>1497</v>
      </c>
      <c r="T55" s="23">
        <v>1058</v>
      </c>
      <c r="U55" s="23">
        <f>'[1]ÚSP Nové Syrovice'!H55</f>
        <v>520</v>
      </c>
      <c r="V55" s="20">
        <f>'[1]DÚSP Černovice'!H55</f>
        <v>2471</v>
      </c>
      <c r="W55" s="20">
        <v>1006</v>
      </c>
      <c r="X55" s="20">
        <f>'[1]Psych.Jihl.'!H55</f>
        <v>171.97</v>
      </c>
      <c r="Y55" s="21">
        <f t="shared" si="1"/>
        <v>8422</v>
      </c>
      <c r="Z55" s="24">
        <f t="shared" si="2"/>
        <v>20700.97</v>
      </c>
    </row>
    <row r="56" spans="1:26" ht="15.75">
      <c r="A56" s="46" t="s">
        <v>78</v>
      </c>
      <c r="B56" s="19">
        <f>'[1]DS Havlíčkův Brod'!H56</f>
        <v>0</v>
      </c>
      <c r="C56" s="20">
        <f>'[1]DD Ždírec'!H56</f>
        <v>0</v>
      </c>
      <c r="D56" s="20">
        <f>'[1]DD Onšov'!H56</f>
        <v>0</v>
      </c>
      <c r="E56" s="20">
        <f>'[1]DD Proseč Obořiště'!H56</f>
        <v>0</v>
      </c>
      <c r="F56" s="20">
        <f>'[1]DD Proseč u Pošné'!H56</f>
        <v>0</v>
      </c>
      <c r="G56" s="20">
        <f>'[1]DD Humpolec'!H56</f>
        <v>0</v>
      </c>
      <c r="H56" s="20">
        <v>0</v>
      </c>
      <c r="I56" s="20">
        <v>0</v>
      </c>
      <c r="J56" s="20">
        <f>'[1]DD Velký Újezd'!H56</f>
        <v>0</v>
      </c>
      <c r="K56" s="20">
        <f>'[1]DS Náměšť nad Os'!H56</f>
        <v>0</v>
      </c>
      <c r="L56" s="20">
        <f>'[1]DS Mitrov'!H56</f>
        <v>0</v>
      </c>
      <c r="M56" s="20">
        <v>0</v>
      </c>
      <c r="N56" s="21">
        <f t="shared" si="0"/>
        <v>0</v>
      </c>
      <c r="O56" s="22">
        <f>'[1]ÚSP Lidmaň'!H56</f>
        <v>0</v>
      </c>
      <c r="P56" s="22">
        <f>'[1]ÚSP Zboží'!H56</f>
        <v>0</v>
      </c>
      <c r="Q56" s="22">
        <v>0</v>
      </c>
      <c r="R56" s="20">
        <f>'[1]ÚSP Věž'!H56</f>
        <v>0</v>
      </c>
      <c r="S56" s="23">
        <f>'[1]ÚSP Křižanov'!H56</f>
        <v>0</v>
      </c>
      <c r="T56" s="23">
        <v>0</v>
      </c>
      <c r="U56" s="23">
        <f>'[1]ÚSP Nové Syrovice'!H56</f>
        <v>0</v>
      </c>
      <c r="V56" s="20">
        <f>'[1]DÚSP Černovice'!H56</f>
        <v>0</v>
      </c>
      <c r="W56" s="20">
        <v>0</v>
      </c>
      <c r="X56" s="20">
        <f>'[1]Psych.Jihl.'!H56</f>
        <v>0</v>
      </c>
      <c r="Y56" s="21">
        <f t="shared" si="1"/>
        <v>0</v>
      </c>
      <c r="Z56" s="24">
        <f t="shared" si="2"/>
        <v>0</v>
      </c>
    </row>
    <row r="57" spans="1:26" ht="16.5" thickBot="1">
      <c r="A57" s="47" t="s">
        <v>79</v>
      </c>
      <c r="B57" s="27">
        <f>'[1]DS Havlíčkův Brod'!H57</f>
        <v>0</v>
      </c>
      <c r="C57" s="28">
        <f>'[1]DD Ždírec'!H57</f>
        <v>0</v>
      </c>
      <c r="D57" s="28">
        <f>'[1]DD Onšov'!H57</f>
        <v>0</v>
      </c>
      <c r="E57" s="28">
        <f>'[1]DD Proseč Obořiště'!H57</f>
        <v>0</v>
      </c>
      <c r="F57" s="28">
        <f>'[1]DD Proseč u Pošné'!H57</f>
        <v>0</v>
      </c>
      <c r="G57" s="28">
        <f>'[1]DD Humpolec'!H57</f>
        <v>0</v>
      </c>
      <c r="H57" s="28">
        <v>0</v>
      </c>
      <c r="I57" s="28">
        <v>0</v>
      </c>
      <c r="J57" s="28">
        <f>'[1]DD Velký Újezd'!H57</f>
        <v>0</v>
      </c>
      <c r="K57" s="28">
        <f>'[1]DS Náměšť nad Os'!H57</f>
        <v>0</v>
      </c>
      <c r="L57" s="28">
        <f>'[1]DS Mitrov'!H57</f>
        <v>0</v>
      </c>
      <c r="M57" s="28">
        <v>0</v>
      </c>
      <c r="N57" s="29">
        <f t="shared" si="0"/>
        <v>0</v>
      </c>
      <c r="O57" s="30">
        <f>'[1]ÚSP Lidmaň'!H57</f>
        <v>0</v>
      </c>
      <c r="P57" s="30">
        <f>'[1]ÚSP Zboží'!H57</f>
        <v>0</v>
      </c>
      <c r="Q57" s="30">
        <v>24</v>
      </c>
      <c r="R57" s="28">
        <f>'[1]ÚSP Věž'!H57</f>
        <v>0</v>
      </c>
      <c r="S57" s="31">
        <f>'[1]ÚSP Křižanov'!H57</f>
        <v>0</v>
      </c>
      <c r="T57" s="31">
        <v>0</v>
      </c>
      <c r="U57" s="31">
        <f>'[1]ÚSP Nové Syrovice'!H57</f>
        <v>0</v>
      </c>
      <c r="V57" s="28">
        <f>'[1]DÚSP Černovice'!H57</f>
        <v>0</v>
      </c>
      <c r="W57" s="28">
        <v>0</v>
      </c>
      <c r="X57" s="28">
        <f>'[1]Psych.Jihl.'!H57</f>
        <v>0</v>
      </c>
      <c r="Y57" s="29">
        <f t="shared" si="1"/>
        <v>24</v>
      </c>
      <c r="Z57" s="32">
        <f t="shared" si="2"/>
        <v>24</v>
      </c>
    </row>
    <row r="58" spans="1:26" ht="16.5" thickBot="1">
      <c r="A58" s="33" t="s">
        <v>80</v>
      </c>
      <c r="B58" s="34">
        <f>'[1]DS Havlíčkův Brod'!H58</f>
        <v>20381.1</v>
      </c>
      <c r="C58" s="35">
        <f>'[1]DD Ždírec'!H58</f>
        <v>30981</v>
      </c>
      <c r="D58" s="35">
        <f>'[1]DD Onšov'!H58</f>
        <v>10701</v>
      </c>
      <c r="E58" s="35">
        <f>'[1]DD Proseč Obořiště'!H58</f>
        <v>16587</v>
      </c>
      <c r="F58" s="35">
        <f>'[1]DD Proseč u Pošné'!H58</f>
        <v>21059</v>
      </c>
      <c r="G58" s="35">
        <f>'[1]DD Humpolec'!H58</f>
        <v>46129</v>
      </c>
      <c r="H58" s="35">
        <v>45254</v>
      </c>
      <c r="I58" s="35">
        <v>49632</v>
      </c>
      <c r="J58" s="35">
        <f>'[1]DD Velký Újezd'!H58</f>
        <v>25761.8</v>
      </c>
      <c r="K58" s="35">
        <f>'[1]DS Náměšť nad Os'!H58</f>
        <v>25389</v>
      </c>
      <c r="L58" s="35">
        <f>'[1]DS Mitrov'!H58</f>
        <v>38670</v>
      </c>
      <c r="M58" s="35">
        <v>37937.12</v>
      </c>
      <c r="N58" s="35">
        <f t="shared" si="0"/>
        <v>368482.02</v>
      </c>
      <c r="O58" s="36">
        <f>'[1]ÚSP Lidmaň'!H58</f>
        <v>26564</v>
      </c>
      <c r="P58" s="36">
        <f>'[1]ÚSP Zboží'!H58</f>
        <v>20284.63</v>
      </c>
      <c r="Q58" s="36">
        <f>22467-53</f>
        <v>22414</v>
      </c>
      <c r="R58" s="35">
        <f>'[1]ÚSP Věž'!H58</f>
        <v>22455</v>
      </c>
      <c r="S58" s="37">
        <f>'[1]ÚSP Křižanov'!H58</f>
        <v>43949</v>
      </c>
      <c r="T58" s="37">
        <v>24440</v>
      </c>
      <c r="U58" s="37">
        <f>'[1]ÚSP Nové Syrovice'!H58</f>
        <v>26054.5</v>
      </c>
      <c r="V58" s="35">
        <f>'[1]DÚSP Černovice'!H58</f>
        <v>71132</v>
      </c>
      <c r="W58" s="35">
        <v>21509</v>
      </c>
      <c r="X58" s="35">
        <v>9150</v>
      </c>
      <c r="Y58" s="35">
        <f t="shared" si="1"/>
        <v>278802.13</v>
      </c>
      <c r="Z58" s="38">
        <f t="shared" si="2"/>
        <v>656434.15</v>
      </c>
    </row>
    <row r="59" spans="2:26" ht="16.5" thickBot="1">
      <c r="B59" s="48"/>
      <c r="C59" s="48"/>
      <c r="D59" s="48"/>
      <c r="E59" s="48"/>
      <c r="F59" s="48"/>
      <c r="G59" s="48"/>
      <c r="H59" s="48"/>
      <c r="I59" s="48"/>
      <c r="J59" s="48">
        <f>'[1]DD Velký Újezd'!J60</f>
        <v>0</v>
      </c>
      <c r="K59" s="48"/>
      <c r="L59" s="48"/>
      <c r="M59" s="13"/>
      <c r="N59" s="49"/>
      <c r="O59" s="50"/>
      <c r="P59" s="50"/>
      <c r="Q59" s="48"/>
      <c r="R59" s="48"/>
      <c r="S59" s="51"/>
      <c r="T59" s="51"/>
      <c r="U59" s="48"/>
      <c r="V59" s="48"/>
      <c r="W59" s="48">
        <f>'[1]USP Ledeč nad Sázavou'!J60</f>
        <v>0</v>
      </c>
      <c r="X59" s="48">
        <f>'[1]Psych.Jihl.'!J60</f>
        <v>0</v>
      </c>
      <c r="Y59" s="49"/>
      <c r="Z59" s="49"/>
    </row>
    <row r="60" spans="1:26" ht="16.5" thickBot="1">
      <c r="A60" s="52" t="s">
        <v>83</v>
      </c>
      <c r="B60" s="53">
        <f>B25-B58</f>
        <v>0</v>
      </c>
      <c r="C60" s="53">
        <v>-1919</v>
      </c>
      <c r="D60" s="53">
        <f aca="true" t="shared" si="3" ref="D60:X60">D25-D58</f>
        <v>0</v>
      </c>
      <c r="E60" s="53">
        <f t="shared" si="3"/>
        <v>0</v>
      </c>
      <c r="F60" s="53">
        <f t="shared" si="3"/>
        <v>0</v>
      </c>
      <c r="G60" s="53">
        <v>-450</v>
      </c>
      <c r="H60" s="53">
        <f t="shared" si="3"/>
        <v>0</v>
      </c>
      <c r="I60" s="53">
        <f t="shared" si="3"/>
        <v>226</v>
      </c>
      <c r="J60" s="53">
        <v>-754</v>
      </c>
      <c r="K60" s="53">
        <f t="shared" si="3"/>
        <v>0</v>
      </c>
      <c r="L60" s="53">
        <f t="shared" si="3"/>
        <v>297</v>
      </c>
      <c r="M60" s="53">
        <f t="shared" si="3"/>
        <v>0.00999999999476131</v>
      </c>
      <c r="N60" s="53">
        <f>C60+G60+J60</f>
        <v>-3123</v>
      </c>
      <c r="O60" s="54">
        <f t="shared" si="3"/>
        <v>0</v>
      </c>
      <c r="P60" s="54">
        <f t="shared" si="3"/>
        <v>-0.030000000002473826</v>
      </c>
      <c r="Q60" s="53">
        <f>Q25-Q58</f>
        <v>-2000</v>
      </c>
      <c r="R60" s="53">
        <f t="shared" si="3"/>
        <v>500</v>
      </c>
      <c r="S60" s="55">
        <f t="shared" si="3"/>
        <v>11</v>
      </c>
      <c r="T60" s="55">
        <f t="shared" si="3"/>
        <v>-1931</v>
      </c>
      <c r="U60" s="53">
        <f t="shared" si="3"/>
        <v>-278.5</v>
      </c>
      <c r="V60" s="53">
        <f t="shared" si="3"/>
        <v>0</v>
      </c>
      <c r="W60" s="53">
        <f t="shared" si="3"/>
        <v>6</v>
      </c>
      <c r="X60" s="53">
        <f t="shared" si="3"/>
        <v>0</v>
      </c>
      <c r="Y60" s="53">
        <f>Q60+T60+U60</f>
        <v>-4209.5</v>
      </c>
      <c r="Z60" s="56">
        <f>N60+X60+Y60</f>
        <v>-7332.5</v>
      </c>
    </row>
    <row r="61" spans="2:26" ht="15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2" t="s">
        <v>87</v>
      </c>
      <c r="X61" s="1"/>
      <c r="Y61" s="2" t="s">
        <v>87</v>
      </c>
      <c r="Z61" s="49"/>
    </row>
    <row r="62" spans="2:26" ht="15.7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X62" s="1"/>
      <c r="Y62" s="49"/>
      <c r="Z62" s="49"/>
    </row>
    <row r="63" spans="2:26" ht="16.5" thickBo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X63" s="1"/>
      <c r="Y63" s="49"/>
      <c r="Z63" s="49"/>
    </row>
    <row r="64" spans="1:26" ht="29.25" customHeight="1" thickBot="1">
      <c r="A64" s="58" t="s">
        <v>85</v>
      </c>
      <c r="B64" s="59">
        <v>68</v>
      </c>
      <c r="C64" s="60">
        <v>104</v>
      </c>
      <c r="D64" s="60">
        <v>48</v>
      </c>
      <c r="E64" s="60">
        <v>70</v>
      </c>
      <c r="F64" s="60">
        <v>69</v>
      </c>
      <c r="G64" s="60">
        <v>203</v>
      </c>
      <c r="H64" s="60">
        <v>172</v>
      </c>
      <c r="I64" s="60">
        <v>195</v>
      </c>
      <c r="J64" s="60">
        <v>135</v>
      </c>
      <c r="K64" s="60">
        <v>92</v>
      </c>
      <c r="L64" s="60">
        <v>130</v>
      </c>
      <c r="M64" s="61">
        <v>145</v>
      </c>
      <c r="N64" s="62">
        <f>SUM(B64:M64)</f>
        <v>1431</v>
      </c>
      <c r="O64" s="59">
        <v>100</v>
      </c>
      <c r="P64" s="60">
        <v>60</v>
      </c>
      <c r="Q64" s="60">
        <v>70</v>
      </c>
      <c r="R64" s="60">
        <v>80</v>
      </c>
      <c r="S64" s="60">
        <v>142</v>
      </c>
      <c r="T64" s="60">
        <v>72</v>
      </c>
      <c r="U64" s="60">
        <v>90</v>
      </c>
      <c r="V64" s="60">
        <v>172</v>
      </c>
      <c r="W64" s="60">
        <v>80</v>
      </c>
      <c r="X64" s="63" t="s">
        <v>26</v>
      </c>
      <c r="Y64" s="64">
        <f>SUM(O64:W64)</f>
        <v>866</v>
      </c>
      <c r="Z64" s="65">
        <f>N64+Y64</f>
        <v>2297</v>
      </c>
    </row>
    <row r="65" spans="2:26" ht="19.5" customHeight="1" thickBot="1">
      <c r="B65" s="135" t="s">
        <v>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7"/>
      <c r="Y65" s="3"/>
      <c r="Z65" s="66"/>
    </row>
    <row r="66" spans="1:24" s="69" customFormat="1" ht="125.25" customHeight="1" thickBot="1">
      <c r="A66" s="67" t="s">
        <v>91</v>
      </c>
      <c r="B66" s="9" t="s">
        <v>0</v>
      </c>
      <c r="C66" s="6" t="s">
        <v>10</v>
      </c>
      <c r="D66" s="6" t="s">
        <v>11</v>
      </c>
      <c r="E66" s="6" t="s">
        <v>12</v>
      </c>
      <c r="F66" s="6" t="s">
        <v>13</v>
      </c>
      <c r="G66" s="6" t="s">
        <v>14</v>
      </c>
      <c r="H66" s="6" t="s">
        <v>3</v>
      </c>
      <c r="I66" s="6" t="s">
        <v>9</v>
      </c>
      <c r="J66" s="6" t="s">
        <v>15</v>
      </c>
      <c r="K66" s="6" t="s">
        <v>8</v>
      </c>
      <c r="L66" s="6" t="s">
        <v>25</v>
      </c>
      <c r="M66" s="6" t="s">
        <v>1</v>
      </c>
      <c r="N66" s="68" t="s">
        <v>89</v>
      </c>
      <c r="O66" s="9" t="s">
        <v>16</v>
      </c>
      <c r="P66" s="6" t="s">
        <v>17</v>
      </c>
      <c r="Q66" s="6" t="s">
        <v>18</v>
      </c>
      <c r="R66" s="6" t="s">
        <v>19</v>
      </c>
      <c r="S66" s="6" t="s">
        <v>20</v>
      </c>
      <c r="T66" s="6" t="s">
        <v>88</v>
      </c>
      <c r="U66" s="6" t="s">
        <v>21</v>
      </c>
      <c r="V66" s="6" t="s">
        <v>22</v>
      </c>
      <c r="W66" s="6" t="s">
        <v>23</v>
      </c>
      <c r="X66" s="68" t="s">
        <v>90</v>
      </c>
    </row>
    <row r="67" spans="1:24" ht="19.5" customHeight="1">
      <c r="A67" s="11" t="s">
        <v>28</v>
      </c>
      <c r="B67" s="70">
        <f aca="true" t="shared" si="4" ref="B67:B120">B5/$B$64</f>
        <v>205.49705882352941</v>
      </c>
      <c r="C67" s="71">
        <f aca="true" t="shared" si="5" ref="C67:C120">C5/$C$64</f>
        <v>173.3846153846154</v>
      </c>
      <c r="D67" s="71">
        <f aca="true" t="shared" si="6" ref="D67:D120">D5/$D$64</f>
        <v>160.39583333333334</v>
      </c>
      <c r="E67" s="71">
        <f aca="true" t="shared" si="7" ref="E67:E120">E5/$E$64</f>
        <v>157.8</v>
      </c>
      <c r="F67" s="71">
        <f aca="true" t="shared" si="8" ref="F67:F120">F5/$F$64</f>
        <v>197.92753623188406</v>
      </c>
      <c r="G67" s="71">
        <f aca="true" t="shared" si="9" ref="G67:G120">G5/$G$64</f>
        <v>154.9064039408867</v>
      </c>
      <c r="H67" s="71">
        <f aca="true" t="shared" si="10" ref="H67:H120">H5/$H$64</f>
        <v>168.48837209302326</v>
      </c>
      <c r="I67" s="71">
        <f aca="true" t="shared" si="11" ref="I67:I120">I5/$I$64</f>
        <v>169.92820512820512</v>
      </c>
      <c r="J67" s="71">
        <f aca="true" t="shared" si="12" ref="J67:J120">J5/$J$64</f>
        <v>124.05185185185185</v>
      </c>
      <c r="K67" s="71">
        <f aca="true" t="shared" si="13" ref="K67:K120">K5/$K$64</f>
        <v>177.70652173913044</v>
      </c>
      <c r="L67" s="71">
        <f aca="true" t="shared" si="14" ref="L67:L120">L5/$L$64</f>
        <v>203.6769230769231</v>
      </c>
      <c r="M67" s="72">
        <f aca="true" t="shared" si="15" ref="M67:M120">M5/$M$64</f>
        <v>151.2729655172414</v>
      </c>
      <c r="N67" s="73">
        <f>N5/$N$64</f>
        <v>167.35037037037037</v>
      </c>
      <c r="O67" s="74">
        <f aca="true" t="shared" si="16" ref="O67:O120">O5/$O$64</f>
        <v>146.82</v>
      </c>
      <c r="P67" s="71">
        <f aca="true" t="shared" si="17" ref="P67:P120">P5/$P$64</f>
        <v>181.21666666666667</v>
      </c>
      <c r="Q67" s="71">
        <f aca="true" t="shared" si="18" ref="Q67:Q120">Q5/$Q$64</f>
        <v>165.52857142857144</v>
      </c>
      <c r="R67" s="71">
        <f aca="true" t="shared" si="19" ref="R67:R120">R5/$R$64</f>
        <v>163.125</v>
      </c>
      <c r="S67" s="71">
        <f aca="true" t="shared" si="20" ref="S67:S120">S5/$S$64</f>
        <v>204.85915492957747</v>
      </c>
      <c r="T67" s="71">
        <f aca="true" t="shared" si="21" ref="T67:T120">T5/$T$64</f>
        <v>157.52777777777777</v>
      </c>
      <c r="U67" s="71">
        <f aca="true" t="shared" si="22" ref="U67:U120">U5/$U$64</f>
        <v>122.03333333333333</v>
      </c>
      <c r="V67" s="71">
        <f aca="true" t="shared" si="23" ref="V67:V120">V5/$V$64</f>
        <v>231.8953488372093</v>
      </c>
      <c r="W67" s="71">
        <f aca="true" t="shared" si="24" ref="W67:W120">W5/$W$64</f>
        <v>144.6875</v>
      </c>
      <c r="X67" s="75">
        <f>Y5/$Y$64</f>
        <v>176.75288683602773</v>
      </c>
    </row>
    <row r="68" spans="1:24" ht="19.5" customHeight="1">
      <c r="A68" s="18" t="s">
        <v>29</v>
      </c>
      <c r="B68" s="76">
        <f t="shared" si="4"/>
        <v>93.18088235294118</v>
      </c>
      <c r="C68" s="77">
        <f t="shared" si="5"/>
        <v>95.20192307692308</v>
      </c>
      <c r="D68" s="77">
        <f t="shared" si="6"/>
        <v>91.4375</v>
      </c>
      <c r="E68" s="77">
        <f t="shared" si="7"/>
        <v>84.15714285714286</v>
      </c>
      <c r="F68" s="77">
        <f t="shared" si="8"/>
        <v>90.72463768115942</v>
      </c>
      <c r="G68" s="77">
        <f t="shared" si="9"/>
        <v>78.47290640394088</v>
      </c>
      <c r="H68" s="77">
        <f t="shared" si="10"/>
        <v>87.48255813953489</v>
      </c>
      <c r="I68" s="77">
        <f t="shared" si="11"/>
        <v>94.1025641025641</v>
      </c>
      <c r="J68" s="77">
        <f t="shared" si="12"/>
        <v>57.111111111111114</v>
      </c>
      <c r="K68" s="77">
        <f t="shared" si="13"/>
        <v>99.77173913043478</v>
      </c>
      <c r="L68" s="77">
        <f t="shared" si="14"/>
        <v>89.68461538461538</v>
      </c>
      <c r="M68" s="78">
        <f t="shared" si="15"/>
        <v>69.27613793103448</v>
      </c>
      <c r="N68" s="79">
        <f aca="true" t="shared" si="25" ref="N68:N120">N6/$N$64</f>
        <v>84.34475192173305</v>
      </c>
      <c r="O68" s="80">
        <f t="shared" si="16"/>
        <v>82.65</v>
      </c>
      <c r="P68" s="77">
        <f t="shared" si="17"/>
        <v>86.72733333333332</v>
      </c>
      <c r="Q68" s="77">
        <f t="shared" si="18"/>
        <v>75.71428571428571</v>
      </c>
      <c r="R68" s="77">
        <f t="shared" si="19"/>
        <v>84.375</v>
      </c>
      <c r="S68" s="77">
        <f t="shared" si="20"/>
        <v>73.79577464788733</v>
      </c>
      <c r="T68" s="77">
        <f t="shared" si="21"/>
        <v>81.04166666666667</v>
      </c>
      <c r="U68" s="77">
        <f t="shared" si="22"/>
        <v>76.66666666666667</v>
      </c>
      <c r="V68" s="77">
        <f t="shared" si="23"/>
        <v>51.74418604651163</v>
      </c>
      <c r="W68" s="77">
        <f t="shared" si="24"/>
        <v>77.15</v>
      </c>
      <c r="X68" s="81">
        <f aca="true" t="shared" si="26" ref="X68:X120">Y6/$Y$64</f>
        <v>73.67741339491917</v>
      </c>
    </row>
    <row r="69" spans="1:24" ht="19.5" customHeight="1">
      <c r="A69" s="18" t="s">
        <v>30</v>
      </c>
      <c r="B69" s="76">
        <f t="shared" si="4"/>
        <v>88.6220588235294</v>
      </c>
      <c r="C69" s="77">
        <f t="shared" si="5"/>
        <v>72.1923076923077</v>
      </c>
      <c r="D69" s="77">
        <f t="shared" si="6"/>
        <v>64.95833333333333</v>
      </c>
      <c r="E69" s="77">
        <f t="shared" si="7"/>
        <v>62.44285714285714</v>
      </c>
      <c r="F69" s="77">
        <f t="shared" si="8"/>
        <v>79.71014492753623</v>
      </c>
      <c r="G69" s="77">
        <f t="shared" si="9"/>
        <v>65.02463054187191</v>
      </c>
      <c r="H69" s="77">
        <f t="shared" si="10"/>
        <v>70.47674418604652</v>
      </c>
      <c r="I69" s="77">
        <f t="shared" si="11"/>
        <v>63.53333333333333</v>
      </c>
      <c r="J69" s="77">
        <f t="shared" si="12"/>
        <v>49.42962962962963</v>
      </c>
      <c r="K69" s="77">
        <f t="shared" si="13"/>
        <v>63.19565217391305</v>
      </c>
      <c r="L69" s="77">
        <f t="shared" si="14"/>
        <v>98.93846153846154</v>
      </c>
      <c r="M69" s="78">
        <f t="shared" si="15"/>
        <v>69.57206896551725</v>
      </c>
      <c r="N69" s="79">
        <f t="shared" si="25"/>
        <v>69.65146750524109</v>
      </c>
      <c r="O69" s="80">
        <f t="shared" si="16"/>
        <v>60.34</v>
      </c>
      <c r="P69" s="77">
        <f t="shared" si="17"/>
        <v>82.92116666666668</v>
      </c>
      <c r="Q69" s="77">
        <f t="shared" si="18"/>
        <v>77.54285714285714</v>
      </c>
      <c r="R69" s="77">
        <f t="shared" si="19"/>
        <v>67.5</v>
      </c>
      <c r="S69" s="77">
        <f t="shared" si="20"/>
        <v>102.03521126760563</v>
      </c>
      <c r="T69" s="77">
        <f t="shared" si="21"/>
        <v>56.875</v>
      </c>
      <c r="U69" s="77">
        <f t="shared" si="22"/>
        <v>40</v>
      </c>
      <c r="V69" s="77">
        <f t="shared" si="23"/>
        <v>86.61046511627907</v>
      </c>
      <c r="W69" s="77">
        <f t="shared" si="24"/>
        <v>62.6375</v>
      </c>
      <c r="X69" s="81">
        <f t="shared" si="26"/>
        <v>73.82132794457276</v>
      </c>
    </row>
    <row r="70" spans="1:24" ht="19.5" customHeight="1">
      <c r="A70" s="18" t="s">
        <v>31</v>
      </c>
      <c r="B70" s="76">
        <f t="shared" si="4"/>
        <v>0</v>
      </c>
      <c r="C70" s="77">
        <f t="shared" si="5"/>
        <v>0</v>
      </c>
      <c r="D70" s="77">
        <f t="shared" si="6"/>
        <v>0.625</v>
      </c>
      <c r="E70" s="77">
        <f t="shared" si="7"/>
        <v>0.8571428571428571</v>
      </c>
      <c r="F70" s="77">
        <f t="shared" si="8"/>
        <v>0.5797101449275363</v>
      </c>
      <c r="G70" s="77">
        <f t="shared" si="9"/>
        <v>0.024630541871921183</v>
      </c>
      <c r="H70" s="77">
        <f t="shared" si="10"/>
        <v>0.05813953488372093</v>
      </c>
      <c r="I70" s="77">
        <f t="shared" si="11"/>
        <v>0</v>
      </c>
      <c r="J70" s="77">
        <f t="shared" si="12"/>
        <v>0</v>
      </c>
      <c r="K70" s="77">
        <f t="shared" si="13"/>
        <v>0.7608695652173914</v>
      </c>
      <c r="L70" s="77">
        <f t="shared" si="14"/>
        <v>0.015384615384615385</v>
      </c>
      <c r="M70" s="78">
        <f t="shared" si="15"/>
        <v>0</v>
      </c>
      <c r="N70" s="79">
        <f t="shared" si="25"/>
        <v>0.15164220824598182</v>
      </c>
      <c r="O70" s="80">
        <f t="shared" si="16"/>
        <v>2.56</v>
      </c>
      <c r="P70" s="77">
        <f t="shared" si="17"/>
        <v>0</v>
      </c>
      <c r="Q70" s="77">
        <f t="shared" si="18"/>
        <v>0.07142857142857142</v>
      </c>
      <c r="R70" s="77">
        <f t="shared" si="19"/>
        <v>0</v>
      </c>
      <c r="S70" s="77">
        <f t="shared" si="20"/>
        <v>0.08450704225352113</v>
      </c>
      <c r="T70" s="77">
        <f t="shared" si="21"/>
        <v>2.1666666666666665</v>
      </c>
      <c r="U70" s="77">
        <f t="shared" si="22"/>
        <v>0</v>
      </c>
      <c r="V70" s="77">
        <f t="shared" si="23"/>
        <v>0</v>
      </c>
      <c r="W70" s="77">
        <f t="shared" si="24"/>
        <v>0.15</v>
      </c>
      <c r="X70" s="81">
        <f t="shared" si="26"/>
        <v>0.5092378752886836</v>
      </c>
    </row>
    <row r="71" spans="1:24" ht="19.5" customHeight="1">
      <c r="A71" s="18" t="s">
        <v>32</v>
      </c>
      <c r="B71" s="76">
        <f t="shared" si="4"/>
        <v>23.389705882352942</v>
      </c>
      <c r="C71" s="77">
        <f t="shared" si="5"/>
        <v>3.701923076923077</v>
      </c>
      <c r="D71" s="77">
        <f t="shared" si="6"/>
        <v>0</v>
      </c>
      <c r="E71" s="77">
        <f t="shared" si="7"/>
        <v>7.571428571428571</v>
      </c>
      <c r="F71" s="77">
        <f t="shared" si="8"/>
        <v>24.043478260869566</v>
      </c>
      <c r="G71" s="77">
        <f t="shared" si="9"/>
        <v>7.8817733990147785</v>
      </c>
      <c r="H71" s="77">
        <f t="shared" si="10"/>
        <v>8.168604651162791</v>
      </c>
      <c r="I71" s="77">
        <f t="shared" si="11"/>
        <v>10.071794871794872</v>
      </c>
      <c r="J71" s="77">
        <f t="shared" si="12"/>
        <v>14.511111111111111</v>
      </c>
      <c r="K71" s="77">
        <f t="shared" si="13"/>
        <v>6.173913043478261</v>
      </c>
      <c r="L71" s="77">
        <f t="shared" si="14"/>
        <v>11.576923076923077</v>
      </c>
      <c r="M71" s="78">
        <f t="shared" si="15"/>
        <v>8.809655172413795</v>
      </c>
      <c r="N71" s="79">
        <f t="shared" si="25"/>
        <v>10.09287211740042</v>
      </c>
      <c r="O71" s="80">
        <f t="shared" si="16"/>
        <v>0.02</v>
      </c>
      <c r="P71" s="77">
        <f t="shared" si="17"/>
        <v>4.229666666666667</v>
      </c>
      <c r="Q71" s="77">
        <f t="shared" si="18"/>
        <v>9.414285714285715</v>
      </c>
      <c r="R71" s="77">
        <f t="shared" si="19"/>
        <v>7.5</v>
      </c>
      <c r="S71" s="77">
        <f t="shared" si="20"/>
        <v>23.3943661971831</v>
      </c>
      <c r="T71" s="77">
        <f t="shared" si="21"/>
        <v>12.625</v>
      </c>
      <c r="U71" s="77">
        <f t="shared" si="22"/>
        <v>2.9</v>
      </c>
      <c r="V71" s="77">
        <f t="shared" si="23"/>
        <v>53.77325581395349</v>
      </c>
      <c r="W71" s="77">
        <f t="shared" si="24"/>
        <v>1.1375</v>
      </c>
      <c r="X71" s="81">
        <f t="shared" si="26"/>
        <v>17.721454965357967</v>
      </c>
    </row>
    <row r="72" spans="1:24" ht="19.5" customHeight="1">
      <c r="A72" s="18" t="s">
        <v>33</v>
      </c>
      <c r="B72" s="76">
        <f t="shared" si="4"/>
        <v>3.7794117647058822</v>
      </c>
      <c r="C72" s="77">
        <f t="shared" si="5"/>
        <v>1.7115384615384615</v>
      </c>
      <c r="D72" s="77">
        <f t="shared" si="6"/>
        <v>3.3958333333333335</v>
      </c>
      <c r="E72" s="77">
        <f t="shared" si="7"/>
        <v>2.6285714285714286</v>
      </c>
      <c r="F72" s="77">
        <f t="shared" si="8"/>
        <v>2.8260869565217392</v>
      </c>
      <c r="G72" s="77">
        <f t="shared" si="9"/>
        <v>2.7142857142857144</v>
      </c>
      <c r="H72" s="77">
        <f t="shared" si="10"/>
        <v>2.302325581395349</v>
      </c>
      <c r="I72" s="77">
        <f t="shared" si="11"/>
        <v>2.2205128205128206</v>
      </c>
      <c r="J72" s="77">
        <f t="shared" si="12"/>
        <v>2.4444444444444446</v>
      </c>
      <c r="K72" s="77">
        <f t="shared" si="13"/>
        <v>2.597826086956522</v>
      </c>
      <c r="L72" s="77">
        <f t="shared" si="14"/>
        <v>3.1538461538461537</v>
      </c>
      <c r="M72" s="78">
        <f t="shared" si="15"/>
        <v>3.5322758620689654</v>
      </c>
      <c r="N72" s="79">
        <f t="shared" si="25"/>
        <v>2.6891544374563243</v>
      </c>
      <c r="O72" s="80">
        <f t="shared" si="16"/>
        <v>2.5</v>
      </c>
      <c r="P72" s="77">
        <f t="shared" si="17"/>
        <v>7.3385</v>
      </c>
      <c r="Q72" s="77">
        <f t="shared" si="18"/>
        <v>2.757142857142857</v>
      </c>
      <c r="R72" s="77">
        <f t="shared" si="19"/>
        <v>3.75</v>
      </c>
      <c r="S72" s="77">
        <f t="shared" si="20"/>
        <v>5.436619718309859</v>
      </c>
      <c r="T72" s="77">
        <f t="shared" si="21"/>
        <v>3.9444444444444446</v>
      </c>
      <c r="U72" s="77">
        <f t="shared" si="22"/>
        <v>2.433333333333333</v>
      </c>
      <c r="V72" s="77">
        <f t="shared" si="23"/>
        <v>3.0755813953488373</v>
      </c>
      <c r="W72" s="77">
        <f t="shared" si="24"/>
        <v>0</v>
      </c>
      <c r="X72" s="81">
        <f t="shared" si="26"/>
        <v>3.449549653579677</v>
      </c>
    </row>
    <row r="73" spans="1:24" ht="19.5" customHeight="1">
      <c r="A73" s="18" t="s">
        <v>34</v>
      </c>
      <c r="B73" s="76">
        <f t="shared" si="4"/>
        <v>0</v>
      </c>
      <c r="C73" s="77">
        <f t="shared" si="5"/>
        <v>0.09615384615384616</v>
      </c>
      <c r="D73" s="77">
        <f t="shared" si="6"/>
        <v>0</v>
      </c>
      <c r="E73" s="77">
        <f t="shared" si="7"/>
        <v>0.14285714285714285</v>
      </c>
      <c r="F73" s="77">
        <f t="shared" si="8"/>
        <v>0.043478260869565216</v>
      </c>
      <c r="G73" s="77">
        <f t="shared" si="9"/>
        <v>0.7881773399014779</v>
      </c>
      <c r="H73" s="77">
        <f t="shared" si="10"/>
        <v>0</v>
      </c>
      <c r="I73" s="77">
        <f t="shared" si="11"/>
        <v>0</v>
      </c>
      <c r="J73" s="77">
        <f t="shared" si="12"/>
        <v>0.5555555555555556</v>
      </c>
      <c r="K73" s="77">
        <f t="shared" si="13"/>
        <v>5.206521739130435</v>
      </c>
      <c r="L73" s="77">
        <f t="shared" si="14"/>
        <v>0.33076923076923076</v>
      </c>
      <c r="M73" s="78">
        <f t="shared" si="15"/>
        <v>0.08275862068965517</v>
      </c>
      <c r="N73" s="79">
        <f t="shared" si="25"/>
        <v>0.5534591194968553</v>
      </c>
      <c r="O73" s="80">
        <f t="shared" si="16"/>
        <v>0.04</v>
      </c>
      <c r="P73" s="77">
        <f t="shared" si="17"/>
        <v>0</v>
      </c>
      <c r="Q73" s="77">
        <f t="shared" si="18"/>
        <v>0.02857142857142857</v>
      </c>
      <c r="R73" s="77">
        <f t="shared" si="19"/>
        <v>0</v>
      </c>
      <c r="S73" s="77">
        <f t="shared" si="20"/>
        <v>0.11267605633802817</v>
      </c>
      <c r="T73" s="77">
        <f t="shared" si="21"/>
        <v>0.875</v>
      </c>
      <c r="U73" s="77">
        <f t="shared" si="22"/>
        <v>0.03333333333333333</v>
      </c>
      <c r="V73" s="77">
        <f t="shared" si="23"/>
        <v>36.69186046511628</v>
      </c>
      <c r="W73" s="77">
        <f t="shared" si="24"/>
        <v>3.6125</v>
      </c>
      <c r="X73" s="81">
        <f t="shared" si="26"/>
        <v>7.722863741339492</v>
      </c>
    </row>
    <row r="74" spans="1:24" ht="28.5" customHeight="1">
      <c r="A74" s="25" t="s">
        <v>35</v>
      </c>
      <c r="B74" s="76">
        <f t="shared" si="4"/>
        <v>0</v>
      </c>
      <c r="C74" s="77">
        <f t="shared" si="5"/>
        <v>0</v>
      </c>
      <c r="D74" s="77">
        <f t="shared" si="6"/>
        <v>0</v>
      </c>
      <c r="E74" s="77">
        <f t="shared" si="7"/>
        <v>0</v>
      </c>
      <c r="F74" s="77">
        <f t="shared" si="8"/>
        <v>0</v>
      </c>
      <c r="G74" s="77">
        <f t="shared" si="9"/>
        <v>0</v>
      </c>
      <c r="H74" s="77">
        <f t="shared" si="10"/>
        <v>0</v>
      </c>
      <c r="I74" s="77">
        <f t="shared" si="11"/>
        <v>0</v>
      </c>
      <c r="J74" s="77">
        <f t="shared" si="12"/>
        <v>0</v>
      </c>
      <c r="K74" s="77">
        <f t="shared" si="13"/>
        <v>0</v>
      </c>
      <c r="L74" s="77">
        <f t="shared" si="14"/>
        <v>0</v>
      </c>
      <c r="M74" s="78">
        <f t="shared" si="15"/>
        <v>0</v>
      </c>
      <c r="N74" s="79">
        <f t="shared" si="25"/>
        <v>0</v>
      </c>
      <c r="O74" s="80">
        <f t="shared" si="16"/>
        <v>0</v>
      </c>
      <c r="P74" s="77">
        <f t="shared" si="17"/>
        <v>0</v>
      </c>
      <c r="Q74" s="77">
        <f t="shared" si="18"/>
        <v>0</v>
      </c>
      <c r="R74" s="77">
        <f t="shared" si="19"/>
        <v>0</v>
      </c>
      <c r="S74" s="77">
        <f t="shared" si="20"/>
        <v>0</v>
      </c>
      <c r="T74" s="77">
        <f t="shared" si="21"/>
        <v>0</v>
      </c>
      <c r="U74" s="77">
        <f t="shared" si="22"/>
        <v>0</v>
      </c>
      <c r="V74" s="77">
        <f t="shared" si="23"/>
        <v>0</v>
      </c>
      <c r="W74" s="77">
        <f t="shared" si="24"/>
        <v>0</v>
      </c>
      <c r="X74" s="81">
        <f t="shared" si="26"/>
        <v>0</v>
      </c>
    </row>
    <row r="75" spans="1:24" ht="19.5" customHeight="1">
      <c r="A75" s="25" t="s">
        <v>36</v>
      </c>
      <c r="B75" s="76">
        <f t="shared" si="4"/>
        <v>0</v>
      </c>
      <c r="C75" s="77">
        <f t="shared" si="5"/>
        <v>0</v>
      </c>
      <c r="D75" s="77">
        <f t="shared" si="6"/>
        <v>0</v>
      </c>
      <c r="E75" s="77">
        <f t="shared" si="7"/>
        <v>0</v>
      </c>
      <c r="F75" s="77">
        <f t="shared" si="8"/>
        <v>0</v>
      </c>
      <c r="G75" s="77">
        <f t="shared" si="9"/>
        <v>0</v>
      </c>
      <c r="H75" s="77">
        <f t="shared" si="10"/>
        <v>0</v>
      </c>
      <c r="I75" s="77">
        <f t="shared" si="11"/>
        <v>0</v>
      </c>
      <c r="J75" s="77">
        <f t="shared" si="12"/>
        <v>0</v>
      </c>
      <c r="K75" s="77">
        <f t="shared" si="13"/>
        <v>0</v>
      </c>
      <c r="L75" s="77">
        <f t="shared" si="14"/>
        <v>0</v>
      </c>
      <c r="M75" s="78">
        <f t="shared" si="15"/>
        <v>0</v>
      </c>
      <c r="N75" s="79">
        <f t="shared" si="25"/>
        <v>0</v>
      </c>
      <c r="O75" s="80">
        <f t="shared" si="16"/>
        <v>0</v>
      </c>
      <c r="P75" s="77">
        <f t="shared" si="17"/>
        <v>0</v>
      </c>
      <c r="Q75" s="77">
        <f t="shared" si="18"/>
        <v>0</v>
      </c>
      <c r="R75" s="77">
        <f t="shared" si="19"/>
        <v>0</v>
      </c>
      <c r="S75" s="77">
        <f t="shared" si="20"/>
        <v>0</v>
      </c>
      <c r="T75" s="77">
        <f t="shared" si="21"/>
        <v>0</v>
      </c>
      <c r="U75" s="77">
        <f t="shared" si="22"/>
        <v>0</v>
      </c>
      <c r="V75" s="77">
        <f t="shared" si="23"/>
        <v>0</v>
      </c>
      <c r="W75" s="77">
        <f t="shared" si="24"/>
        <v>0</v>
      </c>
      <c r="X75" s="81">
        <f t="shared" si="26"/>
        <v>0</v>
      </c>
    </row>
    <row r="76" spans="1:24" ht="19.5" customHeight="1">
      <c r="A76" s="25" t="s">
        <v>37</v>
      </c>
      <c r="B76" s="76">
        <f t="shared" si="4"/>
        <v>0.1323529411764706</v>
      </c>
      <c r="C76" s="77">
        <f t="shared" si="5"/>
        <v>4.980769230769231</v>
      </c>
      <c r="D76" s="77">
        <f t="shared" si="6"/>
        <v>0</v>
      </c>
      <c r="E76" s="77">
        <f t="shared" si="7"/>
        <v>0.07142857142857142</v>
      </c>
      <c r="F76" s="77">
        <f t="shared" si="8"/>
        <v>4.057971014492754</v>
      </c>
      <c r="G76" s="77">
        <f t="shared" si="9"/>
        <v>1.2807881773399015</v>
      </c>
      <c r="H76" s="77">
        <f t="shared" si="10"/>
        <v>4.6976744186046515</v>
      </c>
      <c r="I76" s="77">
        <f t="shared" si="11"/>
        <v>1.2615384615384615</v>
      </c>
      <c r="J76" s="77">
        <f t="shared" si="12"/>
        <v>1.525925925925926</v>
      </c>
      <c r="K76" s="77">
        <f t="shared" si="13"/>
        <v>1.5</v>
      </c>
      <c r="L76" s="77">
        <f t="shared" si="14"/>
        <v>0.1076923076923077</v>
      </c>
      <c r="M76" s="78">
        <f t="shared" si="15"/>
        <v>6.414</v>
      </c>
      <c r="N76" s="79">
        <f t="shared" si="25"/>
        <v>2.3857651991614253</v>
      </c>
      <c r="O76" s="80">
        <f t="shared" si="16"/>
        <v>5.4</v>
      </c>
      <c r="P76" s="77">
        <f t="shared" si="17"/>
        <v>23.333333333333332</v>
      </c>
      <c r="Q76" s="77">
        <f t="shared" si="18"/>
        <v>7.9714285714285715</v>
      </c>
      <c r="R76" s="77">
        <f t="shared" si="19"/>
        <v>0.6875</v>
      </c>
      <c r="S76" s="77">
        <f t="shared" si="20"/>
        <v>5.007042253521127</v>
      </c>
      <c r="T76" s="77">
        <f t="shared" si="21"/>
        <v>5.055555555555555</v>
      </c>
      <c r="U76" s="77">
        <f t="shared" si="22"/>
        <v>2.522222222222222</v>
      </c>
      <c r="V76" s="77">
        <f t="shared" si="23"/>
        <v>14.831395348837209</v>
      </c>
      <c r="W76" s="77">
        <f t="shared" si="24"/>
        <v>8.525</v>
      </c>
      <c r="X76" s="81">
        <f t="shared" si="26"/>
        <v>8.184757505773671</v>
      </c>
    </row>
    <row r="77" spans="1:24" ht="19.5" customHeight="1">
      <c r="A77" s="25" t="s">
        <v>38</v>
      </c>
      <c r="B77" s="76">
        <f t="shared" si="4"/>
        <v>0.1323529411764706</v>
      </c>
      <c r="C77" s="77">
        <f t="shared" si="5"/>
        <v>3.7596153846153846</v>
      </c>
      <c r="D77" s="77">
        <f t="shared" si="6"/>
        <v>0</v>
      </c>
      <c r="E77" s="77">
        <f t="shared" si="7"/>
        <v>0</v>
      </c>
      <c r="F77" s="77">
        <f t="shared" si="8"/>
        <v>2.927536231884058</v>
      </c>
      <c r="G77" s="77">
        <f t="shared" si="9"/>
        <v>1.206896551724138</v>
      </c>
      <c r="H77" s="77">
        <f t="shared" si="10"/>
        <v>4.680232558139535</v>
      </c>
      <c r="I77" s="77">
        <f t="shared" si="11"/>
        <v>1.158974358974359</v>
      </c>
      <c r="J77" s="77">
        <f t="shared" si="12"/>
        <v>1.2074074074074075</v>
      </c>
      <c r="K77" s="77">
        <f t="shared" si="13"/>
        <v>3.6956521739130435</v>
      </c>
      <c r="L77" s="77">
        <f t="shared" si="14"/>
        <v>0.1076923076923077</v>
      </c>
      <c r="M77" s="78">
        <f t="shared" si="15"/>
        <v>6.414</v>
      </c>
      <c r="N77" s="79">
        <f t="shared" si="25"/>
        <v>2.323570929419986</v>
      </c>
      <c r="O77" s="80">
        <f t="shared" si="16"/>
        <v>5.35</v>
      </c>
      <c r="P77" s="77">
        <f t="shared" si="17"/>
        <v>23.333333333333332</v>
      </c>
      <c r="Q77" s="77">
        <f t="shared" si="18"/>
        <v>3.1285714285714286</v>
      </c>
      <c r="R77" s="77">
        <f t="shared" si="19"/>
        <v>0.3125</v>
      </c>
      <c r="S77" s="77">
        <f t="shared" si="20"/>
        <v>4.47887323943662</v>
      </c>
      <c r="T77" s="77">
        <f t="shared" si="21"/>
        <v>5.055555555555555</v>
      </c>
      <c r="U77" s="77">
        <f t="shared" si="22"/>
        <v>2.522222222222222</v>
      </c>
      <c r="V77" s="77">
        <f t="shared" si="23"/>
        <v>11.63953488372093</v>
      </c>
      <c r="W77" s="77">
        <f t="shared" si="24"/>
        <v>8.9</v>
      </c>
      <c r="X77" s="81">
        <f t="shared" si="26"/>
        <v>7.066974595842956</v>
      </c>
    </row>
    <row r="78" spans="1:24" ht="19.5" customHeight="1">
      <c r="A78" s="25" t="s">
        <v>39</v>
      </c>
      <c r="B78" s="76">
        <f t="shared" si="4"/>
        <v>0</v>
      </c>
      <c r="C78" s="77">
        <f t="shared" si="5"/>
        <v>0</v>
      </c>
      <c r="D78" s="77">
        <f t="shared" si="6"/>
        <v>0</v>
      </c>
      <c r="E78" s="77">
        <f t="shared" si="7"/>
        <v>0</v>
      </c>
      <c r="F78" s="77">
        <f t="shared" si="8"/>
        <v>0</v>
      </c>
      <c r="G78" s="77">
        <f t="shared" si="9"/>
        <v>0</v>
      </c>
      <c r="H78" s="77">
        <f t="shared" si="10"/>
        <v>0</v>
      </c>
      <c r="I78" s="77">
        <f t="shared" si="11"/>
        <v>0</v>
      </c>
      <c r="J78" s="77">
        <f t="shared" si="12"/>
        <v>0</v>
      </c>
      <c r="K78" s="77">
        <f t="shared" si="13"/>
        <v>0</v>
      </c>
      <c r="L78" s="77">
        <f t="shared" si="14"/>
        <v>0</v>
      </c>
      <c r="M78" s="78">
        <f t="shared" si="15"/>
        <v>0</v>
      </c>
      <c r="N78" s="79">
        <f t="shared" si="25"/>
        <v>0</v>
      </c>
      <c r="O78" s="80">
        <f t="shared" si="16"/>
        <v>0</v>
      </c>
      <c r="P78" s="77">
        <f t="shared" si="17"/>
        <v>0</v>
      </c>
      <c r="Q78" s="77">
        <f t="shared" si="18"/>
        <v>0</v>
      </c>
      <c r="R78" s="77">
        <f t="shared" si="19"/>
        <v>0</v>
      </c>
      <c r="S78" s="77">
        <f t="shared" si="20"/>
        <v>0</v>
      </c>
      <c r="T78" s="77">
        <f t="shared" si="21"/>
        <v>0</v>
      </c>
      <c r="U78" s="77">
        <f t="shared" si="22"/>
        <v>0</v>
      </c>
      <c r="V78" s="77">
        <f t="shared" si="23"/>
        <v>0</v>
      </c>
      <c r="W78" s="77">
        <f t="shared" si="24"/>
        <v>0</v>
      </c>
      <c r="X78" s="81">
        <f t="shared" si="26"/>
        <v>0</v>
      </c>
    </row>
    <row r="79" spans="1:24" ht="19.5" customHeight="1">
      <c r="A79" s="25" t="s">
        <v>40</v>
      </c>
      <c r="B79" s="76">
        <f t="shared" si="4"/>
        <v>0</v>
      </c>
      <c r="C79" s="77">
        <f t="shared" si="5"/>
        <v>0</v>
      </c>
      <c r="D79" s="77">
        <f t="shared" si="6"/>
        <v>0</v>
      </c>
      <c r="E79" s="77">
        <f t="shared" si="7"/>
        <v>0</v>
      </c>
      <c r="F79" s="77">
        <f t="shared" si="8"/>
        <v>0</v>
      </c>
      <c r="G79" s="77">
        <f t="shared" si="9"/>
        <v>0</v>
      </c>
      <c r="H79" s="77">
        <f t="shared" si="10"/>
        <v>0.023255813953488372</v>
      </c>
      <c r="I79" s="77">
        <f t="shared" si="11"/>
        <v>0</v>
      </c>
      <c r="J79" s="77">
        <f t="shared" si="12"/>
        <v>0</v>
      </c>
      <c r="K79" s="77">
        <f t="shared" si="13"/>
        <v>0</v>
      </c>
      <c r="L79" s="77">
        <f t="shared" si="14"/>
        <v>0</v>
      </c>
      <c r="M79" s="78">
        <f t="shared" si="15"/>
        <v>0</v>
      </c>
      <c r="N79" s="79">
        <f t="shared" si="25"/>
        <v>0.002795248078266946</v>
      </c>
      <c r="O79" s="80">
        <f t="shared" si="16"/>
        <v>0</v>
      </c>
      <c r="P79" s="77">
        <f t="shared" si="17"/>
        <v>0</v>
      </c>
      <c r="Q79" s="77">
        <f t="shared" si="18"/>
        <v>0</v>
      </c>
      <c r="R79" s="77">
        <f t="shared" si="19"/>
        <v>0</v>
      </c>
      <c r="S79" s="77">
        <f t="shared" si="20"/>
        <v>0</v>
      </c>
      <c r="T79" s="77">
        <f t="shared" si="21"/>
        <v>0</v>
      </c>
      <c r="U79" s="77">
        <f t="shared" si="22"/>
        <v>0</v>
      </c>
      <c r="V79" s="77">
        <f t="shared" si="23"/>
        <v>0</v>
      </c>
      <c r="W79" s="77">
        <f t="shared" si="24"/>
        <v>0</v>
      </c>
      <c r="X79" s="81">
        <f t="shared" si="26"/>
        <v>0</v>
      </c>
    </row>
    <row r="80" spans="1:24" ht="19.5" customHeight="1">
      <c r="A80" s="25" t="s">
        <v>41</v>
      </c>
      <c r="B80" s="76">
        <f t="shared" si="4"/>
        <v>0</v>
      </c>
      <c r="C80" s="77">
        <f t="shared" si="5"/>
        <v>0</v>
      </c>
      <c r="D80" s="77">
        <f t="shared" si="6"/>
        <v>0</v>
      </c>
      <c r="E80" s="77">
        <f t="shared" si="7"/>
        <v>0</v>
      </c>
      <c r="F80" s="77">
        <f t="shared" si="8"/>
        <v>0</v>
      </c>
      <c r="G80" s="77">
        <f t="shared" si="9"/>
        <v>0.009852216748768473</v>
      </c>
      <c r="H80" s="77">
        <f t="shared" si="10"/>
        <v>0</v>
      </c>
      <c r="I80" s="77">
        <f t="shared" si="11"/>
        <v>0</v>
      </c>
      <c r="J80" s="77">
        <f t="shared" si="12"/>
        <v>0</v>
      </c>
      <c r="K80" s="77">
        <f t="shared" si="13"/>
        <v>0</v>
      </c>
      <c r="L80" s="77">
        <f t="shared" si="14"/>
        <v>0</v>
      </c>
      <c r="M80" s="78">
        <f t="shared" si="15"/>
        <v>0.2755172413793104</v>
      </c>
      <c r="N80" s="79">
        <f t="shared" si="25"/>
        <v>0.0293151642208246</v>
      </c>
      <c r="O80" s="80">
        <f t="shared" si="16"/>
        <v>0</v>
      </c>
      <c r="P80" s="77">
        <f t="shared" si="17"/>
        <v>0</v>
      </c>
      <c r="Q80" s="77">
        <f t="shared" si="18"/>
        <v>0</v>
      </c>
      <c r="R80" s="77">
        <f t="shared" si="19"/>
        <v>0</v>
      </c>
      <c r="S80" s="77">
        <f t="shared" si="20"/>
        <v>0</v>
      </c>
      <c r="T80" s="77">
        <f t="shared" si="21"/>
        <v>0</v>
      </c>
      <c r="U80" s="77">
        <f t="shared" si="22"/>
        <v>0</v>
      </c>
      <c r="V80" s="77">
        <f t="shared" si="23"/>
        <v>0</v>
      </c>
      <c r="W80" s="77">
        <f t="shared" si="24"/>
        <v>0</v>
      </c>
      <c r="X80" s="81">
        <f t="shared" si="26"/>
        <v>0</v>
      </c>
    </row>
    <row r="81" spans="1:24" ht="24.75" customHeight="1">
      <c r="A81" s="25" t="s">
        <v>42</v>
      </c>
      <c r="B81" s="76">
        <f t="shared" si="4"/>
        <v>0</v>
      </c>
      <c r="C81" s="77">
        <f t="shared" si="5"/>
        <v>0</v>
      </c>
      <c r="D81" s="77">
        <f t="shared" si="6"/>
        <v>0</v>
      </c>
      <c r="E81" s="77">
        <f t="shared" si="7"/>
        <v>0</v>
      </c>
      <c r="F81" s="77">
        <f t="shared" si="8"/>
        <v>0</v>
      </c>
      <c r="G81" s="77">
        <f t="shared" si="9"/>
        <v>0</v>
      </c>
      <c r="H81" s="77">
        <f t="shared" si="10"/>
        <v>0</v>
      </c>
      <c r="I81" s="77">
        <f t="shared" si="11"/>
        <v>0</v>
      </c>
      <c r="J81" s="77">
        <f t="shared" si="12"/>
        <v>0</v>
      </c>
      <c r="K81" s="77">
        <f t="shared" si="13"/>
        <v>0</v>
      </c>
      <c r="L81" s="77">
        <f t="shared" si="14"/>
        <v>0</v>
      </c>
      <c r="M81" s="78">
        <f t="shared" si="15"/>
        <v>0</v>
      </c>
      <c r="N81" s="79">
        <f t="shared" si="25"/>
        <v>0</v>
      </c>
      <c r="O81" s="80">
        <f t="shared" si="16"/>
        <v>0</v>
      </c>
      <c r="P81" s="77">
        <f t="shared" si="17"/>
        <v>0</v>
      </c>
      <c r="Q81" s="77">
        <f t="shared" si="18"/>
        <v>0</v>
      </c>
      <c r="R81" s="77">
        <f t="shared" si="19"/>
        <v>0</v>
      </c>
      <c r="S81" s="77">
        <f t="shared" si="20"/>
        <v>0</v>
      </c>
      <c r="T81" s="77">
        <f t="shared" si="21"/>
        <v>0</v>
      </c>
      <c r="U81" s="77">
        <f t="shared" si="22"/>
        <v>0</v>
      </c>
      <c r="V81" s="77">
        <f t="shared" si="23"/>
        <v>0</v>
      </c>
      <c r="W81" s="77">
        <f t="shared" si="24"/>
        <v>0</v>
      </c>
      <c r="X81" s="81">
        <f t="shared" si="26"/>
        <v>0</v>
      </c>
    </row>
    <row r="82" spans="1:24" ht="19.5" customHeight="1">
      <c r="A82" s="25" t="s">
        <v>43</v>
      </c>
      <c r="B82" s="76">
        <f t="shared" si="4"/>
        <v>90.61764705882354</v>
      </c>
      <c r="C82" s="77">
        <f t="shared" si="5"/>
        <v>101.07692307692308</v>
      </c>
      <c r="D82" s="77">
        <f t="shared" si="6"/>
        <v>0</v>
      </c>
      <c r="E82" s="77">
        <f t="shared" si="7"/>
        <v>79.05714285714286</v>
      </c>
      <c r="F82" s="77">
        <f t="shared" si="8"/>
        <v>103.21739130434783</v>
      </c>
      <c r="G82" s="77">
        <f t="shared" si="9"/>
        <v>68.83743842364532</v>
      </c>
      <c r="H82" s="77">
        <f t="shared" si="10"/>
        <v>89.90116279069767</v>
      </c>
      <c r="I82" s="77">
        <f t="shared" si="11"/>
        <v>84.49230769230769</v>
      </c>
      <c r="J82" s="77">
        <f t="shared" si="12"/>
        <v>59.666666666666664</v>
      </c>
      <c r="K82" s="77">
        <f t="shared" si="13"/>
        <v>0</v>
      </c>
      <c r="L82" s="77">
        <f t="shared" si="14"/>
        <v>95.93076923076923</v>
      </c>
      <c r="M82" s="78">
        <f t="shared" si="15"/>
        <v>103.67310344827587</v>
      </c>
      <c r="N82" s="79">
        <f t="shared" si="25"/>
        <v>77.42948986722573</v>
      </c>
      <c r="O82" s="80">
        <f t="shared" si="16"/>
        <v>113.42</v>
      </c>
      <c r="P82" s="77">
        <f t="shared" si="17"/>
        <v>133.52166666666665</v>
      </c>
      <c r="Q82" s="77">
        <f t="shared" si="18"/>
        <v>118.12857142857143</v>
      </c>
      <c r="R82" s="77">
        <f t="shared" si="19"/>
        <v>123.125</v>
      </c>
      <c r="S82" s="77">
        <f t="shared" si="20"/>
        <v>99.59154929577464</v>
      </c>
      <c r="T82" s="77">
        <f t="shared" si="21"/>
        <v>150.04166666666666</v>
      </c>
      <c r="U82" s="77">
        <f t="shared" si="22"/>
        <v>159.74444444444444</v>
      </c>
      <c r="V82" s="77">
        <f t="shared" si="23"/>
        <v>166.5639534883721</v>
      </c>
      <c r="W82" s="77">
        <f t="shared" si="24"/>
        <v>115.725</v>
      </c>
      <c r="X82" s="81">
        <f t="shared" si="26"/>
        <v>132.44953810623556</v>
      </c>
    </row>
    <row r="83" spans="1:24" ht="24.75" customHeight="1">
      <c r="A83" s="25" t="s">
        <v>44</v>
      </c>
      <c r="B83" s="76">
        <f t="shared" si="4"/>
        <v>14.808823529411764</v>
      </c>
      <c r="C83" s="77">
        <f t="shared" si="5"/>
        <v>16.942307692307693</v>
      </c>
      <c r="D83" s="77">
        <f t="shared" si="6"/>
        <v>14.8125</v>
      </c>
      <c r="E83" s="77">
        <f t="shared" si="7"/>
        <v>14.8</v>
      </c>
      <c r="F83" s="77">
        <f t="shared" si="8"/>
        <v>14.81159420289855</v>
      </c>
      <c r="G83" s="77">
        <f t="shared" si="9"/>
        <v>14.822660098522167</v>
      </c>
      <c r="H83" s="77">
        <f t="shared" si="10"/>
        <v>14.80813953488372</v>
      </c>
      <c r="I83" s="77">
        <f t="shared" si="11"/>
        <v>14.805128205128206</v>
      </c>
      <c r="J83" s="77">
        <f t="shared" si="12"/>
        <v>14.25925925925926</v>
      </c>
      <c r="K83" s="77">
        <f t="shared" si="13"/>
        <v>14.804347826086957</v>
      </c>
      <c r="L83" s="77">
        <f t="shared" si="14"/>
        <v>14.807692307692308</v>
      </c>
      <c r="M83" s="78">
        <f t="shared" si="15"/>
        <v>14.806896551724138</v>
      </c>
      <c r="N83" s="79">
        <f t="shared" si="25"/>
        <v>14.912648497554159</v>
      </c>
      <c r="O83" s="80">
        <f t="shared" si="16"/>
        <v>17.68</v>
      </c>
      <c r="P83" s="77">
        <f t="shared" si="17"/>
        <v>17.683333333333334</v>
      </c>
      <c r="Q83" s="77">
        <f t="shared" si="18"/>
        <v>17.685714285714287</v>
      </c>
      <c r="R83" s="77">
        <f t="shared" si="19"/>
        <v>17.6875</v>
      </c>
      <c r="S83" s="77">
        <f t="shared" si="20"/>
        <v>21.739436619718308</v>
      </c>
      <c r="T83" s="77">
        <f t="shared" si="21"/>
        <v>17.680555555555557</v>
      </c>
      <c r="U83" s="77">
        <f t="shared" si="22"/>
        <v>17.68888888888889</v>
      </c>
      <c r="V83" s="77">
        <f t="shared" si="23"/>
        <v>20.308139534883722</v>
      </c>
      <c r="W83" s="77">
        <f t="shared" si="24"/>
        <v>17.6875</v>
      </c>
      <c r="X83" s="81">
        <f t="shared" si="26"/>
        <v>18.87066974595843</v>
      </c>
    </row>
    <row r="84" spans="1:24" ht="19.5" customHeight="1">
      <c r="A84" s="25" t="s">
        <v>45</v>
      </c>
      <c r="B84" s="76">
        <f t="shared" si="4"/>
        <v>75.80882352941177</v>
      </c>
      <c r="C84" s="77">
        <f t="shared" si="5"/>
        <v>84.13461538461539</v>
      </c>
      <c r="D84" s="77">
        <f t="shared" si="6"/>
        <v>47.708333333333336</v>
      </c>
      <c r="E84" s="77">
        <f t="shared" si="7"/>
        <v>62.857142857142854</v>
      </c>
      <c r="F84" s="77">
        <f t="shared" si="8"/>
        <v>88.40579710144928</v>
      </c>
      <c r="G84" s="77">
        <f t="shared" si="9"/>
        <v>54.01477832512315</v>
      </c>
      <c r="H84" s="77">
        <f t="shared" si="10"/>
        <v>75.09302325581395</v>
      </c>
      <c r="I84" s="77">
        <f t="shared" si="11"/>
        <v>69.68717948717949</v>
      </c>
      <c r="J84" s="77">
        <f t="shared" si="12"/>
        <v>45.407407407407405</v>
      </c>
      <c r="K84" s="77">
        <f t="shared" si="13"/>
        <v>78.26086956521739</v>
      </c>
      <c r="L84" s="77">
        <f t="shared" si="14"/>
        <v>81.12307692307692</v>
      </c>
      <c r="M84" s="78">
        <f t="shared" si="15"/>
        <v>88.71724137931035</v>
      </c>
      <c r="N84" s="79">
        <f t="shared" si="25"/>
        <v>70.51362683438155</v>
      </c>
      <c r="O84" s="80">
        <f t="shared" si="16"/>
        <v>94.2</v>
      </c>
      <c r="P84" s="77">
        <f t="shared" si="17"/>
        <v>115.83333333333333</v>
      </c>
      <c r="Q84" s="77">
        <f t="shared" si="18"/>
        <v>100.44285714285714</v>
      </c>
      <c r="R84" s="77">
        <f t="shared" si="19"/>
        <v>105.4375</v>
      </c>
      <c r="S84" s="77">
        <f t="shared" si="20"/>
        <v>74.1056338028169</v>
      </c>
      <c r="T84" s="77">
        <f t="shared" si="21"/>
        <v>132.36111111111111</v>
      </c>
      <c r="U84" s="77">
        <f t="shared" si="22"/>
        <v>142.05555555555554</v>
      </c>
      <c r="V84" s="77">
        <f t="shared" si="23"/>
        <v>146.25581395348837</v>
      </c>
      <c r="W84" s="77">
        <f t="shared" si="24"/>
        <v>97.875</v>
      </c>
      <c r="X84" s="81">
        <f t="shared" si="26"/>
        <v>112.77136258660508</v>
      </c>
    </row>
    <row r="85" spans="1:24" ht="19.5" customHeight="1">
      <c r="A85" s="25" t="s">
        <v>46</v>
      </c>
      <c r="B85" s="76">
        <f t="shared" si="4"/>
        <v>0</v>
      </c>
      <c r="C85" s="77">
        <f t="shared" si="5"/>
        <v>0</v>
      </c>
      <c r="D85" s="77">
        <f t="shared" si="6"/>
        <v>0</v>
      </c>
      <c r="E85" s="77">
        <f t="shared" si="7"/>
        <v>1.4</v>
      </c>
      <c r="F85" s="77">
        <f t="shared" si="8"/>
        <v>0</v>
      </c>
      <c r="G85" s="77">
        <f t="shared" si="9"/>
        <v>0</v>
      </c>
      <c r="H85" s="77">
        <f t="shared" si="10"/>
        <v>0</v>
      </c>
      <c r="I85" s="77">
        <f t="shared" si="11"/>
        <v>0</v>
      </c>
      <c r="J85" s="77">
        <f t="shared" si="12"/>
        <v>0</v>
      </c>
      <c r="K85" s="77">
        <f t="shared" si="13"/>
        <v>0</v>
      </c>
      <c r="L85" s="77">
        <f t="shared" si="14"/>
        <v>0</v>
      </c>
      <c r="M85" s="78">
        <f t="shared" si="15"/>
        <v>0.14896551724137932</v>
      </c>
      <c r="N85" s="79">
        <f t="shared" si="25"/>
        <v>0.08357791754018169</v>
      </c>
      <c r="O85" s="80">
        <f t="shared" si="16"/>
        <v>1.54</v>
      </c>
      <c r="P85" s="77">
        <f t="shared" si="17"/>
        <v>0</v>
      </c>
      <c r="Q85" s="77">
        <f t="shared" si="18"/>
        <v>0</v>
      </c>
      <c r="R85" s="77">
        <f t="shared" si="19"/>
        <v>0</v>
      </c>
      <c r="S85" s="77">
        <f t="shared" si="20"/>
        <v>3.7464788732394365</v>
      </c>
      <c r="T85" s="77">
        <f t="shared" si="21"/>
        <v>0</v>
      </c>
      <c r="U85" s="77">
        <f t="shared" si="22"/>
        <v>0</v>
      </c>
      <c r="V85" s="77">
        <f t="shared" si="23"/>
        <v>0</v>
      </c>
      <c r="W85" s="77">
        <f t="shared" si="24"/>
        <v>0</v>
      </c>
      <c r="X85" s="81">
        <f t="shared" si="26"/>
        <v>0.792147806004619</v>
      </c>
    </row>
    <row r="86" spans="1:24" ht="19.5" customHeight="1" thickBot="1">
      <c r="A86" s="26" t="s">
        <v>81</v>
      </c>
      <c r="B86" s="76">
        <f t="shared" si="4"/>
        <v>0</v>
      </c>
      <c r="C86" s="77">
        <f t="shared" si="5"/>
        <v>0</v>
      </c>
      <c r="D86" s="77">
        <f t="shared" si="6"/>
        <v>0</v>
      </c>
      <c r="E86" s="77">
        <f t="shared" si="7"/>
        <v>0</v>
      </c>
      <c r="F86" s="77">
        <f t="shared" si="8"/>
        <v>0</v>
      </c>
      <c r="G86" s="77">
        <f t="shared" si="9"/>
        <v>0</v>
      </c>
      <c r="H86" s="77">
        <f t="shared" si="10"/>
        <v>0</v>
      </c>
      <c r="I86" s="77">
        <f t="shared" si="11"/>
        <v>0</v>
      </c>
      <c r="J86" s="77">
        <f t="shared" si="12"/>
        <v>0</v>
      </c>
      <c r="K86" s="77">
        <f t="shared" si="13"/>
        <v>0</v>
      </c>
      <c r="L86" s="77">
        <f t="shared" si="14"/>
        <v>0</v>
      </c>
      <c r="M86" s="78">
        <f t="shared" si="15"/>
        <v>0</v>
      </c>
      <c r="N86" s="79">
        <f t="shared" si="25"/>
        <v>0</v>
      </c>
      <c r="O86" s="80">
        <f t="shared" si="16"/>
        <v>0</v>
      </c>
      <c r="P86" s="77">
        <f t="shared" si="17"/>
        <v>0.01</v>
      </c>
      <c r="Q86" s="77">
        <f t="shared" si="18"/>
        <v>0</v>
      </c>
      <c r="R86" s="77">
        <f t="shared" si="19"/>
        <v>0</v>
      </c>
      <c r="S86" s="77">
        <f t="shared" si="20"/>
        <v>0</v>
      </c>
      <c r="T86" s="77">
        <f t="shared" si="21"/>
        <v>0</v>
      </c>
      <c r="U86" s="77">
        <f t="shared" si="22"/>
        <v>0</v>
      </c>
      <c r="V86" s="77">
        <f t="shared" si="23"/>
        <v>0</v>
      </c>
      <c r="W86" s="77">
        <f t="shared" si="24"/>
        <v>0.1625</v>
      </c>
      <c r="X86" s="81">
        <f t="shared" si="26"/>
        <v>0.015704387990762125</v>
      </c>
    </row>
    <row r="87" spans="1:24" ht="19.5" customHeight="1" thickBot="1">
      <c r="A87" s="33" t="s">
        <v>47</v>
      </c>
      <c r="B87" s="82">
        <f t="shared" si="4"/>
        <v>299.7220588235294</v>
      </c>
      <c r="C87" s="83">
        <f t="shared" si="5"/>
        <v>279.4423076923077</v>
      </c>
      <c r="D87" s="83">
        <f t="shared" si="6"/>
        <v>222.9375</v>
      </c>
      <c r="E87" s="83">
        <f t="shared" si="7"/>
        <v>236.95714285714286</v>
      </c>
      <c r="F87" s="83">
        <f t="shared" si="8"/>
        <v>305.2028985507246</v>
      </c>
      <c r="G87" s="83">
        <f t="shared" si="9"/>
        <v>225.0344827586207</v>
      </c>
      <c r="H87" s="83">
        <f t="shared" si="10"/>
        <v>263.1046511627907</v>
      </c>
      <c r="I87" s="83">
        <f t="shared" si="11"/>
        <v>255.68205128205128</v>
      </c>
      <c r="J87" s="83">
        <f t="shared" si="12"/>
        <v>185.24444444444444</v>
      </c>
      <c r="K87" s="83">
        <f t="shared" si="13"/>
        <v>275.9673913043478</v>
      </c>
      <c r="L87" s="83">
        <f t="shared" si="14"/>
        <v>299.74615384615385</v>
      </c>
      <c r="M87" s="84">
        <f t="shared" si="15"/>
        <v>261.63537931034483</v>
      </c>
      <c r="N87" s="85">
        <f t="shared" si="25"/>
        <v>255.6849965059399</v>
      </c>
      <c r="O87" s="86">
        <f t="shared" si="16"/>
        <v>265.64</v>
      </c>
      <c r="P87" s="83">
        <f t="shared" si="17"/>
        <v>338.07666666666665</v>
      </c>
      <c r="Q87" s="83">
        <f t="shared" si="18"/>
        <v>291.62857142857143</v>
      </c>
      <c r="R87" s="83">
        <f t="shared" si="19"/>
        <v>286.9375</v>
      </c>
      <c r="S87" s="83">
        <f t="shared" si="20"/>
        <v>309.5774647887324</v>
      </c>
      <c r="T87" s="83">
        <f t="shared" si="21"/>
        <v>312.625</v>
      </c>
      <c r="U87" s="83">
        <f t="shared" si="22"/>
        <v>286.4</v>
      </c>
      <c r="V87" s="83">
        <f t="shared" si="23"/>
        <v>413.5581395348837</v>
      </c>
      <c r="W87" s="83">
        <f t="shared" si="24"/>
        <v>268.9375</v>
      </c>
      <c r="X87" s="87">
        <f t="shared" si="26"/>
        <v>317.6785219399538</v>
      </c>
    </row>
    <row r="88" spans="1:24" ht="19.5" customHeight="1">
      <c r="A88" s="39" t="s">
        <v>48</v>
      </c>
      <c r="B88" s="76">
        <f t="shared" si="4"/>
        <v>43.35294117647059</v>
      </c>
      <c r="C88" s="77">
        <f t="shared" si="5"/>
        <v>27</v>
      </c>
      <c r="D88" s="77">
        <f t="shared" si="6"/>
        <v>41.604166666666664</v>
      </c>
      <c r="E88" s="77">
        <f t="shared" si="7"/>
        <v>35.614285714285714</v>
      </c>
      <c r="F88" s="77">
        <f t="shared" si="8"/>
        <v>47.79710144927536</v>
      </c>
      <c r="G88" s="77">
        <f t="shared" si="9"/>
        <v>36.467980295566505</v>
      </c>
      <c r="H88" s="77">
        <f t="shared" si="10"/>
        <v>39.00581395348837</v>
      </c>
      <c r="I88" s="77">
        <f t="shared" si="11"/>
        <v>41.8</v>
      </c>
      <c r="J88" s="77">
        <f t="shared" si="12"/>
        <v>26.16074074074074</v>
      </c>
      <c r="K88" s="77">
        <f t="shared" si="13"/>
        <v>42.73913043478261</v>
      </c>
      <c r="L88" s="77">
        <f t="shared" si="14"/>
        <v>43.46153846153846</v>
      </c>
      <c r="M88" s="78">
        <f t="shared" si="15"/>
        <v>35.86275862068966</v>
      </c>
      <c r="N88" s="79">
        <f t="shared" si="25"/>
        <v>37.820265548567434</v>
      </c>
      <c r="O88" s="80">
        <f t="shared" si="16"/>
        <v>33.55</v>
      </c>
      <c r="P88" s="77">
        <f t="shared" si="17"/>
        <v>47.255333333333326</v>
      </c>
      <c r="Q88" s="77">
        <f t="shared" si="18"/>
        <v>35.7</v>
      </c>
      <c r="R88" s="77">
        <f t="shared" si="19"/>
        <v>49.225</v>
      </c>
      <c r="S88" s="77">
        <f t="shared" si="20"/>
        <v>44.063380281690144</v>
      </c>
      <c r="T88" s="77">
        <f t="shared" si="21"/>
        <v>54.55555555555556</v>
      </c>
      <c r="U88" s="77">
        <f t="shared" si="22"/>
        <v>24.81111111111111</v>
      </c>
      <c r="V88" s="77">
        <f t="shared" si="23"/>
        <v>46.36046511627907</v>
      </c>
      <c r="W88" s="77">
        <f t="shared" si="24"/>
        <v>10.675</v>
      </c>
      <c r="X88" s="81">
        <f t="shared" si="26"/>
        <v>39.11468822170901</v>
      </c>
    </row>
    <row r="89" spans="1:24" ht="19.5" customHeight="1">
      <c r="A89" s="46" t="s">
        <v>49</v>
      </c>
      <c r="B89" s="76">
        <f t="shared" si="4"/>
        <v>26.694117647058825</v>
      </c>
      <c r="C89" s="77">
        <f t="shared" si="5"/>
        <v>11.721153846153847</v>
      </c>
      <c r="D89" s="77">
        <f t="shared" si="6"/>
        <v>23.708333333333332</v>
      </c>
      <c r="E89" s="77">
        <f t="shared" si="7"/>
        <v>26.15714285714286</v>
      </c>
      <c r="F89" s="77">
        <f t="shared" si="8"/>
        <v>26.956521739130434</v>
      </c>
      <c r="G89" s="77">
        <f t="shared" si="9"/>
        <v>24.15270935960591</v>
      </c>
      <c r="H89" s="77">
        <f t="shared" si="10"/>
        <v>24.33139534883721</v>
      </c>
      <c r="I89" s="77">
        <f t="shared" si="11"/>
        <v>25.897435897435898</v>
      </c>
      <c r="J89" s="77">
        <f t="shared" si="12"/>
        <v>20.6</v>
      </c>
      <c r="K89" s="77">
        <f t="shared" si="13"/>
        <v>30.73913043478261</v>
      </c>
      <c r="L89" s="77">
        <f t="shared" si="14"/>
        <v>26.592307692307692</v>
      </c>
      <c r="M89" s="78">
        <f t="shared" si="15"/>
        <v>24.48255172413793</v>
      </c>
      <c r="N89" s="79">
        <f t="shared" si="25"/>
        <v>24.190894479385044</v>
      </c>
      <c r="O89" s="80">
        <f t="shared" si="16"/>
        <v>21.9</v>
      </c>
      <c r="P89" s="77">
        <f t="shared" si="17"/>
        <v>30.63266666666667</v>
      </c>
      <c r="Q89" s="77">
        <f t="shared" si="18"/>
        <v>21.428571428571427</v>
      </c>
      <c r="R89" s="77">
        <f t="shared" si="19"/>
        <v>28.75</v>
      </c>
      <c r="S89" s="77">
        <f t="shared" si="20"/>
        <v>30.5</v>
      </c>
      <c r="T89" s="77">
        <f t="shared" si="21"/>
        <v>26.194444444444443</v>
      </c>
      <c r="U89" s="77">
        <f t="shared" si="22"/>
        <v>14.588888888888889</v>
      </c>
      <c r="V89" s="77">
        <f t="shared" si="23"/>
        <v>26.372093023255815</v>
      </c>
      <c r="W89" s="77">
        <f t="shared" si="24"/>
        <v>0</v>
      </c>
      <c r="X89" s="81">
        <f t="shared" si="26"/>
        <v>22.972240184757506</v>
      </c>
    </row>
    <row r="90" spans="1:24" ht="19.5" customHeight="1">
      <c r="A90" s="46" t="s">
        <v>50</v>
      </c>
      <c r="B90" s="76">
        <f t="shared" si="4"/>
        <v>1.3499999999999999</v>
      </c>
      <c r="C90" s="77">
        <f t="shared" si="5"/>
        <v>0.7788461538461539</v>
      </c>
      <c r="D90" s="77">
        <f t="shared" si="6"/>
        <v>1.3125</v>
      </c>
      <c r="E90" s="77">
        <f t="shared" si="7"/>
        <v>0.8285714285714286</v>
      </c>
      <c r="F90" s="77">
        <f t="shared" si="8"/>
        <v>1.3768115942028984</v>
      </c>
      <c r="G90" s="77">
        <f t="shared" si="9"/>
        <v>0.39408866995073893</v>
      </c>
      <c r="H90" s="77">
        <f t="shared" si="10"/>
        <v>0.6104651162790697</v>
      </c>
      <c r="I90" s="77">
        <f t="shared" si="11"/>
        <v>0.15384615384615385</v>
      </c>
      <c r="J90" s="77">
        <f t="shared" si="12"/>
        <v>0.2965185185185185</v>
      </c>
      <c r="K90" s="77">
        <f t="shared" si="13"/>
        <v>0.29347826086956524</v>
      </c>
      <c r="L90" s="77">
        <f t="shared" si="14"/>
        <v>0.9615384615384616</v>
      </c>
      <c r="M90" s="78">
        <f t="shared" si="15"/>
        <v>0.3448275862068966</v>
      </c>
      <c r="N90" s="79">
        <f t="shared" si="25"/>
        <v>0.5910761705101327</v>
      </c>
      <c r="O90" s="80">
        <f t="shared" si="16"/>
        <v>1.74</v>
      </c>
      <c r="P90" s="77">
        <f t="shared" si="17"/>
        <v>1.2094999999999998</v>
      </c>
      <c r="Q90" s="77">
        <f t="shared" si="18"/>
        <v>1.8571428571428572</v>
      </c>
      <c r="R90" s="77">
        <f t="shared" si="19"/>
        <v>0.875</v>
      </c>
      <c r="S90" s="77">
        <f t="shared" si="20"/>
        <v>1.0140845070422535</v>
      </c>
      <c r="T90" s="77">
        <f t="shared" si="21"/>
        <v>1.8055555555555556</v>
      </c>
      <c r="U90" s="77">
        <f t="shared" si="22"/>
        <v>1</v>
      </c>
      <c r="V90" s="77">
        <f t="shared" si="23"/>
        <v>1.3895348837209303</v>
      </c>
      <c r="W90" s="77">
        <f t="shared" si="24"/>
        <v>0.7375</v>
      </c>
      <c r="X90" s="81">
        <f t="shared" si="26"/>
        <v>1.2801039260969975</v>
      </c>
    </row>
    <row r="91" spans="1:24" ht="19.5" customHeight="1">
      <c r="A91" s="46" t="s">
        <v>51</v>
      </c>
      <c r="B91" s="76">
        <f t="shared" si="4"/>
        <v>5.4411764705882355</v>
      </c>
      <c r="C91" s="77">
        <f t="shared" si="5"/>
        <v>0.9615384615384616</v>
      </c>
      <c r="D91" s="77">
        <f t="shared" si="6"/>
        <v>4.708333333333333</v>
      </c>
      <c r="E91" s="77">
        <f t="shared" si="7"/>
        <v>1.8571428571428572</v>
      </c>
      <c r="F91" s="77">
        <f t="shared" si="8"/>
        <v>7.507246376811594</v>
      </c>
      <c r="G91" s="77">
        <f t="shared" si="9"/>
        <v>4.926108374384237</v>
      </c>
      <c r="H91" s="77">
        <f t="shared" si="10"/>
        <v>4.930232558139535</v>
      </c>
      <c r="I91" s="77">
        <f t="shared" si="11"/>
        <v>6.938461538461539</v>
      </c>
      <c r="J91" s="77">
        <f t="shared" si="12"/>
        <v>0.8165925925925926</v>
      </c>
      <c r="K91" s="77">
        <f t="shared" si="13"/>
        <v>1.7282608695652173</v>
      </c>
      <c r="L91" s="77">
        <f t="shared" si="14"/>
        <v>5.776923076923077</v>
      </c>
      <c r="M91" s="78">
        <f t="shared" si="15"/>
        <v>1.3103448275862069</v>
      </c>
      <c r="N91" s="79">
        <f t="shared" si="25"/>
        <v>4.021830887491265</v>
      </c>
      <c r="O91" s="80">
        <f t="shared" si="16"/>
        <v>1.8</v>
      </c>
      <c r="P91" s="77">
        <f t="shared" si="17"/>
        <v>2.8643333333333336</v>
      </c>
      <c r="Q91" s="77">
        <f t="shared" si="18"/>
        <v>2.857142857142857</v>
      </c>
      <c r="R91" s="77">
        <f t="shared" si="19"/>
        <v>4.5</v>
      </c>
      <c r="S91" s="77">
        <f t="shared" si="20"/>
        <v>3.471830985915493</v>
      </c>
      <c r="T91" s="77">
        <f t="shared" si="21"/>
        <v>9.166666666666666</v>
      </c>
      <c r="U91" s="77">
        <f t="shared" si="22"/>
        <v>3.3333333333333335</v>
      </c>
      <c r="V91" s="77">
        <f t="shared" si="23"/>
        <v>6.156976744186046</v>
      </c>
      <c r="W91" s="77">
        <f t="shared" si="24"/>
        <v>0.4625</v>
      </c>
      <c r="X91" s="81">
        <f t="shared" si="26"/>
        <v>3.996374133949192</v>
      </c>
    </row>
    <row r="92" spans="1:24" ht="19.5" customHeight="1">
      <c r="A92" s="46" t="s">
        <v>52</v>
      </c>
      <c r="B92" s="76">
        <f t="shared" si="4"/>
        <v>3.7058823529411766</v>
      </c>
      <c r="C92" s="77">
        <f t="shared" si="5"/>
        <v>4.8076923076923075</v>
      </c>
      <c r="D92" s="77">
        <f t="shared" si="6"/>
        <v>4.583333333333333</v>
      </c>
      <c r="E92" s="77">
        <f t="shared" si="7"/>
        <v>1.1285714285714286</v>
      </c>
      <c r="F92" s="77">
        <f t="shared" si="8"/>
        <v>11.956521739130435</v>
      </c>
      <c r="G92" s="77">
        <f t="shared" si="9"/>
        <v>0.7389162561576355</v>
      </c>
      <c r="H92" s="77">
        <f t="shared" si="10"/>
        <v>7.9186046511627906</v>
      </c>
      <c r="I92" s="77">
        <f t="shared" si="11"/>
        <v>4.871794871794871</v>
      </c>
      <c r="J92" s="77">
        <f t="shared" si="12"/>
        <v>2.962740740740741</v>
      </c>
      <c r="K92" s="77">
        <f t="shared" si="13"/>
        <v>9.434782608695652</v>
      </c>
      <c r="L92" s="77">
        <f t="shared" si="14"/>
        <v>7.707692307692308</v>
      </c>
      <c r="M92" s="78">
        <f t="shared" si="15"/>
        <v>9.724827586206896</v>
      </c>
      <c r="N92" s="79">
        <f t="shared" si="25"/>
        <v>5.603123689727463</v>
      </c>
      <c r="O92" s="80">
        <f t="shared" si="16"/>
        <v>7</v>
      </c>
      <c r="P92" s="77">
        <f t="shared" si="17"/>
        <v>12.125499999999999</v>
      </c>
      <c r="Q92" s="77">
        <f t="shared" si="18"/>
        <v>9.4</v>
      </c>
      <c r="R92" s="77">
        <f t="shared" si="19"/>
        <v>15.1</v>
      </c>
      <c r="S92" s="77">
        <f t="shared" si="20"/>
        <v>6.457746478873239</v>
      </c>
      <c r="T92" s="77">
        <f t="shared" si="21"/>
        <v>7.111111111111111</v>
      </c>
      <c r="U92" s="77">
        <f t="shared" si="22"/>
        <v>5.888888888888889</v>
      </c>
      <c r="V92" s="77">
        <f t="shared" si="23"/>
        <v>9.575581395348838</v>
      </c>
      <c r="W92" s="77">
        <f t="shared" si="24"/>
        <v>1.525</v>
      </c>
      <c r="X92" s="81">
        <f t="shared" si="26"/>
        <v>8.108002309468821</v>
      </c>
    </row>
    <row r="93" spans="1:24" ht="19.5" customHeight="1">
      <c r="A93" s="46" t="s">
        <v>53</v>
      </c>
      <c r="B93" s="76">
        <f t="shared" si="4"/>
        <v>6.161764705882353</v>
      </c>
      <c r="C93" s="77">
        <f t="shared" si="5"/>
        <v>5.769230769230769</v>
      </c>
      <c r="D93" s="77">
        <f t="shared" si="6"/>
        <v>7.291666666666667</v>
      </c>
      <c r="E93" s="77">
        <f t="shared" si="7"/>
        <v>5.642857142857143</v>
      </c>
      <c r="F93" s="77">
        <f t="shared" si="8"/>
        <v>0</v>
      </c>
      <c r="G93" s="77">
        <f t="shared" si="9"/>
        <v>6.25615763546798</v>
      </c>
      <c r="H93" s="77">
        <f t="shared" si="10"/>
        <v>1.2151162790697674</v>
      </c>
      <c r="I93" s="77">
        <f t="shared" si="11"/>
        <v>3.9384615384615387</v>
      </c>
      <c r="J93" s="77">
        <f t="shared" si="12"/>
        <v>1.4816296296296296</v>
      </c>
      <c r="K93" s="77">
        <f t="shared" si="13"/>
        <v>0.5434782608695652</v>
      </c>
      <c r="L93" s="77">
        <f t="shared" si="14"/>
        <v>2.7</v>
      </c>
      <c r="M93" s="78">
        <f t="shared" si="15"/>
        <v>0</v>
      </c>
      <c r="N93" s="79">
        <f t="shared" si="25"/>
        <v>3.2229350104821806</v>
      </c>
      <c r="O93" s="80">
        <f t="shared" si="16"/>
        <v>1.11</v>
      </c>
      <c r="P93" s="77">
        <f t="shared" si="17"/>
        <v>0</v>
      </c>
      <c r="Q93" s="77">
        <f t="shared" si="18"/>
        <v>0.15714285714285714</v>
      </c>
      <c r="R93" s="77">
        <f t="shared" si="19"/>
        <v>0</v>
      </c>
      <c r="S93" s="77">
        <f t="shared" si="20"/>
        <v>2.619718309859155</v>
      </c>
      <c r="T93" s="77">
        <f t="shared" si="21"/>
        <v>10.277777777777779</v>
      </c>
      <c r="U93" s="77">
        <f t="shared" si="22"/>
        <v>0</v>
      </c>
      <c r="V93" s="77">
        <f t="shared" si="23"/>
        <v>2.866279069767442</v>
      </c>
      <c r="W93" s="77">
        <f t="shared" si="24"/>
        <v>7.95</v>
      </c>
      <c r="X93" s="81">
        <f t="shared" si="26"/>
        <v>2.728637413394919</v>
      </c>
    </row>
    <row r="94" spans="1:24" ht="19.5" customHeight="1">
      <c r="A94" s="46" t="s">
        <v>54</v>
      </c>
      <c r="B94" s="76">
        <f t="shared" si="4"/>
        <v>21.985294117647058</v>
      </c>
      <c r="C94" s="77">
        <f t="shared" si="5"/>
        <v>27.08653846153846</v>
      </c>
      <c r="D94" s="77">
        <f t="shared" si="6"/>
        <v>21.729166666666668</v>
      </c>
      <c r="E94" s="77">
        <f t="shared" si="7"/>
        <v>19.114285714285714</v>
      </c>
      <c r="F94" s="77">
        <f t="shared" si="8"/>
        <v>15.72463768115942</v>
      </c>
      <c r="G94" s="77">
        <f t="shared" si="9"/>
        <v>17.24137931034483</v>
      </c>
      <c r="H94" s="77">
        <f t="shared" si="10"/>
        <v>23.075581395348838</v>
      </c>
      <c r="I94" s="77">
        <f t="shared" si="11"/>
        <v>21.24102564102564</v>
      </c>
      <c r="J94" s="77">
        <f t="shared" si="12"/>
        <v>10.612592592592593</v>
      </c>
      <c r="K94" s="77">
        <f t="shared" si="13"/>
        <v>33.15217391304348</v>
      </c>
      <c r="L94" s="77">
        <f t="shared" si="14"/>
        <v>24.915384615384614</v>
      </c>
      <c r="M94" s="78">
        <f t="shared" si="15"/>
        <v>19.310344827586206</v>
      </c>
      <c r="N94" s="79">
        <f t="shared" si="25"/>
        <v>20.901956673654787</v>
      </c>
      <c r="O94" s="80">
        <f t="shared" si="16"/>
        <v>22.5</v>
      </c>
      <c r="P94" s="77">
        <f t="shared" si="17"/>
        <v>29.35</v>
      </c>
      <c r="Q94" s="77">
        <f t="shared" si="18"/>
        <v>12.357142857142858</v>
      </c>
      <c r="R94" s="77">
        <f t="shared" si="19"/>
        <v>16.125</v>
      </c>
      <c r="S94" s="77">
        <f t="shared" si="20"/>
        <v>19</v>
      </c>
      <c r="T94" s="77">
        <f t="shared" si="21"/>
        <v>10.125</v>
      </c>
      <c r="U94" s="77">
        <f t="shared" si="22"/>
        <v>21.3</v>
      </c>
      <c r="V94" s="77">
        <f t="shared" si="23"/>
        <v>22.732558139534884</v>
      </c>
      <c r="W94" s="77">
        <f t="shared" si="24"/>
        <v>20.4875</v>
      </c>
      <c r="X94" s="81">
        <f t="shared" si="26"/>
        <v>19.698614318706696</v>
      </c>
    </row>
    <row r="95" spans="1:24" ht="19.5" customHeight="1">
      <c r="A95" s="46" t="s">
        <v>55</v>
      </c>
      <c r="B95" s="76">
        <f t="shared" si="4"/>
        <v>8.191176470588236</v>
      </c>
      <c r="C95" s="77">
        <f t="shared" si="5"/>
        <v>5</v>
      </c>
      <c r="D95" s="77">
        <f t="shared" si="6"/>
        <v>19.729166666666668</v>
      </c>
      <c r="E95" s="77">
        <f t="shared" si="7"/>
        <v>5.4</v>
      </c>
      <c r="F95" s="77">
        <f t="shared" si="8"/>
        <v>6.956521739130435</v>
      </c>
      <c r="G95" s="77">
        <f t="shared" si="9"/>
        <v>6.157635467980295</v>
      </c>
      <c r="H95" s="77">
        <f t="shared" si="10"/>
        <v>9.395348837209303</v>
      </c>
      <c r="I95" s="77">
        <f t="shared" si="11"/>
        <v>8.502564102564103</v>
      </c>
      <c r="J95" s="77">
        <f t="shared" si="12"/>
        <v>3.945703703703704</v>
      </c>
      <c r="K95" s="77">
        <f t="shared" si="13"/>
        <v>15.097826086956522</v>
      </c>
      <c r="L95" s="77">
        <f t="shared" si="14"/>
        <v>24.5</v>
      </c>
      <c r="M95" s="78">
        <f t="shared" si="15"/>
        <v>3.4482758620689653</v>
      </c>
      <c r="N95" s="79">
        <f t="shared" si="25"/>
        <v>9.093410202655486</v>
      </c>
      <c r="O95" s="80">
        <f t="shared" si="16"/>
        <v>20.71</v>
      </c>
      <c r="P95" s="77">
        <f t="shared" si="17"/>
        <v>16.54866666666667</v>
      </c>
      <c r="Q95" s="77">
        <f t="shared" si="18"/>
        <v>4.985714285714286</v>
      </c>
      <c r="R95" s="77">
        <f t="shared" si="19"/>
        <v>6.25</v>
      </c>
      <c r="S95" s="77">
        <f t="shared" si="20"/>
        <v>7.408450704225352</v>
      </c>
      <c r="T95" s="77">
        <f t="shared" si="21"/>
        <v>9.722222222222221</v>
      </c>
      <c r="U95" s="77">
        <f t="shared" si="22"/>
        <v>7.888888888888889</v>
      </c>
      <c r="V95" s="77">
        <f t="shared" si="23"/>
        <v>5.52906976744186</v>
      </c>
      <c r="W95" s="77">
        <f t="shared" si="24"/>
        <v>6.6125</v>
      </c>
      <c r="X95" s="81">
        <f t="shared" si="26"/>
        <v>9.070346420323325</v>
      </c>
    </row>
    <row r="96" spans="1:24" ht="30" customHeight="1">
      <c r="A96" s="46" t="s">
        <v>56</v>
      </c>
      <c r="B96" s="76">
        <f t="shared" si="4"/>
        <v>10.985294117647058</v>
      </c>
      <c r="C96" s="77">
        <f t="shared" si="5"/>
        <v>5.769230769230769</v>
      </c>
      <c r="D96" s="77">
        <f t="shared" si="6"/>
        <v>0</v>
      </c>
      <c r="E96" s="77">
        <f t="shared" si="7"/>
        <v>12.857142857142858</v>
      </c>
      <c r="F96" s="77">
        <f t="shared" si="8"/>
        <v>0</v>
      </c>
      <c r="G96" s="77">
        <f t="shared" si="9"/>
        <v>8.866995073891626</v>
      </c>
      <c r="H96" s="77">
        <f t="shared" si="10"/>
        <v>9.790697674418604</v>
      </c>
      <c r="I96" s="77">
        <f t="shared" si="11"/>
        <v>8.174358974358974</v>
      </c>
      <c r="J96" s="77">
        <f t="shared" si="12"/>
        <v>6.666888888888889</v>
      </c>
      <c r="K96" s="77">
        <f t="shared" si="13"/>
        <v>14.782608695652174</v>
      </c>
      <c r="L96" s="77">
        <f t="shared" si="14"/>
        <v>0.06153846153846154</v>
      </c>
      <c r="M96" s="78">
        <f t="shared" si="15"/>
        <v>11.724137931034482</v>
      </c>
      <c r="N96" s="79">
        <f t="shared" si="25"/>
        <v>7.8917051013277435</v>
      </c>
      <c r="O96" s="80">
        <f t="shared" si="16"/>
        <v>0.09</v>
      </c>
      <c r="P96" s="77">
        <f t="shared" si="17"/>
        <v>11.783833333333332</v>
      </c>
      <c r="Q96" s="77">
        <f t="shared" si="18"/>
        <v>7.3</v>
      </c>
      <c r="R96" s="77">
        <f t="shared" si="19"/>
        <v>8.75</v>
      </c>
      <c r="S96" s="77">
        <f t="shared" si="20"/>
        <v>7.845070422535211</v>
      </c>
      <c r="T96" s="77">
        <f t="shared" si="21"/>
        <v>0.4027777777777778</v>
      </c>
      <c r="U96" s="77">
        <f t="shared" si="22"/>
        <v>10.633333333333333</v>
      </c>
      <c r="V96" s="77">
        <f t="shared" si="23"/>
        <v>14.662790697674419</v>
      </c>
      <c r="W96" s="77">
        <f t="shared" si="24"/>
        <v>11.725</v>
      </c>
      <c r="X96" s="81">
        <f t="shared" si="26"/>
        <v>8.645531177829099</v>
      </c>
    </row>
    <row r="97" spans="1:24" ht="19.5" customHeight="1">
      <c r="A97" s="46" t="s">
        <v>57</v>
      </c>
      <c r="B97" s="76">
        <f t="shared" si="4"/>
        <v>0</v>
      </c>
      <c r="C97" s="77">
        <f t="shared" si="5"/>
        <v>0</v>
      </c>
      <c r="D97" s="77">
        <f t="shared" si="6"/>
        <v>0</v>
      </c>
      <c r="E97" s="77">
        <f t="shared" si="7"/>
        <v>0</v>
      </c>
      <c r="F97" s="77">
        <f t="shared" si="8"/>
        <v>6.811594202898551</v>
      </c>
      <c r="G97" s="77">
        <f t="shared" si="9"/>
        <v>0</v>
      </c>
      <c r="H97" s="77">
        <f t="shared" si="10"/>
        <v>0</v>
      </c>
      <c r="I97" s="77">
        <f t="shared" si="11"/>
        <v>0</v>
      </c>
      <c r="J97" s="77">
        <f t="shared" si="12"/>
        <v>0</v>
      </c>
      <c r="K97" s="77">
        <f t="shared" si="13"/>
        <v>0</v>
      </c>
      <c r="L97" s="77">
        <f t="shared" si="14"/>
        <v>0</v>
      </c>
      <c r="M97" s="78">
        <f t="shared" si="15"/>
        <v>0</v>
      </c>
      <c r="N97" s="79">
        <f t="shared" si="25"/>
        <v>0.3284416491963662</v>
      </c>
      <c r="O97" s="80">
        <f t="shared" si="16"/>
        <v>1.06</v>
      </c>
      <c r="P97" s="77">
        <f t="shared" si="17"/>
        <v>0</v>
      </c>
      <c r="Q97" s="77">
        <f t="shared" si="18"/>
        <v>0</v>
      </c>
      <c r="R97" s="77">
        <f t="shared" si="19"/>
        <v>0</v>
      </c>
      <c r="S97" s="77">
        <f t="shared" si="20"/>
        <v>0</v>
      </c>
      <c r="T97" s="77">
        <f t="shared" si="21"/>
        <v>0</v>
      </c>
      <c r="U97" s="77">
        <f t="shared" si="22"/>
        <v>0</v>
      </c>
      <c r="V97" s="77">
        <f t="shared" si="23"/>
        <v>0</v>
      </c>
      <c r="W97" s="77">
        <f t="shared" si="24"/>
        <v>0</v>
      </c>
      <c r="X97" s="81">
        <f t="shared" si="26"/>
        <v>0.12240184757505773</v>
      </c>
    </row>
    <row r="98" spans="1:24" ht="19.5" customHeight="1">
      <c r="A98" s="46" t="s">
        <v>58</v>
      </c>
      <c r="B98" s="76">
        <f t="shared" si="4"/>
        <v>0</v>
      </c>
      <c r="C98" s="77">
        <f t="shared" si="5"/>
        <v>13.461538461538462</v>
      </c>
      <c r="D98" s="77">
        <f t="shared" si="6"/>
        <v>0</v>
      </c>
      <c r="E98" s="77">
        <f t="shared" si="7"/>
        <v>0</v>
      </c>
      <c r="F98" s="77">
        <f t="shared" si="8"/>
        <v>0</v>
      </c>
      <c r="G98" s="77">
        <f t="shared" si="9"/>
        <v>0</v>
      </c>
      <c r="H98" s="77">
        <f t="shared" si="10"/>
        <v>0</v>
      </c>
      <c r="I98" s="77">
        <f t="shared" si="11"/>
        <v>0</v>
      </c>
      <c r="J98" s="77">
        <f t="shared" si="12"/>
        <v>0</v>
      </c>
      <c r="K98" s="77">
        <f t="shared" si="13"/>
        <v>0</v>
      </c>
      <c r="L98" s="77">
        <f t="shared" si="14"/>
        <v>0</v>
      </c>
      <c r="M98" s="78">
        <f t="shared" si="15"/>
        <v>0</v>
      </c>
      <c r="N98" s="79">
        <f t="shared" si="25"/>
        <v>0.9783368273934312</v>
      </c>
      <c r="O98" s="80">
        <f t="shared" si="16"/>
        <v>0</v>
      </c>
      <c r="P98" s="77">
        <f t="shared" si="17"/>
        <v>0</v>
      </c>
      <c r="Q98" s="77">
        <f t="shared" si="18"/>
        <v>0</v>
      </c>
      <c r="R98" s="77">
        <f t="shared" si="19"/>
        <v>0</v>
      </c>
      <c r="S98" s="77">
        <f t="shared" si="20"/>
        <v>0</v>
      </c>
      <c r="T98" s="77">
        <f t="shared" si="21"/>
        <v>0</v>
      </c>
      <c r="U98" s="77">
        <f t="shared" si="22"/>
        <v>0</v>
      </c>
      <c r="V98" s="77">
        <f t="shared" si="23"/>
        <v>0</v>
      </c>
      <c r="W98" s="77">
        <f t="shared" si="24"/>
        <v>0</v>
      </c>
      <c r="X98" s="81">
        <f t="shared" si="26"/>
        <v>0</v>
      </c>
    </row>
    <row r="99" spans="1:24" ht="15.75">
      <c r="A99" s="46" t="s">
        <v>59</v>
      </c>
      <c r="B99" s="76">
        <f t="shared" si="4"/>
        <v>2.8088235294117645</v>
      </c>
      <c r="C99" s="77">
        <f t="shared" si="5"/>
        <v>2.855769230769231</v>
      </c>
      <c r="D99" s="77">
        <f t="shared" si="6"/>
        <v>2</v>
      </c>
      <c r="E99" s="77">
        <f t="shared" si="7"/>
        <v>0.8571428571428571</v>
      </c>
      <c r="F99" s="77">
        <f t="shared" si="8"/>
        <v>1.5217391304347827</v>
      </c>
      <c r="G99" s="77">
        <f t="shared" si="9"/>
        <v>2.2167487684729066</v>
      </c>
      <c r="H99" s="77">
        <f t="shared" si="10"/>
        <v>3.88953488372093</v>
      </c>
      <c r="I99" s="77">
        <f t="shared" si="11"/>
        <v>4.564102564102564</v>
      </c>
      <c r="J99" s="77">
        <f t="shared" si="12"/>
        <v>0</v>
      </c>
      <c r="K99" s="77">
        <f t="shared" si="13"/>
        <v>3.2717391304347827</v>
      </c>
      <c r="L99" s="77">
        <f t="shared" si="14"/>
        <v>0.35384615384615387</v>
      </c>
      <c r="M99" s="78">
        <f t="shared" si="15"/>
        <v>4.137931034482759</v>
      </c>
      <c r="N99" s="79">
        <f t="shared" si="25"/>
        <v>2.589098532494759</v>
      </c>
      <c r="O99" s="80">
        <f t="shared" si="16"/>
        <v>0.64</v>
      </c>
      <c r="P99" s="77">
        <f t="shared" si="17"/>
        <v>1.0174999999999998</v>
      </c>
      <c r="Q99" s="77">
        <f t="shared" si="18"/>
        <v>0.07142857142857142</v>
      </c>
      <c r="R99" s="77">
        <f t="shared" si="19"/>
        <v>1.125</v>
      </c>
      <c r="S99" s="77">
        <f t="shared" si="20"/>
        <v>3.7464788732394365</v>
      </c>
      <c r="T99" s="77">
        <f t="shared" si="21"/>
        <v>0</v>
      </c>
      <c r="U99" s="77">
        <f t="shared" si="22"/>
        <v>2.7777777777777777</v>
      </c>
      <c r="V99" s="77">
        <f t="shared" si="23"/>
        <v>2.5406976744186047</v>
      </c>
      <c r="W99" s="77">
        <f t="shared" si="24"/>
        <v>2.1625</v>
      </c>
      <c r="X99" s="81">
        <f t="shared" si="26"/>
        <v>1.8614896073903002</v>
      </c>
    </row>
    <row r="100" spans="1:24" ht="22.5" customHeight="1">
      <c r="A100" s="46" t="s">
        <v>60</v>
      </c>
      <c r="B100" s="76">
        <f t="shared" si="4"/>
        <v>0</v>
      </c>
      <c r="C100" s="77">
        <f t="shared" si="5"/>
        <v>0</v>
      </c>
      <c r="D100" s="77">
        <f t="shared" si="6"/>
        <v>0</v>
      </c>
      <c r="E100" s="77">
        <f t="shared" si="7"/>
        <v>0</v>
      </c>
      <c r="F100" s="77">
        <f t="shared" si="8"/>
        <v>0</v>
      </c>
      <c r="G100" s="77">
        <f t="shared" si="9"/>
        <v>0</v>
      </c>
      <c r="H100" s="77">
        <f t="shared" si="10"/>
        <v>0</v>
      </c>
      <c r="I100" s="77">
        <f t="shared" si="11"/>
        <v>0</v>
      </c>
      <c r="J100" s="77">
        <f t="shared" si="12"/>
        <v>0</v>
      </c>
      <c r="K100" s="77">
        <f t="shared" si="13"/>
        <v>0</v>
      </c>
      <c r="L100" s="77">
        <f t="shared" si="14"/>
        <v>0</v>
      </c>
      <c r="M100" s="78">
        <f t="shared" si="15"/>
        <v>0</v>
      </c>
      <c r="N100" s="79">
        <f t="shared" si="25"/>
        <v>0</v>
      </c>
      <c r="O100" s="80">
        <f t="shared" si="16"/>
        <v>0</v>
      </c>
      <c r="P100" s="77">
        <f t="shared" si="17"/>
        <v>0</v>
      </c>
      <c r="Q100" s="77">
        <f t="shared" si="18"/>
        <v>0</v>
      </c>
      <c r="R100" s="77">
        <f t="shared" si="19"/>
        <v>0</v>
      </c>
      <c r="S100" s="77">
        <f t="shared" si="20"/>
        <v>0</v>
      </c>
      <c r="T100" s="77">
        <f t="shared" si="21"/>
        <v>0</v>
      </c>
      <c r="U100" s="77">
        <f t="shared" si="22"/>
        <v>0</v>
      </c>
      <c r="V100" s="77">
        <f t="shared" si="23"/>
        <v>0</v>
      </c>
      <c r="W100" s="77">
        <f t="shared" si="24"/>
        <v>0</v>
      </c>
      <c r="X100" s="81">
        <f t="shared" si="26"/>
        <v>0</v>
      </c>
    </row>
    <row r="101" spans="1:24" ht="15.75">
      <c r="A101" s="46" t="s">
        <v>61</v>
      </c>
      <c r="B101" s="76">
        <f t="shared" si="4"/>
        <v>6.832352941176471</v>
      </c>
      <c r="C101" s="77">
        <f t="shared" si="5"/>
        <v>0.9615384615384616</v>
      </c>
      <c r="D101" s="77">
        <f t="shared" si="6"/>
        <v>6.854166666666667</v>
      </c>
      <c r="E101" s="77">
        <f t="shared" si="7"/>
        <v>8.028571428571428</v>
      </c>
      <c r="F101" s="77">
        <f t="shared" si="8"/>
        <v>10.507246376811594</v>
      </c>
      <c r="G101" s="77">
        <f t="shared" si="9"/>
        <v>3.1330049261083746</v>
      </c>
      <c r="H101" s="77">
        <f t="shared" si="10"/>
        <v>11.895348837209303</v>
      </c>
      <c r="I101" s="77">
        <f t="shared" si="11"/>
        <v>23.323076923076922</v>
      </c>
      <c r="J101" s="77">
        <f t="shared" si="12"/>
        <v>1.9037037037037037</v>
      </c>
      <c r="K101" s="77">
        <f t="shared" si="13"/>
        <v>6.630434782608695</v>
      </c>
      <c r="L101" s="77">
        <f t="shared" si="14"/>
        <v>13.023076923076923</v>
      </c>
      <c r="M101" s="78">
        <f t="shared" si="15"/>
        <v>1.5518620689655174</v>
      </c>
      <c r="N101" s="79">
        <f t="shared" si="25"/>
        <v>8.522445842068484</v>
      </c>
      <c r="O101" s="80">
        <f t="shared" si="16"/>
        <v>3.84</v>
      </c>
      <c r="P101" s="77">
        <f t="shared" si="17"/>
        <v>6.001</v>
      </c>
      <c r="Q101" s="77">
        <f t="shared" si="18"/>
        <v>2.6714285714285713</v>
      </c>
      <c r="R101" s="77">
        <f t="shared" si="19"/>
        <v>15.525</v>
      </c>
      <c r="S101" s="77">
        <f t="shared" si="20"/>
        <v>2.7253521126760565</v>
      </c>
      <c r="T101" s="77">
        <f t="shared" si="21"/>
        <v>6.944444444444445</v>
      </c>
      <c r="U101" s="77">
        <f t="shared" si="22"/>
        <v>2.2222222222222223</v>
      </c>
      <c r="V101" s="77">
        <f t="shared" si="23"/>
        <v>6.343023255813954</v>
      </c>
      <c r="W101" s="77">
        <f t="shared" si="24"/>
        <v>6.15</v>
      </c>
      <c r="X101" s="81">
        <f t="shared" si="26"/>
        <v>5.592448036951501</v>
      </c>
    </row>
    <row r="102" spans="1:26" ht="15" customHeight="1">
      <c r="A102" s="46" t="s">
        <v>62</v>
      </c>
      <c r="B102" s="76">
        <f t="shared" si="4"/>
        <v>1.538235294117647</v>
      </c>
      <c r="C102" s="77">
        <f t="shared" si="5"/>
        <v>0.6634615384615384</v>
      </c>
      <c r="D102" s="77">
        <f t="shared" si="6"/>
        <v>0.4375</v>
      </c>
      <c r="E102" s="77">
        <f t="shared" si="7"/>
        <v>0.7142857142857143</v>
      </c>
      <c r="F102" s="77">
        <f t="shared" si="8"/>
        <v>2.898550724637681</v>
      </c>
      <c r="G102" s="77">
        <f t="shared" si="9"/>
        <v>0.541871921182266</v>
      </c>
      <c r="H102" s="77">
        <f t="shared" si="10"/>
        <v>0.7325581395348837</v>
      </c>
      <c r="I102" s="77">
        <f t="shared" si="11"/>
        <v>0.4307692307692308</v>
      </c>
      <c r="J102" s="77">
        <f t="shared" si="12"/>
        <v>0.02962962962962963</v>
      </c>
      <c r="K102" s="77">
        <f t="shared" si="13"/>
        <v>0.532608695652174</v>
      </c>
      <c r="L102" s="77">
        <f t="shared" si="14"/>
        <v>0.9923076923076923</v>
      </c>
      <c r="M102" s="78">
        <f t="shared" si="15"/>
        <v>0.6896551724137931</v>
      </c>
      <c r="N102" s="79">
        <f t="shared" si="25"/>
        <v>0.7313766596785464</v>
      </c>
      <c r="O102" s="80">
        <f t="shared" si="16"/>
        <v>1.86</v>
      </c>
      <c r="P102" s="77">
        <f t="shared" si="17"/>
        <v>1.0581666666666667</v>
      </c>
      <c r="Q102" s="77">
        <f t="shared" si="18"/>
        <v>1.8</v>
      </c>
      <c r="R102" s="77">
        <f t="shared" si="19"/>
        <v>0.7875</v>
      </c>
      <c r="S102" s="77">
        <f t="shared" si="20"/>
        <v>1.119718309859155</v>
      </c>
      <c r="T102" s="77">
        <f t="shared" si="21"/>
        <v>2.5972222222222223</v>
      </c>
      <c r="U102" s="77">
        <f t="shared" si="22"/>
        <v>0.5555555555555556</v>
      </c>
      <c r="V102" s="77">
        <f t="shared" si="23"/>
        <v>0.5755813953488372</v>
      </c>
      <c r="W102" s="77">
        <f t="shared" si="24"/>
        <v>0.525</v>
      </c>
      <c r="X102" s="81">
        <f t="shared" si="26"/>
        <v>1.126431870669746</v>
      </c>
      <c r="Y102" s="88"/>
      <c r="Z102" s="88"/>
    </row>
    <row r="103" spans="1:26" ht="15" customHeight="1">
      <c r="A103" s="46" t="s">
        <v>63</v>
      </c>
      <c r="B103" s="76">
        <f t="shared" si="4"/>
        <v>0.14705882352941177</v>
      </c>
      <c r="C103" s="77">
        <f t="shared" si="5"/>
        <v>0.019230769230769232</v>
      </c>
      <c r="D103" s="77">
        <f t="shared" si="6"/>
        <v>0.25</v>
      </c>
      <c r="E103" s="77">
        <f t="shared" si="7"/>
        <v>0.14285714285714285</v>
      </c>
      <c r="F103" s="77">
        <f t="shared" si="8"/>
        <v>0.6521739130434783</v>
      </c>
      <c r="G103" s="77">
        <f t="shared" si="9"/>
        <v>0.014778325123152709</v>
      </c>
      <c r="H103" s="77">
        <f t="shared" si="10"/>
        <v>0.029069767441860465</v>
      </c>
      <c r="I103" s="77">
        <f t="shared" si="11"/>
        <v>0.11282051282051282</v>
      </c>
      <c r="J103" s="77">
        <f t="shared" si="12"/>
        <v>0</v>
      </c>
      <c r="K103" s="77">
        <f t="shared" si="13"/>
        <v>0</v>
      </c>
      <c r="L103" s="77">
        <f t="shared" si="14"/>
        <v>0.046153846153846156</v>
      </c>
      <c r="M103" s="78">
        <f t="shared" si="15"/>
        <v>0.034482758620689655</v>
      </c>
      <c r="N103" s="79">
        <f t="shared" si="25"/>
        <v>0.08385744234800839</v>
      </c>
      <c r="O103" s="80">
        <f t="shared" si="16"/>
        <v>0.02</v>
      </c>
      <c r="P103" s="77">
        <f t="shared" si="17"/>
        <v>0.03866666666666666</v>
      </c>
      <c r="Q103" s="77">
        <f t="shared" si="18"/>
        <v>0</v>
      </c>
      <c r="R103" s="77">
        <f t="shared" si="19"/>
        <v>0.075</v>
      </c>
      <c r="S103" s="77">
        <f t="shared" si="20"/>
        <v>0.07042253521126761</v>
      </c>
      <c r="T103" s="77">
        <f t="shared" si="21"/>
        <v>1.1388888888888888</v>
      </c>
      <c r="U103" s="77">
        <f t="shared" si="22"/>
        <v>0.022222222222222223</v>
      </c>
      <c r="V103" s="77">
        <f t="shared" si="23"/>
        <v>0.023255813953488372</v>
      </c>
      <c r="W103" s="77">
        <f t="shared" si="24"/>
        <v>0.075</v>
      </c>
      <c r="X103" s="81">
        <f t="shared" si="26"/>
        <v>0.13200923787528868</v>
      </c>
      <c r="Y103" s="88"/>
      <c r="Z103" s="3"/>
    </row>
    <row r="104" spans="1:26" ht="16.5" customHeight="1">
      <c r="A104" s="46" t="s">
        <v>64</v>
      </c>
      <c r="B104" s="76">
        <f t="shared" si="4"/>
        <v>13.873529411764707</v>
      </c>
      <c r="C104" s="77">
        <f t="shared" si="5"/>
        <v>29.5</v>
      </c>
      <c r="D104" s="77">
        <f t="shared" si="6"/>
        <v>9.729166666666666</v>
      </c>
      <c r="E104" s="77">
        <f t="shared" si="7"/>
        <v>8.371428571428572</v>
      </c>
      <c r="F104" s="77">
        <f t="shared" si="8"/>
        <v>15.855072463768115</v>
      </c>
      <c r="G104" s="77">
        <f t="shared" si="9"/>
        <v>11.596059113300493</v>
      </c>
      <c r="H104" s="77">
        <f t="shared" si="10"/>
        <v>5.633720930232558</v>
      </c>
      <c r="I104" s="77">
        <f t="shared" si="11"/>
        <v>5.164102564102564</v>
      </c>
      <c r="J104" s="77">
        <f t="shared" si="12"/>
        <v>13.284444444444444</v>
      </c>
      <c r="K104" s="77">
        <f t="shared" si="13"/>
        <v>5.5</v>
      </c>
      <c r="L104" s="77">
        <f t="shared" si="14"/>
        <v>9.023076923076923</v>
      </c>
      <c r="M104" s="78">
        <f t="shared" si="15"/>
        <v>7.724137931034483</v>
      </c>
      <c r="N104" s="79">
        <f t="shared" si="25"/>
        <v>10.53864430468204</v>
      </c>
      <c r="O104" s="80">
        <f t="shared" si="16"/>
        <v>10.76</v>
      </c>
      <c r="P104" s="77">
        <f t="shared" si="17"/>
        <v>17.333333333333332</v>
      </c>
      <c r="Q104" s="77">
        <f t="shared" si="18"/>
        <v>47.02857142857143</v>
      </c>
      <c r="R104" s="77">
        <f t="shared" si="19"/>
        <v>12.875</v>
      </c>
      <c r="S104" s="77">
        <f t="shared" si="20"/>
        <v>11.866197183098592</v>
      </c>
      <c r="T104" s="77">
        <f t="shared" si="21"/>
        <v>33.888888888888886</v>
      </c>
      <c r="U104" s="77">
        <f t="shared" si="22"/>
        <v>30.58888888888889</v>
      </c>
      <c r="V104" s="77">
        <f t="shared" si="23"/>
        <v>6.686046511627907</v>
      </c>
      <c r="W104" s="77">
        <f t="shared" si="24"/>
        <v>56.475</v>
      </c>
      <c r="X104" s="81">
        <f t="shared" si="26"/>
        <v>21.92147806004619</v>
      </c>
      <c r="Y104" s="89"/>
      <c r="Z104" s="89"/>
    </row>
    <row r="105" spans="1:24" ht="15.75">
      <c r="A105" s="46" t="s">
        <v>65</v>
      </c>
      <c r="B105" s="76">
        <f t="shared" si="4"/>
        <v>1.4705882352941178</v>
      </c>
      <c r="C105" s="77">
        <f t="shared" si="5"/>
        <v>0.8942307692307693</v>
      </c>
      <c r="D105" s="77">
        <f t="shared" si="6"/>
        <v>2.6041666666666665</v>
      </c>
      <c r="E105" s="77">
        <f t="shared" si="7"/>
        <v>0.02857142857142857</v>
      </c>
      <c r="F105" s="77">
        <f t="shared" si="8"/>
        <v>1.2318840579710144</v>
      </c>
      <c r="G105" s="77">
        <f t="shared" si="9"/>
        <v>0.6502463054187192</v>
      </c>
      <c r="H105" s="77">
        <f t="shared" si="10"/>
        <v>0.6686046511627907</v>
      </c>
      <c r="I105" s="77">
        <f t="shared" si="11"/>
        <v>0.5128205128205128</v>
      </c>
      <c r="J105" s="77">
        <f t="shared" si="12"/>
        <v>0.7185185185185186</v>
      </c>
      <c r="K105" s="77">
        <f t="shared" si="13"/>
        <v>0.717391304347826</v>
      </c>
      <c r="L105" s="77">
        <f t="shared" si="14"/>
        <v>0.7384615384615385</v>
      </c>
      <c r="M105" s="78">
        <f t="shared" si="15"/>
        <v>0.8275862068965517</v>
      </c>
      <c r="N105" s="79">
        <f t="shared" si="25"/>
        <v>0.790356394129979</v>
      </c>
      <c r="O105" s="80">
        <f t="shared" si="16"/>
        <v>1.9</v>
      </c>
      <c r="P105" s="77">
        <f t="shared" si="17"/>
        <v>1.9016666666666666</v>
      </c>
      <c r="Q105" s="77">
        <f t="shared" si="18"/>
        <v>2.1285714285714286</v>
      </c>
      <c r="R105" s="77">
        <f t="shared" si="19"/>
        <v>1.125</v>
      </c>
      <c r="S105" s="77">
        <f t="shared" si="20"/>
        <v>0.7464788732394366</v>
      </c>
      <c r="T105" s="77">
        <f t="shared" si="21"/>
        <v>1.8055555555555556</v>
      </c>
      <c r="U105" s="77">
        <f t="shared" si="22"/>
        <v>1.4222222222222223</v>
      </c>
      <c r="V105" s="77">
        <f t="shared" si="23"/>
        <v>0.7441860465116279</v>
      </c>
      <c r="W105" s="77">
        <f t="shared" si="24"/>
        <v>0.5125</v>
      </c>
      <c r="X105" s="81">
        <f t="shared" si="26"/>
        <v>1.242609699769053</v>
      </c>
    </row>
    <row r="106" spans="1:24" ht="15.75">
      <c r="A106" s="46" t="s">
        <v>66</v>
      </c>
      <c r="B106" s="76">
        <f t="shared" si="4"/>
        <v>0</v>
      </c>
      <c r="C106" s="77">
        <f t="shared" si="5"/>
        <v>0</v>
      </c>
      <c r="D106" s="77">
        <f t="shared" si="6"/>
        <v>0</v>
      </c>
      <c r="E106" s="77">
        <f t="shared" si="7"/>
        <v>0</v>
      </c>
      <c r="F106" s="77">
        <f t="shared" si="8"/>
        <v>0</v>
      </c>
      <c r="G106" s="77">
        <f t="shared" si="9"/>
        <v>0.24630541871921183</v>
      </c>
      <c r="H106" s="77">
        <f t="shared" si="10"/>
        <v>0</v>
      </c>
      <c r="I106" s="77">
        <f t="shared" si="11"/>
        <v>0.07179487179487179</v>
      </c>
      <c r="J106" s="77">
        <f t="shared" si="12"/>
        <v>7.437037037037037</v>
      </c>
      <c r="K106" s="77">
        <f t="shared" si="13"/>
        <v>0.05434782608695652</v>
      </c>
      <c r="L106" s="77">
        <f t="shared" si="14"/>
        <v>0</v>
      </c>
      <c r="M106" s="78">
        <f t="shared" si="15"/>
        <v>0</v>
      </c>
      <c r="N106" s="79">
        <f t="shared" si="25"/>
        <v>0.7498252969951084</v>
      </c>
      <c r="O106" s="80">
        <f t="shared" si="16"/>
        <v>0.35</v>
      </c>
      <c r="P106" s="77">
        <f t="shared" si="17"/>
        <v>0.3</v>
      </c>
      <c r="Q106" s="77">
        <f t="shared" si="18"/>
        <v>29.957142857142856</v>
      </c>
      <c r="R106" s="77">
        <f t="shared" si="19"/>
        <v>0.075</v>
      </c>
      <c r="S106" s="77">
        <f t="shared" si="20"/>
        <v>0</v>
      </c>
      <c r="T106" s="77">
        <f t="shared" si="21"/>
        <v>0</v>
      </c>
      <c r="U106" s="77">
        <f t="shared" si="22"/>
        <v>23.033333333333335</v>
      </c>
      <c r="V106" s="77">
        <f t="shared" si="23"/>
        <v>0.06976744186046512</v>
      </c>
      <c r="W106" s="77">
        <f t="shared" si="24"/>
        <v>0.0625</v>
      </c>
      <c r="X106" s="81">
        <f t="shared" si="26"/>
        <v>4.903002309468822</v>
      </c>
    </row>
    <row r="107" spans="1:24" ht="15.75">
      <c r="A107" s="46" t="s">
        <v>67</v>
      </c>
      <c r="B107" s="76">
        <f t="shared" si="4"/>
        <v>12.402941176470588</v>
      </c>
      <c r="C107" s="77">
        <f t="shared" si="5"/>
        <v>28.60576923076923</v>
      </c>
      <c r="D107" s="77">
        <f t="shared" si="6"/>
        <v>7.125</v>
      </c>
      <c r="E107" s="77">
        <f t="shared" si="7"/>
        <v>8.342857142857143</v>
      </c>
      <c r="F107" s="77">
        <f t="shared" si="8"/>
        <v>14.623188405797102</v>
      </c>
      <c r="G107" s="77">
        <f t="shared" si="9"/>
        <v>10.699507389162562</v>
      </c>
      <c r="H107" s="77">
        <f t="shared" si="10"/>
        <v>4.965116279069767</v>
      </c>
      <c r="I107" s="77">
        <f t="shared" si="11"/>
        <v>4.579487179487179</v>
      </c>
      <c r="J107" s="77">
        <f t="shared" si="12"/>
        <v>4.814962962962963</v>
      </c>
      <c r="K107" s="77">
        <f t="shared" si="13"/>
        <v>4.728260869565218</v>
      </c>
      <c r="L107" s="77">
        <f t="shared" si="14"/>
        <v>8.284615384615385</v>
      </c>
      <c r="M107" s="78">
        <f t="shared" si="15"/>
        <v>6.896551724137931</v>
      </c>
      <c r="N107" s="79">
        <f t="shared" si="25"/>
        <v>8.968846960167715</v>
      </c>
      <c r="O107" s="80">
        <f t="shared" si="16"/>
        <v>8.51</v>
      </c>
      <c r="P107" s="77">
        <f t="shared" si="17"/>
        <v>15.131666666666666</v>
      </c>
      <c r="Q107" s="77">
        <f t="shared" si="18"/>
        <v>14.942857142857143</v>
      </c>
      <c r="R107" s="77">
        <f t="shared" si="19"/>
        <v>11.675</v>
      </c>
      <c r="S107" s="77">
        <f t="shared" si="20"/>
        <v>11.119718309859154</v>
      </c>
      <c r="T107" s="77">
        <f t="shared" si="21"/>
        <v>32.083333333333336</v>
      </c>
      <c r="U107" s="77">
        <f t="shared" si="22"/>
        <v>6.133333333333334</v>
      </c>
      <c r="V107" s="77">
        <f t="shared" si="23"/>
        <v>5.784883720930233</v>
      </c>
      <c r="W107" s="77">
        <f t="shared" si="24"/>
        <v>55.9</v>
      </c>
      <c r="X107" s="81">
        <f t="shared" si="26"/>
        <v>15.758545034642031</v>
      </c>
    </row>
    <row r="108" spans="1:24" ht="15.75">
      <c r="A108" s="46" t="s">
        <v>68</v>
      </c>
      <c r="B108" s="76">
        <f t="shared" si="4"/>
        <v>201.68088235294115</v>
      </c>
      <c r="C108" s="77">
        <f t="shared" si="5"/>
        <v>196.5096153846154</v>
      </c>
      <c r="D108" s="77">
        <f t="shared" si="6"/>
        <v>131.95833333333334</v>
      </c>
      <c r="E108" s="77">
        <f t="shared" si="7"/>
        <v>154.34285714285716</v>
      </c>
      <c r="F108" s="77">
        <f t="shared" si="8"/>
        <v>199.85507246376812</v>
      </c>
      <c r="G108" s="77">
        <f t="shared" si="9"/>
        <v>152.38423645320196</v>
      </c>
      <c r="H108" s="77">
        <f t="shared" si="10"/>
        <v>166.8953488372093</v>
      </c>
      <c r="I108" s="77">
        <f t="shared" si="11"/>
        <v>155.28205128205127</v>
      </c>
      <c r="J108" s="77">
        <f t="shared" si="12"/>
        <v>136.07407407407408</v>
      </c>
      <c r="K108" s="77">
        <f t="shared" si="13"/>
        <v>164.57608695652175</v>
      </c>
      <c r="L108" s="77">
        <f t="shared" si="14"/>
        <v>195.3153846153846</v>
      </c>
      <c r="M108" s="78">
        <f t="shared" si="15"/>
        <v>187.2896551724138</v>
      </c>
      <c r="N108" s="79">
        <f t="shared" si="25"/>
        <v>168.45443745632423</v>
      </c>
      <c r="O108" s="80">
        <f t="shared" si="16"/>
        <v>184.43</v>
      </c>
      <c r="P108" s="77">
        <f t="shared" si="17"/>
        <v>228.77483333333336</v>
      </c>
      <c r="Q108" s="77">
        <f t="shared" si="18"/>
        <v>213.21428571428572</v>
      </c>
      <c r="R108" s="77">
        <f t="shared" si="19"/>
        <v>179.4375</v>
      </c>
      <c r="S108" s="77">
        <f t="shared" si="20"/>
        <v>214.7605633802817</v>
      </c>
      <c r="T108" s="77">
        <f t="shared" si="21"/>
        <v>213.27777777777777</v>
      </c>
      <c r="U108" s="77">
        <f t="shared" si="22"/>
        <v>201.9111111111111</v>
      </c>
      <c r="V108" s="77">
        <f t="shared" si="23"/>
        <v>308.15697674418607</v>
      </c>
      <c r="W108" s="77">
        <f t="shared" si="24"/>
        <v>160.575</v>
      </c>
      <c r="X108" s="81">
        <f t="shared" si="26"/>
        <v>220.92666281755194</v>
      </c>
    </row>
    <row r="109" spans="1:24" ht="15.75">
      <c r="A109" s="46" t="s">
        <v>69</v>
      </c>
      <c r="B109" s="76">
        <f t="shared" si="4"/>
        <v>149.60294117647058</v>
      </c>
      <c r="C109" s="77">
        <f t="shared" si="5"/>
        <v>147.33653846153845</v>
      </c>
      <c r="D109" s="77">
        <f t="shared" si="6"/>
        <v>97.33333333333333</v>
      </c>
      <c r="E109" s="77">
        <f t="shared" si="7"/>
        <v>113.48571428571428</v>
      </c>
      <c r="F109" s="77">
        <f t="shared" si="8"/>
        <v>146.65217391304347</v>
      </c>
      <c r="G109" s="77">
        <f t="shared" si="9"/>
        <v>112.21674876847291</v>
      </c>
      <c r="H109" s="77">
        <f t="shared" si="10"/>
        <v>122.81395348837209</v>
      </c>
      <c r="I109" s="77">
        <f t="shared" si="11"/>
        <v>113.88205128205128</v>
      </c>
      <c r="J109" s="77">
        <f t="shared" si="12"/>
        <v>102.72592592592592</v>
      </c>
      <c r="K109" s="77">
        <f t="shared" si="13"/>
        <v>121.06521739130434</v>
      </c>
      <c r="L109" s="77">
        <f t="shared" si="14"/>
        <v>142.75384615384615</v>
      </c>
      <c r="M109" s="78">
        <f t="shared" si="15"/>
        <v>136.75862068965517</v>
      </c>
      <c r="N109" s="79">
        <f t="shared" si="25"/>
        <v>124.20405310971348</v>
      </c>
      <c r="O109" s="80">
        <f t="shared" si="16"/>
        <v>135.67</v>
      </c>
      <c r="P109" s="77">
        <f t="shared" si="17"/>
        <v>168.26666666666668</v>
      </c>
      <c r="Q109" s="77">
        <f t="shared" si="18"/>
        <v>157.35714285714286</v>
      </c>
      <c r="R109" s="77">
        <f t="shared" si="19"/>
        <v>131.9375</v>
      </c>
      <c r="S109" s="77">
        <f t="shared" si="20"/>
        <v>158.08450704225353</v>
      </c>
      <c r="T109" s="77">
        <f t="shared" si="21"/>
        <v>156.80555555555554</v>
      </c>
      <c r="U109" s="77">
        <f t="shared" si="22"/>
        <v>147.4</v>
      </c>
      <c r="V109" s="77">
        <f t="shared" si="23"/>
        <v>226.3081395348837</v>
      </c>
      <c r="W109" s="77">
        <f t="shared" si="24"/>
        <v>117.2125</v>
      </c>
      <c r="X109" s="81">
        <f t="shared" si="26"/>
        <v>162.2852193995381</v>
      </c>
    </row>
    <row r="110" spans="1:24" ht="15.75">
      <c r="A110" s="46" t="s">
        <v>70</v>
      </c>
      <c r="B110" s="76">
        <f t="shared" si="4"/>
        <v>144.9264705882353</v>
      </c>
      <c r="C110" s="77">
        <f t="shared" si="5"/>
        <v>142.96153846153845</v>
      </c>
      <c r="D110" s="77">
        <f t="shared" si="6"/>
        <v>95.85416666666667</v>
      </c>
      <c r="E110" s="77">
        <f t="shared" si="7"/>
        <v>113.05714285714286</v>
      </c>
      <c r="F110" s="77">
        <f t="shared" si="8"/>
        <v>146.04347826086956</v>
      </c>
      <c r="G110" s="77">
        <f t="shared" si="9"/>
        <v>110.83743842364532</v>
      </c>
      <c r="H110" s="77">
        <f t="shared" si="10"/>
        <v>122.44767441860465</v>
      </c>
      <c r="I110" s="77">
        <f t="shared" si="11"/>
        <v>113.88205128205128</v>
      </c>
      <c r="J110" s="77">
        <f t="shared" si="12"/>
        <v>86.42962962962963</v>
      </c>
      <c r="K110" s="77">
        <f t="shared" si="13"/>
        <v>120.59782608695652</v>
      </c>
      <c r="L110" s="77">
        <f t="shared" si="14"/>
        <v>141.98461538461538</v>
      </c>
      <c r="M110" s="78">
        <f t="shared" si="15"/>
        <v>134.48275862068965</v>
      </c>
      <c r="N110" s="79">
        <f t="shared" si="25"/>
        <v>121.45632424877708</v>
      </c>
      <c r="O110" s="80">
        <f t="shared" si="16"/>
        <v>132.9</v>
      </c>
      <c r="P110" s="77">
        <f t="shared" si="17"/>
        <v>167.6</v>
      </c>
      <c r="Q110" s="77">
        <f t="shared" si="18"/>
        <v>147.5</v>
      </c>
      <c r="R110" s="77">
        <f t="shared" si="19"/>
        <v>128.1875</v>
      </c>
      <c r="S110" s="77">
        <f t="shared" si="20"/>
        <v>156.33802816901408</v>
      </c>
      <c r="T110" s="77">
        <f t="shared" si="21"/>
        <v>152.63888888888889</v>
      </c>
      <c r="U110" s="77">
        <f t="shared" si="22"/>
        <v>146.33333333333334</v>
      </c>
      <c r="V110" s="77">
        <f t="shared" si="23"/>
        <v>224.8546511627907</v>
      </c>
      <c r="W110" s="77">
        <f t="shared" si="24"/>
        <v>116.1</v>
      </c>
      <c r="X110" s="81">
        <f t="shared" si="26"/>
        <v>159.64087759815243</v>
      </c>
    </row>
    <row r="111" spans="1:24" ht="15.75">
      <c r="A111" s="46" t="s">
        <v>71</v>
      </c>
      <c r="B111" s="76">
        <f t="shared" si="4"/>
        <v>4.676470588235294</v>
      </c>
      <c r="C111" s="77">
        <f t="shared" si="5"/>
        <v>4.326923076923077</v>
      </c>
      <c r="D111" s="77">
        <f t="shared" si="6"/>
        <v>1.4791666666666667</v>
      </c>
      <c r="E111" s="77">
        <f t="shared" si="7"/>
        <v>0.42857142857142855</v>
      </c>
      <c r="F111" s="77">
        <f t="shared" si="8"/>
        <v>0.6086956521739131</v>
      </c>
      <c r="G111" s="77">
        <f t="shared" si="9"/>
        <v>1.3793103448275863</v>
      </c>
      <c r="H111" s="77">
        <f t="shared" si="10"/>
        <v>0.36627906976744184</v>
      </c>
      <c r="I111" s="77">
        <f t="shared" si="11"/>
        <v>0</v>
      </c>
      <c r="J111" s="77">
        <f t="shared" si="12"/>
        <v>16.296296296296298</v>
      </c>
      <c r="K111" s="77">
        <f t="shared" si="13"/>
        <v>0.4673913043478261</v>
      </c>
      <c r="L111" s="77">
        <f t="shared" si="14"/>
        <v>0.7692307692307693</v>
      </c>
      <c r="M111" s="78">
        <f t="shared" si="15"/>
        <v>4.862413793103448</v>
      </c>
      <c r="N111" s="79">
        <f t="shared" si="25"/>
        <v>3.006324248777079</v>
      </c>
      <c r="O111" s="80">
        <f t="shared" si="16"/>
        <v>2.77</v>
      </c>
      <c r="P111" s="77">
        <f t="shared" si="17"/>
        <v>0.6666666666666666</v>
      </c>
      <c r="Q111" s="77">
        <f t="shared" si="18"/>
        <v>9.857142857142858</v>
      </c>
      <c r="R111" s="77">
        <f t="shared" si="19"/>
        <v>3.75</v>
      </c>
      <c r="S111" s="77">
        <f t="shared" si="20"/>
        <v>1.7464788732394365</v>
      </c>
      <c r="T111" s="77">
        <f t="shared" si="21"/>
        <v>4.166666666666667</v>
      </c>
      <c r="U111" s="77">
        <f t="shared" si="22"/>
        <v>1.0666666666666667</v>
      </c>
      <c r="V111" s="77">
        <f t="shared" si="23"/>
        <v>1.4534883720930232</v>
      </c>
      <c r="W111" s="77">
        <f t="shared" si="24"/>
        <v>1.1125</v>
      </c>
      <c r="X111" s="81">
        <f t="shared" si="26"/>
        <v>2.644341801385681</v>
      </c>
    </row>
    <row r="112" spans="1:24" ht="15.75">
      <c r="A112" s="46" t="s">
        <v>72</v>
      </c>
      <c r="B112" s="76">
        <f t="shared" si="4"/>
        <v>52.07794117647059</v>
      </c>
      <c r="C112" s="77">
        <f t="shared" si="5"/>
        <v>50.04807692307692</v>
      </c>
      <c r="D112" s="77">
        <f t="shared" si="6"/>
        <v>34.625</v>
      </c>
      <c r="E112" s="77">
        <f t="shared" si="7"/>
        <v>40.857142857142854</v>
      </c>
      <c r="F112" s="77">
        <f t="shared" si="8"/>
        <v>53.20289855072464</v>
      </c>
      <c r="G112" s="77">
        <f t="shared" si="9"/>
        <v>40.16748768472906</v>
      </c>
      <c r="H112" s="77">
        <f t="shared" si="10"/>
        <v>44.08139534883721</v>
      </c>
      <c r="I112" s="77">
        <f t="shared" si="11"/>
        <v>41.4</v>
      </c>
      <c r="J112" s="77">
        <f t="shared" si="12"/>
        <v>33.34814814814815</v>
      </c>
      <c r="K112" s="77">
        <f t="shared" si="13"/>
        <v>43.51086956521739</v>
      </c>
      <c r="L112" s="77">
        <f t="shared" si="14"/>
        <v>52.53846153846154</v>
      </c>
      <c r="M112" s="78">
        <f t="shared" si="15"/>
        <v>50.53103448275862</v>
      </c>
      <c r="N112" s="79">
        <f t="shared" si="25"/>
        <v>44.311879804332634</v>
      </c>
      <c r="O112" s="80">
        <f t="shared" si="16"/>
        <v>48.76</v>
      </c>
      <c r="P112" s="77">
        <f t="shared" si="17"/>
        <v>60.50866666666666</v>
      </c>
      <c r="Q112" s="77">
        <f t="shared" si="18"/>
        <v>55.857142857142854</v>
      </c>
      <c r="R112" s="77">
        <f t="shared" si="19"/>
        <v>47.5</v>
      </c>
      <c r="S112" s="77">
        <f t="shared" si="20"/>
        <v>56.67605633802817</v>
      </c>
      <c r="T112" s="77">
        <f t="shared" si="21"/>
        <v>56.47222222222222</v>
      </c>
      <c r="U112" s="77">
        <f t="shared" si="22"/>
        <v>54.51111111111111</v>
      </c>
      <c r="V112" s="77">
        <f t="shared" si="23"/>
        <v>81.84883720930233</v>
      </c>
      <c r="W112" s="77">
        <f t="shared" si="24"/>
        <v>43.3625</v>
      </c>
      <c r="X112" s="81">
        <f t="shared" si="26"/>
        <v>58.6414780600462</v>
      </c>
    </row>
    <row r="113" spans="1:24" ht="15.75">
      <c r="A113" s="46" t="s">
        <v>73</v>
      </c>
      <c r="B113" s="76">
        <f t="shared" si="4"/>
        <v>0</v>
      </c>
      <c r="C113" s="77">
        <f t="shared" si="5"/>
        <v>0</v>
      </c>
      <c r="D113" s="77">
        <f t="shared" si="6"/>
        <v>0</v>
      </c>
      <c r="E113" s="77">
        <f t="shared" si="7"/>
        <v>0</v>
      </c>
      <c r="F113" s="77">
        <f t="shared" si="8"/>
        <v>0</v>
      </c>
      <c r="G113" s="77">
        <f t="shared" si="9"/>
        <v>0.034482758620689655</v>
      </c>
      <c r="H113" s="77">
        <f t="shared" si="10"/>
        <v>0</v>
      </c>
      <c r="I113" s="77">
        <f t="shared" si="11"/>
        <v>0</v>
      </c>
      <c r="J113" s="77">
        <f t="shared" si="12"/>
        <v>0</v>
      </c>
      <c r="K113" s="77">
        <f t="shared" si="13"/>
        <v>0</v>
      </c>
      <c r="L113" s="77">
        <f t="shared" si="14"/>
        <v>0</v>
      </c>
      <c r="M113" s="78">
        <f t="shared" si="15"/>
        <v>0</v>
      </c>
      <c r="N113" s="79">
        <f t="shared" si="25"/>
        <v>0.004891684136967156</v>
      </c>
      <c r="O113" s="80">
        <f t="shared" si="16"/>
        <v>0</v>
      </c>
      <c r="P113" s="77">
        <f t="shared" si="17"/>
        <v>0</v>
      </c>
      <c r="Q113" s="77">
        <f t="shared" si="18"/>
        <v>0</v>
      </c>
      <c r="R113" s="77">
        <f t="shared" si="19"/>
        <v>0</v>
      </c>
      <c r="S113" s="77">
        <f t="shared" si="20"/>
        <v>0</v>
      </c>
      <c r="T113" s="77">
        <f t="shared" si="21"/>
        <v>0</v>
      </c>
      <c r="U113" s="77">
        <f t="shared" si="22"/>
        <v>0.011111111111111112</v>
      </c>
      <c r="V113" s="77">
        <f t="shared" si="23"/>
        <v>0.12209302325581395</v>
      </c>
      <c r="W113" s="77">
        <f t="shared" si="24"/>
        <v>0</v>
      </c>
      <c r="X113" s="81">
        <f t="shared" si="26"/>
        <v>0.025404157043879907</v>
      </c>
    </row>
    <row r="114" spans="1:24" ht="15.75">
      <c r="A114" s="46" t="s">
        <v>74</v>
      </c>
      <c r="B114" s="76">
        <f t="shared" si="4"/>
        <v>0.01764705882352941</v>
      </c>
      <c r="C114" s="77">
        <f t="shared" si="5"/>
        <v>0</v>
      </c>
      <c r="D114" s="77">
        <f t="shared" si="6"/>
        <v>0</v>
      </c>
      <c r="E114" s="77">
        <f t="shared" si="7"/>
        <v>0</v>
      </c>
      <c r="F114" s="77">
        <f t="shared" si="8"/>
        <v>0</v>
      </c>
      <c r="G114" s="77">
        <f t="shared" si="9"/>
        <v>0</v>
      </c>
      <c r="H114" s="77">
        <f t="shared" si="10"/>
        <v>0.011627906976744186</v>
      </c>
      <c r="I114" s="77">
        <f t="shared" si="11"/>
        <v>0</v>
      </c>
      <c r="J114" s="77">
        <f t="shared" si="12"/>
        <v>0</v>
      </c>
      <c r="K114" s="77">
        <f t="shared" si="13"/>
        <v>0.05434782608695652</v>
      </c>
      <c r="L114" s="77">
        <f t="shared" si="14"/>
        <v>0.015384615384615385</v>
      </c>
      <c r="M114" s="78">
        <f t="shared" si="15"/>
        <v>0</v>
      </c>
      <c r="N114" s="79">
        <f t="shared" si="25"/>
        <v>0.007127882599580713</v>
      </c>
      <c r="O114" s="80">
        <f t="shared" si="16"/>
        <v>0</v>
      </c>
      <c r="P114" s="77">
        <f t="shared" si="17"/>
        <v>0</v>
      </c>
      <c r="Q114" s="77">
        <f t="shared" si="18"/>
        <v>0.04285714285714286</v>
      </c>
      <c r="R114" s="77">
        <f t="shared" si="19"/>
        <v>0.25</v>
      </c>
      <c r="S114" s="77">
        <f t="shared" si="20"/>
        <v>0</v>
      </c>
      <c r="T114" s="77">
        <f t="shared" si="21"/>
        <v>0.4166666666666667</v>
      </c>
      <c r="U114" s="77">
        <f t="shared" si="22"/>
        <v>0</v>
      </c>
      <c r="V114" s="77">
        <f t="shared" si="23"/>
        <v>0.9186046511627907</v>
      </c>
      <c r="W114" s="77">
        <f t="shared" si="24"/>
        <v>0.0375</v>
      </c>
      <c r="X114" s="81">
        <f t="shared" si="26"/>
        <v>0.2471131639722864</v>
      </c>
    </row>
    <row r="115" spans="1:24" ht="15.75">
      <c r="A115" s="46" t="s">
        <v>75</v>
      </c>
      <c r="B115" s="76">
        <f t="shared" si="4"/>
        <v>1.7647058823529411</v>
      </c>
      <c r="C115" s="77">
        <f t="shared" si="5"/>
        <v>1.6346153846153846</v>
      </c>
      <c r="D115" s="77">
        <f t="shared" si="6"/>
        <v>1.5208333333333333</v>
      </c>
      <c r="E115" s="77">
        <f t="shared" si="7"/>
        <v>1.8</v>
      </c>
      <c r="F115" s="77">
        <f t="shared" si="8"/>
        <v>2.652173913043478</v>
      </c>
      <c r="G115" s="77">
        <f t="shared" si="9"/>
        <v>1.896551724137931</v>
      </c>
      <c r="H115" s="77">
        <f t="shared" si="10"/>
        <v>1.180232558139535</v>
      </c>
      <c r="I115" s="77">
        <f t="shared" si="11"/>
        <v>1.0769230769230769</v>
      </c>
      <c r="J115" s="77">
        <f t="shared" si="12"/>
        <v>0.4666666666666667</v>
      </c>
      <c r="K115" s="77">
        <f t="shared" si="13"/>
        <v>1.141304347826087</v>
      </c>
      <c r="L115" s="77">
        <f t="shared" si="14"/>
        <v>2.269230769230769</v>
      </c>
      <c r="M115" s="78">
        <f t="shared" si="15"/>
        <v>2.613793103448276</v>
      </c>
      <c r="N115" s="79">
        <f t="shared" si="25"/>
        <v>1.615653389238295</v>
      </c>
      <c r="O115" s="80">
        <f t="shared" si="16"/>
        <v>1.78</v>
      </c>
      <c r="P115" s="77">
        <f t="shared" si="17"/>
        <v>1.8715000000000002</v>
      </c>
      <c r="Q115" s="77">
        <f t="shared" si="18"/>
        <v>1.3571428571428572</v>
      </c>
      <c r="R115" s="77">
        <f t="shared" si="19"/>
        <v>1.725</v>
      </c>
      <c r="S115" s="77">
        <f t="shared" si="20"/>
        <v>5.246478873239437</v>
      </c>
      <c r="T115" s="77">
        <f t="shared" si="21"/>
        <v>1.8055555555555556</v>
      </c>
      <c r="U115" s="77">
        <f t="shared" si="22"/>
        <v>2.311111111111111</v>
      </c>
      <c r="V115" s="77">
        <f t="shared" si="23"/>
        <v>6.517441860465116</v>
      </c>
      <c r="W115" s="77">
        <f t="shared" si="24"/>
        <v>1.2875</v>
      </c>
      <c r="X115" s="81">
        <f t="shared" si="26"/>
        <v>3.268233256351039</v>
      </c>
    </row>
    <row r="116" spans="1:24" ht="15.75">
      <c r="A116" s="46" t="s">
        <v>76</v>
      </c>
      <c r="B116" s="76">
        <f t="shared" si="4"/>
        <v>0</v>
      </c>
      <c r="C116" s="77">
        <f t="shared" si="5"/>
        <v>0</v>
      </c>
      <c r="D116" s="77">
        <f t="shared" si="6"/>
        <v>0</v>
      </c>
      <c r="E116" s="77">
        <f t="shared" si="7"/>
        <v>0</v>
      </c>
      <c r="F116" s="77">
        <f t="shared" si="8"/>
        <v>0</v>
      </c>
      <c r="G116" s="77">
        <f t="shared" si="9"/>
        <v>0</v>
      </c>
      <c r="H116" s="77">
        <f t="shared" si="10"/>
        <v>0</v>
      </c>
      <c r="I116" s="77">
        <f t="shared" si="11"/>
        <v>0</v>
      </c>
      <c r="J116" s="77">
        <f t="shared" si="12"/>
        <v>0</v>
      </c>
      <c r="K116" s="77">
        <f t="shared" si="13"/>
        <v>0</v>
      </c>
      <c r="L116" s="77">
        <f t="shared" si="14"/>
        <v>0</v>
      </c>
      <c r="M116" s="78">
        <f t="shared" si="15"/>
        <v>0</v>
      </c>
      <c r="N116" s="79">
        <f t="shared" si="25"/>
        <v>0</v>
      </c>
      <c r="O116" s="80">
        <f t="shared" si="16"/>
        <v>0</v>
      </c>
      <c r="P116" s="77">
        <f t="shared" si="17"/>
        <v>0</v>
      </c>
      <c r="Q116" s="77">
        <f t="shared" si="18"/>
        <v>0</v>
      </c>
      <c r="R116" s="77">
        <f t="shared" si="19"/>
        <v>0</v>
      </c>
      <c r="S116" s="77">
        <f t="shared" si="20"/>
        <v>0</v>
      </c>
      <c r="T116" s="77">
        <f t="shared" si="21"/>
        <v>0</v>
      </c>
      <c r="U116" s="77">
        <f t="shared" si="22"/>
        <v>0</v>
      </c>
      <c r="V116" s="77">
        <f t="shared" si="23"/>
        <v>0</v>
      </c>
      <c r="W116" s="77">
        <f t="shared" si="24"/>
        <v>0</v>
      </c>
      <c r="X116" s="81">
        <f t="shared" si="26"/>
        <v>0</v>
      </c>
    </row>
    <row r="117" spans="1:24" ht="15.75">
      <c r="A117" s="46" t="s">
        <v>77</v>
      </c>
      <c r="B117" s="76">
        <f t="shared" si="4"/>
        <v>8.529411764705882</v>
      </c>
      <c r="C117" s="77">
        <f t="shared" si="5"/>
        <v>14.51923076923077</v>
      </c>
      <c r="D117" s="77">
        <f t="shared" si="6"/>
        <v>8.854166666666666</v>
      </c>
      <c r="E117" s="77">
        <f t="shared" si="7"/>
        <v>8.685714285714285</v>
      </c>
      <c r="F117" s="77">
        <f t="shared" si="8"/>
        <v>8.405797101449275</v>
      </c>
      <c r="G117" s="77">
        <f t="shared" si="9"/>
        <v>3.9408866995073892</v>
      </c>
      <c r="H117" s="77">
        <f t="shared" si="10"/>
        <v>14.645348837209303</v>
      </c>
      <c r="I117" s="77">
        <f t="shared" si="11"/>
        <v>6.092307692307692</v>
      </c>
      <c r="J117" s="77">
        <f t="shared" si="12"/>
        <v>2.2962962962962963</v>
      </c>
      <c r="K117" s="77">
        <f t="shared" si="13"/>
        <v>21.641304347826086</v>
      </c>
      <c r="L117" s="77">
        <f t="shared" si="14"/>
        <v>7.846153846153846</v>
      </c>
      <c r="M117" s="78">
        <f t="shared" si="15"/>
        <v>3.972413793103448</v>
      </c>
      <c r="N117" s="79">
        <f t="shared" si="25"/>
        <v>8.46051712089448</v>
      </c>
      <c r="O117" s="80">
        <f t="shared" si="16"/>
        <v>6.9</v>
      </c>
      <c r="P117" s="77">
        <f t="shared" si="17"/>
        <v>6.816666666666666</v>
      </c>
      <c r="Q117" s="77">
        <f t="shared" si="18"/>
        <v>5.685714285714286</v>
      </c>
      <c r="R117" s="77">
        <f t="shared" si="19"/>
        <v>4.6625</v>
      </c>
      <c r="S117" s="77">
        <f t="shared" si="20"/>
        <v>10.54225352112676</v>
      </c>
      <c r="T117" s="77">
        <f t="shared" si="21"/>
        <v>14.694444444444445</v>
      </c>
      <c r="U117" s="77">
        <f t="shared" si="22"/>
        <v>5.777777777777778</v>
      </c>
      <c r="V117" s="77">
        <f t="shared" si="23"/>
        <v>14.366279069767442</v>
      </c>
      <c r="W117" s="77">
        <f t="shared" si="24"/>
        <v>12.575</v>
      </c>
      <c r="X117" s="81">
        <f t="shared" si="26"/>
        <v>9.725173210161662</v>
      </c>
    </row>
    <row r="118" spans="1:24" ht="15.75">
      <c r="A118" s="46" t="s">
        <v>78</v>
      </c>
      <c r="B118" s="76">
        <f t="shared" si="4"/>
        <v>0</v>
      </c>
      <c r="C118" s="77">
        <f t="shared" si="5"/>
        <v>0</v>
      </c>
      <c r="D118" s="77">
        <f t="shared" si="6"/>
        <v>0</v>
      </c>
      <c r="E118" s="77">
        <f t="shared" si="7"/>
        <v>0</v>
      </c>
      <c r="F118" s="77">
        <f t="shared" si="8"/>
        <v>0</v>
      </c>
      <c r="G118" s="77">
        <f t="shared" si="9"/>
        <v>0</v>
      </c>
      <c r="H118" s="77">
        <f t="shared" si="10"/>
        <v>0</v>
      </c>
      <c r="I118" s="77">
        <f t="shared" si="11"/>
        <v>0</v>
      </c>
      <c r="J118" s="77">
        <f t="shared" si="12"/>
        <v>0</v>
      </c>
      <c r="K118" s="77">
        <f t="shared" si="13"/>
        <v>0</v>
      </c>
      <c r="L118" s="77">
        <f t="shared" si="14"/>
        <v>0</v>
      </c>
      <c r="M118" s="78">
        <f t="shared" si="15"/>
        <v>0</v>
      </c>
      <c r="N118" s="79">
        <f t="shared" si="25"/>
        <v>0</v>
      </c>
      <c r="O118" s="80">
        <f t="shared" si="16"/>
        <v>0</v>
      </c>
      <c r="P118" s="77">
        <f t="shared" si="17"/>
        <v>0</v>
      </c>
      <c r="Q118" s="77">
        <f t="shared" si="18"/>
        <v>0</v>
      </c>
      <c r="R118" s="77">
        <f t="shared" si="19"/>
        <v>0</v>
      </c>
      <c r="S118" s="77">
        <f t="shared" si="20"/>
        <v>0</v>
      </c>
      <c r="T118" s="77">
        <f t="shared" si="21"/>
        <v>0</v>
      </c>
      <c r="U118" s="77">
        <f t="shared" si="22"/>
        <v>0</v>
      </c>
      <c r="V118" s="77">
        <f t="shared" si="23"/>
        <v>0</v>
      </c>
      <c r="W118" s="77">
        <f t="shared" si="24"/>
        <v>0</v>
      </c>
      <c r="X118" s="81">
        <f t="shared" si="26"/>
        <v>0</v>
      </c>
    </row>
    <row r="119" spans="1:24" ht="16.5" thickBot="1">
      <c r="A119" s="47" t="s">
        <v>79</v>
      </c>
      <c r="B119" s="76">
        <f t="shared" si="4"/>
        <v>0</v>
      </c>
      <c r="C119" s="77">
        <f t="shared" si="5"/>
        <v>0</v>
      </c>
      <c r="D119" s="77">
        <f t="shared" si="6"/>
        <v>0</v>
      </c>
      <c r="E119" s="77">
        <f t="shared" si="7"/>
        <v>0</v>
      </c>
      <c r="F119" s="77">
        <f t="shared" si="8"/>
        <v>0</v>
      </c>
      <c r="G119" s="77">
        <f t="shared" si="9"/>
        <v>0</v>
      </c>
      <c r="H119" s="77">
        <f t="shared" si="10"/>
        <v>0</v>
      </c>
      <c r="I119" s="77">
        <f t="shared" si="11"/>
        <v>0</v>
      </c>
      <c r="J119" s="77">
        <f t="shared" si="12"/>
        <v>0</v>
      </c>
      <c r="K119" s="77">
        <f t="shared" si="13"/>
        <v>0</v>
      </c>
      <c r="L119" s="77">
        <f t="shared" si="14"/>
        <v>0</v>
      </c>
      <c r="M119" s="78">
        <f t="shared" si="15"/>
        <v>0</v>
      </c>
      <c r="N119" s="79">
        <f t="shared" si="25"/>
        <v>0</v>
      </c>
      <c r="O119" s="80">
        <f t="shared" si="16"/>
        <v>0</v>
      </c>
      <c r="P119" s="77">
        <f t="shared" si="17"/>
        <v>0</v>
      </c>
      <c r="Q119" s="77">
        <f t="shared" si="18"/>
        <v>0.34285714285714286</v>
      </c>
      <c r="R119" s="77">
        <f t="shared" si="19"/>
        <v>0</v>
      </c>
      <c r="S119" s="77">
        <f t="shared" si="20"/>
        <v>0</v>
      </c>
      <c r="T119" s="77">
        <f t="shared" si="21"/>
        <v>0</v>
      </c>
      <c r="U119" s="77">
        <f t="shared" si="22"/>
        <v>0</v>
      </c>
      <c r="V119" s="77">
        <f t="shared" si="23"/>
        <v>0</v>
      </c>
      <c r="W119" s="77">
        <f t="shared" si="24"/>
        <v>0</v>
      </c>
      <c r="X119" s="81">
        <f t="shared" si="26"/>
        <v>0.02771362586605081</v>
      </c>
    </row>
    <row r="120" spans="1:24" ht="16.5" thickBot="1">
      <c r="A120" s="33" t="s">
        <v>80</v>
      </c>
      <c r="B120" s="90">
        <f t="shared" si="4"/>
        <v>299.7220588235294</v>
      </c>
      <c r="C120" s="91">
        <f t="shared" si="5"/>
        <v>297.8942307692308</v>
      </c>
      <c r="D120" s="91">
        <f t="shared" si="6"/>
        <v>222.9375</v>
      </c>
      <c r="E120" s="91">
        <f t="shared" si="7"/>
        <v>236.95714285714286</v>
      </c>
      <c r="F120" s="91">
        <f t="shared" si="8"/>
        <v>305.2028985507246</v>
      </c>
      <c r="G120" s="91">
        <f t="shared" si="9"/>
        <v>227.23645320197045</v>
      </c>
      <c r="H120" s="91">
        <f t="shared" si="10"/>
        <v>263.1046511627907</v>
      </c>
      <c r="I120" s="91">
        <f t="shared" si="11"/>
        <v>254.52307692307693</v>
      </c>
      <c r="J120" s="91">
        <f t="shared" si="12"/>
        <v>190.82814814814813</v>
      </c>
      <c r="K120" s="91">
        <f t="shared" si="13"/>
        <v>275.9673913043478</v>
      </c>
      <c r="L120" s="91">
        <f t="shared" si="14"/>
        <v>297.46153846153845</v>
      </c>
      <c r="M120" s="92">
        <f t="shared" si="15"/>
        <v>261.6353103448276</v>
      </c>
      <c r="N120" s="93">
        <f t="shared" si="25"/>
        <v>257.4996645702306</v>
      </c>
      <c r="O120" s="94">
        <f t="shared" si="16"/>
        <v>265.64</v>
      </c>
      <c r="P120" s="91">
        <f t="shared" si="17"/>
        <v>338.0771666666667</v>
      </c>
      <c r="Q120" s="91">
        <f t="shared" si="18"/>
        <v>320.2</v>
      </c>
      <c r="R120" s="91">
        <f t="shared" si="19"/>
        <v>280.6875</v>
      </c>
      <c r="S120" s="91">
        <f t="shared" si="20"/>
        <v>309.5</v>
      </c>
      <c r="T120" s="91">
        <f t="shared" si="21"/>
        <v>339.44444444444446</v>
      </c>
      <c r="U120" s="91">
        <f t="shared" si="22"/>
        <v>289.49444444444447</v>
      </c>
      <c r="V120" s="91">
        <f t="shared" si="23"/>
        <v>413.5581395348837</v>
      </c>
      <c r="W120" s="91">
        <f t="shared" si="24"/>
        <v>268.8625</v>
      </c>
      <c r="X120" s="95">
        <f t="shared" si="26"/>
        <v>321.9424133949192</v>
      </c>
    </row>
    <row r="121" ht="15">
      <c r="A121" s="88"/>
    </row>
    <row r="122" ht="15">
      <c r="A122" s="88"/>
    </row>
    <row r="123" ht="15">
      <c r="A123" s="88"/>
    </row>
    <row r="124" ht="15">
      <c r="A124" s="88"/>
    </row>
  </sheetData>
  <mergeCells count="1">
    <mergeCell ref="B65:X65"/>
  </mergeCells>
  <printOptions/>
  <pageMargins left="0.75" right="0.75" top="1" bottom="1" header="0.4921259845" footer="0.4921259845"/>
  <pageSetup fitToHeight="2" fitToWidth="1" horizontalDpi="600" verticalDpi="600" orientation="landscape" paperSize="9" scale="3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pospichalova</cp:lastModifiedBy>
  <cp:lastPrinted>2010-10-19T10:11:12Z</cp:lastPrinted>
  <dcterms:created xsi:type="dcterms:W3CDTF">2010-09-15T07:24:48Z</dcterms:created>
  <dcterms:modified xsi:type="dcterms:W3CDTF">2010-10-21T10:39:19Z</dcterms:modified>
  <cp:category/>
  <cp:version/>
  <cp:contentType/>
  <cp:contentStatus/>
</cp:coreProperties>
</file>