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5360" windowHeight="8955" tabRatio="609" activeTab="0"/>
  </bookViews>
  <sheets>
    <sheet name="RK-27-2010-62, př. 1" sheetId="1" r:id="rId1"/>
  </sheets>
  <definedNames/>
  <calcPr fullCalcOnLoad="1"/>
</workbook>
</file>

<file path=xl/sharedStrings.xml><?xml version="1.0" encoding="utf-8"?>
<sst xmlns="http://schemas.openxmlformats.org/spreadsheetml/2006/main" count="106" uniqueCount="90">
  <si>
    <t xml:space="preserve">Hlavní </t>
  </si>
  <si>
    <t>Celkem</t>
  </si>
  <si>
    <t>činnost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</si>
  <si>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</si>
  <si>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</si>
  <si>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</si>
  <si>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</si>
  <si>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</si>
  <si>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</si>
  <si>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</si>
  <si>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</si>
  <si>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</si>
  <si>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</si>
  <si>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</si>
  <si>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</si>
  <si>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</si>
  <si>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</si>
  <si>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</si>
  <si>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</si>
  <si>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</si>
  <si>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</si>
  <si>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</si>
  <si>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</si>
  <si>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</si>
  <si>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</si>
  <si>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</si>
  <si>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</si>
  <si>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</si>
  <si>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</si>
  <si>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</si>
  <si>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</si>
  <si>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</si>
  <si>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</si>
  <si>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 xml:space="preserve">Doplňková </t>
  </si>
  <si>
    <t>Nerozdělený zisk, ztráta minulých let k 31.12.</t>
  </si>
  <si>
    <t>Fondy v tis. Kč</t>
  </si>
  <si>
    <t>Tvorba</t>
  </si>
  <si>
    <t>Čerpání</t>
  </si>
  <si>
    <t>Běžný účet celkem</t>
  </si>
  <si>
    <t>Běžný účet FKSP</t>
  </si>
  <si>
    <t xml:space="preserve">Kumulovaná ztráta </t>
  </si>
  <si>
    <t>Deficit (-) BÚ</t>
  </si>
  <si>
    <t xml:space="preserve"> </t>
  </si>
  <si>
    <t>Ukazatel</t>
  </si>
  <si>
    <t>Stav k 1.1.2009</t>
  </si>
  <si>
    <t>Stav k 31.12.2009</t>
  </si>
  <si>
    <t>Vysočina Tourism, příspěvková organizace</t>
  </si>
  <si>
    <t>Zůstatek bank.účtu k 1.1.2009</t>
  </si>
  <si>
    <t>Účetní stav 2009</t>
  </si>
  <si>
    <t>Zůstatek bank.účtu k 31.12.2009</t>
  </si>
  <si>
    <t>Skutečnost za rok 2009 /v tis. Kč/</t>
  </si>
  <si>
    <t>Přehled hospodaření příspěvkové organizace Vysočina Tourism, příspěvková organizace za rok 2009</t>
  </si>
  <si>
    <t>Č.</t>
  </si>
  <si>
    <t>z toho:</t>
  </si>
  <si>
    <t>účtu</t>
  </si>
  <si>
    <t>31-90 dnů</t>
  </si>
  <si>
    <t>91-180 dnů</t>
  </si>
  <si>
    <t>181-360 dnů</t>
  </si>
  <si>
    <t>nad 360 dnů</t>
  </si>
  <si>
    <t>Odběratelé</t>
  </si>
  <si>
    <t>Poskytnuté provozní zálohy</t>
  </si>
  <si>
    <t>Ostatní pohledávky</t>
  </si>
  <si>
    <t>Ostatní pohledávkové účty</t>
  </si>
  <si>
    <t>Pohledávky celkem</t>
  </si>
  <si>
    <t>x</t>
  </si>
  <si>
    <t>Dodavatelé</t>
  </si>
  <si>
    <t>Přijaté zálohy</t>
  </si>
  <si>
    <t>Ostatní závavky</t>
  </si>
  <si>
    <t>Ostatní dlouhodobé závazky</t>
  </si>
  <si>
    <t>Ostatní závazkové účty</t>
  </si>
  <si>
    <t>Závazky celkem</t>
  </si>
  <si>
    <t xml:space="preserve">Pozn.: </t>
  </si>
  <si>
    <t xml:space="preserve">Tabulka č. 1 </t>
  </si>
  <si>
    <t>do 30 dnů splatnosti</t>
  </si>
  <si>
    <r>
      <t xml:space="preserve">321 - Dodavatelé - zůstatek 1 012 588, 25 Kč - Faktury dodavatelů zaúčtované na konci roku 2009. Uhrazeny počátkem ledna 2010. </t>
    </r>
    <r>
      <rPr>
        <b/>
        <sz val="8"/>
        <rFont val="Arial CE"/>
        <family val="2"/>
      </rPr>
      <t xml:space="preserve">Všechny závazky k dodavatelům jsou ve lhůtě splatnosti.    </t>
    </r>
    <r>
      <rPr>
        <sz val="8"/>
        <rFont val="Arial CE"/>
        <family val="2"/>
      </rPr>
      <t xml:space="preserve">              325 - Ostatní závazky - zůstatek 1 730 Kč - Závazky vzniklé z neuhrazeného zákonného pojištění odpovědnosti zaměstnavatele za IV. Q 2009. Uhrazeny počátkem ledna 2010.                                                                                          959 - Poskytnuté půjčky od zřizovatele snížené o splátky půjčky</t>
    </r>
  </si>
  <si>
    <t>Tabulka č. 3 Krytí peněžních fondů příspěvkové organizace Vysočina Tourism, příspěvková organizace finančními prostředky</t>
  </si>
  <si>
    <t xml:space="preserve">314 - Poskytnuté provozní zálohy - zůstatek 48 300,32 Kč (924 Kč záloha na předplatné, 21 217 Kč - záloha na realizaci výstavního stánku Mnichov 2010; 26 159,32 Kč - záloha na realizaci výstavního stánku ITF Bratislava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11 106,30 Kč - nárok přídělu do FKSP - vyúčtován k 31.12. 2009, převeden v lednu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</si>
  <si>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Tabulka č. 2 Rozbor pohledávek a závazků z obchodního styku</t>
  </si>
  <si>
    <t>Rozbor pohledávek z obchodního styku</t>
  </si>
  <si>
    <t>Rozbor závazků z obchodního styku</t>
  </si>
  <si>
    <t>Fond odměn</t>
  </si>
  <si>
    <t>Rezervní fond</t>
  </si>
  <si>
    <t>Investiční fond</t>
  </si>
  <si>
    <t>Účet projektu Marketing 08</t>
  </si>
  <si>
    <t>Účet projektu Marketing 09</t>
  </si>
  <si>
    <t>Účet projektu Hipostezky</t>
  </si>
  <si>
    <t>CELKEM PENĚŽNÍ PROSTŘEDKY</t>
  </si>
  <si>
    <t>Provozní prostředky</t>
  </si>
  <si>
    <t>počet stran: 2</t>
  </si>
  <si>
    <t>RK-27-2010-62,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</si>
</sst>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10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Alignment="1" applyProtection="1">
      <alignment horizontal="center"/>
      <protection locked="0"/>
    </xf>
    <xf numFmtId="0" fontId="9" fillId="2" borderId="11" xfId="0" applyFont="1" applyFill="1" applyBorder="1" applyAlignment="1">
      <alignment horizontal="center"/>
    </xf>
    <xf numFmtId="3" fontId="9" fillId="0" borderId="12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 quotePrefix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2" borderId="2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4" fontId="13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 horizontal="center"/>
    </xf>
    <xf numFmtId="4" fontId="13" fillId="2" borderId="11" xfId="0" applyNumberFormat="1" applyFont="1" applyFill="1" applyBorder="1" applyAlignment="1">
      <alignment/>
    </xf>
    <xf numFmtId="4" fontId="13" fillId="2" borderId="35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34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3" fontId="9" fillId="0" borderId="32" xfId="0" applyNumberFormat="1" applyFont="1" applyBorder="1" applyAlignment="1" quotePrefix="1">
      <alignment horizontal="right"/>
    </xf>
    <xf numFmtId="0" fontId="2" fillId="0" borderId="1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21" xfId="0" applyNumberFormat="1" applyFont="1" applyBorder="1" applyAlignment="1" quotePrefix="1">
      <alignment horizontal="right"/>
    </xf>
    <xf numFmtId="3" fontId="9" fillId="0" borderId="44" xfId="0" applyNumberFormat="1" applyFont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10" fillId="0" borderId="46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0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49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2" borderId="4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color rgb="FF0000FF"/>
      </font>
      <border/>
    </dxf>
    <dxf>
      <font>
        <color rgb="FFFF0000"/>
      </font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31.25390625" style="0" customWidth="1"/>
    <col min="2" max="2" width="12.75390625" style="1" customWidth="1"/>
    <col min="3" max="3" width="13.875" style="1" customWidth="1"/>
    <col min="4" max="4" width="16.375" style="1" customWidth="1"/>
    <col min="5" max="5" width="13.00390625" style="1" customWidth="1"/>
    <col min="6" max="6" width="15.75390625" style="1" customWidth="1"/>
    <col min="7" max="7" width="9.75390625" style="1" customWidth="1"/>
    <col min="8" max="8" width="10.625" style="1" customWidth="1"/>
    <col min="9" max="9" width="10.875" style="0" customWidth="1"/>
    <col min="10" max="10" width="12.125" style="0" customWidth="1"/>
    <col min="11" max="11" width="11.125" style="0" customWidth="1"/>
    <col min="14" max="14" width="9.75390625" style="0" bestFit="1" customWidth="1"/>
    <col min="15" max="15" width="9.75390625" style="0" customWidth="1"/>
  </cols>
  <sheetData>
    <row r="1" spans="1:13" ht="15">
      <c r="A1" t="s">
        <v>42</v>
      </c>
      <c r="F1" s="156" t="s">
        <v>89</v>
      </c>
      <c r="L1" s="2"/>
      <c r="M1" s="2"/>
    </row>
    <row r="2" spans="1:13" ht="15" customHeight="1">
      <c r="A2" s="131" t="s">
        <v>72</v>
      </c>
      <c r="B2" s="131"/>
      <c r="C2" s="131"/>
      <c r="D2" s="131"/>
      <c r="F2" s="156" t="s">
        <v>88</v>
      </c>
      <c r="L2" s="2"/>
      <c r="M2" s="2"/>
    </row>
    <row r="3" spans="1:13" ht="10.5" customHeight="1">
      <c r="A3" s="41"/>
      <c r="B3" s="41"/>
      <c r="C3" s="41"/>
      <c r="D3" s="41"/>
      <c r="F3" s="2"/>
      <c r="L3" s="2"/>
      <c r="M3" s="2"/>
    </row>
    <row r="4" spans="1:14" ht="32.25" customHeight="1">
      <c r="A4" s="139" t="s">
        <v>51</v>
      </c>
      <c r="B4" s="139"/>
      <c r="C4" s="139"/>
      <c r="D4" s="139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0" ht="14.2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4" ht="33" customHeight="1">
      <c r="A6" s="149" t="s">
        <v>43</v>
      </c>
      <c r="B6" s="125" t="s">
        <v>46</v>
      </c>
      <c r="C6" s="126"/>
      <c r="D6" s="127"/>
      <c r="E6" s="18"/>
      <c r="F6" s="19"/>
      <c r="G6" s="60"/>
      <c r="H6" s="60"/>
      <c r="I6" s="60"/>
      <c r="J6" s="60"/>
      <c r="K6" s="19"/>
      <c r="L6" s="19"/>
      <c r="M6" s="19"/>
      <c r="N6" s="19"/>
    </row>
    <row r="7" spans="1:14" ht="22.5" customHeight="1">
      <c r="A7" s="150"/>
      <c r="B7" s="128" t="s">
        <v>50</v>
      </c>
      <c r="C7" s="129"/>
      <c r="D7" s="130"/>
      <c r="F7" s="61"/>
      <c r="G7" s="60"/>
      <c r="H7" s="60"/>
      <c r="I7" s="60"/>
      <c r="J7" s="60"/>
      <c r="K7" s="20"/>
      <c r="L7" s="20"/>
      <c r="M7" s="121"/>
      <c r="N7" s="121"/>
    </row>
    <row r="8" spans="1:14" ht="12.75" customHeight="1">
      <c r="A8" s="150"/>
      <c r="B8" s="34" t="s">
        <v>0</v>
      </c>
      <c r="C8" s="35" t="s">
        <v>33</v>
      </c>
      <c r="D8" s="35" t="s">
        <v>1</v>
      </c>
      <c r="F8" s="60"/>
      <c r="G8" s="60"/>
      <c r="H8" s="60"/>
      <c r="I8" s="60"/>
      <c r="J8" s="60"/>
      <c r="K8" s="22"/>
      <c r="L8" s="22"/>
      <c r="M8" s="22"/>
      <c r="N8" s="22"/>
    </row>
    <row r="9" spans="1:14" ht="13.5" customHeight="1" thickBot="1">
      <c r="A9" s="151"/>
      <c r="B9" s="28" t="s">
        <v>2</v>
      </c>
      <c r="C9" s="28" t="s">
        <v>2</v>
      </c>
      <c r="D9" s="28"/>
      <c r="F9" s="60"/>
      <c r="G9" s="60"/>
      <c r="H9" s="60"/>
      <c r="I9" s="60"/>
      <c r="J9" s="60"/>
      <c r="K9" s="22"/>
      <c r="L9" s="22"/>
      <c r="M9" s="23"/>
      <c r="N9" s="22"/>
    </row>
    <row r="10" spans="1:14" ht="15" customHeight="1">
      <c r="A10" s="4" t="s">
        <v>3</v>
      </c>
      <c r="B10" s="29"/>
      <c r="C10" s="29"/>
      <c r="D10" s="29"/>
      <c r="F10" s="60"/>
      <c r="G10" s="60"/>
      <c r="H10" s="60"/>
      <c r="I10" s="60"/>
      <c r="J10" s="60"/>
      <c r="K10" s="24"/>
      <c r="L10" s="24"/>
      <c r="M10" s="25"/>
      <c r="N10" s="26"/>
    </row>
    <row r="11" spans="1:14" ht="15" customHeight="1">
      <c r="A11" s="5" t="s">
        <v>4</v>
      </c>
      <c r="B11" s="30">
        <v>81.4</v>
      </c>
      <c r="C11" s="30">
        <v>250</v>
      </c>
      <c r="D11" s="29">
        <v>331</v>
      </c>
      <c r="F11" s="60"/>
      <c r="G11" s="60"/>
      <c r="H11" s="60"/>
      <c r="I11" s="60"/>
      <c r="J11" s="60"/>
      <c r="K11" s="24"/>
      <c r="L11" s="24"/>
      <c r="M11" s="25"/>
      <c r="N11" s="26"/>
    </row>
    <row r="12" spans="1:14" ht="15" customHeight="1">
      <c r="A12" s="5" t="s">
        <v>5</v>
      </c>
      <c r="B12" s="30"/>
      <c r="C12" s="30"/>
      <c r="D12" s="29"/>
      <c r="F12" s="60"/>
      <c r="G12" s="60"/>
      <c r="H12" s="60"/>
      <c r="I12" s="60"/>
      <c r="J12" s="60"/>
      <c r="K12" s="24"/>
      <c r="L12" s="24"/>
      <c r="M12" s="25"/>
      <c r="N12" s="26"/>
    </row>
    <row r="13" spans="1:14" ht="15" customHeight="1">
      <c r="A13" s="5" t="s">
        <v>6</v>
      </c>
      <c r="B13" s="30"/>
      <c r="C13" s="30"/>
      <c r="D13" s="29"/>
      <c r="F13" s="60"/>
      <c r="G13" s="60"/>
      <c r="H13" s="60"/>
      <c r="I13" s="60"/>
      <c r="J13" s="60"/>
      <c r="K13" s="24"/>
      <c r="L13" s="24"/>
      <c r="M13" s="25"/>
      <c r="N13" s="26"/>
    </row>
    <row r="14" spans="1:14" ht="15" customHeight="1">
      <c r="A14" s="5" t="s">
        <v>7</v>
      </c>
      <c r="B14" s="30">
        <v>3031</v>
      </c>
      <c r="C14" s="30"/>
      <c r="D14" s="29">
        <v>3031</v>
      </c>
      <c r="F14" s="60"/>
      <c r="G14" s="60"/>
      <c r="H14" s="60"/>
      <c r="I14" s="60"/>
      <c r="J14" s="60"/>
      <c r="K14" s="24"/>
      <c r="L14" s="24"/>
      <c r="M14" s="25"/>
      <c r="N14" s="26"/>
    </row>
    <row r="15" spans="1:14" ht="15" customHeight="1">
      <c r="A15" s="5" t="s">
        <v>8</v>
      </c>
      <c r="B15" s="30">
        <v>3000</v>
      </c>
      <c r="C15" s="30"/>
      <c r="D15" s="29">
        <v>3000</v>
      </c>
      <c r="F15" s="60"/>
      <c r="G15" s="60"/>
      <c r="H15" s="60"/>
      <c r="I15" s="60"/>
      <c r="J15" s="60"/>
      <c r="K15" s="24"/>
      <c r="L15" s="24"/>
      <c r="M15" s="25"/>
      <c r="N15" s="26"/>
    </row>
    <row r="16" spans="1:14" ht="12.75">
      <c r="A16" s="5" t="s">
        <v>9</v>
      </c>
      <c r="B16" s="30"/>
      <c r="C16" s="30"/>
      <c r="D16" s="29"/>
      <c r="F16" s="60"/>
      <c r="G16" s="60"/>
      <c r="H16" s="60"/>
      <c r="I16" s="60"/>
      <c r="J16" s="60"/>
      <c r="K16" s="24"/>
      <c r="L16" s="24"/>
      <c r="M16" s="25"/>
      <c r="N16" s="26"/>
    </row>
    <row r="17" spans="1:14" ht="24">
      <c r="A17" s="5" t="s">
        <v>10</v>
      </c>
      <c r="B17" s="30"/>
      <c r="C17" s="30"/>
      <c r="D17" s="29"/>
      <c r="F17" s="60"/>
      <c r="G17" s="60"/>
      <c r="H17" s="60"/>
      <c r="I17" s="60"/>
      <c r="J17" s="60"/>
      <c r="K17" s="24"/>
      <c r="L17" s="24"/>
      <c r="M17" s="25"/>
      <c r="N17" s="26"/>
    </row>
    <row r="18" spans="1:14" ht="15" customHeight="1" thickBot="1">
      <c r="A18" s="6" t="s">
        <v>11</v>
      </c>
      <c r="B18" s="31">
        <v>5599</v>
      </c>
      <c r="C18" s="31"/>
      <c r="D18" s="29">
        <v>5599</v>
      </c>
      <c r="F18" s="60"/>
      <c r="G18" s="60"/>
      <c r="H18" s="60"/>
      <c r="I18" s="60"/>
      <c r="J18" s="60"/>
      <c r="K18" s="24"/>
      <c r="L18" s="24"/>
      <c r="M18" s="25"/>
      <c r="N18" s="26"/>
    </row>
    <row r="19" spans="1:14" ht="15" customHeight="1" thickBot="1">
      <c r="A19" s="3" t="s">
        <v>12</v>
      </c>
      <c r="B19" s="32">
        <f>SUM(B10+B11+B12+B13+B14+B16+B18)</f>
        <v>8711.4</v>
      </c>
      <c r="C19" s="32">
        <f>SUM(C10+C11+C12+C13+C14+C16+C18)</f>
        <v>250</v>
      </c>
      <c r="D19" s="32">
        <f>SUM(D10+D11+D12+D13+D14+D16+D18)</f>
        <v>8961</v>
      </c>
      <c r="F19" s="60"/>
      <c r="G19" s="60"/>
      <c r="H19" s="60"/>
      <c r="I19" s="60"/>
      <c r="J19" s="60"/>
      <c r="K19" s="25"/>
      <c r="L19" s="25"/>
      <c r="M19" s="25"/>
      <c r="N19" s="26"/>
    </row>
    <row r="20" spans="1:14" ht="15" customHeight="1">
      <c r="A20" s="7" t="s">
        <v>13</v>
      </c>
      <c r="B20" s="29">
        <v>1180</v>
      </c>
      <c r="C20" s="29"/>
      <c r="D20" s="29">
        <v>1180</v>
      </c>
      <c r="F20" s="60"/>
      <c r="G20" s="60"/>
      <c r="H20" s="60"/>
      <c r="I20" s="60"/>
      <c r="J20" s="60"/>
      <c r="K20" s="24"/>
      <c r="L20" s="24"/>
      <c r="M20" s="25"/>
      <c r="N20" s="26"/>
    </row>
    <row r="21" spans="1:14" ht="24">
      <c r="A21" s="5" t="s">
        <v>14</v>
      </c>
      <c r="B21" s="33">
        <v>109</v>
      </c>
      <c r="C21" s="33"/>
      <c r="D21" s="33">
        <v>109</v>
      </c>
      <c r="F21" s="60"/>
      <c r="G21" s="60"/>
      <c r="H21" s="60"/>
      <c r="I21" s="60"/>
      <c r="J21" s="60"/>
      <c r="K21" s="24"/>
      <c r="L21" s="24"/>
      <c r="M21" s="25"/>
      <c r="N21" s="26"/>
    </row>
    <row r="22" spans="1:14" ht="15" customHeight="1">
      <c r="A22" s="5" t="s">
        <v>15</v>
      </c>
      <c r="B22" s="30"/>
      <c r="C22" s="30"/>
      <c r="D22" s="29"/>
      <c r="F22" s="60"/>
      <c r="G22" s="60"/>
      <c r="H22" s="60"/>
      <c r="I22" s="60"/>
      <c r="J22" s="60"/>
      <c r="K22" s="24"/>
      <c r="L22" s="24"/>
      <c r="M22" s="25"/>
      <c r="N22" s="26"/>
    </row>
    <row r="23" spans="1:14" ht="24">
      <c r="A23" s="5" t="s">
        <v>16</v>
      </c>
      <c r="B23" s="30"/>
      <c r="C23" s="30"/>
      <c r="D23" s="29"/>
      <c r="F23" s="60"/>
      <c r="G23" s="60"/>
      <c r="H23" s="60"/>
      <c r="I23" s="60"/>
      <c r="J23" s="60"/>
      <c r="K23" s="24"/>
      <c r="L23" s="24"/>
      <c r="M23" s="25"/>
      <c r="N23" s="26"/>
    </row>
    <row r="24" spans="1:14" ht="15" customHeight="1">
      <c r="A24" s="5" t="s">
        <v>17</v>
      </c>
      <c r="B24" s="30"/>
      <c r="C24" s="30"/>
      <c r="D24" s="29"/>
      <c r="F24" s="60"/>
      <c r="G24" s="60"/>
      <c r="H24" s="60"/>
      <c r="I24" s="60"/>
      <c r="J24" s="60"/>
      <c r="K24" s="24"/>
      <c r="L24" s="24"/>
      <c r="M24" s="25"/>
      <c r="N24" s="26"/>
    </row>
    <row r="25" spans="1:14" ht="15" customHeight="1">
      <c r="A25" s="5" t="s">
        <v>18</v>
      </c>
      <c r="B25" s="30">
        <v>5873</v>
      </c>
      <c r="C25" s="30"/>
      <c r="D25" s="29">
        <v>5873</v>
      </c>
      <c r="F25" s="60"/>
      <c r="G25" s="60"/>
      <c r="H25" s="60"/>
      <c r="I25" s="60"/>
      <c r="J25" s="60"/>
      <c r="K25" s="24"/>
      <c r="L25" s="24"/>
      <c r="M25" s="25"/>
      <c r="N25" s="26"/>
    </row>
    <row r="26" spans="1:14" ht="24">
      <c r="A26" s="5" t="s">
        <v>19</v>
      </c>
      <c r="B26" s="30">
        <v>13</v>
      </c>
      <c r="C26" s="30"/>
      <c r="D26" s="30">
        <v>13</v>
      </c>
      <c r="F26" s="60"/>
      <c r="G26" s="60"/>
      <c r="H26" s="60"/>
      <c r="I26" s="60"/>
      <c r="J26" s="60"/>
      <c r="K26" s="24"/>
      <c r="L26" s="24"/>
      <c r="M26" s="25"/>
      <c r="N26" s="26"/>
    </row>
    <row r="27" spans="1:14" ht="15" customHeight="1">
      <c r="A27" s="5" t="s">
        <v>20</v>
      </c>
      <c r="B27" s="30">
        <v>5467</v>
      </c>
      <c r="C27" s="30"/>
      <c r="D27" s="30">
        <v>5467</v>
      </c>
      <c r="F27" s="60"/>
      <c r="G27" s="60"/>
      <c r="H27" s="60"/>
      <c r="I27" s="60"/>
      <c r="J27" s="60"/>
      <c r="K27" s="24"/>
      <c r="L27" s="24"/>
      <c r="M27" s="25"/>
      <c r="N27" s="26"/>
    </row>
    <row r="28" spans="1:14" ht="15" customHeight="1">
      <c r="A28" s="8" t="s">
        <v>21</v>
      </c>
      <c r="B28" s="30">
        <v>2235</v>
      </c>
      <c r="C28" s="30"/>
      <c r="D28" s="30">
        <v>2235</v>
      </c>
      <c r="F28" s="60"/>
      <c r="G28" s="60"/>
      <c r="H28" s="60"/>
      <c r="I28" s="60"/>
      <c r="J28" s="60"/>
      <c r="K28" s="24"/>
      <c r="L28" s="24"/>
      <c r="M28" s="25"/>
      <c r="N28" s="26"/>
    </row>
    <row r="29" spans="1:14" ht="15" customHeight="1">
      <c r="A29" s="5" t="s">
        <v>22</v>
      </c>
      <c r="B29" s="30">
        <v>1616</v>
      </c>
      <c r="C29" s="30"/>
      <c r="D29" s="30">
        <v>1616</v>
      </c>
      <c r="F29" s="60"/>
      <c r="G29" s="60"/>
      <c r="H29" s="60"/>
      <c r="I29" s="60"/>
      <c r="J29" s="60"/>
      <c r="K29" s="24"/>
      <c r="L29" s="24"/>
      <c r="M29" s="25"/>
      <c r="N29" s="26"/>
    </row>
    <row r="30" spans="1:14" ht="15" customHeight="1">
      <c r="A30" s="8" t="s">
        <v>23</v>
      </c>
      <c r="B30" s="30">
        <v>1421</v>
      </c>
      <c r="C30" s="30"/>
      <c r="D30" s="30">
        <v>1421</v>
      </c>
      <c r="F30" s="60"/>
      <c r="G30" s="60"/>
      <c r="H30" s="60"/>
      <c r="I30" s="60"/>
      <c r="J30" s="60"/>
      <c r="K30" s="24"/>
      <c r="L30" s="24"/>
      <c r="M30" s="25"/>
      <c r="N30" s="26"/>
    </row>
    <row r="31" spans="1:14" ht="15" customHeight="1">
      <c r="A31" s="5" t="s">
        <v>24</v>
      </c>
      <c r="B31" s="30">
        <v>194</v>
      </c>
      <c r="C31" s="30"/>
      <c r="D31" s="30">
        <v>194</v>
      </c>
      <c r="F31" s="60"/>
      <c r="G31" s="60"/>
      <c r="H31" s="60"/>
      <c r="I31" s="60"/>
      <c r="J31" s="60"/>
      <c r="K31" s="24"/>
      <c r="L31" s="24"/>
      <c r="M31" s="25"/>
      <c r="N31" s="26"/>
    </row>
    <row r="32" spans="1:14" ht="12.75">
      <c r="A32" s="5" t="s">
        <v>25</v>
      </c>
      <c r="B32" s="30">
        <v>619</v>
      </c>
      <c r="C32" s="30"/>
      <c r="D32" s="30">
        <v>619</v>
      </c>
      <c r="F32" s="60"/>
      <c r="G32" s="60"/>
      <c r="H32" s="60"/>
      <c r="I32" s="60"/>
      <c r="J32" s="60"/>
      <c r="K32" s="24"/>
      <c r="L32" s="24"/>
      <c r="M32" s="25"/>
      <c r="N32" s="26"/>
    </row>
    <row r="33" spans="1:14" ht="15" customHeight="1">
      <c r="A33" s="8" t="s">
        <v>26</v>
      </c>
      <c r="B33" s="30">
        <v>22</v>
      </c>
      <c r="C33" s="30"/>
      <c r="D33" s="30">
        <v>22</v>
      </c>
      <c r="F33" s="60"/>
      <c r="G33" s="60"/>
      <c r="H33" s="60"/>
      <c r="I33" s="60"/>
      <c r="J33" s="60"/>
      <c r="K33" s="24"/>
      <c r="L33" s="24"/>
      <c r="M33" s="25"/>
      <c r="N33" s="26"/>
    </row>
    <row r="34" spans="1:14" ht="15" customHeight="1">
      <c r="A34" s="8" t="s">
        <v>27</v>
      </c>
      <c r="B34" s="30">
        <v>33</v>
      </c>
      <c r="C34" s="30"/>
      <c r="D34" s="30">
        <v>33</v>
      </c>
      <c r="F34" s="60"/>
      <c r="G34" s="60"/>
      <c r="H34" s="60"/>
      <c r="I34" s="60"/>
      <c r="J34" s="60"/>
      <c r="K34" s="24"/>
      <c r="L34" s="24"/>
      <c r="M34" s="25"/>
      <c r="N34" s="26"/>
    </row>
    <row r="35" spans="1:14" ht="12.75">
      <c r="A35" s="5" t="s">
        <v>28</v>
      </c>
      <c r="B35" s="30">
        <v>105</v>
      </c>
      <c r="C35" s="30"/>
      <c r="D35" s="30">
        <v>105</v>
      </c>
      <c r="F35" s="60"/>
      <c r="G35" s="60"/>
      <c r="H35" s="60"/>
      <c r="I35" s="60"/>
      <c r="J35" s="60"/>
      <c r="K35" s="24"/>
      <c r="L35" s="24"/>
      <c r="M35" s="25"/>
      <c r="N35" s="26"/>
    </row>
    <row r="36" spans="1:14" ht="24">
      <c r="A36" s="5" t="s">
        <v>29</v>
      </c>
      <c r="B36" s="30">
        <v>105</v>
      </c>
      <c r="C36" s="30"/>
      <c r="D36" s="30">
        <v>105</v>
      </c>
      <c r="F36" s="60"/>
      <c r="G36" s="60"/>
      <c r="H36" s="60"/>
      <c r="I36" s="60"/>
      <c r="J36" s="60"/>
      <c r="K36" s="24"/>
      <c r="L36" s="24"/>
      <c r="M36" s="25"/>
      <c r="N36" s="26"/>
    </row>
    <row r="37" spans="1:14" ht="15" customHeight="1" thickBot="1">
      <c r="A37" s="9" t="s">
        <v>30</v>
      </c>
      <c r="B37" s="31"/>
      <c r="C37" s="31"/>
      <c r="D37" s="29"/>
      <c r="F37" s="60"/>
      <c r="G37" s="60"/>
      <c r="H37" s="60"/>
      <c r="I37" s="60"/>
      <c r="J37" s="60"/>
      <c r="K37" s="24"/>
      <c r="L37" s="24"/>
      <c r="M37" s="25"/>
      <c r="N37" s="26"/>
    </row>
    <row r="38" spans="1:14" ht="15" customHeight="1" thickBot="1">
      <c r="A38" s="10" t="s">
        <v>31</v>
      </c>
      <c r="B38" s="32">
        <f>SUM(B20+B22+B23+B24+B25+B28+B33+B34+B35+B37)</f>
        <v>9448</v>
      </c>
      <c r="C38" s="32">
        <f>SUM(C20+C22+C23+C24+C25+C28+C33+C34+C35+C37)</f>
        <v>0</v>
      </c>
      <c r="D38" s="32">
        <f>SUM(D20+D22+D23+D24+D25+D28+D33+D34+D35+D37)</f>
        <v>9448</v>
      </c>
      <c r="F38" s="60"/>
      <c r="G38" s="60"/>
      <c r="H38" s="60"/>
      <c r="I38" s="60"/>
      <c r="J38" s="60"/>
      <c r="K38" s="25"/>
      <c r="L38" s="25"/>
      <c r="M38" s="25"/>
      <c r="N38" s="26"/>
    </row>
    <row r="39" spans="1:14" ht="15" customHeight="1" thickBot="1">
      <c r="A39" s="10" t="s">
        <v>32</v>
      </c>
      <c r="B39" s="32">
        <f>B19-B38</f>
        <v>-736.6000000000004</v>
      </c>
      <c r="C39" s="32">
        <f>C19-C38</f>
        <v>250</v>
      </c>
      <c r="D39" s="32">
        <f>SUM(B39:C39)</f>
        <v>-486.60000000000036</v>
      </c>
      <c r="F39" s="60"/>
      <c r="G39" s="60"/>
      <c r="H39" s="60"/>
      <c r="I39" s="60"/>
      <c r="J39" s="60"/>
      <c r="K39" s="25"/>
      <c r="L39" s="25"/>
      <c r="M39" s="25"/>
      <c r="N39" s="26"/>
    </row>
    <row r="40" spans="1:14" ht="24.75" thickBot="1">
      <c r="A40" s="10" t="s">
        <v>34</v>
      </c>
      <c r="B40" s="122">
        <v>0</v>
      </c>
      <c r="C40" s="123"/>
      <c r="D40" s="124"/>
      <c r="F40" s="60"/>
      <c r="G40" s="60"/>
      <c r="H40" s="60"/>
      <c r="I40" s="60"/>
      <c r="J40" s="60"/>
      <c r="K40" s="36"/>
      <c r="L40" s="36"/>
      <c r="M40" s="25"/>
      <c r="N40" s="26"/>
    </row>
    <row r="41" spans="1:10" ht="21.75" customHeight="1" thickBot="1">
      <c r="A41" s="11" t="s">
        <v>40</v>
      </c>
      <c r="B41" s="122">
        <f>+B40</f>
        <v>0</v>
      </c>
      <c r="C41" s="123"/>
      <c r="D41" s="124"/>
      <c r="F41" s="60"/>
      <c r="G41" s="60"/>
      <c r="H41" s="60"/>
      <c r="I41" s="60"/>
      <c r="J41" s="60"/>
    </row>
    <row r="42" ht="14.25" customHeight="1">
      <c r="A42" s="15"/>
    </row>
    <row r="43" ht="14.25" customHeight="1">
      <c r="A43" s="15"/>
    </row>
    <row r="44" ht="14.25" customHeight="1">
      <c r="A44" s="15"/>
    </row>
    <row r="45" ht="14.25" customHeight="1">
      <c r="A45" s="59" t="s">
        <v>77</v>
      </c>
    </row>
    <row r="46" ht="9" customHeight="1">
      <c r="A46" s="43"/>
    </row>
    <row r="47" spans="1:10" ht="20.25" customHeight="1">
      <c r="A47" s="134" t="s">
        <v>78</v>
      </c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ht="14.25" customHeight="1" thickBot="1">
      <c r="A48" s="42"/>
      <c r="I48" s="1"/>
      <c r="J48" s="1"/>
    </row>
    <row r="49" spans="1:10" ht="14.25" customHeight="1">
      <c r="A49" s="132" t="s">
        <v>43</v>
      </c>
      <c r="B49" s="44"/>
      <c r="C49" s="44"/>
      <c r="D49" s="45" t="s">
        <v>52</v>
      </c>
      <c r="E49" s="46" t="s">
        <v>1</v>
      </c>
      <c r="F49" s="47" t="s">
        <v>53</v>
      </c>
      <c r="G49" s="48"/>
      <c r="H49" s="48"/>
      <c r="I49" s="48"/>
      <c r="J49" s="49"/>
    </row>
    <row r="50" spans="1:10" ht="27.75" customHeight="1" thickBot="1">
      <c r="A50" s="133"/>
      <c r="B50" s="50"/>
      <c r="C50" s="50"/>
      <c r="D50" s="51" t="s">
        <v>54</v>
      </c>
      <c r="E50" s="52"/>
      <c r="F50" s="62" t="s">
        <v>73</v>
      </c>
      <c r="G50" s="53" t="s">
        <v>55</v>
      </c>
      <c r="H50" s="53" t="s">
        <v>56</v>
      </c>
      <c r="I50" s="53" t="s">
        <v>57</v>
      </c>
      <c r="J50" s="54" t="s">
        <v>58</v>
      </c>
    </row>
    <row r="51" spans="1:10" ht="14.25" customHeight="1">
      <c r="A51" s="68" t="s">
        <v>59</v>
      </c>
      <c r="B51" s="69"/>
      <c r="C51" s="69"/>
      <c r="D51" s="70">
        <v>311</v>
      </c>
      <c r="E51" s="71">
        <f>SUM(F51:J51)</f>
        <v>0</v>
      </c>
      <c r="F51" s="72"/>
      <c r="G51" s="73"/>
      <c r="H51" s="73"/>
      <c r="I51" s="73"/>
      <c r="J51" s="74"/>
    </row>
    <row r="52" spans="1:10" ht="14.25" customHeight="1">
      <c r="A52" s="75" t="s">
        <v>60</v>
      </c>
      <c r="B52" s="76"/>
      <c r="C52" s="76"/>
      <c r="D52" s="77">
        <v>314</v>
      </c>
      <c r="E52" s="78">
        <v>48300.32</v>
      </c>
      <c r="F52" s="79">
        <v>48300.32</v>
      </c>
      <c r="G52" s="80"/>
      <c r="H52" s="80"/>
      <c r="I52" s="80"/>
      <c r="J52" s="81"/>
    </row>
    <row r="53" spans="1:10" ht="14.25" customHeight="1">
      <c r="A53" s="75" t="s">
        <v>61</v>
      </c>
      <c r="B53" s="76"/>
      <c r="C53" s="76"/>
      <c r="D53" s="77">
        <v>315</v>
      </c>
      <c r="E53" s="78">
        <f>SUM(F53:J53)</f>
        <v>0</v>
      </c>
      <c r="F53" s="79"/>
      <c r="G53" s="80"/>
      <c r="H53" s="80"/>
      <c r="I53" s="80"/>
      <c r="J53" s="81"/>
    </row>
    <row r="54" spans="1:10" ht="14.25" customHeight="1">
      <c r="A54" s="75" t="s">
        <v>62</v>
      </c>
      <c r="B54" s="76"/>
      <c r="C54" s="76"/>
      <c r="D54" s="82"/>
      <c r="E54" s="78">
        <f>SUM(F54:J54)</f>
        <v>115381.3</v>
      </c>
      <c r="F54" s="79">
        <v>11106.3</v>
      </c>
      <c r="G54" s="80"/>
      <c r="H54" s="80"/>
      <c r="I54" s="80"/>
      <c r="J54" s="81">
        <v>104275</v>
      </c>
    </row>
    <row r="55" spans="1:10" ht="14.25" customHeight="1" thickBot="1">
      <c r="A55" s="83" t="s">
        <v>63</v>
      </c>
      <c r="B55" s="84"/>
      <c r="C55" s="84"/>
      <c r="D55" s="85" t="s">
        <v>64</v>
      </c>
      <c r="E55" s="86">
        <f aca="true" t="shared" si="0" ref="E55:J55">SUM(E51:E54)</f>
        <v>163681.62</v>
      </c>
      <c r="F55" s="87">
        <f t="shared" si="0"/>
        <v>59406.619999999995</v>
      </c>
      <c r="G55" s="88">
        <f t="shared" si="0"/>
        <v>0</v>
      </c>
      <c r="H55" s="88">
        <f t="shared" si="0"/>
        <v>0</v>
      </c>
      <c r="I55" s="88">
        <f t="shared" si="0"/>
        <v>0</v>
      </c>
      <c r="J55" s="89">
        <f t="shared" si="0"/>
        <v>104275</v>
      </c>
    </row>
    <row r="56" spans="1:11" ht="14.25" customHeight="1">
      <c r="A56" s="55"/>
      <c r="B56" s="55"/>
      <c r="C56" s="55"/>
      <c r="D56" s="21"/>
      <c r="E56" s="56"/>
      <c r="F56" s="56"/>
      <c r="G56" s="56"/>
      <c r="H56" s="56"/>
      <c r="I56" s="56"/>
      <c r="J56" s="56"/>
      <c r="K56" s="57"/>
    </row>
    <row r="57" spans="1:11" ht="14.25" customHeight="1">
      <c r="A57" s="55" t="s">
        <v>71</v>
      </c>
      <c r="B57" s="55"/>
      <c r="C57" s="55"/>
      <c r="D57" s="21"/>
      <c r="E57" s="56"/>
      <c r="F57" s="56"/>
      <c r="G57" s="56"/>
      <c r="H57" s="56"/>
      <c r="I57" s="56"/>
      <c r="J57" s="56"/>
      <c r="K57" s="57"/>
    </row>
    <row r="58" spans="1:10" ht="14.25" customHeight="1">
      <c r="A58" s="137" t="s">
        <v>76</v>
      </c>
      <c r="B58" s="138"/>
      <c r="C58" s="138"/>
      <c r="D58" s="138"/>
      <c r="E58" s="138"/>
      <c r="F58" s="138"/>
      <c r="G58" s="138"/>
      <c r="H58" s="138"/>
      <c r="I58" s="138"/>
      <c r="J58" s="138"/>
    </row>
    <row r="59" spans="1:10" ht="14.2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</row>
    <row r="60" spans="1:10" ht="14.2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</row>
    <row r="61" ht="14.25" customHeight="1">
      <c r="A61" s="15"/>
    </row>
    <row r="62" spans="1:10" ht="19.5" customHeight="1">
      <c r="A62" s="134" t="s">
        <v>79</v>
      </c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ht="14.25" customHeight="1" thickBot="1">
      <c r="A63" s="42"/>
      <c r="I63" s="1"/>
      <c r="J63" s="1"/>
    </row>
    <row r="64" spans="1:10" ht="14.25" customHeight="1">
      <c r="A64" s="135" t="s">
        <v>43</v>
      </c>
      <c r="B64" s="63"/>
      <c r="C64" s="63"/>
      <c r="D64" s="45" t="s">
        <v>52</v>
      </c>
      <c r="E64" s="46" t="s">
        <v>1</v>
      </c>
      <c r="F64" s="47" t="s">
        <v>53</v>
      </c>
      <c r="G64" s="64"/>
      <c r="H64" s="64"/>
      <c r="I64" s="64"/>
      <c r="J64" s="65"/>
    </row>
    <row r="65" spans="1:10" ht="28.5" customHeight="1" thickBot="1">
      <c r="A65" s="136"/>
      <c r="B65" s="66"/>
      <c r="C65" s="66"/>
      <c r="D65" s="51" t="s">
        <v>54</v>
      </c>
      <c r="E65" s="67"/>
      <c r="F65" s="62" t="s">
        <v>73</v>
      </c>
      <c r="G65" s="53" t="s">
        <v>55</v>
      </c>
      <c r="H65" s="53" t="s">
        <v>56</v>
      </c>
      <c r="I65" s="53" t="s">
        <v>57</v>
      </c>
      <c r="J65" s="54" t="s">
        <v>58</v>
      </c>
    </row>
    <row r="66" spans="1:10" ht="14.25" customHeight="1">
      <c r="A66" s="68" t="s">
        <v>65</v>
      </c>
      <c r="B66" s="69"/>
      <c r="C66" s="69"/>
      <c r="D66" s="70">
        <v>321</v>
      </c>
      <c r="E66" s="71">
        <f>SUM(F66:J66)</f>
        <v>1012588.25</v>
      </c>
      <c r="F66" s="72">
        <v>1012588.25</v>
      </c>
      <c r="G66" s="73"/>
      <c r="H66" s="73"/>
      <c r="I66" s="73"/>
      <c r="J66" s="74"/>
    </row>
    <row r="67" spans="1:10" ht="14.25" customHeight="1">
      <c r="A67" s="75" t="s">
        <v>66</v>
      </c>
      <c r="B67" s="76"/>
      <c r="C67" s="76"/>
      <c r="D67" s="77">
        <v>324</v>
      </c>
      <c r="E67" s="78">
        <f>SUM(F67:J67)</f>
        <v>0</v>
      </c>
      <c r="F67" s="79"/>
      <c r="G67" s="80"/>
      <c r="H67" s="80"/>
      <c r="I67" s="80"/>
      <c r="J67" s="81"/>
    </row>
    <row r="68" spans="1:10" ht="14.25" customHeight="1">
      <c r="A68" s="75" t="s">
        <v>67</v>
      </c>
      <c r="B68" s="76"/>
      <c r="C68" s="76"/>
      <c r="D68" s="77">
        <v>325</v>
      </c>
      <c r="E68" s="78">
        <f>SUM(F68:J68)</f>
        <v>1730</v>
      </c>
      <c r="F68" s="79">
        <v>1730</v>
      </c>
      <c r="G68" s="80"/>
      <c r="H68" s="80"/>
      <c r="I68" s="80"/>
      <c r="J68" s="81"/>
    </row>
    <row r="69" spans="1:10" ht="14.25" customHeight="1">
      <c r="A69" s="75" t="s">
        <v>68</v>
      </c>
      <c r="B69" s="76"/>
      <c r="C69" s="76"/>
      <c r="D69" s="77">
        <v>959</v>
      </c>
      <c r="E69" s="78">
        <f>SUM(G69:J69)</f>
        <v>8228998.59</v>
      </c>
      <c r="G69" s="80"/>
      <c r="H69" s="80"/>
      <c r="I69" s="90"/>
      <c r="J69" s="81">
        <v>8228998.59</v>
      </c>
    </row>
    <row r="70" spans="1:10" ht="14.25" customHeight="1">
      <c r="A70" s="75" t="s">
        <v>69</v>
      </c>
      <c r="B70" s="76"/>
      <c r="C70" s="76"/>
      <c r="D70" s="82"/>
      <c r="E70" s="78">
        <f>SUM(F70:J70)</f>
        <v>0</v>
      </c>
      <c r="F70" s="79"/>
      <c r="G70" s="80"/>
      <c r="H70" s="80"/>
      <c r="I70" s="80"/>
      <c r="J70" s="81"/>
    </row>
    <row r="71" spans="1:10" ht="14.25" customHeight="1" thickBot="1">
      <c r="A71" s="83" t="s">
        <v>70</v>
      </c>
      <c r="B71" s="84"/>
      <c r="C71" s="84"/>
      <c r="D71" s="85" t="s">
        <v>64</v>
      </c>
      <c r="E71" s="86">
        <f aca="true" t="shared" si="1" ref="E71:J71">SUM(E66:E70)</f>
        <v>9243316.84</v>
      </c>
      <c r="F71" s="87">
        <f t="shared" si="1"/>
        <v>1014318.25</v>
      </c>
      <c r="G71" s="88">
        <f t="shared" si="1"/>
        <v>0</v>
      </c>
      <c r="H71" s="88">
        <f t="shared" si="1"/>
        <v>0</v>
      </c>
      <c r="I71" s="88">
        <f t="shared" si="1"/>
        <v>0</v>
      </c>
      <c r="J71" s="89">
        <f t="shared" si="1"/>
        <v>8228998.59</v>
      </c>
    </row>
    <row r="72" ht="14.25" customHeight="1">
      <c r="A72" s="15"/>
    </row>
    <row r="73" ht="14.25" customHeight="1">
      <c r="A73" s="15" t="s">
        <v>71</v>
      </c>
    </row>
    <row r="74" spans="1:10" ht="14.25" customHeight="1">
      <c r="A74" s="137" t="s">
        <v>74</v>
      </c>
      <c r="B74" s="138"/>
      <c r="C74" s="138"/>
      <c r="D74" s="138"/>
      <c r="E74" s="138"/>
      <c r="F74" s="138"/>
      <c r="G74" s="138"/>
      <c r="H74" s="138"/>
      <c r="I74" s="138"/>
      <c r="J74" s="138"/>
    </row>
    <row r="75" spans="1:10" ht="14.2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</row>
    <row r="76" spans="1:10" ht="14.2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</row>
    <row r="77" spans="1:10" ht="14.2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</row>
    <row r="78" ht="12.75" customHeight="1">
      <c r="A78" s="1"/>
    </row>
    <row r="79" spans="1:4" ht="10.5" customHeight="1">
      <c r="A79" s="131"/>
      <c r="B79" s="131"/>
      <c r="C79" s="131"/>
      <c r="D79" s="131"/>
    </row>
    <row r="80" ht="16.5" customHeight="1">
      <c r="A80" s="59" t="s">
        <v>75</v>
      </c>
    </row>
    <row r="81" spans="1:12" ht="14.25" customHeight="1" thickBo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24" customHeight="1">
      <c r="A82" s="154" t="s">
        <v>35</v>
      </c>
      <c r="B82" s="142" t="s">
        <v>47</v>
      </c>
      <c r="C82" s="144" t="s">
        <v>48</v>
      </c>
      <c r="D82" s="145"/>
      <c r="E82" s="145"/>
      <c r="F82" s="146"/>
      <c r="G82" s="142" t="s">
        <v>49</v>
      </c>
      <c r="H82" s="147" t="s">
        <v>41</v>
      </c>
      <c r="I82" s="152"/>
      <c r="J82" s="153"/>
      <c r="K82" s="153"/>
      <c r="L82" s="153"/>
    </row>
    <row r="83" spans="1:12" ht="24" customHeight="1" thickBot="1">
      <c r="A83" s="155"/>
      <c r="B83" s="143"/>
      <c r="C83" s="12" t="s">
        <v>44</v>
      </c>
      <c r="D83" s="13" t="s">
        <v>36</v>
      </c>
      <c r="E83" s="13" t="s">
        <v>37</v>
      </c>
      <c r="F83" s="14" t="s">
        <v>45</v>
      </c>
      <c r="G83" s="143"/>
      <c r="H83" s="148"/>
      <c r="I83" s="40"/>
      <c r="J83" s="40"/>
      <c r="K83" s="40"/>
      <c r="L83" s="40"/>
    </row>
    <row r="84" spans="1:12" ht="14.25" customHeight="1" thickBot="1">
      <c r="A84" s="91" t="s">
        <v>38</v>
      </c>
      <c r="B84" s="92">
        <f aca="true" t="shared" si="2" ref="B84:G84">B85+B86+B87+B88+B89+B90+B91</f>
        <v>5008</v>
      </c>
      <c r="C84" s="92">
        <f t="shared" si="2"/>
        <v>5008</v>
      </c>
      <c r="D84" s="92">
        <f t="shared" si="2"/>
        <v>19781</v>
      </c>
      <c r="E84" s="92">
        <f t="shared" si="2"/>
        <v>19196</v>
      </c>
      <c r="F84" s="93">
        <f t="shared" si="2"/>
        <v>5594</v>
      </c>
      <c r="G84" s="112">
        <f t="shared" si="2"/>
        <v>5594</v>
      </c>
      <c r="H84" s="118">
        <v>0</v>
      </c>
      <c r="I84" s="37"/>
      <c r="J84" s="37"/>
      <c r="K84" s="37"/>
      <c r="L84" s="37"/>
    </row>
    <row r="85" spans="1:12" ht="14.25" customHeight="1">
      <c r="A85" s="94" t="s">
        <v>80</v>
      </c>
      <c r="B85" s="95">
        <v>0</v>
      </c>
      <c r="C85" s="96">
        <v>0</v>
      </c>
      <c r="D85" s="96">
        <v>100</v>
      </c>
      <c r="E85" s="96">
        <v>0</v>
      </c>
      <c r="F85" s="97">
        <f>+C85+D85-E85</f>
        <v>100</v>
      </c>
      <c r="G85" s="98">
        <v>100</v>
      </c>
      <c r="H85" s="117">
        <v>0</v>
      </c>
      <c r="I85" s="38"/>
      <c r="J85" s="38"/>
      <c r="K85" s="38"/>
      <c r="L85" s="38"/>
    </row>
    <row r="86" spans="1:12" ht="14.25" customHeight="1">
      <c r="A86" s="16" t="s">
        <v>81</v>
      </c>
      <c r="B86" s="99">
        <v>0</v>
      </c>
      <c r="C86" s="100">
        <v>0</v>
      </c>
      <c r="D86" s="100">
        <v>4065</v>
      </c>
      <c r="E86" s="100">
        <v>3980</v>
      </c>
      <c r="F86" s="101">
        <f>+C86+D86-E86</f>
        <v>85</v>
      </c>
      <c r="G86" s="102">
        <v>85</v>
      </c>
      <c r="H86" s="116">
        <v>0</v>
      </c>
      <c r="I86" s="37"/>
      <c r="J86" s="37"/>
      <c r="K86" s="37"/>
      <c r="L86" s="37"/>
    </row>
    <row r="87" spans="1:12" ht="14.25" customHeight="1">
      <c r="A87" s="16" t="s">
        <v>82</v>
      </c>
      <c r="B87" s="99">
        <v>35</v>
      </c>
      <c r="C87" s="100">
        <v>35</v>
      </c>
      <c r="D87" s="100">
        <v>1085</v>
      </c>
      <c r="E87" s="100">
        <v>640</v>
      </c>
      <c r="F87" s="101">
        <f>+C87+D87-E87</f>
        <v>480</v>
      </c>
      <c r="G87" s="102">
        <v>480</v>
      </c>
      <c r="H87" s="115">
        <v>0</v>
      </c>
      <c r="I87" s="39"/>
      <c r="J87" s="39"/>
      <c r="K87" s="39"/>
      <c r="L87" s="39"/>
    </row>
    <row r="88" spans="1:12" ht="14.25" customHeight="1">
      <c r="A88" s="16" t="s">
        <v>87</v>
      </c>
      <c r="B88" s="99">
        <v>2911</v>
      </c>
      <c r="C88" s="103">
        <v>2911</v>
      </c>
      <c r="D88" s="103">
        <v>2244</v>
      </c>
      <c r="E88" s="103">
        <v>4787</v>
      </c>
      <c r="F88" s="101">
        <v>368</v>
      </c>
      <c r="G88" s="102">
        <v>368</v>
      </c>
      <c r="H88" s="115">
        <v>0</v>
      </c>
      <c r="I88" s="38"/>
      <c r="J88" s="38"/>
      <c r="K88" s="38"/>
      <c r="L88" s="38"/>
    </row>
    <row r="89" spans="1:12" ht="14.25" customHeight="1">
      <c r="A89" s="16" t="s">
        <v>83</v>
      </c>
      <c r="B89" s="99">
        <v>2062</v>
      </c>
      <c r="C89" s="103">
        <v>2062</v>
      </c>
      <c r="D89" s="103">
        <v>10032</v>
      </c>
      <c r="E89" s="103">
        <v>8158</v>
      </c>
      <c r="F89" s="101">
        <f>+C89+D89-E89</f>
        <v>3936</v>
      </c>
      <c r="G89" s="102">
        <v>3936</v>
      </c>
      <c r="H89" s="115">
        <v>0</v>
      </c>
      <c r="I89" s="38"/>
      <c r="J89" s="38"/>
      <c r="K89" s="38"/>
      <c r="L89" s="38"/>
    </row>
    <row r="90" spans="1:12" ht="14.25" customHeight="1">
      <c r="A90" s="16" t="s">
        <v>84</v>
      </c>
      <c r="B90" s="99">
        <v>0</v>
      </c>
      <c r="C90" s="103"/>
      <c r="D90" s="103">
        <v>2050</v>
      </c>
      <c r="E90" s="103">
        <v>1526</v>
      </c>
      <c r="F90" s="101">
        <v>525</v>
      </c>
      <c r="G90" s="102">
        <v>525</v>
      </c>
      <c r="H90" s="115">
        <v>0</v>
      </c>
      <c r="I90" s="38"/>
      <c r="J90" s="38"/>
      <c r="K90" s="39"/>
      <c r="L90" s="38"/>
    </row>
    <row r="91" spans="1:8" ht="14.25" customHeight="1" thickBot="1">
      <c r="A91" s="104" t="s">
        <v>85</v>
      </c>
      <c r="B91" s="105">
        <v>0</v>
      </c>
      <c r="C91" s="106"/>
      <c r="D91" s="106">
        <v>205</v>
      </c>
      <c r="E91" s="106">
        <v>105</v>
      </c>
      <c r="F91" s="107">
        <v>100</v>
      </c>
      <c r="G91" s="108">
        <v>100</v>
      </c>
      <c r="H91" s="119">
        <v>0</v>
      </c>
    </row>
    <row r="92" spans="1:8" ht="14.25" customHeight="1" thickBot="1">
      <c r="A92" s="109" t="s">
        <v>39</v>
      </c>
      <c r="B92" s="92">
        <v>13.12</v>
      </c>
      <c r="C92" s="110">
        <v>13</v>
      </c>
      <c r="D92" s="110">
        <v>36</v>
      </c>
      <c r="E92" s="110">
        <v>12</v>
      </c>
      <c r="F92" s="111">
        <f>+C92+D92-E92</f>
        <v>37</v>
      </c>
      <c r="G92" s="112">
        <v>37</v>
      </c>
      <c r="H92" s="120">
        <v>0</v>
      </c>
    </row>
    <row r="93" spans="1:9" ht="13.5" customHeight="1" hidden="1">
      <c r="A93" s="113" t="s">
        <v>86</v>
      </c>
      <c r="B93" s="114">
        <f aca="true" t="shared" si="3" ref="B93:G93">B84+B92</f>
        <v>5021.12</v>
      </c>
      <c r="C93" s="114">
        <f t="shared" si="3"/>
        <v>5021</v>
      </c>
      <c r="D93" s="114">
        <f t="shared" si="3"/>
        <v>19817</v>
      </c>
      <c r="E93" s="114">
        <f t="shared" si="3"/>
        <v>19208</v>
      </c>
      <c r="F93" s="114">
        <f t="shared" si="3"/>
        <v>5631</v>
      </c>
      <c r="G93" s="114">
        <f t="shared" si="3"/>
        <v>5631</v>
      </c>
      <c r="H93" s="140">
        <f>D30</f>
        <v>1421</v>
      </c>
      <c r="I93" s="141"/>
    </row>
    <row r="94" ht="13.5" customHeight="1" hidden="1"/>
    <row r="95" spans="1:8" ht="16.5" customHeight="1" thickBot="1">
      <c r="A95" s="113" t="s">
        <v>86</v>
      </c>
      <c r="B95" s="114">
        <f>B84+B92</f>
        <v>5021.12</v>
      </c>
      <c r="C95" s="114">
        <f aca="true" t="shared" si="4" ref="C95:H95">C84+C92</f>
        <v>5021</v>
      </c>
      <c r="D95" s="114">
        <f t="shared" si="4"/>
        <v>19817</v>
      </c>
      <c r="E95" s="114">
        <f t="shared" si="4"/>
        <v>19208</v>
      </c>
      <c r="F95" s="114">
        <f t="shared" si="4"/>
        <v>5631</v>
      </c>
      <c r="G95" s="114">
        <f t="shared" si="4"/>
        <v>5631</v>
      </c>
      <c r="H95" s="114">
        <f t="shared" si="4"/>
        <v>0</v>
      </c>
    </row>
  </sheetData>
  <mergeCells count="22">
    <mergeCell ref="A2:D2"/>
    <mergeCell ref="A4:D4"/>
    <mergeCell ref="H93:I93"/>
    <mergeCell ref="B82:B83"/>
    <mergeCell ref="C82:F82"/>
    <mergeCell ref="G82:G83"/>
    <mergeCell ref="H82:H83"/>
    <mergeCell ref="A6:A9"/>
    <mergeCell ref="I82:L82"/>
    <mergeCell ref="A82:A83"/>
    <mergeCell ref="A79:D79"/>
    <mergeCell ref="A49:A50"/>
    <mergeCell ref="A47:J47"/>
    <mergeCell ref="A64:A65"/>
    <mergeCell ref="A62:J62"/>
    <mergeCell ref="A74:J77"/>
    <mergeCell ref="A58:J60"/>
    <mergeCell ref="M7:N7"/>
    <mergeCell ref="B41:D41"/>
    <mergeCell ref="B40:D40"/>
    <mergeCell ref="B6:D6"/>
    <mergeCell ref="B7:D7"/>
  </mergeCells>
  <conditionalFormatting sqref="N10:N13 N38">
    <cfRule type="cellIs" priority="1" dxfId="0" operator="between" stopIfTrue="1">
      <formula>0.95</formula>
      <formula>0.05</formula>
    </cfRule>
    <cfRule type="cellIs" priority="2" dxfId="1" operator="between" stopIfTrue="1">
      <formula>1.05</formula>
      <formula>1.49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2010-03-17T13:47:08Z</cp:lastPrinted>
  <dcterms:created xsi:type="dcterms:W3CDTF">2004-02-26T11:39:43Z</dcterms:created>
  <dcterms:modified xsi:type="dcterms:W3CDTF">2010-08-26T11:26:22Z</dcterms:modified>
  <cp:category/>
  <cp:version/>
  <cp:contentType/>
  <cp:contentStatus/>
</cp:coreProperties>
</file>