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60" activeTab="0"/>
  </bookViews>
  <sheets>
    <sheet name="RK-18-2010-61, př. 1 " sheetId="1" r:id="rId1"/>
  </sheets>
  <definedNames>
    <definedName name="_xlnm.Print_Titles" localSheetId="0">'RK-18-2010-61, př. 1 '!$4:$8</definedName>
    <definedName name="_xlnm.Print_Area" localSheetId="0">'RK-18-2010-61, př. 1 '!$A$1:$BU$137</definedName>
  </definedNames>
  <calcPr fullCalcOnLoad="1"/>
</workbook>
</file>

<file path=xl/sharedStrings.xml><?xml version="1.0" encoding="utf-8"?>
<sst xmlns="http://schemas.openxmlformats.org/spreadsheetml/2006/main" count="560" uniqueCount="255">
  <si>
    <t>osobní asistence</t>
  </si>
  <si>
    <t>Osobní asistence Třebíč</t>
  </si>
  <si>
    <t>kontaktní centra</t>
  </si>
  <si>
    <t>Centrum U Větrníku Jihlava</t>
  </si>
  <si>
    <t>Informace o poskytovateli</t>
  </si>
  <si>
    <t>Počet krajů jejich prostřednictvím se žádá</t>
  </si>
  <si>
    <t>Personální zajištění</t>
  </si>
  <si>
    <t>Maximální návrh podpory</t>
  </si>
  <si>
    <t>Optimální návrh podpory</t>
  </si>
  <si>
    <t>Reálný návrh podpory</t>
  </si>
  <si>
    <t>Název</t>
  </si>
  <si>
    <t>IČO</t>
  </si>
  <si>
    <t>Identifikátor služby</t>
  </si>
  <si>
    <t>Druh služby</t>
  </si>
  <si>
    <t>Název služby</t>
  </si>
  <si>
    <t>Celkem</t>
  </si>
  <si>
    <t>Pracovní smlouvy</t>
  </si>
  <si>
    <t>Dotace od obcí</t>
  </si>
  <si>
    <t>Příspěvek od zřizovatele - obce</t>
  </si>
  <si>
    <t>Příspěvek do zřizovatele - kraje</t>
  </si>
  <si>
    <t>Úhrady od uživatelů služby</t>
  </si>
  <si>
    <t>Resorty státní správy celkem</t>
  </si>
  <si>
    <t>Počet lůžek</t>
  </si>
  <si>
    <t>1.1 sociální pracovníci</t>
  </si>
  <si>
    <t>1.2 pracovníci v sociálních službách</t>
  </si>
  <si>
    <t>1.3 Zdravotničtí pracovníci</t>
  </si>
  <si>
    <t>1.4 Pedagogičtí pracovníci</t>
  </si>
  <si>
    <t>1.5 Manželští a rodinní poradci</t>
  </si>
  <si>
    <t>1.6 Další odborní pracovníci, kteří přímo poskytují soc.služby</t>
  </si>
  <si>
    <t>2 ostatní pracovníci</t>
  </si>
  <si>
    <t>Počet</t>
  </si>
  <si>
    <t>Úvazky</t>
  </si>
  <si>
    <t>Náklady</t>
  </si>
  <si>
    <t>Požadovaná dotace celkem</t>
  </si>
  <si>
    <t>Prostřednictvím kraje celkem</t>
  </si>
  <si>
    <t>Centrum aktivizačních služeb</t>
  </si>
  <si>
    <t>Intergrované centrum sociálních služeb Jihlava</t>
  </si>
  <si>
    <t>Denní stacionář „Domovinka„</t>
  </si>
  <si>
    <t>Jihlavská unie neslyšících</t>
  </si>
  <si>
    <t>tlumočnické služby</t>
  </si>
  <si>
    <t>Kolpingovo dílo České republiky o.s.</t>
  </si>
  <si>
    <t>SPEKTRUM - kontaktní centrum a terénní program</t>
  </si>
  <si>
    <t>ALKAT o.s.</t>
  </si>
  <si>
    <t>chráněné bydlení</t>
  </si>
  <si>
    <t>Alkat o.s.</t>
  </si>
  <si>
    <t>Asociace pomáhající lidem s autismem - APLA-Vysočina o.s.</t>
  </si>
  <si>
    <t>denní stacionáře</t>
  </si>
  <si>
    <t>Denní stacionář Integrační centrum Sasov</t>
  </si>
  <si>
    <t>odborné sociální poradenství</t>
  </si>
  <si>
    <t>Odborné sociální poradenství APLA-Vysočina</t>
  </si>
  <si>
    <t>sociální rehabilitace</t>
  </si>
  <si>
    <t>Sociální rehabilitace Integrační centrum Sasov</t>
  </si>
  <si>
    <t>Benediktus</t>
  </si>
  <si>
    <t>odlehčovací služby</t>
  </si>
  <si>
    <t>Odlehčovací služba</t>
  </si>
  <si>
    <t>Centrum J.J.Pestalozziho,o.p.s.</t>
  </si>
  <si>
    <t>domy na půl cesty</t>
  </si>
  <si>
    <t>Dům na půli cesty Havlíčkův Brod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</si>
  <si>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</si>
  <si>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</si>
  <si>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</si>
  <si>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Centrum pro rodinu a sociální péči</t>
  </si>
  <si>
    <t>sociálně aktivizační služby pro rodiny s dětmi</t>
  </si>
  <si>
    <t>Sociálně aktivizační služby pro rodiny s dětmi - Vysočina</t>
  </si>
  <si>
    <t>Centrum pro zdravotně postižené kraje Vysočina</t>
  </si>
  <si>
    <t>Centra služeb pro zdravotně postižené v kraji Vysočina (HB)</t>
  </si>
  <si>
    <t>Centra služeb pro osoby se zdravotním postižením v kraji Vysočina (PE)</t>
  </si>
  <si>
    <t>Centra služeb pro osoby se zdravotním postižením v kraji Vysočina (TR)</t>
  </si>
  <si>
    <t>Centra služeb pro osoby se zdravotním postižením v kraji Vysočina (ZR)</t>
  </si>
  <si>
    <t>Centra služeb pro osoby se zdravotním postižením v kraji Vysočina (JI)</t>
  </si>
  <si>
    <t>Centrum Zdislava</t>
  </si>
  <si>
    <t>CIRCLE OF LIFE občanské sdružení</t>
  </si>
  <si>
    <t>terapeutické komunity</t>
  </si>
  <si>
    <t>Doléčování - následná péče, pracovnín programy a rekvalifikace, chráněné bydlení</t>
  </si>
  <si>
    <t>Czech Agency for Education, o. s.</t>
  </si>
  <si>
    <t>terénní programy</t>
  </si>
  <si>
    <t>Teréní program</t>
  </si>
  <si>
    <t>Odborné sociální poradenství</t>
  </si>
  <si>
    <t>Denní a týdenní stacionář Jihlava</t>
  </si>
  <si>
    <t>týdenní stacionáře</t>
  </si>
  <si>
    <t>Denní centrum Barevný svět</t>
  </si>
  <si>
    <t>Denní rehabilitační stacionář pro tělesně a mentálně postižené děti a mládež</t>
  </si>
  <si>
    <t>Komplexní sociální a ošetřovatelská péče</t>
  </si>
  <si>
    <t>sociálně terapeutické dílny</t>
  </si>
  <si>
    <t>Diakonie ČCE-středisko v Myslibořicích</t>
  </si>
  <si>
    <t>Diakonie Myslibořice - Odlehčovací služby</t>
  </si>
  <si>
    <t>Diecézní charita Brno</t>
  </si>
  <si>
    <t>Nesa - denní stacionář Velké Meziříčí</t>
  </si>
  <si>
    <t>Středisko rané péče SPRP Brno</t>
  </si>
  <si>
    <t>Středisko rané péče SPRP České Budějovice</t>
  </si>
  <si>
    <t>STŘED,o.s.</t>
  </si>
  <si>
    <t>telefonická krizová pomoc</t>
  </si>
  <si>
    <t>Linka důvěry STŘED</t>
  </si>
  <si>
    <t>Program pro seniory a osoby se zdravotním postižením</t>
  </si>
  <si>
    <t>Svaz neslyšících a nedoslýchavých v ČR Krajská organizace Vysočina</t>
  </si>
  <si>
    <t>Sociální poradna pro sluchově postižené Havlíčkův Brod</t>
  </si>
  <si>
    <t>Aktivizační a tlumočnické služby pro neslyšící</t>
  </si>
  <si>
    <t>Tlumočnické služby pro neslyšící a artikulační tlumočení pro sluchově postižené Pelhřimov</t>
  </si>
  <si>
    <t>Sociální poradna pro sluchově postižené Žďár nad Sázavou</t>
  </si>
  <si>
    <t>Sociální poradna pro sluchově postižené Jihlava</t>
  </si>
  <si>
    <t>Sociální poradna pro sluchově postižené Třebíč</t>
  </si>
  <si>
    <t>K-centrum Noe Třebíč</t>
  </si>
  <si>
    <t>Domovinka Třebíč</t>
  </si>
  <si>
    <t>sociálně aktivizační služby pro seniory a osoby se zdravotním postižením</t>
  </si>
  <si>
    <t>Včela - centrum aktivizačních služeb pro seniory Bystřice nad Pernš.</t>
  </si>
  <si>
    <t>Osobní asistence Velké Meziříčí</t>
  </si>
  <si>
    <t>Stacionář Úsměv Třebíč</t>
  </si>
  <si>
    <t>raná péče</t>
  </si>
  <si>
    <t>Středisko rané péče Třebíč</t>
  </si>
  <si>
    <t>Domov pro seniory Pelhřimov, příspěvková organizace</t>
  </si>
  <si>
    <t>Denní stacionář</t>
  </si>
  <si>
    <t>Dům sv. Antonína</t>
  </si>
  <si>
    <t>Dům sv. Antonína - denní stacionář</t>
  </si>
  <si>
    <t>Dům sv. Antonína - odlehčovací služby</t>
  </si>
  <si>
    <t>Farní charita Pacov</t>
  </si>
  <si>
    <t>Osobní asistence</t>
  </si>
  <si>
    <t>Fokus Vysočina</t>
  </si>
  <si>
    <t>Chráněné bydlení Pelhřimov</t>
  </si>
  <si>
    <t>Osobní asistence Chotěboř</t>
  </si>
  <si>
    <t>Denní stacionář Chotěboř</t>
  </si>
  <si>
    <t>Chráněné bydlení Havlíčkův Brod</t>
  </si>
  <si>
    <t>Hospicové hnutí - Vysočina, o.s.</t>
  </si>
  <si>
    <t>Tlumočnické služby pro neslyšící a aktivizační tlumočení pro sluchově postižené Jihlava</t>
  </si>
  <si>
    <t>Sociální poradna pro sluchově postižené Bystřice nad Pernštejnem</t>
  </si>
  <si>
    <t>Tyflo Vysočina Jihlava o.p.s.</t>
  </si>
  <si>
    <t>průvodcovské a předčitatelské služby</t>
  </si>
  <si>
    <t>Průvodcovské a předčitatelské služby</t>
  </si>
  <si>
    <t>Sociálně aktivizační služby pro seniory a osoby se zdravotním postižením</t>
  </si>
  <si>
    <t>Centra denních služeb</t>
  </si>
  <si>
    <t>TyfloCentrum Jihlava o.p.s</t>
  </si>
  <si>
    <t>sociálně aktivizační služby pro zrakově postižené</t>
  </si>
  <si>
    <t>Úsvit - zařízení SPMP Havlíčkův Brod</t>
  </si>
  <si>
    <t>ÚSVIT - zařízení SPMP Havlíčkův Brod</t>
  </si>
  <si>
    <t>ŽIVOT 90 - Jihlava</t>
  </si>
  <si>
    <t>tísňová péče</t>
  </si>
  <si>
    <t>AREÍON-tísňová péče pro seniory a tělesně postižené, včetně prevence kriminality</t>
  </si>
  <si>
    <t>Na počátku, o.s.</t>
  </si>
  <si>
    <t>Pobytová následná péče Domova pro dětský život-Byty na půli cesty</t>
  </si>
  <si>
    <t>Občanská poradna  Jihlava</t>
  </si>
  <si>
    <t>Občanská poradna Jihlava</t>
  </si>
  <si>
    <t>Občanská poradna Třebíč</t>
  </si>
  <si>
    <t>Občanská poradna Žďár nad Sázavou</t>
  </si>
  <si>
    <t>Občanské sdružení pro podporu a péči o duševně nemocné VOR Jihlava</t>
  </si>
  <si>
    <t>Sociálně terapeutické dílny</t>
  </si>
  <si>
    <t>Chráněné bydlení</t>
  </si>
  <si>
    <t>Sociální rehabilitace</t>
  </si>
  <si>
    <t>Sociální poradenství</t>
  </si>
  <si>
    <t>Oblastní charita Havlíčkův Brod</t>
  </si>
  <si>
    <t>Astra - denní centrum pro seniory v Humpolci</t>
  </si>
  <si>
    <t>Centrum osobní asistence Havlíčkův Brod</t>
  </si>
  <si>
    <t>Petrklíč - denní stacionář pro děti a mládež s mentál. a kombinovaným postižením</t>
  </si>
  <si>
    <t>Středisko rané péče Havlíčkův Brod</t>
  </si>
  <si>
    <t>Občanská poradna Havlíčkův Brod</t>
  </si>
  <si>
    <t>Oblastní charita Pelhřimov</t>
  </si>
  <si>
    <t>Občanská poradna</t>
  </si>
  <si>
    <t>Středisko osobní asistence</t>
  </si>
  <si>
    <t>SDÍLENÍ o.s.</t>
  </si>
  <si>
    <t>Odborné poradenství</t>
  </si>
  <si>
    <t>Sdružení Nové Město na Moravě o.s.</t>
  </si>
  <si>
    <t>Raná péče</t>
  </si>
  <si>
    <t>Občanská poradna Nové Město na Moravě, člen AOP ČR</t>
  </si>
  <si>
    <t>Sjednocená organizace nevidomých a slabozrakých ČR</t>
  </si>
  <si>
    <t>sociálně právní poradenství pro zrakově postižené občany - Třebíč</t>
  </si>
  <si>
    <t>Sociální služby města Havlíčkova Brodu</t>
  </si>
  <si>
    <t>Sociální služby města Havlíčkova Brodu, Havlíčkův Brod</t>
  </si>
  <si>
    <t>Centrum služeb pro seniory, Havlíčkův brod</t>
  </si>
  <si>
    <t>Sociální služby města Žďár nad Sázavou</t>
  </si>
  <si>
    <t>Denní stacionář pro mentálně postižené osoby</t>
  </si>
  <si>
    <t>MPSV+kraj</t>
  </si>
  <si>
    <t xml:space="preserve">Schválená </t>
  </si>
  <si>
    <t xml:space="preserve">dotace MPSV  </t>
  </si>
  <si>
    <t>Dotace kraj</t>
  </si>
  <si>
    <t>Dotace MPSV</t>
  </si>
  <si>
    <t>Požadavek na dofinancování</t>
  </si>
  <si>
    <t>POŽADAVEK</t>
  </si>
  <si>
    <t>Dotace/úvazek</t>
  </si>
  <si>
    <t>POSKYTNUTO</t>
  </si>
  <si>
    <t>VÝJEZDNOST</t>
  </si>
  <si>
    <t>140 tis.</t>
  </si>
  <si>
    <t>MPSV ????</t>
  </si>
  <si>
    <t>MPSV ??</t>
  </si>
  <si>
    <t>MPSV ???</t>
  </si>
  <si>
    <t>částka před úpr.na  0,-</t>
  </si>
  <si>
    <t>75 tis.</t>
  </si>
  <si>
    <t>dopl na 75 tis.</t>
  </si>
  <si>
    <t>dopl.na 140 tis.</t>
  </si>
  <si>
    <t>IČ</t>
  </si>
  <si>
    <t>Dotace  MPSV</t>
  </si>
  <si>
    <t>Kapitola Sociální věci:§ a položka</t>
  </si>
  <si>
    <t>§4356</t>
  </si>
  <si>
    <t>pol. 5222</t>
  </si>
  <si>
    <t>§4373</t>
  </si>
  <si>
    <t>§4354</t>
  </si>
  <si>
    <t>§4376</t>
  </si>
  <si>
    <t>§4312</t>
  </si>
  <si>
    <t>§4359</t>
  </si>
  <si>
    <t>§4351</t>
  </si>
  <si>
    <t>§4353</t>
  </si>
  <si>
    <t>§4371</t>
  </si>
  <si>
    <t>§4379</t>
  </si>
  <si>
    <t>§4377</t>
  </si>
  <si>
    <t>§4344</t>
  </si>
  <si>
    <t>§4352</t>
  </si>
  <si>
    <t>§4355</t>
  </si>
  <si>
    <t>pol.5321</t>
  </si>
  <si>
    <t>pol.5223</t>
  </si>
  <si>
    <t>pol.5221</t>
  </si>
  <si>
    <t>pol.5222</t>
  </si>
  <si>
    <t>celkem</t>
  </si>
  <si>
    <t>Rekapitulace</t>
  </si>
  <si>
    <t>§4356 pol.5222</t>
  </si>
  <si>
    <t>§4356 pol.5223</t>
  </si>
  <si>
    <t>§4356 pol.5321</t>
  </si>
  <si>
    <t>§4373 pol.5221</t>
  </si>
  <si>
    <t>§4373 pol.5222</t>
  </si>
  <si>
    <t>§4354 pol.5222</t>
  </si>
  <si>
    <t>§4376 pol.5223</t>
  </si>
  <si>
    <t>§4376 pol.5222</t>
  </si>
  <si>
    <t>§4312 pol.5222</t>
  </si>
  <si>
    <t>§4312 pol.5223</t>
  </si>
  <si>
    <t>§4312 pol.5221</t>
  </si>
  <si>
    <t>§4351 pol.5223</t>
  </si>
  <si>
    <t>§4359 pol.5222</t>
  </si>
  <si>
    <t>§4359 pol.5223</t>
  </si>
  <si>
    <t>§4359 pol.5321</t>
  </si>
  <si>
    <t>§4351 pol.5222</t>
  </si>
  <si>
    <t>§4351 pol.5221</t>
  </si>
  <si>
    <t>§4353 pol.5221</t>
  </si>
  <si>
    <t>§4371 pol.5223</t>
  </si>
  <si>
    <t>§4379 pol.5221</t>
  </si>
  <si>
    <t>§4379 pol.5222</t>
  </si>
  <si>
    <t>§4377 pol.5221</t>
  </si>
  <si>
    <t>§4344 pol.5221</t>
  </si>
  <si>
    <t>§4355 pol.5321</t>
  </si>
  <si>
    <t>§4352 pol.5222</t>
  </si>
  <si>
    <t>Návrh na vyplacení 2.části dotace od kraje na rok 2010</t>
  </si>
  <si>
    <t>Počet stran: 2</t>
  </si>
  <si>
    <t>§4356 pol.5221</t>
  </si>
  <si>
    <t>§4371 pol.5222</t>
  </si>
  <si>
    <t>ZK-02-2010-87, př. 2</t>
  </si>
  <si>
    <t>Návrh na Dofinanc. 2 kolo MPSV</t>
  </si>
  <si>
    <t>Vyplacená 1.a 2.část dotace od kraje Vysočina</t>
  </si>
  <si>
    <t>pečovatelská služba</t>
  </si>
  <si>
    <t>Dagmar Urbanová</t>
  </si>
  <si>
    <t>Domov pro seniory Telč</t>
  </si>
  <si>
    <t>domov pro seniory</t>
  </si>
  <si>
    <t>Požadavek na dofinanc. z kraje</t>
  </si>
  <si>
    <t>Max. možná výše dofinanc. vzhledem k součtu dotací</t>
  </si>
  <si>
    <t>poradenství pro rodinu</t>
  </si>
  <si>
    <t>Poradna Ruth Třebíč</t>
  </si>
  <si>
    <t>Návrh na dofinancování služby z rozpočtu kraje pro rok 2010</t>
  </si>
  <si>
    <t>Kapitola Sociální věci: § a položka</t>
  </si>
  <si>
    <t>§4339</t>
  </si>
  <si>
    <t>počet stran 1</t>
  </si>
  <si>
    <t>RK-18-2010-61,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</si>
</sst>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3" fontId="0" fillId="0" borderId="2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" fontId="0" fillId="0" borderId="0" xfId="0" applyNumberForma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3" borderId="2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3" fontId="0" fillId="4" borderId="2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" xfId="0" applyNumberFormat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3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8" xfId="0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4" xfId="0" applyBorder="1" applyAlignment="1">
      <alignment wrapText="1"/>
    </xf>
    <xf numFmtId="3" fontId="0" fillId="0" borderId="8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3" fontId="0" fillId="4" borderId="3" xfId="0" applyNumberFormat="1" applyFill="1" applyBorder="1" applyAlignment="1">
      <alignment wrapText="1"/>
    </xf>
    <xf numFmtId="0" fontId="0" fillId="0" borderId="1" xfId="0" applyBorder="1" applyAlignment="1">
      <alignment/>
    </xf>
    <xf numFmtId="4" fontId="0" fillId="0" borderId="0" xfId="0" applyNumberFormat="1" applyBorder="1" applyAlignment="1">
      <alignment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3" fontId="0" fillId="7" borderId="3" xfId="0" applyNumberFormat="1" applyFill="1" applyBorder="1" applyAlignment="1">
      <alignment wrapText="1"/>
    </xf>
    <xf numFmtId="3" fontId="0" fillId="7" borderId="2" xfId="0" applyNumberFormat="1" applyFill="1" applyBorder="1" applyAlignment="1">
      <alignment wrapText="1"/>
    </xf>
    <xf numFmtId="4" fontId="0" fillId="7" borderId="2" xfId="0" applyNumberFormat="1" applyFill="1" applyBorder="1" applyAlignment="1">
      <alignment wrapText="1"/>
    </xf>
    <xf numFmtId="3" fontId="0" fillId="7" borderId="0" xfId="0" applyNumberFormat="1" applyFill="1" applyBorder="1" applyAlignment="1">
      <alignment wrapText="1"/>
    </xf>
    <xf numFmtId="2" fontId="0" fillId="7" borderId="0" xfId="0" applyNumberFormat="1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2" xfId="0" applyFill="1" applyBorder="1" applyAlignment="1">
      <alignment horizontal="center" wrapText="1"/>
    </xf>
    <xf numFmtId="3" fontId="6" fillId="7" borderId="0" xfId="0" applyNumberFormat="1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 wrapText="1"/>
    </xf>
    <xf numFmtId="3" fontId="0" fillId="7" borderId="16" xfId="0" applyNumberFormat="1" applyFill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0" fillId="0" borderId="16" xfId="0" applyNumberForma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3" xfId="0" applyBorder="1" applyAlignment="1">
      <alignment/>
    </xf>
    <xf numFmtId="3" fontId="6" fillId="0" borderId="3" xfId="0" applyNumberFormat="1" applyFont="1" applyBorder="1" applyAlignment="1">
      <alignment wrapText="1"/>
    </xf>
    <xf numFmtId="3" fontId="0" fillId="0" borderId="3" xfId="0" applyNumberFormat="1" applyFill="1" applyBorder="1" applyAlignment="1">
      <alignment wrapText="1"/>
    </xf>
    <xf numFmtId="3" fontId="6" fillId="0" borderId="3" xfId="0" applyNumberFormat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22"/>
  <sheetViews>
    <sheetView tabSelected="1" workbookViewId="0" topLeftCell="A1">
      <pane ySplit="8" topLeftCell="BM9" activePane="bottomLeft" state="frozen"/>
      <selection pane="topLeft" activeCell="G1" sqref="G1"/>
      <selection pane="bottomLeft" activeCell="BW2" sqref="BW2:BX3"/>
    </sheetView>
  </sheetViews>
  <sheetFormatPr defaultColWidth="9.140625" defaultRowHeight="12.75"/>
  <cols>
    <col min="1" max="1" width="0" style="10" hidden="1" customWidth="1"/>
    <col min="2" max="2" width="9.140625" style="10" customWidth="1"/>
    <col min="3" max="3" width="28.421875" style="0" customWidth="1"/>
    <col min="4" max="5" width="0" style="0" hidden="1" customWidth="1"/>
    <col min="6" max="6" width="16.28125" style="0" customWidth="1"/>
    <col min="7" max="7" width="27.8515625" style="0" customWidth="1"/>
    <col min="8" max="10" width="9.28125" style="1" hidden="1" customWidth="1"/>
    <col min="11" max="11" width="9.28125" style="2" hidden="1" customWidth="1"/>
    <col min="12" max="12" width="9.28125" style="1" hidden="1" customWidth="1"/>
    <col min="13" max="13" width="9.28125" style="2" hidden="1" customWidth="1"/>
    <col min="14" max="21" width="9.140625" style="1" hidden="1" customWidth="1"/>
    <col min="22" max="22" width="8.8515625" style="1" hidden="1" customWidth="1"/>
    <col min="23" max="23" width="8.7109375" style="1" hidden="1" customWidth="1"/>
    <col min="24" max="24" width="17.00390625" style="1" hidden="1" customWidth="1"/>
    <col min="25" max="25" width="10.8515625" style="1" hidden="1" customWidth="1"/>
    <col min="26" max="26" width="10.140625" style="1" hidden="1" customWidth="1"/>
    <col min="27" max="27" width="11.421875" style="1" hidden="1" customWidth="1"/>
    <col min="28" max="28" width="13.7109375" style="1" hidden="1" customWidth="1"/>
    <col min="29" max="37" width="9.28125" style="1" hidden="1" customWidth="1"/>
    <col min="38" max="40" width="10.140625" style="1" hidden="1" customWidth="1"/>
    <col min="41" max="44" width="9.28125" style="1" hidden="1" customWidth="1"/>
    <col min="45" max="45" width="13.421875" style="1" hidden="1" customWidth="1"/>
    <col min="46" max="46" width="11.8515625" style="1" hidden="1" customWidth="1"/>
    <col min="47" max="47" width="11.7109375" style="1" hidden="1" customWidth="1"/>
    <col min="48" max="48" width="14.00390625" style="1" hidden="1" customWidth="1"/>
    <col min="49" max="49" width="14.28125" style="0" hidden="1" customWidth="1"/>
    <col min="50" max="50" width="10.00390625" style="0" hidden="1" customWidth="1"/>
    <col min="51" max="51" width="12.421875" style="10" hidden="1" customWidth="1"/>
    <col min="52" max="52" width="12.7109375" style="10" hidden="1" customWidth="1"/>
    <col min="53" max="53" width="11.140625" style="10" hidden="1" customWidth="1"/>
    <col min="54" max="54" width="10.8515625" style="10" hidden="1" customWidth="1"/>
    <col min="55" max="55" width="12.00390625" style="24" hidden="1" customWidth="1"/>
    <col min="56" max="56" width="13.57421875" style="24" hidden="1" customWidth="1"/>
    <col min="57" max="57" width="10.57421875" style="10" hidden="1" customWidth="1"/>
    <col min="58" max="58" width="5.7109375" style="10" hidden="1" customWidth="1"/>
    <col min="59" max="59" width="11.140625" style="10" hidden="1" customWidth="1"/>
    <col min="60" max="60" width="9.57421875" style="10" hidden="1" customWidth="1"/>
    <col min="61" max="61" width="9.421875" style="10" hidden="1" customWidth="1"/>
    <col min="62" max="62" width="9.7109375" style="10" hidden="1" customWidth="1"/>
    <col min="63" max="63" width="0.13671875" style="10" hidden="1" customWidth="1"/>
    <col min="64" max="64" width="10.421875" style="10" hidden="1" customWidth="1"/>
    <col min="65" max="65" width="15.140625" style="10" hidden="1" customWidth="1"/>
    <col min="66" max="66" width="11.57421875" style="10" hidden="1" customWidth="1"/>
    <col min="67" max="67" width="9.8515625" style="10" hidden="1" customWidth="1"/>
    <col min="68" max="69" width="0.13671875" style="10" hidden="1" customWidth="1"/>
    <col min="70" max="70" width="7.8515625" style="10" hidden="1" customWidth="1"/>
    <col min="71" max="71" width="8.00390625" style="10" hidden="1" customWidth="1"/>
    <col min="72" max="72" width="9.7109375" style="10" hidden="1" customWidth="1"/>
    <col min="73" max="73" width="12.8515625" style="10" hidden="1" customWidth="1"/>
    <col min="74" max="74" width="20.28125" style="10" customWidth="1"/>
    <col min="75" max="75" width="11.57421875" style="10" customWidth="1"/>
    <col min="76" max="16384" width="9.140625" style="10" customWidth="1"/>
  </cols>
  <sheetData>
    <row r="1" spans="55:71" ht="15">
      <c r="BC1" s="10"/>
      <c r="BD1" s="10"/>
      <c r="BR1" s="74"/>
      <c r="BS1" s="75" t="s">
        <v>239</v>
      </c>
    </row>
    <row r="2" spans="55:76" ht="15">
      <c r="BC2" s="10"/>
      <c r="BD2" s="10"/>
      <c r="BR2" s="74"/>
      <c r="BS2" s="75"/>
      <c r="BW2" s="173" t="s">
        <v>254</v>
      </c>
      <c r="BX2" s="173"/>
    </row>
    <row r="3" spans="55:76" ht="15">
      <c r="BC3" s="10"/>
      <c r="BD3" s="10"/>
      <c r="BS3" s="75" t="s">
        <v>236</v>
      </c>
      <c r="BW3" s="173" t="s">
        <v>253</v>
      </c>
      <c r="BX3" s="174"/>
    </row>
    <row r="4" spans="1:71" s="8" customFormat="1" ht="17.25" customHeight="1" hidden="1">
      <c r="A4" s="132"/>
      <c r="B4" s="113"/>
      <c r="C4" s="137" t="s">
        <v>4</v>
      </c>
      <c r="D4" s="164"/>
      <c r="E4" s="164"/>
      <c r="F4" s="164"/>
      <c r="G4" s="165"/>
      <c r="H4" s="70"/>
      <c r="I4" s="146" t="s">
        <v>5</v>
      </c>
      <c r="J4" s="138" t="s">
        <v>6</v>
      </c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49"/>
      <c r="Y4" s="149"/>
      <c r="Z4" s="122"/>
      <c r="AA4" s="157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22"/>
      <c r="AU4" s="144" t="s">
        <v>241</v>
      </c>
      <c r="AV4" s="138" t="s">
        <v>7</v>
      </c>
      <c r="AW4" s="166" t="s">
        <v>8</v>
      </c>
      <c r="AX4" s="137" t="s">
        <v>9</v>
      </c>
      <c r="AY4" s="134"/>
      <c r="AZ4" s="130"/>
      <c r="BA4" s="132"/>
      <c r="BB4" s="123"/>
      <c r="BC4" s="90"/>
      <c r="BD4" s="77"/>
      <c r="BE4" s="17"/>
      <c r="BF4" s="17"/>
      <c r="BG4" s="17"/>
      <c r="BH4" s="17"/>
      <c r="BI4" s="17"/>
      <c r="BJ4" s="17"/>
      <c r="BK4" s="17"/>
      <c r="BL4" s="17"/>
      <c r="BO4" s="127" t="s">
        <v>235</v>
      </c>
      <c r="BR4" s="123"/>
      <c r="BS4" s="124"/>
    </row>
    <row r="5" spans="1:76" s="8" customFormat="1" ht="12.75" customHeight="1">
      <c r="A5" s="132"/>
      <c r="B5" s="133"/>
      <c r="C5" s="141" t="s">
        <v>10</v>
      </c>
      <c r="D5" s="141" t="s">
        <v>11</v>
      </c>
      <c r="E5" s="141" t="s">
        <v>12</v>
      </c>
      <c r="F5" s="141" t="s">
        <v>13</v>
      </c>
      <c r="G5" s="141" t="s">
        <v>14</v>
      </c>
      <c r="H5" s="70"/>
      <c r="I5" s="147"/>
      <c r="J5" s="149" t="s">
        <v>16</v>
      </c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1" t="s">
        <v>15</v>
      </c>
      <c r="Y5" s="152"/>
      <c r="Z5" s="146"/>
      <c r="AA5" s="138" t="s">
        <v>187</v>
      </c>
      <c r="AB5" s="138"/>
      <c r="AC5" s="138" t="s">
        <v>17</v>
      </c>
      <c r="AD5" s="138"/>
      <c r="AE5" s="138"/>
      <c r="AF5" s="138" t="s">
        <v>18</v>
      </c>
      <c r="AG5" s="138"/>
      <c r="AH5" s="138"/>
      <c r="AI5" s="138" t="s">
        <v>19</v>
      </c>
      <c r="AJ5" s="138"/>
      <c r="AK5" s="138"/>
      <c r="AL5" s="157" t="s">
        <v>20</v>
      </c>
      <c r="AM5" s="149"/>
      <c r="AN5" s="149"/>
      <c r="AO5" s="138" t="s">
        <v>21</v>
      </c>
      <c r="AP5" s="138"/>
      <c r="AQ5" s="138"/>
      <c r="AR5" s="138" t="s">
        <v>171</v>
      </c>
      <c r="AS5" s="138"/>
      <c r="AT5" s="138"/>
      <c r="AU5" s="171"/>
      <c r="AV5" s="138"/>
      <c r="AW5" s="166"/>
      <c r="AX5" s="137"/>
      <c r="AY5" s="135"/>
      <c r="AZ5" s="131"/>
      <c r="BA5" s="133"/>
      <c r="BB5" s="125"/>
      <c r="BC5" s="89"/>
      <c r="BD5" s="88"/>
      <c r="BE5" s="17"/>
      <c r="BF5" s="17"/>
      <c r="BG5" s="17"/>
      <c r="BH5" s="17"/>
      <c r="BI5" s="17"/>
      <c r="BJ5" s="17"/>
      <c r="BK5" s="17"/>
      <c r="BL5" s="17"/>
      <c r="BO5" s="128"/>
      <c r="BR5" s="125"/>
      <c r="BS5" s="126"/>
      <c r="BV5" s="168" t="s">
        <v>250</v>
      </c>
      <c r="BW5" s="133"/>
      <c r="BX5" s="133"/>
    </row>
    <row r="6" spans="1:76" s="8" customFormat="1" ht="14.25" customHeight="1">
      <c r="A6" s="133"/>
      <c r="B6" s="167"/>
      <c r="C6" s="142"/>
      <c r="D6" s="142"/>
      <c r="E6" s="142"/>
      <c r="F6" s="142"/>
      <c r="G6" s="142"/>
      <c r="H6" s="138" t="s">
        <v>22</v>
      </c>
      <c r="I6" s="147"/>
      <c r="J6" s="139" t="s">
        <v>23</v>
      </c>
      <c r="K6" s="140"/>
      <c r="L6" s="139" t="s">
        <v>24</v>
      </c>
      <c r="M6" s="140"/>
      <c r="N6" s="139" t="s">
        <v>25</v>
      </c>
      <c r="O6" s="140"/>
      <c r="P6" s="139" t="s">
        <v>26</v>
      </c>
      <c r="Q6" s="140"/>
      <c r="R6" s="140" t="s">
        <v>27</v>
      </c>
      <c r="S6" s="140"/>
      <c r="T6" s="139" t="s">
        <v>28</v>
      </c>
      <c r="U6" s="140"/>
      <c r="V6" s="139" t="s">
        <v>29</v>
      </c>
      <c r="W6" s="140"/>
      <c r="X6" s="153"/>
      <c r="Y6" s="154"/>
      <c r="Z6" s="147"/>
      <c r="AA6" s="136">
        <v>2008</v>
      </c>
      <c r="AB6" s="136">
        <v>2010</v>
      </c>
      <c r="AC6" s="136">
        <v>2008</v>
      </c>
      <c r="AD6" s="136">
        <v>2009</v>
      </c>
      <c r="AE6" s="136">
        <v>2010</v>
      </c>
      <c r="AF6" s="136">
        <v>2008</v>
      </c>
      <c r="AG6" s="136">
        <v>2009</v>
      </c>
      <c r="AH6" s="136">
        <v>2010</v>
      </c>
      <c r="AI6" s="136">
        <v>2008</v>
      </c>
      <c r="AJ6" s="136">
        <v>2009</v>
      </c>
      <c r="AK6" s="136">
        <v>2010</v>
      </c>
      <c r="AL6" s="136">
        <v>2008</v>
      </c>
      <c r="AM6" s="136">
        <v>2009</v>
      </c>
      <c r="AN6" s="136">
        <v>2010</v>
      </c>
      <c r="AO6" s="136">
        <v>2008</v>
      </c>
      <c r="AP6" s="136">
        <v>2009</v>
      </c>
      <c r="AQ6" s="136">
        <v>2010</v>
      </c>
      <c r="AR6" s="136">
        <v>2008</v>
      </c>
      <c r="AS6" s="136">
        <v>2009</v>
      </c>
      <c r="AT6" s="136">
        <v>2010</v>
      </c>
      <c r="AU6" s="171"/>
      <c r="AV6" s="138"/>
      <c r="AW6" s="166"/>
      <c r="AX6" s="137"/>
      <c r="AY6" s="65" t="s">
        <v>169</v>
      </c>
      <c r="AZ6" s="38" t="s">
        <v>172</v>
      </c>
      <c r="BA6" s="14" t="s">
        <v>171</v>
      </c>
      <c r="BB6" s="18" t="s">
        <v>168</v>
      </c>
      <c r="BC6" s="72" t="s">
        <v>168</v>
      </c>
      <c r="BD6" s="22" t="s">
        <v>168</v>
      </c>
      <c r="BE6" s="18"/>
      <c r="BF6" s="26"/>
      <c r="BG6" s="26"/>
      <c r="BH6" s="26"/>
      <c r="BK6" s="18"/>
      <c r="BL6" s="18" t="s">
        <v>175</v>
      </c>
      <c r="BM6" s="161" t="s">
        <v>173</v>
      </c>
      <c r="BN6" s="160" t="s">
        <v>182</v>
      </c>
      <c r="BO6" s="128"/>
      <c r="BP6" s="160" t="s">
        <v>182</v>
      </c>
      <c r="BR6" s="158" t="s">
        <v>188</v>
      </c>
      <c r="BS6" s="159"/>
      <c r="BV6" s="169"/>
      <c r="BW6" s="176"/>
      <c r="BX6" s="176"/>
    </row>
    <row r="7" spans="1:76" s="8" customFormat="1" ht="33.75" customHeight="1">
      <c r="A7" s="14" t="s">
        <v>186</v>
      </c>
      <c r="B7" s="15" t="s">
        <v>186</v>
      </c>
      <c r="C7" s="142"/>
      <c r="D7" s="142"/>
      <c r="E7" s="142"/>
      <c r="F7" s="142"/>
      <c r="G7" s="142"/>
      <c r="H7" s="138"/>
      <c r="I7" s="147"/>
      <c r="J7" s="144" t="s">
        <v>30</v>
      </c>
      <c r="K7" s="121" t="s">
        <v>31</v>
      </c>
      <c r="L7" s="144" t="s">
        <v>30</v>
      </c>
      <c r="M7" s="121" t="s">
        <v>31</v>
      </c>
      <c r="N7" s="144" t="s">
        <v>30</v>
      </c>
      <c r="O7" s="144" t="s">
        <v>31</v>
      </c>
      <c r="P7" s="144" t="s">
        <v>30</v>
      </c>
      <c r="Q7" s="144" t="s">
        <v>31</v>
      </c>
      <c r="R7" s="144" t="s">
        <v>30</v>
      </c>
      <c r="S7" s="144" t="s">
        <v>31</v>
      </c>
      <c r="T7" s="144" t="s">
        <v>30</v>
      </c>
      <c r="U7" s="144" t="s">
        <v>31</v>
      </c>
      <c r="V7" s="144" t="s">
        <v>30</v>
      </c>
      <c r="W7" s="144" t="s">
        <v>31</v>
      </c>
      <c r="X7" s="155"/>
      <c r="Y7" s="156"/>
      <c r="Z7" s="148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71"/>
      <c r="AV7" s="138"/>
      <c r="AW7" s="166"/>
      <c r="AX7" s="137"/>
      <c r="AY7" s="65" t="s">
        <v>170</v>
      </c>
      <c r="AZ7" s="39">
        <v>2009</v>
      </c>
      <c r="BA7" s="15">
        <v>2009</v>
      </c>
      <c r="BB7" s="19">
        <v>2009</v>
      </c>
      <c r="BC7" s="73">
        <v>2010</v>
      </c>
      <c r="BD7" s="23">
        <v>2010</v>
      </c>
      <c r="BE7" s="19"/>
      <c r="BF7" s="27"/>
      <c r="BG7" s="27"/>
      <c r="BH7" s="27"/>
      <c r="BI7" s="31"/>
      <c r="BJ7" s="31"/>
      <c r="BK7" s="19"/>
      <c r="BL7" s="19"/>
      <c r="BM7" s="162"/>
      <c r="BN7" s="160"/>
      <c r="BO7" s="128"/>
      <c r="BP7" s="160"/>
      <c r="BR7" s="158"/>
      <c r="BS7" s="159"/>
      <c r="BV7" s="169"/>
      <c r="BW7" s="175" t="s">
        <v>251</v>
      </c>
      <c r="BX7" s="175"/>
    </row>
    <row r="8" spans="1:76" s="8" customFormat="1" ht="18.75" customHeight="1">
      <c r="A8" s="13"/>
      <c r="B8" s="13"/>
      <c r="C8" s="143"/>
      <c r="D8" s="143"/>
      <c r="E8" s="143"/>
      <c r="F8" s="143"/>
      <c r="G8" s="143"/>
      <c r="H8" s="138"/>
      <c r="I8" s="148"/>
      <c r="J8" s="145"/>
      <c r="K8" s="150"/>
      <c r="L8" s="145"/>
      <c r="M8" s="150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71" t="s">
        <v>32</v>
      </c>
      <c r="Y8" s="3" t="s">
        <v>33</v>
      </c>
      <c r="Z8" s="3" t="s">
        <v>34</v>
      </c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72"/>
      <c r="AV8" s="138"/>
      <c r="AW8" s="166"/>
      <c r="AX8" s="137"/>
      <c r="AY8" s="66"/>
      <c r="AZ8" s="40"/>
      <c r="BA8" s="13"/>
      <c r="BC8" s="25" t="s">
        <v>174</v>
      </c>
      <c r="BD8" s="25" t="s">
        <v>176</v>
      </c>
      <c r="BE8" s="112" t="s">
        <v>240</v>
      </c>
      <c r="BF8" s="28" t="s">
        <v>177</v>
      </c>
      <c r="BG8" s="29" t="s">
        <v>183</v>
      </c>
      <c r="BH8" s="29" t="s">
        <v>178</v>
      </c>
      <c r="BI8" s="29" t="s">
        <v>185</v>
      </c>
      <c r="BJ8" s="29" t="s">
        <v>184</v>
      </c>
      <c r="BM8" s="163"/>
      <c r="BO8" s="129"/>
      <c r="BR8" s="125"/>
      <c r="BS8" s="126"/>
      <c r="BT8" s="105" t="s">
        <v>246</v>
      </c>
      <c r="BU8" s="106" t="s">
        <v>247</v>
      </c>
      <c r="BV8" s="170"/>
      <c r="BW8" s="176"/>
      <c r="BX8" s="176"/>
    </row>
    <row r="9" spans="1:76" s="9" customFormat="1" ht="51" hidden="1">
      <c r="A9" s="4">
        <v>26518252</v>
      </c>
      <c r="B9" s="4"/>
      <c r="C9" s="4" t="s">
        <v>58</v>
      </c>
      <c r="D9" s="4">
        <v>26518252</v>
      </c>
      <c r="E9" s="4">
        <v>5587371</v>
      </c>
      <c r="F9" s="4" t="s">
        <v>59</v>
      </c>
      <c r="G9" s="4" t="s">
        <v>60</v>
      </c>
      <c r="H9" s="5"/>
      <c r="I9" s="5">
        <v>1</v>
      </c>
      <c r="J9" s="5">
        <v>1</v>
      </c>
      <c r="K9" s="6">
        <v>1</v>
      </c>
      <c r="L9" s="5">
        <v>5</v>
      </c>
      <c r="M9" s="6">
        <v>3.5</v>
      </c>
      <c r="N9" s="5"/>
      <c r="O9" s="5"/>
      <c r="P9" s="5">
        <v>1</v>
      </c>
      <c r="Q9" s="5">
        <v>0.5</v>
      </c>
      <c r="R9" s="5"/>
      <c r="S9" s="5"/>
      <c r="T9" s="5"/>
      <c r="U9" s="5"/>
      <c r="V9" s="5">
        <v>6</v>
      </c>
      <c r="W9" s="5">
        <v>3</v>
      </c>
      <c r="X9" s="5">
        <v>2996740</v>
      </c>
      <c r="Y9" s="5">
        <v>2390740</v>
      </c>
      <c r="Z9" s="5">
        <v>2390740</v>
      </c>
      <c r="AA9" s="5">
        <v>1518000</v>
      </c>
      <c r="AB9" s="5">
        <v>2390740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269803</v>
      </c>
      <c r="AM9" s="5">
        <v>280000</v>
      </c>
      <c r="AN9" s="5">
        <v>276000</v>
      </c>
      <c r="AO9" s="5"/>
      <c r="AP9" s="5"/>
      <c r="AQ9" s="5"/>
      <c r="AR9" s="5">
        <v>332601</v>
      </c>
      <c r="AS9" s="5">
        <v>373500</v>
      </c>
      <c r="AT9" s="5">
        <v>210000</v>
      </c>
      <c r="AU9" s="5">
        <v>151000</v>
      </c>
      <c r="AV9" s="5">
        <v>2385740</v>
      </c>
      <c r="AW9" s="5">
        <v>2300000</v>
      </c>
      <c r="AX9" s="11">
        <v>2015000</v>
      </c>
      <c r="AY9" s="5">
        <v>2015000</v>
      </c>
      <c r="AZ9" s="5">
        <v>2015000</v>
      </c>
      <c r="BA9" s="5">
        <v>181000</v>
      </c>
      <c r="BB9" s="5">
        <f>SUM(AZ9:BA9)</f>
        <v>2196000</v>
      </c>
      <c r="BC9" s="5">
        <f>SUM(AT9,AB9)</f>
        <v>2600740</v>
      </c>
      <c r="BD9" s="32">
        <f>SUM(AU9,AY9)</f>
        <v>2166000</v>
      </c>
      <c r="BE9" s="7"/>
      <c r="BF9" s="7"/>
      <c r="BG9" s="7"/>
      <c r="BH9" s="7"/>
      <c r="BI9" s="7"/>
      <c r="BJ9" s="7"/>
      <c r="BK9" s="20">
        <f aca="true" t="shared" si="0" ref="BK9:BK27">+(+AU9+AY9)/BB9</f>
        <v>0.9863387978142076</v>
      </c>
      <c r="BL9" s="20"/>
      <c r="BM9" s="7"/>
      <c r="BO9" s="43">
        <v>73900</v>
      </c>
      <c r="BP9" s="45"/>
      <c r="BQ9" s="45"/>
      <c r="BR9" s="67" t="s">
        <v>189</v>
      </c>
      <c r="BS9" s="68" t="s">
        <v>190</v>
      </c>
      <c r="BT9" s="107"/>
      <c r="BU9" s="4"/>
      <c r="BW9" s="119"/>
      <c r="BX9" s="119"/>
    </row>
    <row r="10" spans="1:76" s="9" customFormat="1" ht="25.5" hidden="1">
      <c r="A10" s="4">
        <v>15060233</v>
      </c>
      <c r="B10" s="4"/>
      <c r="C10" s="4" t="s">
        <v>147</v>
      </c>
      <c r="D10" s="4">
        <v>15060233</v>
      </c>
      <c r="E10" s="4">
        <v>1556513</v>
      </c>
      <c r="F10" s="4" t="s">
        <v>59</v>
      </c>
      <c r="G10" s="4" t="s">
        <v>148</v>
      </c>
      <c r="H10" s="5"/>
      <c r="I10" s="5">
        <v>1</v>
      </c>
      <c r="J10" s="5">
        <v>1</v>
      </c>
      <c r="K10" s="6">
        <v>1</v>
      </c>
      <c r="L10" s="5">
        <v>2</v>
      </c>
      <c r="M10" s="6">
        <v>1.5</v>
      </c>
      <c r="N10" s="5"/>
      <c r="O10" s="5"/>
      <c r="P10" s="5"/>
      <c r="Q10" s="5"/>
      <c r="R10" s="5"/>
      <c r="S10" s="5"/>
      <c r="T10" s="5"/>
      <c r="U10" s="5"/>
      <c r="V10" s="5">
        <v>5</v>
      </c>
      <c r="W10" s="5">
        <v>1.125</v>
      </c>
      <c r="X10" s="5">
        <v>1691141</v>
      </c>
      <c r="Y10" s="5">
        <v>873500</v>
      </c>
      <c r="Z10" s="5">
        <v>873500</v>
      </c>
      <c r="AA10" s="5">
        <v>605000</v>
      </c>
      <c r="AB10" s="5">
        <v>873500</v>
      </c>
      <c r="AC10" s="5">
        <v>297000</v>
      </c>
      <c r="AD10" s="5">
        <v>298000</v>
      </c>
      <c r="AE10" s="5">
        <v>298000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235954</v>
      </c>
      <c r="AM10" s="5">
        <v>243000</v>
      </c>
      <c r="AN10" s="5">
        <v>271038</v>
      </c>
      <c r="AO10" s="5"/>
      <c r="AP10" s="5"/>
      <c r="AQ10" s="5"/>
      <c r="AR10" s="5">
        <v>214227</v>
      </c>
      <c r="AS10" s="5">
        <v>163000</v>
      </c>
      <c r="AT10" s="5">
        <v>163000</v>
      </c>
      <c r="AU10" s="5">
        <v>61400</v>
      </c>
      <c r="AV10" s="5">
        <v>873500</v>
      </c>
      <c r="AW10" s="5">
        <v>873500</v>
      </c>
      <c r="AX10" s="11">
        <v>605000</v>
      </c>
      <c r="AY10" s="5">
        <v>605000</v>
      </c>
      <c r="AZ10" s="5">
        <v>605000</v>
      </c>
      <c r="BA10" s="5">
        <v>163000</v>
      </c>
      <c r="BB10" s="5">
        <f>SUM(AZ10:BA10)</f>
        <v>768000</v>
      </c>
      <c r="BC10" s="5">
        <f aca="true" t="shared" si="1" ref="BC10:BC64">SUM(AT10,AB10)</f>
        <v>1036500</v>
      </c>
      <c r="BD10" s="32">
        <f aca="true" t="shared" si="2" ref="BD10:BD64">SUM(AU10,AY10)</f>
        <v>666400</v>
      </c>
      <c r="BE10" s="7"/>
      <c r="BF10" s="7"/>
      <c r="BG10" s="7"/>
      <c r="BH10" s="7"/>
      <c r="BI10" s="7"/>
      <c r="BJ10" s="7"/>
      <c r="BK10" s="20">
        <f t="shared" si="0"/>
        <v>0.8677083333333333</v>
      </c>
      <c r="BL10" s="20"/>
      <c r="BM10" s="7"/>
      <c r="BO10" s="5">
        <v>116900</v>
      </c>
      <c r="BP10" s="4"/>
      <c r="BQ10" s="4"/>
      <c r="BR10" s="48" t="s">
        <v>189</v>
      </c>
      <c r="BS10" s="47" t="s">
        <v>205</v>
      </c>
      <c r="BT10" s="107"/>
      <c r="BU10" s="4"/>
      <c r="BW10" s="119"/>
      <c r="BX10" s="119"/>
    </row>
    <row r="11" spans="1:76" s="9" customFormat="1" ht="25.5" hidden="1">
      <c r="A11" s="4">
        <v>26304856</v>
      </c>
      <c r="B11" s="4"/>
      <c r="C11" s="4" t="s">
        <v>124</v>
      </c>
      <c r="D11" s="4">
        <v>26304856</v>
      </c>
      <c r="E11" s="4">
        <v>9928125</v>
      </c>
      <c r="F11" s="4" t="s">
        <v>59</v>
      </c>
      <c r="G11" s="4" t="s">
        <v>128</v>
      </c>
      <c r="H11" s="5"/>
      <c r="I11" s="5">
        <v>1</v>
      </c>
      <c r="J11" s="5"/>
      <c r="K11" s="6"/>
      <c r="L11" s="5">
        <v>2</v>
      </c>
      <c r="M11" s="6">
        <v>1.5</v>
      </c>
      <c r="N11" s="5"/>
      <c r="O11" s="5"/>
      <c r="P11" s="5"/>
      <c r="Q11" s="5"/>
      <c r="R11" s="5"/>
      <c r="S11" s="5"/>
      <c r="T11" s="5"/>
      <c r="U11" s="5"/>
      <c r="V11" s="5">
        <v>4</v>
      </c>
      <c r="W11" s="5">
        <v>0.4</v>
      </c>
      <c r="X11" s="5">
        <v>479000</v>
      </c>
      <c r="Y11" s="5">
        <v>200000</v>
      </c>
      <c r="Z11" s="5">
        <v>200000</v>
      </c>
      <c r="AA11" s="5">
        <v>198000</v>
      </c>
      <c r="AB11" s="5">
        <v>200000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53450</v>
      </c>
      <c r="AM11" s="5">
        <v>60000</v>
      </c>
      <c r="AN11" s="5">
        <v>69000</v>
      </c>
      <c r="AO11" s="5"/>
      <c r="AP11" s="5"/>
      <c r="AQ11" s="5"/>
      <c r="AR11" s="5">
        <v>129400</v>
      </c>
      <c r="AS11" s="5">
        <v>246000</v>
      </c>
      <c r="AT11" s="5">
        <v>200000</v>
      </c>
      <c r="AU11" s="5">
        <v>19700</v>
      </c>
      <c r="AV11" s="5">
        <v>200000</v>
      </c>
      <c r="AW11" s="5">
        <v>200000</v>
      </c>
      <c r="AX11" s="11">
        <v>180000</v>
      </c>
      <c r="AY11" s="5">
        <v>180000</v>
      </c>
      <c r="AZ11" s="5">
        <v>0</v>
      </c>
      <c r="BA11" s="5">
        <v>246000</v>
      </c>
      <c r="BB11" s="5">
        <f>SUM(AZ11:BA11)</f>
        <v>246000</v>
      </c>
      <c r="BC11" s="5">
        <f t="shared" si="1"/>
        <v>400000</v>
      </c>
      <c r="BD11" s="32">
        <f t="shared" si="2"/>
        <v>199700</v>
      </c>
      <c r="BE11" s="7"/>
      <c r="BF11" s="7"/>
      <c r="BG11" s="7"/>
      <c r="BH11" s="7"/>
      <c r="BI11" s="7"/>
      <c r="BJ11" s="7"/>
      <c r="BK11" s="20">
        <f t="shared" si="0"/>
        <v>0.8117886178861788</v>
      </c>
      <c r="BL11" s="20"/>
      <c r="BM11" s="7"/>
      <c r="BO11" s="5">
        <v>51200</v>
      </c>
      <c r="BP11" s="4"/>
      <c r="BQ11" s="4"/>
      <c r="BR11" s="48" t="s">
        <v>189</v>
      </c>
      <c r="BS11" s="47" t="s">
        <v>206</v>
      </c>
      <c r="BT11" s="107"/>
      <c r="BU11" s="4"/>
      <c r="BW11" s="119"/>
      <c r="BX11" s="119"/>
    </row>
    <row r="12" spans="1:76" s="9" customFormat="1" ht="25.5" hidden="1">
      <c r="A12" s="4">
        <v>26652935</v>
      </c>
      <c r="B12" s="4"/>
      <c r="C12" s="4" t="s">
        <v>45</v>
      </c>
      <c r="D12" s="4">
        <v>26652935</v>
      </c>
      <c r="E12" s="4">
        <v>2110189</v>
      </c>
      <c r="F12" s="4" t="s">
        <v>46</v>
      </c>
      <c r="G12" s="4" t="s">
        <v>47</v>
      </c>
      <c r="H12" s="5"/>
      <c r="I12" s="5">
        <v>1</v>
      </c>
      <c r="J12" s="5">
        <v>1</v>
      </c>
      <c r="K12" s="6">
        <v>1</v>
      </c>
      <c r="L12" s="5">
        <v>3</v>
      </c>
      <c r="M12" s="6">
        <v>2.5</v>
      </c>
      <c r="N12" s="5"/>
      <c r="O12" s="5"/>
      <c r="P12" s="5">
        <v>1</v>
      </c>
      <c r="Q12" s="5">
        <v>1</v>
      </c>
      <c r="R12" s="5"/>
      <c r="S12" s="5"/>
      <c r="T12" s="5"/>
      <c r="U12" s="5"/>
      <c r="V12" s="5">
        <v>3</v>
      </c>
      <c r="W12" s="5">
        <v>3</v>
      </c>
      <c r="X12" s="5">
        <v>3119208</v>
      </c>
      <c r="Y12" s="5">
        <v>2468536</v>
      </c>
      <c r="Z12" s="5">
        <v>2468536</v>
      </c>
      <c r="AA12" s="5">
        <v>1365000</v>
      </c>
      <c r="AB12" s="5">
        <v>2468536</v>
      </c>
      <c r="AC12" s="5">
        <v>0</v>
      </c>
      <c r="AD12" s="5">
        <v>25000</v>
      </c>
      <c r="AE12" s="5">
        <v>100000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110075</v>
      </c>
      <c r="AM12" s="5">
        <v>248445</v>
      </c>
      <c r="AN12" s="5">
        <v>231600</v>
      </c>
      <c r="AO12" s="5"/>
      <c r="AP12" s="5"/>
      <c r="AQ12" s="5"/>
      <c r="AR12" s="5">
        <v>0</v>
      </c>
      <c r="AS12" s="5">
        <v>270860</v>
      </c>
      <c r="AT12" s="5">
        <v>319072</v>
      </c>
      <c r="AU12" s="5">
        <v>187500</v>
      </c>
      <c r="AV12" s="5">
        <v>2437111</v>
      </c>
      <c r="AW12" s="5">
        <v>2400000</v>
      </c>
      <c r="AX12" s="11">
        <v>2073000</v>
      </c>
      <c r="AY12" s="5">
        <v>2073000</v>
      </c>
      <c r="AZ12" s="5">
        <v>2073000</v>
      </c>
      <c r="BA12" s="5">
        <v>249000</v>
      </c>
      <c r="BB12" s="5">
        <f>SUM(AZ12:BA12)</f>
        <v>2322000</v>
      </c>
      <c r="BC12" s="5">
        <f t="shared" si="1"/>
        <v>2787608</v>
      </c>
      <c r="BD12" s="32">
        <f t="shared" si="2"/>
        <v>2260500</v>
      </c>
      <c r="BE12" s="7"/>
      <c r="BF12" s="7"/>
      <c r="BG12" s="7"/>
      <c r="BH12" s="7"/>
      <c r="BI12" s="7"/>
      <c r="BJ12" s="7"/>
      <c r="BK12" s="20">
        <f t="shared" si="0"/>
        <v>0.9735142118863049</v>
      </c>
      <c r="BL12" s="20"/>
      <c r="BM12" s="7"/>
      <c r="BO12" s="5">
        <v>107900</v>
      </c>
      <c r="BP12" s="4"/>
      <c r="BQ12" s="4"/>
      <c r="BR12" s="48" t="s">
        <v>189</v>
      </c>
      <c r="BS12" s="47" t="s">
        <v>207</v>
      </c>
      <c r="BT12" s="107"/>
      <c r="BU12" s="4"/>
      <c r="BW12" s="119"/>
      <c r="BX12" s="119"/>
    </row>
    <row r="13" spans="1:76" s="9" customFormat="1" ht="12.75" hidden="1">
      <c r="A13" s="4">
        <v>43378692</v>
      </c>
      <c r="B13" s="4"/>
      <c r="C13" s="4" t="s">
        <v>70</v>
      </c>
      <c r="D13" s="4">
        <v>43378692</v>
      </c>
      <c r="E13" s="4">
        <v>9670040</v>
      </c>
      <c r="F13" s="4" t="s">
        <v>46</v>
      </c>
      <c r="G13" s="4" t="s">
        <v>70</v>
      </c>
      <c r="H13" s="5"/>
      <c r="I13" s="5">
        <v>1</v>
      </c>
      <c r="J13" s="5">
        <v>1</v>
      </c>
      <c r="K13" s="6">
        <v>1</v>
      </c>
      <c r="L13" s="5">
        <v>6</v>
      </c>
      <c r="M13" s="6">
        <v>5.58</v>
      </c>
      <c r="N13" s="5"/>
      <c r="O13" s="5"/>
      <c r="P13" s="5">
        <v>2</v>
      </c>
      <c r="Q13" s="5">
        <v>1.82</v>
      </c>
      <c r="R13" s="5"/>
      <c r="S13" s="5"/>
      <c r="T13" s="5"/>
      <c r="U13" s="5"/>
      <c r="V13" s="5">
        <v>4</v>
      </c>
      <c r="W13" s="5">
        <v>2.58</v>
      </c>
      <c r="X13" s="5">
        <v>4581400</v>
      </c>
      <c r="Y13" s="5">
        <v>1300000</v>
      </c>
      <c r="Z13" s="5">
        <v>1300000</v>
      </c>
      <c r="AA13" s="5">
        <v>1300000</v>
      </c>
      <c r="AB13" s="5">
        <v>1300000</v>
      </c>
      <c r="AC13" s="5">
        <v>150000</v>
      </c>
      <c r="AD13" s="5">
        <v>150000</v>
      </c>
      <c r="AE13" s="5">
        <v>150000</v>
      </c>
      <c r="AF13" s="5">
        <v>1846531</v>
      </c>
      <c r="AG13" s="5">
        <v>2735600</v>
      </c>
      <c r="AH13" s="5">
        <v>2401400</v>
      </c>
      <c r="AI13" s="5">
        <v>0</v>
      </c>
      <c r="AJ13" s="5">
        <v>0</v>
      </c>
      <c r="AK13" s="5">
        <v>0</v>
      </c>
      <c r="AL13" s="5">
        <v>510043</v>
      </c>
      <c r="AM13" s="5">
        <v>570000</v>
      </c>
      <c r="AN13" s="5">
        <v>600000</v>
      </c>
      <c r="AO13" s="5"/>
      <c r="AP13" s="5"/>
      <c r="AQ13" s="5"/>
      <c r="AR13" s="5"/>
      <c r="AS13" s="5"/>
      <c r="AT13" s="5"/>
      <c r="AU13" s="5">
        <v>0</v>
      </c>
      <c r="AV13" s="5">
        <v>1300000</v>
      </c>
      <c r="AW13" s="5">
        <v>1300000</v>
      </c>
      <c r="AX13" s="11">
        <v>1165000</v>
      </c>
      <c r="AY13" s="5">
        <v>1165000</v>
      </c>
      <c r="AZ13" s="5">
        <v>1165000</v>
      </c>
      <c r="BA13" s="5">
        <v>135000</v>
      </c>
      <c r="BB13" s="5">
        <f>SUM(AZ13:BA13)</f>
        <v>1300000</v>
      </c>
      <c r="BC13" s="5">
        <f t="shared" si="1"/>
        <v>1300000</v>
      </c>
      <c r="BD13" s="32">
        <f t="shared" si="2"/>
        <v>1165000</v>
      </c>
      <c r="BE13" s="7"/>
      <c r="BF13" s="7"/>
      <c r="BG13" s="7"/>
      <c r="BH13" s="7"/>
      <c r="BI13" s="7"/>
      <c r="BJ13" s="7"/>
      <c r="BK13" s="20">
        <f t="shared" si="0"/>
        <v>0.8961538461538462</v>
      </c>
      <c r="BL13" s="20"/>
      <c r="BM13" s="7"/>
      <c r="BO13" s="5">
        <f>(BB13*1.02)-BD13</f>
        <v>161000</v>
      </c>
      <c r="BP13" s="4"/>
      <c r="BQ13" s="4"/>
      <c r="BR13" s="48" t="s">
        <v>189</v>
      </c>
      <c r="BS13" s="47" t="s">
        <v>204</v>
      </c>
      <c r="BT13" s="107"/>
      <c r="BU13" s="4"/>
      <c r="BW13" s="119"/>
      <c r="BX13" s="119"/>
    </row>
    <row r="14" spans="1:76" s="9" customFormat="1" ht="25.5" hidden="1">
      <c r="A14" s="4">
        <v>400858</v>
      </c>
      <c r="B14" s="4"/>
      <c r="C14" s="4" t="s">
        <v>78</v>
      </c>
      <c r="D14" s="4">
        <v>400858</v>
      </c>
      <c r="E14" s="4">
        <v>2022392</v>
      </c>
      <c r="F14" s="4" t="s">
        <v>46</v>
      </c>
      <c r="G14" s="4" t="s">
        <v>78</v>
      </c>
      <c r="H14" s="5"/>
      <c r="I14" s="5">
        <v>1</v>
      </c>
      <c r="J14" s="5">
        <v>1</v>
      </c>
      <c r="K14" s="6">
        <v>0.5</v>
      </c>
      <c r="L14" s="5">
        <v>4</v>
      </c>
      <c r="M14" s="6">
        <v>3.4</v>
      </c>
      <c r="N14" s="5"/>
      <c r="O14" s="5"/>
      <c r="P14" s="5">
        <v>5</v>
      </c>
      <c r="Q14" s="5">
        <v>4</v>
      </c>
      <c r="R14" s="5"/>
      <c r="S14" s="5"/>
      <c r="T14" s="5"/>
      <c r="U14" s="5"/>
      <c r="V14" s="5">
        <v>11</v>
      </c>
      <c r="W14" s="5">
        <v>5.5</v>
      </c>
      <c r="X14" s="5">
        <v>6083000</v>
      </c>
      <c r="Y14" s="5">
        <v>1940000</v>
      </c>
      <c r="Z14" s="5">
        <v>1940000</v>
      </c>
      <c r="AA14" s="5">
        <v>1358000</v>
      </c>
      <c r="AB14" s="5">
        <v>1940000</v>
      </c>
      <c r="AC14" s="5">
        <v>0</v>
      </c>
      <c r="AD14" s="5">
        <v>0</v>
      </c>
      <c r="AE14" s="5">
        <v>0</v>
      </c>
      <c r="AF14" s="5">
        <v>2385000</v>
      </c>
      <c r="AG14" s="5">
        <v>2846000</v>
      </c>
      <c r="AH14" s="5">
        <v>2565000</v>
      </c>
      <c r="AI14" s="5">
        <v>0</v>
      </c>
      <c r="AJ14" s="5">
        <v>0</v>
      </c>
      <c r="AK14" s="5">
        <v>0</v>
      </c>
      <c r="AL14" s="5">
        <v>1010332</v>
      </c>
      <c r="AM14" s="5">
        <v>1100000</v>
      </c>
      <c r="AN14" s="5">
        <v>1080000</v>
      </c>
      <c r="AO14" s="5"/>
      <c r="AP14" s="5"/>
      <c r="AQ14" s="5"/>
      <c r="AR14" s="5">
        <v>126000</v>
      </c>
      <c r="AS14" s="5">
        <v>162000</v>
      </c>
      <c r="AT14" s="5">
        <v>162000</v>
      </c>
      <c r="AU14" s="5">
        <v>0</v>
      </c>
      <c r="AV14" s="5">
        <v>1940000</v>
      </c>
      <c r="AW14" s="5">
        <v>1900000</v>
      </c>
      <c r="AX14" s="11">
        <v>1358000</v>
      </c>
      <c r="AY14" s="5">
        <v>1358000</v>
      </c>
      <c r="AZ14" s="5">
        <v>1358000</v>
      </c>
      <c r="BA14" s="5">
        <v>162000</v>
      </c>
      <c r="BB14" s="5">
        <f aca="true" t="shared" si="3" ref="BB14:BB31">SUM(AZ14:BA14)</f>
        <v>1520000</v>
      </c>
      <c r="BC14" s="5">
        <f t="shared" si="1"/>
        <v>2102000</v>
      </c>
      <c r="BD14" s="32">
        <f t="shared" si="2"/>
        <v>1358000</v>
      </c>
      <c r="BE14" s="7"/>
      <c r="BF14" s="7"/>
      <c r="BG14" s="7"/>
      <c r="BH14" s="7"/>
      <c r="BI14" s="7"/>
      <c r="BJ14" s="7"/>
      <c r="BK14" s="20">
        <f t="shared" si="0"/>
        <v>0.8934210526315789</v>
      </c>
      <c r="BL14" s="20"/>
      <c r="BM14" s="7"/>
      <c r="BO14" s="5">
        <f>(BB14*1.02)-BD14</f>
        <v>192400</v>
      </c>
      <c r="BP14" s="4"/>
      <c r="BQ14" s="4"/>
      <c r="BR14" s="48" t="s">
        <v>189</v>
      </c>
      <c r="BS14" s="47" t="s">
        <v>204</v>
      </c>
      <c r="BT14" s="107"/>
      <c r="BU14" s="4"/>
      <c r="BW14" s="119"/>
      <c r="BX14" s="119"/>
    </row>
    <row r="15" spans="1:76" s="9" customFormat="1" ht="12.75" hidden="1">
      <c r="A15" s="4">
        <v>75051630</v>
      </c>
      <c r="B15" s="4"/>
      <c r="C15" s="4" t="s">
        <v>80</v>
      </c>
      <c r="D15" s="4">
        <v>75051630</v>
      </c>
      <c r="E15" s="4">
        <v>1153271</v>
      </c>
      <c r="F15" s="4" t="s">
        <v>46</v>
      </c>
      <c r="G15" s="4" t="s">
        <v>80</v>
      </c>
      <c r="H15" s="5"/>
      <c r="I15" s="5">
        <v>1</v>
      </c>
      <c r="J15" s="5">
        <v>1</v>
      </c>
      <c r="K15" s="6">
        <v>1</v>
      </c>
      <c r="L15" s="5">
        <v>5</v>
      </c>
      <c r="M15" s="6">
        <v>4.7</v>
      </c>
      <c r="N15" s="5"/>
      <c r="O15" s="5"/>
      <c r="P15" s="5">
        <v>1</v>
      </c>
      <c r="Q15" s="5">
        <v>1</v>
      </c>
      <c r="R15" s="5"/>
      <c r="S15" s="5"/>
      <c r="T15" s="5"/>
      <c r="U15" s="5"/>
      <c r="V15" s="5">
        <v>1</v>
      </c>
      <c r="W15" s="5">
        <v>1</v>
      </c>
      <c r="X15" s="5">
        <v>2857740</v>
      </c>
      <c r="Y15" s="5">
        <v>2099240</v>
      </c>
      <c r="Z15" s="5">
        <v>2099240</v>
      </c>
      <c r="AA15" s="5">
        <v>1482000</v>
      </c>
      <c r="AB15" s="5">
        <v>2099240</v>
      </c>
      <c r="AC15" s="5">
        <v>205000</v>
      </c>
      <c r="AD15" s="5">
        <v>220000</v>
      </c>
      <c r="AE15" s="5">
        <v>120000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317455</v>
      </c>
      <c r="AM15" s="5">
        <v>370000</v>
      </c>
      <c r="AN15" s="5">
        <v>417500</v>
      </c>
      <c r="AO15" s="5"/>
      <c r="AP15" s="5"/>
      <c r="AQ15" s="5"/>
      <c r="AR15" s="5">
        <v>75000</v>
      </c>
      <c r="AS15" s="5">
        <v>80000</v>
      </c>
      <c r="AT15" s="5">
        <v>85000</v>
      </c>
      <c r="AU15" s="5">
        <v>85000</v>
      </c>
      <c r="AV15" s="5">
        <v>2099240</v>
      </c>
      <c r="AW15" s="5">
        <v>2099240</v>
      </c>
      <c r="AX15" s="11">
        <v>1680000</v>
      </c>
      <c r="AY15" s="5">
        <v>1680000</v>
      </c>
      <c r="AZ15" s="5">
        <v>1680000</v>
      </c>
      <c r="BA15" s="5">
        <v>86000</v>
      </c>
      <c r="BB15" s="5">
        <f t="shared" si="3"/>
        <v>1766000</v>
      </c>
      <c r="BC15" s="5">
        <f t="shared" si="1"/>
        <v>2184240</v>
      </c>
      <c r="BD15" s="32">
        <f t="shared" si="2"/>
        <v>1765000</v>
      </c>
      <c r="BE15" s="7"/>
      <c r="BF15" s="7"/>
      <c r="BG15" s="7"/>
      <c r="BH15" s="7"/>
      <c r="BI15" s="7"/>
      <c r="BJ15" s="7"/>
      <c r="BK15" s="20">
        <f t="shared" si="0"/>
        <v>0.9994337485843715</v>
      </c>
      <c r="BL15" s="20"/>
      <c r="BM15" s="7"/>
      <c r="BO15" s="5">
        <v>36300</v>
      </c>
      <c r="BP15" s="4"/>
      <c r="BQ15" s="4"/>
      <c r="BR15" s="48" t="s">
        <v>189</v>
      </c>
      <c r="BS15" s="47" t="s">
        <v>207</v>
      </c>
      <c r="BT15" s="107"/>
      <c r="BU15" s="4"/>
      <c r="BW15" s="119"/>
      <c r="BX15" s="119"/>
    </row>
    <row r="16" spans="1:76" s="9" customFormat="1" ht="38.25" hidden="1">
      <c r="A16" s="4">
        <v>60419148</v>
      </c>
      <c r="B16" s="4"/>
      <c r="C16" s="4" t="s">
        <v>81</v>
      </c>
      <c r="D16" s="4">
        <v>60419148</v>
      </c>
      <c r="E16" s="4">
        <v>6333498</v>
      </c>
      <c r="F16" s="4" t="s">
        <v>46</v>
      </c>
      <c r="G16" s="4" t="s">
        <v>82</v>
      </c>
      <c r="H16" s="5"/>
      <c r="I16" s="5">
        <v>1</v>
      </c>
      <c r="J16" s="5">
        <v>6</v>
      </c>
      <c r="K16" s="6">
        <v>4.64</v>
      </c>
      <c r="L16" s="5">
        <v>2</v>
      </c>
      <c r="M16" s="6">
        <v>1.45</v>
      </c>
      <c r="N16" s="5">
        <v>6</v>
      </c>
      <c r="O16" s="5">
        <v>3.95</v>
      </c>
      <c r="P16" s="5">
        <v>1</v>
      </c>
      <c r="Q16" s="5">
        <v>0.63</v>
      </c>
      <c r="R16" s="5"/>
      <c r="S16" s="5"/>
      <c r="T16" s="5"/>
      <c r="U16" s="5"/>
      <c r="V16" s="5">
        <v>6</v>
      </c>
      <c r="W16" s="5">
        <v>5.4</v>
      </c>
      <c r="X16" s="5">
        <v>7648750</v>
      </c>
      <c r="Y16" s="5">
        <v>3080000</v>
      </c>
      <c r="Z16" s="5">
        <v>3080000</v>
      </c>
      <c r="AA16" s="5">
        <v>2295600</v>
      </c>
      <c r="AB16" s="5">
        <v>3080000</v>
      </c>
      <c r="AC16" s="5">
        <v>0</v>
      </c>
      <c r="AD16" s="5">
        <v>0</v>
      </c>
      <c r="AE16" s="5">
        <v>0</v>
      </c>
      <c r="AF16" s="5">
        <v>4098184</v>
      </c>
      <c r="AG16" s="5">
        <v>4506000</v>
      </c>
      <c r="AH16" s="5">
        <v>4000000</v>
      </c>
      <c r="AI16" s="5">
        <v>0</v>
      </c>
      <c r="AJ16" s="5">
        <v>0</v>
      </c>
      <c r="AK16" s="5">
        <v>0</v>
      </c>
      <c r="AL16" s="5">
        <v>465117</v>
      </c>
      <c r="AM16" s="5">
        <v>445000</v>
      </c>
      <c r="AN16" s="5">
        <v>400000</v>
      </c>
      <c r="AO16" s="5"/>
      <c r="AP16" s="5"/>
      <c r="AQ16" s="5"/>
      <c r="AR16" s="5"/>
      <c r="AS16" s="5"/>
      <c r="AT16" s="5"/>
      <c r="AU16" s="5">
        <v>0</v>
      </c>
      <c r="AV16" s="5">
        <v>3080000</v>
      </c>
      <c r="AW16" s="5">
        <v>3000000</v>
      </c>
      <c r="AX16" s="11">
        <v>2295000</v>
      </c>
      <c r="AY16" s="5">
        <v>2295000</v>
      </c>
      <c r="AZ16" s="5">
        <v>2295000</v>
      </c>
      <c r="BA16" s="5">
        <v>206000</v>
      </c>
      <c r="BB16" s="5">
        <f t="shared" si="3"/>
        <v>2501000</v>
      </c>
      <c r="BC16" s="5">
        <f t="shared" si="1"/>
        <v>3080000</v>
      </c>
      <c r="BD16" s="32">
        <f t="shared" si="2"/>
        <v>2295000</v>
      </c>
      <c r="BE16" s="7"/>
      <c r="BF16" s="7"/>
      <c r="BG16" s="7"/>
      <c r="BH16" s="7"/>
      <c r="BI16" s="7"/>
      <c r="BJ16" s="7"/>
      <c r="BK16" s="20">
        <f t="shared" si="0"/>
        <v>0.9176329468212715</v>
      </c>
      <c r="BL16" s="20"/>
      <c r="BM16" s="7"/>
      <c r="BO16" s="5">
        <v>256000</v>
      </c>
      <c r="BP16" s="4"/>
      <c r="BQ16" s="4"/>
      <c r="BR16" s="48" t="s">
        <v>189</v>
      </c>
      <c r="BS16" s="47" t="s">
        <v>204</v>
      </c>
      <c r="BT16" s="107"/>
      <c r="BU16" s="4"/>
      <c r="BW16" s="119"/>
      <c r="BX16" s="119"/>
    </row>
    <row r="17" spans="1:76" s="9" customFormat="1" ht="25.5" hidden="1">
      <c r="A17" s="4">
        <v>44990260</v>
      </c>
      <c r="B17" s="4"/>
      <c r="C17" s="94" t="s">
        <v>86</v>
      </c>
      <c r="D17" s="4">
        <v>44990260</v>
      </c>
      <c r="E17" s="4">
        <v>4409498</v>
      </c>
      <c r="F17" s="4" t="s">
        <v>46</v>
      </c>
      <c r="G17" s="69" t="s">
        <v>87</v>
      </c>
      <c r="H17" s="5"/>
      <c r="I17" s="5">
        <v>1</v>
      </c>
      <c r="J17" s="5">
        <v>3</v>
      </c>
      <c r="K17" s="6">
        <v>2.5</v>
      </c>
      <c r="L17" s="5">
        <v>4</v>
      </c>
      <c r="M17" s="6">
        <v>3.5</v>
      </c>
      <c r="N17" s="5"/>
      <c r="O17" s="5"/>
      <c r="P17" s="5"/>
      <c r="Q17" s="5"/>
      <c r="R17" s="5"/>
      <c r="S17" s="5"/>
      <c r="T17" s="5"/>
      <c r="U17" s="5"/>
      <c r="V17" s="5">
        <v>12</v>
      </c>
      <c r="W17" s="5">
        <v>2.19</v>
      </c>
      <c r="X17" s="5">
        <v>4375000</v>
      </c>
      <c r="Y17" s="5">
        <v>2130000</v>
      </c>
      <c r="Z17" s="5">
        <v>2130000</v>
      </c>
      <c r="AA17" s="5">
        <v>935000</v>
      </c>
      <c r="AB17" s="5">
        <v>2130000</v>
      </c>
      <c r="AC17" s="5">
        <v>720000</v>
      </c>
      <c r="AD17" s="5">
        <v>770000</v>
      </c>
      <c r="AE17" s="5">
        <v>830000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384820</v>
      </c>
      <c r="AM17" s="5">
        <v>345000</v>
      </c>
      <c r="AN17" s="5">
        <v>575000</v>
      </c>
      <c r="AO17" s="5"/>
      <c r="AP17" s="5"/>
      <c r="AQ17" s="5"/>
      <c r="AR17" s="5">
        <v>213000</v>
      </c>
      <c r="AS17" s="5">
        <v>179000</v>
      </c>
      <c r="AT17" s="5">
        <v>510000</v>
      </c>
      <c r="AU17" s="5">
        <v>395500</v>
      </c>
      <c r="AV17" s="5">
        <v>2085000</v>
      </c>
      <c r="AW17" s="5">
        <v>2000000</v>
      </c>
      <c r="AX17" s="11">
        <v>1500000</v>
      </c>
      <c r="AY17" s="5">
        <v>1500000</v>
      </c>
      <c r="AZ17" s="5">
        <v>1015000</v>
      </c>
      <c r="BA17" s="5">
        <v>179000</v>
      </c>
      <c r="BB17" s="5">
        <f t="shared" si="3"/>
        <v>1194000</v>
      </c>
      <c r="BC17" s="5">
        <f t="shared" si="1"/>
        <v>2640000</v>
      </c>
      <c r="BD17" s="91">
        <f t="shared" si="2"/>
        <v>1895500</v>
      </c>
      <c r="BE17" s="5">
        <v>300000</v>
      </c>
      <c r="BF17" s="7"/>
      <c r="BG17" s="7"/>
      <c r="BH17" s="7"/>
      <c r="BI17" s="7"/>
      <c r="BJ17" s="7"/>
      <c r="BK17" s="20">
        <f t="shared" si="0"/>
        <v>1.5875209380234505</v>
      </c>
      <c r="BL17" s="20"/>
      <c r="BM17" s="34">
        <v>400000</v>
      </c>
      <c r="BN17" s="9">
        <v>-541800</v>
      </c>
      <c r="BO17" s="5">
        <v>100000</v>
      </c>
      <c r="BP17" s="4"/>
      <c r="BQ17" s="4"/>
      <c r="BR17" s="48" t="s">
        <v>189</v>
      </c>
      <c r="BS17" s="47" t="s">
        <v>205</v>
      </c>
      <c r="BT17" s="108"/>
      <c r="BU17" s="4"/>
      <c r="BW17" s="119"/>
      <c r="BX17" s="119"/>
    </row>
    <row r="18" spans="1:76" s="9" customFormat="1" ht="12.75" hidden="1">
      <c r="A18" s="4">
        <v>44990260</v>
      </c>
      <c r="B18" s="4"/>
      <c r="C18" s="95" t="s">
        <v>86</v>
      </c>
      <c r="D18" s="4">
        <v>44990260</v>
      </c>
      <c r="E18" s="4">
        <v>8089034</v>
      </c>
      <c r="F18" s="95" t="s">
        <v>46</v>
      </c>
      <c r="G18" s="95" t="s">
        <v>102</v>
      </c>
      <c r="H18" s="97"/>
      <c r="I18" s="97">
        <v>1</v>
      </c>
      <c r="J18" s="97">
        <v>1</v>
      </c>
      <c r="K18" s="98">
        <v>0.6</v>
      </c>
      <c r="L18" s="97">
        <v>6</v>
      </c>
      <c r="M18" s="98">
        <v>4.25</v>
      </c>
      <c r="N18" s="97"/>
      <c r="O18" s="97"/>
      <c r="P18" s="97"/>
      <c r="Q18" s="97"/>
      <c r="R18" s="97"/>
      <c r="S18" s="97"/>
      <c r="T18" s="97"/>
      <c r="U18" s="97"/>
      <c r="V18" s="97">
        <v>11</v>
      </c>
      <c r="W18" s="97">
        <v>1.552</v>
      </c>
      <c r="X18" s="97">
        <v>2885100</v>
      </c>
      <c r="Y18" s="97">
        <v>1604000</v>
      </c>
      <c r="Z18" s="97">
        <v>1604000</v>
      </c>
      <c r="AA18" s="97">
        <v>1160000</v>
      </c>
      <c r="AB18" s="97">
        <v>1604000</v>
      </c>
      <c r="AC18" s="97">
        <v>421185</v>
      </c>
      <c r="AD18" s="97">
        <v>401400</v>
      </c>
      <c r="AE18" s="97">
        <v>430000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306044</v>
      </c>
      <c r="AM18" s="97">
        <v>405000</v>
      </c>
      <c r="AN18" s="97">
        <v>490000</v>
      </c>
      <c r="AO18" s="97"/>
      <c r="AP18" s="97"/>
      <c r="AQ18" s="97"/>
      <c r="AR18" s="97">
        <v>362000</v>
      </c>
      <c r="AS18" s="97">
        <v>134000</v>
      </c>
      <c r="AT18" s="97">
        <v>300000</v>
      </c>
      <c r="AU18" s="97">
        <v>165600</v>
      </c>
      <c r="AV18" s="97">
        <v>1594000</v>
      </c>
      <c r="AW18" s="97">
        <v>1500000</v>
      </c>
      <c r="AX18" s="96">
        <v>1448000</v>
      </c>
      <c r="AY18" s="97">
        <v>1448000</v>
      </c>
      <c r="AZ18" s="97">
        <v>1448000</v>
      </c>
      <c r="BA18" s="97">
        <v>134000</v>
      </c>
      <c r="BB18" s="97">
        <f t="shared" si="3"/>
        <v>1582000</v>
      </c>
      <c r="BC18" s="97">
        <f t="shared" si="1"/>
        <v>1904000</v>
      </c>
      <c r="BD18" s="96">
        <f t="shared" si="2"/>
        <v>1613600</v>
      </c>
      <c r="BE18" s="97"/>
      <c r="BF18" s="99"/>
      <c r="BG18" s="99"/>
      <c r="BH18" s="99"/>
      <c r="BI18" s="99"/>
      <c r="BJ18" s="99"/>
      <c r="BK18" s="100">
        <f t="shared" si="0"/>
        <v>1.0199747155499368</v>
      </c>
      <c r="BL18" s="100"/>
      <c r="BM18" s="99">
        <v>329000</v>
      </c>
      <c r="BN18" s="101"/>
      <c r="BO18" s="97">
        <v>39100</v>
      </c>
      <c r="BP18" s="95"/>
      <c r="BQ18" s="95"/>
      <c r="BR18" s="102" t="s">
        <v>189</v>
      </c>
      <c r="BS18" s="95" t="s">
        <v>205</v>
      </c>
      <c r="BT18" s="109">
        <v>320000</v>
      </c>
      <c r="BU18" s="110">
        <v>290000</v>
      </c>
      <c r="BW18" s="119"/>
      <c r="BX18" s="119"/>
    </row>
    <row r="19" spans="1:76" s="9" customFormat="1" ht="12.75" hidden="1">
      <c r="A19" s="4">
        <v>44990260</v>
      </c>
      <c r="B19" s="4"/>
      <c r="C19" s="95" t="s">
        <v>86</v>
      </c>
      <c r="D19" s="4">
        <v>44990260</v>
      </c>
      <c r="E19" s="4">
        <v>8981293</v>
      </c>
      <c r="F19" s="95" t="s">
        <v>46</v>
      </c>
      <c r="G19" s="95" t="s">
        <v>106</v>
      </c>
      <c r="H19" s="97"/>
      <c r="I19" s="97">
        <v>1</v>
      </c>
      <c r="J19" s="97">
        <v>2</v>
      </c>
      <c r="K19" s="98">
        <v>1.5</v>
      </c>
      <c r="L19" s="97">
        <v>7</v>
      </c>
      <c r="M19" s="98">
        <v>4.75</v>
      </c>
      <c r="N19" s="97"/>
      <c r="O19" s="97"/>
      <c r="P19" s="97">
        <v>1</v>
      </c>
      <c r="Q19" s="97">
        <v>1</v>
      </c>
      <c r="R19" s="97"/>
      <c r="S19" s="97"/>
      <c r="T19" s="97"/>
      <c r="U19" s="97"/>
      <c r="V19" s="97">
        <v>11</v>
      </c>
      <c r="W19" s="97">
        <v>1.914</v>
      </c>
      <c r="X19" s="97">
        <v>4088000</v>
      </c>
      <c r="Y19" s="97">
        <v>2385000</v>
      </c>
      <c r="Z19" s="97">
        <v>2385000</v>
      </c>
      <c r="AA19" s="97">
        <v>1775000</v>
      </c>
      <c r="AB19" s="97">
        <v>2385000</v>
      </c>
      <c r="AC19" s="97">
        <v>391771</v>
      </c>
      <c r="AD19" s="97">
        <v>311500</v>
      </c>
      <c r="AE19" s="97">
        <v>400000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467424</v>
      </c>
      <c r="AM19" s="97">
        <v>621100</v>
      </c>
      <c r="AN19" s="97">
        <v>790000</v>
      </c>
      <c r="AO19" s="97"/>
      <c r="AP19" s="97"/>
      <c r="AQ19" s="97"/>
      <c r="AR19" s="97">
        <v>595000</v>
      </c>
      <c r="AS19" s="97">
        <v>278000</v>
      </c>
      <c r="AT19" s="97">
        <v>410000</v>
      </c>
      <c r="AU19" s="97">
        <v>329000</v>
      </c>
      <c r="AV19" s="97">
        <v>2373000</v>
      </c>
      <c r="AW19" s="97">
        <v>2300000</v>
      </c>
      <c r="AX19" s="96">
        <v>2272000</v>
      </c>
      <c r="AY19" s="97">
        <v>2272000</v>
      </c>
      <c r="AZ19" s="97">
        <v>2272000</v>
      </c>
      <c r="BA19" s="97">
        <v>278000</v>
      </c>
      <c r="BB19" s="97">
        <f t="shared" si="3"/>
        <v>2550000</v>
      </c>
      <c r="BC19" s="97">
        <f t="shared" si="1"/>
        <v>2795000</v>
      </c>
      <c r="BD19" s="96">
        <f t="shared" si="2"/>
        <v>2601000</v>
      </c>
      <c r="BE19" s="97"/>
      <c r="BF19" s="99"/>
      <c r="BG19" s="99"/>
      <c r="BH19" s="99"/>
      <c r="BI19" s="99"/>
      <c r="BJ19" s="99"/>
      <c r="BK19" s="100">
        <f t="shared" si="0"/>
        <v>1.02</v>
      </c>
      <c r="BL19" s="100"/>
      <c r="BM19" s="99">
        <v>319000</v>
      </c>
      <c r="BN19" s="101"/>
      <c r="BO19" s="97">
        <f>(BB19*1.02)-BD19</f>
        <v>0</v>
      </c>
      <c r="BP19" s="95"/>
      <c r="BQ19" s="95"/>
      <c r="BR19" s="102" t="s">
        <v>189</v>
      </c>
      <c r="BS19" s="95" t="s">
        <v>205</v>
      </c>
      <c r="BT19" s="109">
        <v>319000</v>
      </c>
      <c r="BU19" s="110">
        <v>190000</v>
      </c>
      <c r="BW19" s="119"/>
      <c r="BX19" s="119"/>
    </row>
    <row r="20" spans="1:76" s="9" customFormat="1" ht="25.5" hidden="1">
      <c r="A20" s="4"/>
      <c r="B20" s="4"/>
      <c r="C20" s="47" t="s">
        <v>109</v>
      </c>
      <c r="D20" s="4">
        <v>75136295</v>
      </c>
      <c r="E20" s="4">
        <v>7856671</v>
      </c>
      <c r="F20" s="4" t="s">
        <v>46</v>
      </c>
      <c r="G20" s="69" t="s">
        <v>110</v>
      </c>
      <c r="H20" s="5"/>
      <c r="I20" s="5">
        <v>1</v>
      </c>
      <c r="J20" s="5">
        <v>1</v>
      </c>
      <c r="K20" s="6">
        <v>0.5</v>
      </c>
      <c r="L20" s="5">
        <v>3</v>
      </c>
      <c r="M20" s="6">
        <v>2.75</v>
      </c>
      <c r="N20" s="5"/>
      <c r="O20" s="5"/>
      <c r="P20" s="5"/>
      <c r="Q20" s="5"/>
      <c r="R20" s="5"/>
      <c r="S20" s="5"/>
      <c r="T20" s="5"/>
      <c r="U20" s="5"/>
      <c r="V20" s="5">
        <v>1</v>
      </c>
      <c r="W20" s="5">
        <v>0.25</v>
      </c>
      <c r="X20" s="5">
        <v>1534123</v>
      </c>
      <c r="Y20" s="5">
        <v>205000</v>
      </c>
      <c r="Z20" s="5">
        <v>205000</v>
      </c>
      <c r="AA20" s="5"/>
      <c r="AB20" s="5">
        <v>205000</v>
      </c>
      <c r="AC20" s="5"/>
      <c r="AD20" s="5">
        <v>0</v>
      </c>
      <c r="AE20" s="5">
        <v>0</v>
      </c>
      <c r="AF20" s="5"/>
      <c r="AG20" s="5">
        <v>154000</v>
      </c>
      <c r="AH20" s="5">
        <v>1039123</v>
      </c>
      <c r="AI20" s="5"/>
      <c r="AJ20" s="5">
        <v>0</v>
      </c>
      <c r="AK20" s="5">
        <v>0</v>
      </c>
      <c r="AL20" s="5"/>
      <c r="AM20" s="5">
        <v>58000</v>
      </c>
      <c r="AN20" s="5">
        <v>200000</v>
      </c>
      <c r="AO20" s="5"/>
      <c r="AP20" s="5"/>
      <c r="AQ20" s="5"/>
      <c r="AR20" s="5"/>
      <c r="AS20" s="5">
        <v>0</v>
      </c>
      <c r="AT20" s="5">
        <v>90000</v>
      </c>
      <c r="AU20" s="5">
        <v>0</v>
      </c>
      <c r="AV20" s="5">
        <v>205000</v>
      </c>
      <c r="AW20" s="5">
        <v>205000</v>
      </c>
      <c r="AX20" s="11">
        <v>0</v>
      </c>
      <c r="AY20" s="5">
        <v>0</v>
      </c>
      <c r="AZ20" s="5">
        <v>0</v>
      </c>
      <c r="BA20" s="5">
        <v>0</v>
      </c>
      <c r="BB20" s="5">
        <f t="shared" si="3"/>
        <v>0</v>
      </c>
      <c r="BC20" s="5">
        <f t="shared" si="1"/>
        <v>295000</v>
      </c>
      <c r="BD20" s="91">
        <f t="shared" si="2"/>
        <v>0</v>
      </c>
      <c r="BE20" s="5"/>
      <c r="BF20" s="7"/>
      <c r="BG20" s="7"/>
      <c r="BH20" s="7"/>
      <c r="BI20" s="7"/>
      <c r="BJ20" s="7"/>
      <c r="BK20" s="20" t="e">
        <f t="shared" si="0"/>
        <v>#DIV/0!</v>
      </c>
      <c r="BL20" s="20"/>
      <c r="BM20" s="7"/>
      <c r="BN20" s="7"/>
      <c r="BO20" s="5">
        <f>(BB20*1.02)-BD20</f>
        <v>0</v>
      </c>
      <c r="BP20" s="4"/>
      <c r="BQ20" s="4"/>
      <c r="BR20" s="48" t="s">
        <v>189</v>
      </c>
      <c r="BS20" s="47" t="s">
        <v>205</v>
      </c>
      <c r="BT20" s="108"/>
      <c r="BU20" s="4"/>
      <c r="BW20" s="119"/>
      <c r="BX20" s="119"/>
    </row>
    <row r="21" spans="1:76" s="9" customFormat="1" ht="25.5" hidden="1">
      <c r="A21" s="4">
        <v>394190</v>
      </c>
      <c r="B21" s="4"/>
      <c r="C21" s="47" t="s">
        <v>111</v>
      </c>
      <c r="D21" s="4">
        <v>394190</v>
      </c>
      <c r="E21" s="4">
        <v>1784518</v>
      </c>
      <c r="F21" s="4" t="s">
        <v>46</v>
      </c>
      <c r="G21" s="4" t="s">
        <v>112</v>
      </c>
      <c r="H21" s="5"/>
      <c r="I21" s="5">
        <v>1</v>
      </c>
      <c r="J21" s="5">
        <v>2</v>
      </c>
      <c r="K21" s="6">
        <v>0.08</v>
      </c>
      <c r="L21" s="5">
        <v>1</v>
      </c>
      <c r="M21" s="6">
        <v>0.2</v>
      </c>
      <c r="N21" s="5">
        <v>1</v>
      </c>
      <c r="O21" s="5">
        <v>0.2</v>
      </c>
      <c r="P21" s="5"/>
      <c r="Q21" s="5"/>
      <c r="R21" s="5"/>
      <c r="S21" s="5"/>
      <c r="T21" s="5"/>
      <c r="U21" s="5"/>
      <c r="V21" s="5">
        <v>1</v>
      </c>
      <c r="W21" s="5">
        <v>0.3</v>
      </c>
      <c r="X21" s="5">
        <v>276830</v>
      </c>
      <c r="Y21" s="5">
        <v>70000</v>
      </c>
      <c r="Z21" s="5">
        <v>70000</v>
      </c>
      <c r="AA21" s="5">
        <v>144737</v>
      </c>
      <c r="AB21" s="5">
        <v>70000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2067</v>
      </c>
      <c r="AM21" s="5">
        <v>30000</v>
      </c>
      <c r="AN21" s="5">
        <v>119000</v>
      </c>
      <c r="AO21" s="5"/>
      <c r="AP21" s="5"/>
      <c r="AQ21" s="5"/>
      <c r="AR21" s="5">
        <v>0</v>
      </c>
      <c r="AS21" s="5">
        <v>58000</v>
      </c>
      <c r="AT21" s="5">
        <v>58000</v>
      </c>
      <c r="AU21" s="5">
        <v>14200</v>
      </c>
      <c r="AV21" s="5">
        <v>70000</v>
      </c>
      <c r="AW21" s="5">
        <v>70000</v>
      </c>
      <c r="AX21" s="11">
        <v>70000</v>
      </c>
      <c r="AY21" s="5">
        <v>70000</v>
      </c>
      <c r="AZ21" s="5">
        <v>120000</v>
      </c>
      <c r="BA21" s="5">
        <v>41000</v>
      </c>
      <c r="BB21" s="5">
        <f t="shared" si="3"/>
        <v>161000</v>
      </c>
      <c r="BC21" s="5">
        <f t="shared" si="1"/>
        <v>128000</v>
      </c>
      <c r="BD21" s="91">
        <f t="shared" si="2"/>
        <v>84200</v>
      </c>
      <c r="BE21" s="5"/>
      <c r="BF21" s="7"/>
      <c r="BG21" s="7"/>
      <c r="BH21" s="7"/>
      <c r="BI21" s="7"/>
      <c r="BJ21" s="7"/>
      <c r="BK21" s="20">
        <f t="shared" si="0"/>
        <v>0.5229813664596273</v>
      </c>
      <c r="BL21" s="20"/>
      <c r="BM21" s="7"/>
      <c r="BN21" s="7"/>
      <c r="BO21" s="5">
        <v>80000</v>
      </c>
      <c r="BP21" s="4"/>
      <c r="BQ21" s="4"/>
      <c r="BR21" s="48" t="s">
        <v>189</v>
      </c>
      <c r="BS21" s="47" t="s">
        <v>205</v>
      </c>
      <c r="BT21" s="108"/>
      <c r="BU21" s="4"/>
      <c r="BW21" s="119"/>
      <c r="BX21" s="119"/>
    </row>
    <row r="22" spans="1:76" s="9" customFormat="1" ht="12.75" hidden="1">
      <c r="A22" s="4">
        <v>15060306</v>
      </c>
      <c r="B22" s="4"/>
      <c r="C22" s="94" t="s">
        <v>116</v>
      </c>
      <c r="D22" s="4">
        <v>15060306</v>
      </c>
      <c r="E22" s="4">
        <v>6928452</v>
      </c>
      <c r="F22" s="4" t="s">
        <v>46</v>
      </c>
      <c r="G22" s="4" t="s">
        <v>119</v>
      </c>
      <c r="H22" s="5"/>
      <c r="I22" s="5">
        <v>1</v>
      </c>
      <c r="J22" s="5">
        <v>1</v>
      </c>
      <c r="K22" s="6">
        <v>0.25</v>
      </c>
      <c r="L22" s="5">
        <v>3</v>
      </c>
      <c r="M22" s="6">
        <v>2.7</v>
      </c>
      <c r="N22" s="5"/>
      <c r="O22" s="5"/>
      <c r="P22" s="5"/>
      <c r="Q22" s="5"/>
      <c r="R22" s="5"/>
      <c r="S22" s="5"/>
      <c r="T22" s="5"/>
      <c r="U22" s="5"/>
      <c r="V22" s="5">
        <v>9</v>
      </c>
      <c r="W22" s="5">
        <v>0.859</v>
      </c>
      <c r="X22" s="5">
        <v>1769000</v>
      </c>
      <c r="Y22" s="5">
        <v>1150000</v>
      </c>
      <c r="Z22" s="5">
        <v>1150000</v>
      </c>
      <c r="AA22" s="5">
        <v>379000</v>
      </c>
      <c r="AB22" s="5">
        <v>1150000</v>
      </c>
      <c r="AC22" s="5">
        <v>307000</v>
      </c>
      <c r="AD22" s="5">
        <v>290000</v>
      </c>
      <c r="AE22" s="5">
        <v>160000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201054</v>
      </c>
      <c r="AM22" s="5">
        <v>260000</v>
      </c>
      <c r="AN22" s="5">
        <v>245000</v>
      </c>
      <c r="AO22" s="5"/>
      <c r="AP22" s="5"/>
      <c r="AQ22" s="5"/>
      <c r="AR22" s="5">
        <v>408293</v>
      </c>
      <c r="AS22" s="5">
        <v>44000</v>
      </c>
      <c r="AT22" s="5">
        <v>210000</v>
      </c>
      <c r="AU22" s="5">
        <v>273700</v>
      </c>
      <c r="AV22" s="5">
        <v>1150000</v>
      </c>
      <c r="AW22" s="5">
        <v>1000000</v>
      </c>
      <c r="AX22" s="11">
        <v>1000000</v>
      </c>
      <c r="AY22" s="5">
        <v>1000000</v>
      </c>
      <c r="AZ22" s="5">
        <v>878000</v>
      </c>
      <c r="BA22" s="5">
        <v>44000</v>
      </c>
      <c r="BB22" s="5">
        <f t="shared" si="3"/>
        <v>922000</v>
      </c>
      <c r="BC22" s="5">
        <f t="shared" si="1"/>
        <v>1360000</v>
      </c>
      <c r="BD22" s="91">
        <f t="shared" si="2"/>
        <v>1273700</v>
      </c>
      <c r="BE22" s="5">
        <v>70000</v>
      </c>
      <c r="BF22" s="7"/>
      <c r="BG22" s="7"/>
      <c r="BH22" s="7"/>
      <c r="BI22" s="7"/>
      <c r="BJ22" s="7"/>
      <c r="BK22" s="20">
        <f t="shared" si="0"/>
        <v>1.3814533622559653</v>
      </c>
      <c r="BL22" s="20"/>
      <c r="BM22" s="7">
        <v>1400000</v>
      </c>
      <c r="BN22" s="35">
        <v>-105600</v>
      </c>
      <c r="BO22" s="5">
        <v>200000</v>
      </c>
      <c r="BP22" s="4"/>
      <c r="BQ22" s="4"/>
      <c r="BR22" s="48" t="s">
        <v>189</v>
      </c>
      <c r="BS22" s="47" t="s">
        <v>207</v>
      </c>
      <c r="BT22" s="108"/>
      <c r="BU22" s="4"/>
      <c r="BW22" s="119"/>
      <c r="BX22" s="119"/>
    </row>
    <row r="23" spans="1:76" s="9" customFormat="1" ht="25.5" hidden="1">
      <c r="A23" s="4">
        <v>400840</v>
      </c>
      <c r="B23" s="4"/>
      <c r="C23" s="47" t="s">
        <v>36</v>
      </c>
      <c r="D23" s="4">
        <v>400840</v>
      </c>
      <c r="E23" s="4">
        <v>6075370</v>
      </c>
      <c r="F23" s="4" t="s">
        <v>46</v>
      </c>
      <c r="G23" s="4" t="s">
        <v>37</v>
      </c>
      <c r="H23" s="5"/>
      <c r="I23" s="5">
        <v>1</v>
      </c>
      <c r="J23" s="5">
        <v>1</v>
      </c>
      <c r="K23" s="6">
        <v>0.1</v>
      </c>
      <c r="L23" s="5">
        <v>4</v>
      </c>
      <c r="M23" s="6">
        <v>2.8</v>
      </c>
      <c r="N23" s="5"/>
      <c r="O23" s="5"/>
      <c r="P23" s="5"/>
      <c r="Q23" s="5"/>
      <c r="R23" s="5"/>
      <c r="S23" s="5"/>
      <c r="T23" s="5"/>
      <c r="U23" s="5"/>
      <c r="V23" s="5">
        <v>7</v>
      </c>
      <c r="W23" s="5">
        <v>2</v>
      </c>
      <c r="X23" s="5">
        <v>1930000</v>
      </c>
      <c r="Y23" s="5">
        <v>618000</v>
      </c>
      <c r="Z23" s="5">
        <v>618000</v>
      </c>
      <c r="AA23" s="5">
        <v>593000</v>
      </c>
      <c r="AB23" s="5">
        <v>618000</v>
      </c>
      <c r="AC23" s="5">
        <v>0</v>
      </c>
      <c r="AD23" s="5">
        <v>0</v>
      </c>
      <c r="AE23" s="5">
        <v>0</v>
      </c>
      <c r="AF23" s="5">
        <v>467500</v>
      </c>
      <c r="AG23" s="5">
        <v>734000</v>
      </c>
      <c r="AH23" s="5">
        <v>709000</v>
      </c>
      <c r="AI23" s="5">
        <v>0</v>
      </c>
      <c r="AJ23" s="5">
        <v>0</v>
      </c>
      <c r="AK23" s="5">
        <v>0</v>
      </c>
      <c r="AL23" s="5">
        <v>304987</v>
      </c>
      <c r="AM23" s="5">
        <v>500000</v>
      </c>
      <c r="AN23" s="5">
        <v>500000</v>
      </c>
      <c r="AO23" s="5"/>
      <c r="AP23" s="5"/>
      <c r="AQ23" s="5"/>
      <c r="AR23" s="5">
        <v>0</v>
      </c>
      <c r="AS23" s="5">
        <v>60000</v>
      </c>
      <c r="AT23" s="5">
        <v>60000</v>
      </c>
      <c r="AU23" s="5">
        <v>0</v>
      </c>
      <c r="AV23" s="5">
        <v>618000</v>
      </c>
      <c r="AW23" s="5">
        <v>618000</v>
      </c>
      <c r="AX23" s="11">
        <v>593000</v>
      </c>
      <c r="AY23" s="5">
        <v>593000</v>
      </c>
      <c r="AZ23" s="5">
        <v>593000</v>
      </c>
      <c r="BA23" s="5">
        <v>60000</v>
      </c>
      <c r="BB23" s="5">
        <f t="shared" si="3"/>
        <v>653000</v>
      </c>
      <c r="BC23" s="5">
        <f t="shared" si="1"/>
        <v>678000</v>
      </c>
      <c r="BD23" s="91">
        <f t="shared" si="2"/>
        <v>593000</v>
      </c>
      <c r="BE23" s="5"/>
      <c r="BF23" s="7"/>
      <c r="BG23" s="7"/>
      <c r="BH23" s="7"/>
      <c r="BI23" s="7"/>
      <c r="BJ23" s="7"/>
      <c r="BK23" s="20">
        <f t="shared" si="0"/>
        <v>0.9081163859111792</v>
      </c>
      <c r="BL23" s="20"/>
      <c r="BM23" s="7"/>
      <c r="BN23" s="7"/>
      <c r="BO23" s="5">
        <v>73000</v>
      </c>
      <c r="BP23" s="4"/>
      <c r="BQ23" s="4"/>
      <c r="BR23" s="48" t="s">
        <v>189</v>
      </c>
      <c r="BS23" s="47" t="s">
        <v>204</v>
      </c>
      <c r="BT23" s="108"/>
      <c r="BU23" s="4"/>
      <c r="BW23" s="119"/>
      <c r="BX23" s="119"/>
    </row>
    <row r="24" spans="1:76" s="9" customFormat="1" ht="38.25" hidden="1">
      <c r="A24" s="4">
        <v>15060233</v>
      </c>
      <c r="B24" s="4"/>
      <c r="C24" s="47" t="s">
        <v>147</v>
      </c>
      <c r="D24" s="4">
        <v>15060233</v>
      </c>
      <c r="E24" s="4">
        <v>7776230</v>
      </c>
      <c r="F24" s="4" t="s">
        <v>46</v>
      </c>
      <c r="G24" s="4" t="s">
        <v>150</v>
      </c>
      <c r="H24" s="5"/>
      <c r="I24" s="5">
        <v>1</v>
      </c>
      <c r="J24" s="5">
        <v>1</v>
      </c>
      <c r="K24" s="6">
        <v>0.25</v>
      </c>
      <c r="L24" s="5">
        <v>5</v>
      </c>
      <c r="M24" s="6">
        <v>4.25</v>
      </c>
      <c r="N24" s="5"/>
      <c r="O24" s="5"/>
      <c r="P24" s="5">
        <v>2</v>
      </c>
      <c r="Q24" s="5">
        <v>1.375</v>
      </c>
      <c r="R24" s="5"/>
      <c r="S24" s="5"/>
      <c r="T24" s="5"/>
      <c r="U24" s="5"/>
      <c r="V24" s="5">
        <v>8</v>
      </c>
      <c r="W24" s="5">
        <v>2.25</v>
      </c>
      <c r="X24" s="5">
        <v>3173006</v>
      </c>
      <c r="Y24" s="5">
        <v>2097000</v>
      </c>
      <c r="Z24" s="5">
        <v>2097000</v>
      </c>
      <c r="AA24" s="5">
        <v>1846000</v>
      </c>
      <c r="AB24" s="5">
        <v>2097000</v>
      </c>
      <c r="AC24" s="5">
        <v>227503</v>
      </c>
      <c r="AD24" s="5">
        <v>200000</v>
      </c>
      <c r="AE24" s="5">
        <v>230000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319754</v>
      </c>
      <c r="AM24" s="5">
        <v>338170</v>
      </c>
      <c r="AN24" s="5">
        <v>349990</v>
      </c>
      <c r="AO24" s="5"/>
      <c r="AP24" s="5"/>
      <c r="AQ24" s="5"/>
      <c r="AR24" s="5">
        <v>200000</v>
      </c>
      <c r="AS24" s="5">
        <v>227000</v>
      </c>
      <c r="AT24" s="5">
        <v>234000</v>
      </c>
      <c r="AU24" s="5">
        <v>165700</v>
      </c>
      <c r="AV24" s="5">
        <v>2097000</v>
      </c>
      <c r="AW24" s="5">
        <v>2097000</v>
      </c>
      <c r="AX24" s="11">
        <v>1845000</v>
      </c>
      <c r="AY24" s="5">
        <v>1845000</v>
      </c>
      <c r="AZ24" s="5">
        <v>1845000</v>
      </c>
      <c r="BA24" s="5">
        <v>227000</v>
      </c>
      <c r="BB24" s="5">
        <f t="shared" si="3"/>
        <v>2072000</v>
      </c>
      <c r="BC24" s="5">
        <f t="shared" si="1"/>
        <v>2331000</v>
      </c>
      <c r="BD24" s="91">
        <f t="shared" si="2"/>
        <v>2010700</v>
      </c>
      <c r="BE24" s="5"/>
      <c r="BF24" s="7"/>
      <c r="BG24" s="7"/>
      <c r="BH24" s="7"/>
      <c r="BI24" s="7"/>
      <c r="BJ24" s="7"/>
      <c r="BK24" s="20">
        <f t="shared" si="0"/>
        <v>0.9704150579150579</v>
      </c>
      <c r="BL24" s="20"/>
      <c r="BM24" s="7"/>
      <c r="BN24" s="7"/>
      <c r="BO24" s="5">
        <v>102700</v>
      </c>
      <c r="BP24" s="4"/>
      <c r="BQ24" s="4"/>
      <c r="BR24" s="48" t="s">
        <v>189</v>
      </c>
      <c r="BS24" s="47" t="s">
        <v>205</v>
      </c>
      <c r="BT24" s="108"/>
      <c r="BU24" s="4"/>
      <c r="BW24" s="119"/>
      <c r="BX24" s="119"/>
    </row>
    <row r="25" spans="1:76" s="9" customFormat="1" ht="25.5" hidden="1">
      <c r="A25" s="4">
        <v>70188467</v>
      </c>
      <c r="B25" s="4"/>
      <c r="C25" s="47" t="s">
        <v>163</v>
      </c>
      <c r="D25" s="4">
        <v>70188467</v>
      </c>
      <c r="E25" s="4">
        <v>9110568</v>
      </c>
      <c r="F25" s="4" t="s">
        <v>46</v>
      </c>
      <c r="G25" s="4" t="s">
        <v>165</v>
      </c>
      <c r="H25" s="5"/>
      <c r="I25" s="5">
        <v>1</v>
      </c>
      <c r="J25" s="5">
        <v>1</v>
      </c>
      <c r="K25" s="6">
        <v>0.08</v>
      </c>
      <c r="L25" s="5">
        <v>3</v>
      </c>
      <c r="M25" s="6">
        <v>3</v>
      </c>
      <c r="N25" s="5"/>
      <c r="O25" s="5"/>
      <c r="P25" s="5"/>
      <c r="Q25" s="5"/>
      <c r="R25" s="5"/>
      <c r="S25" s="5"/>
      <c r="T25" s="5"/>
      <c r="U25" s="5"/>
      <c r="V25" s="5">
        <v>3</v>
      </c>
      <c r="W25" s="5">
        <v>0.62</v>
      </c>
      <c r="X25" s="5">
        <v>1263000</v>
      </c>
      <c r="Y25" s="5">
        <v>100000</v>
      </c>
      <c r="Z25" s="5">
        <v>100000</v>
      </c>
      <c r="AA25" s="5">
        <v>200000</v>
      </c>
      <c r="AB25" s="5">
        <v>100000</v>
      </c>
      <c r="AC25" s="5">
        <v>0</v>
      </c>
      <c r="AD25" s="5">
        <v>0</v>
      </c>
      <c r="AE25" s="5">
        <v>0</v>
      </c>
      <c r="AF25" s="5">
        <v>933400</v>
      </c>
      <c r="AG25" s="5">
        <v>1152500</v>
      </c>
      <c r="AH25" s="5">
        <v>713000</v>
      </c>
      <c r="AI25" s="5">
        <v>0</v>
      </c>
      <c r="AJ25" s="5">
        <v>150000</v>
      </c>
      <c r="AK25" s="5">
        <v>150000</v>
      </c>
      <c r="AL25" s="5">
        <v>257086</v>
      </c>
      <c r="AM25" s="5">
        <v>500000</v>
      </c>
      <c r="AN25" s="5">
        <v>300000</v>
      </c>
      <c r="AO25" s="5"/>
      <c r="AP25" s="5"/>
      <c r="AQ25" s="5"/>
      <c r="AR25" s="5"/>
      <c r="AS25" s="5"/>
      <c r="AT25" s="5"/>
      <c r="AU25" s="5">
        <v>0</v>
      </c>
      <c r="AV25" s="5">
        <v>100000</v>
      </c>
      <c r="AW25" s="5">
        <v>100000</v>
      </c>
      <c r="AX25" s="11">
        <v>50000</v>
      </c>
      <c r="AY25" s="5">
        <v>50000</v>
      </c>
      <c r="AZ25" s="5">
        <v>50000</v>
      </c>
      <c r="BA25" s="5">
        <v>150000</v>
      </c>
      <c r="BB25" s="5">
        <f t="shared" si="3"/>
        <v>200000</v>
      </c>
      <c r="BC25" s="5">
        <f t="shared" si="1"/>
        <v>100000</v>
      </c>
      <c r="BD25" s="91">
        <f t="shared" si="2"/>
        <v>50000</v>
      </c>
      <c r="BE25" s="5"/>
      <c r="BF25" s="7"/>
      <c r="BG25" s="7"/>
      <c r="BH25" s="7"/>
      <c r="BI25" s="7"/>
      <c r="BJ25" s="7"/>
      <c r="BK25" s="20">
        <f t="shared" si="0"/>
        <v>0.25</v>
      </c>
      <c r="BL25" s="20"/>
      <c r="BM25" s="7"/>
      <c r="BN25" s="7"/>
      <c r="BO25" s="5">
        <f>(BB25*1.02)-BD25</f>
        <v>154000</v>
      </c>
      <c r="BP25" s="4"/>
      <c r="BQ25" s="4"/>
      <c r="BR25" s="48" t="s">
        <v>189</v>
      </c>
      <c r="BS25" s="47" t="s">
        <v>204</v>
      </c>
      <c r="BT25" s="108"/>
      <c r="BU25" s="4"/>
      <c r="BW25" s="119"/>
      <c r="BX25" s="119"/>
    </row>
    <row r="26" spans="1:76" s="9" customFormat="1" ht="25.5" hidden="1">
      <c r="A26" s="4">
        <v>43379168</v>
      </c>
      <c r="B26" s="4"/>
      <c r="C26" s="47" t="s">
        <v>166</v>
      </c>
      <c r="D26" s="4">
        <v>43379168</v>
      </c>
      <c r="E26" s="4">
        <v>3255669</v>
      </c>
      <c r="F26" s="4" t="s">
        <v>46</v>
      </c>
      <c r="G26" s="4" t="s">
        <v>167</v>
      </c>
      <c r="H26" s="5"/>
      <c r="I26" s="5">
        <v>1</v>
      </c>
      <c r="J26" s="5"/>
      <c r="K26" s="6"/>
      <c r="L26" s="5">
        <v>1</v>
      </c>
      <c r="M26" s="6">
        <v>1</v>
      </c>
      <c r="N26" s="5">
        <v>1</v>
      </c>
      <c r="O26" s="5">
        <v>1</v>
      </c>
      <c r="P26" s="5">
        <v>3</v>
      </c>
      <c r="Q26" s="5">
        <v>3</v>
      </c>
      <c r="R26" s="5"/>
      <c r="S26" s="5"/>
      <c r="T26" s="5"/>
      <c r="U26" s="5"/>
      <c r="V26" s="5">
        <v>2</v>
      </c>
      <c r="W26" s="5">
        <v>2</v>
      </c>
      <c r="X26" s="5">
        <v>2953000</v>
      </c>
      <c r="Y26" s="5">
        <v>900000</v>
      </c>
      <c r="Z26" s="5">
        <v>900000</v>
      </c>
      <c r="AA26" s="5">
        <v>918000</v>
      </c>
      <c r="AB26" s="5">
        <v>900000</v>
      </c>
      <c r="AC26" s="5">
        <v>5000</v>
      </c>
      <c r="AD26" s="5">
        <v>5000</v>
      </c>
      <c r="AE26" s="5">
        <v>5000</v>
      </c>
      <c r="AF26" s="5">
        <v>1403000</v>
      </c>
      <c r="AG26" s="5">
        <v>1612000</v>
      </c>
      <c r="AH26" s="5">
        <v>1318000</v>
      </c>
      <c r="AI26" s="5">
        <v>0</v>
      </c>
      <c r="AJ26" s="5">
        <v>0</v>
      </c>
      <c r="AK26" s="5">
        <v>0</v>
      </c>
      <c r="AL26" s="5">
        <v>615000</v>
      </c>
      <c r="AM26" s="5">
        <v>550000</v>
      </c>
      <c r="AN26" s="5">
        <v>600000</v>
      </c>
      <c r="AO26" s="5"/>
      <c r="AP26" s="5"/>
      <c r="AQ26" s="5"/>
      <c r="AR26" s="5">
        <v>0</v>
      </c>
      <c r="AS26" s="5">
        <v>95000</v>
      </c>
      <c r="AT26" s="5">
        <v>100000</v>
      </c>
      <c r="AU26" s="5">
        <v>0</v>
      </c>
      <c r="AV26" s="5">
        <v>900000</v>
      </c>
      <c r="AW26" s="5">
        <v>900000</v>
      </c>
      <c r="AX26" s="11">
        <v>823000</v>
      </c>
      <c r="AY26" s="5">
        <v>823000</v>
      </c>
      <c r="AZ26" s="5">
        <v>823000</v>
      </c>
      <c r="BA26" s="5">
        <v>95000</v>
      </c>
      <c r="BB26" s="5">
        <f t="shared" si="3"/>
        <v>918000</v>
      </c>
      <c r="BC26" s="5">
        <f t="shared" si="1"/>
        <v>1000000</v>
      </c>
      <c r="BD26" s="91">
        <f t="shared" si="2"/>
        <v>823000</v>
      </c>
      <c r="BE26" s="5"/>
      <c r="BF26" s="7"/>
      <c r="BG26" s="7"/>
      <c r="BH26" s="7"/>
      <c r="BI26" s="7"/>
      <c r="BJ26" s="7"/>
      <c r="BK26" s="20">
        <f t="shared" si="0"/>
        <v>0.8965141612200436</v>
      </c>
      <c r="BL26" s="20"/>
      <c r="BM26" s="7"/>
      <c r="BN26" s="7"/>
      <c r="BO26" s="5">
        <v>113300</v>
      </c>
      <c r="BP26" s="4"/>
      <c r="BQ26" s="4"/>
      <c r="BR26" s="48" t="s">
        <v>189</v>
      </c>
      <c r="BS26" s="47" t="s">
        <v>204</v>
      </c>
      <c r="BT26" s="108"/>
      <c r="BU26" s="4"/>
      <c r="BW26" s="119"/>
      <c r="BX26" s="119"/>
    </row>
    <row r="27" spans="1:76" s="9" customFormat="1" ht="25.5" hidden="1">
      <c r="A27" s="4">
        <v>60128640</v>
      </c>
      <c r="B27" s="4"/>
      <c r="C27" s="47" t="s">
        <v>131</v>
      </c>
      <c r="D27" s="4">
        <v>60128640</v>
      </c>
      <c r="E27" s="4">
        <v>7691496</v>
      </c>
      <c r="F27" s="4" t="s">
        <v>46</v>
      </c>
      <c r="G27" s="4" t="s">
        <v>132</v>
      </c>
      <c r="H27" s="5"/>
      <c r="I27" s="5">
        <v>1</v>
      </c>
      <c r="J27" s="5"/>
      <c r="K27" s="6"/>
      <c r="L27" s="5">
        <v>6</v>
      </c>
      <c r="M27" s="6">
        <v>5.4</v>
      </c>
      <c r="N27" s="5"/>
      <c r="O27" s="5"/>
      <c r="P27" s="5"/>
      <c r="Q27" s="5"/>
      <c r="R27" s="5"/>
      <c r="S27" s="5"/>
      <c r="T27" s="5">
        <v>2</v>
      </c>
      <c r="U27" s="5">
        <v>1.5</v>
      </c>
      <c r="V27" s="5">
        <v>3</v>
      </c>
      <c r="W27" s="5">
        <v>3</v>
      </c>
      <c r="X27" s="5">
        <v>3857033</v>
      </c>
      <c r="Y27" s="5">
        <v>2593859</v>
      </c>
      <c r="Z27" s="5">
        <v>2593859</v>
      </c>
      <c r="AA27" s="5">
        <v>1811000</v>
      </c>
      <c r="AB27" s="5">
        <v>2593859</v>
      </c>
      <c r="AC27" s="5">
        <v>231000</v>
      </c>
      <c r="AD27" s="5">
        <v>380000</v>
      </c>
      <c r="AE27" s="5">
        <v>385000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498865</v>
      </c>
      <c r="AM27" s="5">
        <v>450000</v>
      </c>
      <c r="AN27" s="5">
        <v>470000</v>
      </c>
      <c r="AO27" s="5">
        <v>17300</v>
      </c>
      <c r="AP27" s="5">
        <v>18200</v>
      </c>
      <c r="AQ27" s="5">
        <v>15000</v>
      </c>
      <c r="AR27" s="5">
        <v>445503</v>
      </c>
      <c r="AS27" s="5">
        <v>244000</v>
      </c>
      <c r="AT27" s="5">
        <v>300000</v>
      </c>
      <c r="AU27" s="5">
        <v>189700</v>
      </c>
      <c r="AV27" s="5">
        <v>2593859</v>
      </c>
      <c r="AW27" s="5">
        <v>2593859</v>
      </c>
      <c r="AX27" s="11">
        <v>2286000</v>
      </c>
      <c r="AY27" s="5">
        <v>2286000</v>
      </c>
      <c r="AZ27" s="5">
        <v>2286000</v>
      </c>
      <c r="BA27" s="5">
        <v>244000</v>
      </c>
      <c r="BB27" s="5">
        <f t="shared" si="3"/>
        <v>2530000</v>
      </c>
      <c r="BC27" s="5">
        <f t="shared" si="1"/>
        <v>2893859</v>
      </c>
      <c r="BD27" s="91">
        <f t="shared" si="2"/>
        <v>2475700</v>
      </c>
      <c r="BE27" s="5"/>
      <c r="BF27" s="7"/>
      <c r="BG27" s="7"/>
      <c r="BH27" s="7"/>
      <c r="BI27" s="7"/>
      <c r="BJ27" s="7"/>
      <c r="BK27" s="20">
        <f t="shared" si="0"/>
        <v>0.9785375494071146</v>
      </c>
      <c r="BL27" s="20"/>
      <c r="BM27" s="7"/>
      <c r="BN27" s="7"/>
      <c r="BO27" s="5">
        <f>(BB27*1.02)-BD27</f>
        <v>104900</v>
      </c>
      <c r="BP27" s="4"/>
      <c r="BQ27" s="4"/>
      <c r="BR27" s="48" t="s">
        <v>189</v>
      </c>
      <c r="BS27" s="47" t="s">
        <v>207</v>
      </c>
      <c r="BT27" s="108"/>
      <c r="BU27" s="4"/>
      <c r="BW27" s="119"/>
      <c r="BX27" s="119"/>
    </row>
    <row r="28" spans="1:76" s="9" customFormat="1" ht="25.5" hidden="1">
      <c r="A28" s="4">
        <v>25918974</v>
      </c>
      <c r="B28" s="4"/>
      <c r="C28" s="47" t="s">
        <v>55</v>
      </c>
      <c r="D28" s="4">
        <v>25918974</v>
      </c>
      <c r="E28" s="4">
        <v>5387515</v>
      </c>
      <c r="F28" s="4" t="s">
        <v>56</v>
      </c>
      <c r="G28" s="47" t="s">
        <v>57</v>
      </c>
      <c r="H28" s="5">
        <v>4</v>
      </c>
      <c r="I28" s="5">
        <v>1</v>
      </c>
      <c r="J28" s="5">
        <v>1</v>
      </c>
      <c r="K28" s="6">
        <v>1</v>
      </c>
      <c r="L28" s="5"/>
      <c r="M28" s="6"/>
      <c r="N28" s="5"/>
      <c r="O28" s="5"/>
      <c r="P28" s="5">
        <v>1</v>
      </c>
      <c r="Q28" s="5">
        <v>1</v>
      </c>
      <c r="R28" s="5"/>
      <c r="S28" s="5"/>
      <c r="T28" s="5"/>
      <c r="U28" s="5"/>
      <c r="V28" s="5">
        <v>4</v>
      </c>
      <c r="W28" s="5">
        <v>1</v>
      </c>
      <c r="X28" s="5">
        <v>1923075</v>
      </c>
      <c r="Y28" s="5">
        <v>1344510</v>
      </c>
      <c r="Z28" s="5">
        <v>1344510</v>
      </c>
      <c r="AA28" s="5">
        <v>733000</v>
      </c>
      <c r="AB28" s="5">
        <v>1344510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39000</v>
      </c>
      <c r="AM28" s="5">
        <v>40000</v>
      </c>
      <c r="AN28" s="5">
        <v>50000</v>
      </c>
      <c r="AO28" s="5"/>
      <c r="AP28" s="5"/>
      <c r="AQ28" s="5"/>
      <c r="AR28" s="5">
        <v>50000</v>
      </c>
      <c r="AS28" s="5">
        <v>587000</v>
      </c>
      <c r="AT28" s="5">
        <v>528565</v>
      </c>
      <c r="AU28" s="5">
        <v>103300</v>
      </c>
      <c r="AV28" s="5">
        <v>1341510</v>
      </c>
      <c r="AW28" s="5">
        <v>0</v>
      </c>
      <c r="AX28" s="11">
        <v>0</v>
      </c>
      <c r="AY28" s="5">
        <v>0</v>
      </c>
      <c r="AZ28" s="5">
        <v>705000</v>
      </c>
      <c r="BA28" s="5">
        <v>587000</v>
      </c>
      <c r="BB28" s="5">
        <f t="shared" si="3"/>
        <v>1292000</v>
      </c>
      <c r="BC28" s="5">
        <f t="shared" si="1"/>
        <v>1873075</v>
      </c>
      <c r="BD28" s="91">
        <f t="shared" si="2"/>
        <v>103300</v>
      </c>
      <c r="BE28" s="5"/>
      <c r="BF28" s="7"/>
      <c r="BG28" s="7"/>
      <c r="BH28" s="7"/>
      <c r="BI28" s="7"/>
      <c r="BJ28" s="7"/>
      <c r="BK28" s="20">
        <f aca="true" t="shared" si="4" ref="BK28:BK64">+(+AU28+AY28)/BB28</f>
        <v>0.07995356037151703</v>
      </c>
      <c r="BL28" s="20"/>
      <c r="BM28" s="7"/>
      <c r="BN28" s="36" t="s">
        <v>179</v>
      </c>
      <c r="BO28" s="5">
        <v>500000</v>
      </c>
      <c r="BP28" s="4"/>
      <c r="BQ28" s="4"/>
      <c r="BR28" s="48" t="s">
        <v>191</v>
      </c>
      <c r="BS28" s="47" t="s">
        <v>206</v>
      </c>
      <c r="BT28" s="108"/>
      <c r="BU28" s="4"/>
      <c r="BW28" s="119"/>
      <c r="BX28" s="119"/>
    </row>
    <row r="29" spans="1:76" s="9" customFormat="1" ht="38.25" hidden="1">
      <c r="A29" s="4">
        <v>60554665</v>
      </c>
      <c r="B29" s="4"/>
      <c r="C29" s="47" t="s">
        <v>136</v>
      </c>
      <c r="D29" s="4">
        <v>60554665</v>
      </c>
      <c r="E29" s="4">
        <v>9944950</v>
      </c>
      <c r="F29" s="4" t="s">
        <v>56</v>
      </c>
      <c r="G29" s="4" t="s">
        <v>137</v>
      </c>
      <c r="H29" s="5">
        <v>4</v>
      </c>
      <c r="I29" s="5">
        <v>2</v>
      </c>
      <c r="J29" s="5">
        <v>1</v>
      </c>
      <c r="K29" s="6">
        <v>0.4</v>
      </c>
      <c r="L29" s="5">
        <v>2</v>
      </c>
      <c r="M29" s="6">
        <v>1.1</v>
      </c>
      <c r="N29" s="5"/>
      <c r="O29" s="5"/>
      <c r="P29" s="5"/>
      <c r="Q29" s="5"/>
      <c r="R29" s="5"/>
      <c r="S29" s="5"/>
      <c r="T29" s="5"/>
      <c r="U29" s="5"/>
      <c r="V29" s="5">
        <v>5</v>
      </c>
      <c r="W29" s="5">
        <v>1</v>
      </c>
      <c r="X29" s="5">
        <v>1307465</v>
      </c>
      <c r="Y29" s="5">
        <v>848627</v>
      </c>
      <c r="Z29" s="5">
        <v>424315</v>
      </c>
      <c r="AA29" s="5">
        <v>384000</v>
      </c>
      <c r="AB29" s="5">
        <v>848627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188290</v>
      </c>
      <c r="AM29" s="5">
        <v>120000</v>
      </c>
      <c r="AN29" s="5">
        <v>100000</v>
      </c>
      <c r="AO29" s="5"/>
      <c r="AP29" s="5"/>
      <c r="AQ29" s="5"/>
      <c r="AR29" s="5">
        <v>306354</v>
      </c>
      <c r="AS29" s="5">
        <v>327000</v>
      </c>
      <c r="AT29" s="5">
        <v>350000</v>
      </c>
      <c r="AU29" s="5">
        <v>56000</v>
      </c>
      <c r="AV29" s="5">
        <v>424315</v>
      </c>
      <c r="AW29" s="5">
        <v>420000</v>
      </c>
      <c r="AX29" s="11">
        <v>384000</v>
      </c>
      <c r="AY29" s="5">
        <v>384000</v>
      </c>
      <c r="AZ29" s="5">
        <v>384000</v>
      </c>
      <c r="BA29" s="5">
        <v>159000</v>
      </c>
      <c r="BB29" s="5">
        <f t="shared" si="3"/>
        <v>543000</v>
      </c>
      <c r="BC29" s="5">
        <f t="shared" si="1"/>
        <v>1198627</v>
      </c>
      <c r="BD29" s="91">
        <f t="shared" si="2"/>
        <v>440000</v>
      </c>
      <c r="BE29" s="5"/>
      <c r="BF29" s="7"/>
      <c r="BG29" s="7"/>
      <c r="BH29" s="7"/>
      <c r="BI29" s="7"/>
      <c r="BJ29" s="7"/>
      <c r="BK29" s="20">
        <f t="shared" si="4"/>
        <v>0.8103130755064457</v>
      </c>
      <c r="BL29" s="20"/>
      <c r="BM29" s="7"/>
      <c r="BN29" s="7"/>
      <c r="BO29" s="5">
        <v>113800</v>
      </c>
      <c r="BP29" s="4"/>
      <c r="BQ29" s="4"/>
      <c r="BR29" s="48" t="s">
        <v>191</v>
      </c>
      <c r="BS29" s="47" t="s">
        <v>207</v>
      </c>
      <c r="BT29" s="108"/>
      <c r="BU29" s="4"/>
      <c r="BW29" s="119"/>
      <c r="BX29" s="119"/>
    </row>
    <row r="30" spans="1:76" s="9" customFormat="1" ht="12.75" hidden="1">
      <c r="A30" s="4">
        <v>28555597</v>
      </c>
      <c r="B30" s="4"/>
      <c r="C30" s="47" t="s">
        <v>42</v>
      </c>
      <c r="D30" s="4">
        <v>28555597</v>
      </c>
      <c r="E30" s="4">
        <v>5346602</v>
      </c>
      <c r="F30" s="4" t="s">
        <v>43</v>
      </c>
      <c r="G30" s="4" t="s">
        <v>44</v>
      </c>
      <c r="H30" s="5">
        <v>15</v>
      </c>
      <c r="I30" s="5">
        <v>1</v>
      </c>
      <c r="J30" s="5">
        <v>2</v>
      </c>
      <c r="K30" s="6">
        <v>2</v>
      </c>
      <c r="L30" s="5"/>
      <c r="M30" s="6"/>
      <c r="N30" s="5">
        <v>2</v>
      </c>
      <c r="O30" s="5">
        <v>2</v>
      </c>
      <c r="P30" s="5"/>
      <c r="Q30" s="5"/>
      <c r="R30" s="5"/>
      <c r="S30" s="5"/>
      <c r="T30" s="5"/>
      <c r="U30" s="5"/>
      <c r="V30" s="5"/>
      <c r="W30" s="5"/>
      <c r="X30" s="5">
        <v>2334000</v>
      </c>
      <c r="Y30" s="5">
        <v>1274000</v>
      </c>
      <c r="Z30" s="5">
        <v>1274000</v>
      </c>
      <c r="AA30" s="5">
        <v>819000</v>
      </c>
      <c r="AB30" s="5">
        <v>1274000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584000</v>
      </c>
      <c r="AM30" s="5">
        <v>592000</v>
      </c>
      <c r="AN30" s="5">
        <v>690000</v>
      </c>
      <c r="AO30" s="5"/>
      <c r="AP30" s="5"/>
      <c r="AQ30" s="5"/>
      <c r="AR30" s="5">
        <v>0</v>
      </c>
      <c r="AS30" s="5">
        <v>75000</v>
      </c>
      <c r="AT30" s="5">
        <v>0</v>
      </c>
      <c r="AU30" s="5">
        <v>71500</v>
      </c>
      <c r="AV30" s="5">
        <v>1074000</v>
      </c>
      <c r="AW30" s="5">
        <v>1000000</v>
      </c>
      <c r="AX30" s="11">
        <v>819000</v>
      </c>
      <c r="AY30" s="5">
        <v>819000</v>
      </c>
      <c r="AZ30" s="5">
        <v>819000</v>
      </c>
      <c r="BA30" s="5">
        <v>75200</v>
      </c>
      <c r="BB30" s="5">
        <f t="shared" si="3"/>
        <v>894200</v>
      </c>
      <c r="BC30" s="5">
        <f t="shared" si="1"/>
        <v>1274000</v>
      </c>
      <c r="BD30" s="91">
        <f t="shared" si="2"/>
        <v>890500</v>
      </c>
      <c r="BE30" s="5"/>
      <c r="BF30" s="7"/>
      <c r="BG30" s="7"/>
      <c r="BH30" s="7"/>
      <c r="BI30" s="7"/>
      <c r="BJ30" s="7"/>
      <c r="BK30" s="20">
        <f t="shared" si="4"/>
        <v>0.9958622232162827</v>
      </c>
      <c r="BL30" s="20"/>
      <c r="BM30" s="7"/>
      <c r="BN30" s="7"/>
      <c r="BO30" s="5">
        <v>21500</v>
      </c>
      <c r="BP30" s="4"/>
      <c r="BQ30" s="4"/>
      <c r="BR30" s="48" t="s">
        <v>192</v>
      </c>
      <c r="BS30" s="47" t="s">
        <v>207</v>
      </c>
      <c r="BT30" s="108"/>
      <c r="BU30" s="4"/>
      <c r="BW30" s="119"/>
      <c r="BX30" s="119"/>
    </row>
    <row r="31" spans="1:76" s="9" customFormat="1" ht="12.75" hidden="1">
      <c r="A31" s="4">
        <v>15060306</v>
      </c>
      <c r="B31" s="4"/>
      <c r="C31" s="94" t="s">
        <v>116</v>
      </c>
      <c r="D31" s="4">
        <v>15060306</v>
      </c>
      <c r="E31" s="4">
        <v>5646012</v>
      </c>
      <c r="F31" s="4" t="s">
        <v>43</v>
      </c>
      <c r="G31" s="4" t="s">
        <v>117</v>
      </c>
      <c r="H31" s="5">
        <v>2</v>
      </c>
      <c r="I31" s="5">
        <v>1</v>
      </c>
      <c r="J31" s="5">
        <v>1</v>
      </c>
      <c r="K31" s="6">
        <v>0.5</v>
      </c>
      <c r="L31" s="5"/>
      <c r="M31" s="6"/>
      <c r="N31" s="5"/>
      <c r="O31" s="5"/>
      <c r="P31" s="5"/>
      <c r="Q31" s="5"/>
      <c r="R31" s="5"/>
      <c r="S31" s="5"/>
      <c r="T31" s="5"/>
      <c r="U31" s="5"/>
      <c r="V31" s="5">
        <v>8</v>
      </c>
      <c r="W31" s="5">
        <v>0.088</v>
      </c>
      <c r="X31" s="5">
        <v>327000</v>
      </c>
      <c r="Y31" s="5">
        <v>230000</v>
      </c>
      <c r="Z31" s="5">
        <v>230000</v>
      </c>
      <c r="AA31" s="5">
        <v>90000</v>
      </c>
      <c r="AB31" s="5">
        <v>230000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3100</v>
      </c>
      <c r="AM31" s="5">
        <v>7000</v>
      </c>
      <c r="AN31" s="5">
        <v>10000</v>
      </c>
      <c r="AO31" s="5"/>
      <c r="AP31" s="5"/>
      <c r="AQ31" s="5"/>
      <c r="AR31" s="5">
        <v>54500</v>
      </c>
      <c r="AS31" s="5">
        <v>57200</v>
      </c>
      <c r="AT31" s="5">
        <v>87000</v>
      </c>
      <c r="AU31" s="5">
        <v>163900</v>
      </c>
      <c r="AV31" s="5">
        <v>230000</v>
      </c>
      <c r="AW31" s="5">
        <v>200000</v>
      </c>
      <c r="AX31" s="11">
        <v>108000</v>
      </c>
      <c r="AY31" s="5">
        <v>108000</v>
      </c>
      <c r="AZ31" s="5">
        <v>108000</v>
      </c>
      <c r="BA31" s="5">
        <v>52700</v>
      </c>
      <c r="BB31" s="5">
        <f t="shared" si="3"/>
        <v>160700</v>
      </c>
      <c r="BC31" s="5">
        <f t="shared" si="1"/>
        <v>317000</v>
      </c>
      <c r="BD31" s="91">
        <f t="shared" si="2"/>
        <v>271900</v>
      </c>
      <c r="BE31" s="5">
        <v>40000</v>
      </c>
      <c r="BF31" s="7"/>
      <c r="BG31" s="7"/>
      <c r="BH31" s="7"/>
      <c r="BI31" s="7"/>
      <c r="BJ31" s="7"/>
      <c r="BK31" s="20">
        <f t="shared" si="4"/>
        <v>1.6919726197884257</v>
      </c>
      <c r="BL31" s="20"/>
      <c r="BM31" s="7">
        <v>295000</v>
      </c>
      <c r="BN31" s="7"/>
      <c r="BO31" s="5">
        <v>150700</v>
      </c>
      <c r="BP31" s="4"/>
      <c r="BQ31" s="4"/>
      <c r="BR31" s="48" t="s">
        <v>192</v>
      </c>
      <c r="BS31" s="47" t="s">
        <v>207</v>
      </c>
      <c r="BT31" s="108"/>
      <c r="BU31" s="4"/>
      <c r="BW31" s="119"/>
      <c r="BX31" s="119"/>
    </row>
    <row r="32" spans="1:76" s="9" customFormat="1" ht="25.5" hidden="1">
      <c r="A32" s="4">
        <v>15060306</v>
      </c>
      <c r="B32" s="4"/>
      <c r="C32" s="94" t="s">
        <v>116</v>
      </c>
      <c r="D32" s="4">
        <v>15060306</v>
      </c>
      <c r="E32" s="4">
        <v>9737086</v>
      </c>
      <c r="F32" s="4" t="s">
        <v>43</v>
      </c>
      <c r="G32" s="4" t="s">
        <v>120</v>
      </c>
      <c r="H32" s="5">
        <v>2</v>
      </c>
      <c r="I32" s="5">
        <v>1</v>
      </c>
      <c r="J32" s="5">
        <v>1</v>
      </c>
      <c r="K32" s="6">
        <v>0.4</v>
      </c>
      <c r="L32" s="5"/>
      <c r="M32" s="6"/>
      <c r="N32" s="5"/>
      <c r="O32" s="5"/>
      <c r="P32" s="5"/>
      <c r="Q32" s="5"/>
      <c r="R32" s="5"/>
      <c r="S32" s="5"/>
      <c r="T32" s="5"/>
      <c r="U32" s="5"/>
      <c r="V32" s="5">
        <v>8</v>
      </c>
      <c r="W32" s="5">
        <v>0.108</v>
      </c>
      <c r="X32" s="5">
        <v>332800</v>
      </c>
      <c r="Y32" s="5">
        <v>230000</v>
      </c>
      <c r="Z32" s="5">
        <v>230000</v>
      </c>
      <c r="AA32" s="5">
        <v>209000</v>
      </c>
      <c r="AB32" s="5">
        <v>230000</v>
      </c>
      <c r="AC32" s="5">
        <v>0</v>
      </c>
      <c r="AD32" s="5">
        <v>0</v>
      </c>
      <c r="AE32" s="5">
        <v>9800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3000</v>
      </c>
      <c r="AM32" s="5">
        <v>7000</v>
      </c>
      <c r="AN32" s="5">
        <v>8000</v>
      </c>
      <c r="AO32" s="5"/>
      <c r="AP32" s="5"/>
      <c r="AQ32" s="5"/>
      <c r="AR32" s="5">
        <v>78601</v>
      </c>
      <c r="AS32" s="5">
        <v>16000</v>
      </c>
      <c r="AT32" s="5">
        <v>85000</v>
      </c>
      <c r="AU32" s="5">
        <v>20400</v>
      </c>
      <c r="AV32" s="5">
        <v>230000</v>
      </c>
      <c r="AW32" s="5">
        <v>230000</v>
      </c>
      <c r="AX32" s="11">
        <v>206000</v>
      </c>
      <c r="AY32" s="5">
        <v>206000</v>
      </c>
      <c r="AZ32" s="5">
        <v>206000</v>
      </c>
      <c r="BA32" s="5">
        <v>16000</v>
      </c>
      <c r="BB32" s="5">
        <f aca="true" t="shared" si="5" ref="BB32:BB65">SUM(AZ32:BA32)</f>
        <v>222000</v>
      </c>
      <c r="BC32" s="5">
        <f t="shared" si="1"/>
        <v>315000</v>
      </c>
      <c r="BD32" s="91">
        <f t="shared" si="2"/>
        <v>226400</v>
      </c>
      <c r="BE32" s="5">
        <v>24000</v>
      </c>
      <c r="BF32" s="7"/>
      <c r="BG32" s="7"/>
      <c r="BH32" s="7"/>
      <c r="BI32" s="7"/>
      <c r="BJ32" s="7"/>
      <c r="BK32" s="20">
        <f t="shared" si="4"/>
        <v>1.0198198198198198</v>
      </c>
      <c r="BL32" s="20"/>
      <c r="BM32" s="7">
        <v>295000</v>
      </c>
      <c r="BN32" s="7"/>
      <c r="BO32" s="5">
        <v>2700</v>
      </c>
      <c r="BP32" s="4"/>
      <c r="BQ32" s="4"/>
      <c r="BR32" s="48" t="s">
        <v>192</v>
      </c>
      <c r="BS32" s="47" t="s">
        <v>207</v>
      </c>
      <c r="BT32" s="108"/>
      <c r="BU32" s="4"/>
      <c r="BW32" s="119"/>
      <c r="BX32" s="119"/>
    </row>
    <row r="33" spans="1:76" s="9" customFormat="1" ht="38.25" hidden="1">
      <c r="A33" s="4">
        <v>65761979</v>
      </c>
      <c r="B33" s="4"/>
      <c r="C33" s="47" t="s">
        <v>142</v>
      </c>
      <c r="D33" s="4">
        <v>65761979</v>
      </c>
      <c r="E33" s="4">
        <v>2328357</v>
      </c>
      <c r="F33" s="4" t="s">
        <v>43</v>
      </c>
      <c r="G33" s="4" t="s">
        <v>144</v>
      </c>
      <c r="H33" s="5">
        <v>3</v>
      </c>
      <c r="I33" s="5">
        <v>1</v>
      </c>
      <c r="J33" s="5"/>
      <c r="K33" s="6"/>
      <c r="L33" s="5">
        <v>1</v>
      </c>
      <c r="M33" s="6">
        <v>0.8</v>
      </c>
      <c r="N33" s="5"/>
      <c r="O33" s="5"/>
      <c r="P33" s="5"/>
      <c r="Q33" s="5"/>
      <c r="R33" s="5"/>
      <c r="S33" s="5"/>
      <c r="T33" s="5"/>
      <c r="U33" s="5"/>
      <c r="V33" s="5">
        <v>1</v>
      </c>
      <c r="W33" s="5">
        <v>0.2</v>
      </c>
      <c r="X33" s="5">
        <v>584200</v>
      </c>
      <c r="Y33" s="5">
        <v>317000</v>
      </c>
      <c r="Z33" s="5">
        <v>317000</v>
      </c>
      <c r="AA33" s="5">
        <v>178000</v>
      </c>
      <c r="AB33" s="5">
        <v>317000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42240</v>
      </c>
      <c r="AM33" s="5">
        <v>39600</v>
      </c>
      <c r="AN33" s="5">
        <v>45000</v>
      </c>
      <c r="AO33" s="5"/>
      <c r="AP33" s="5"/>
      <c r="AQ33" s="5"/>
      <c r="AR33" s="5">
        <v>0</v>
      </c>
      <c r="AS33" s="5">
        <v>27600</v>
      </c>
      <c r="AT33" s="5">
        <v>172200</v>
      </c>
      <c r="AU33" s="5">
        <v>48000</v>
      </c>
      <c r="AV33" s="5">
        <v>317000</v>
      </c>
      <c r="AW33" s="5">
        <v>317000</v>
      </c>
      <c r="AX33" s="11">
        <v>178000</v>
      </c>
      <c r="AY33" s="5">
        <v>178000</v>
      </c>
      <c r="AZ33" s="5">
        <v>228000</v>
      </c>
      <c r="BA33" s="5">
        <v>27600</v>
      </c>
      <c r="BB33" s="5">
        <f t="shared" si="5"/>
        <v>255600</v>
      </c>
      <c r="BC33" s="5">
        <f t="shared" si="1"/>
        <v>489200</v>
      </c>
      <c r="BD33" s="91">
        <f t="shared" si="2"/>
        <v>226000</v>
      </c>
      <c r="BE33" s="5"/>
      <c r="BF33" s="7"/>
      <c r="BG33" s="7"/>
      <c r="BH33" s="7"/>
      <c r="BI33" s="7"/>
      <c r="BJ33" s="7"/>
      <c r="BK33" s="20">
        <f t="shared" si="4"/>
        <v>0.8841940532081377</v>
      </c>
      <c r="BL33" s="20"/>
      <c r="BM33" s="7"/>
      <c r="BN33" s="7"/>
      <c r="BO33" s="5">
        <v>34700</v>
      </c>
      <c r="BP33" s="4"/>
      <c r="BQ33" s="4"/>
      <c r="BR33" s="48" t="s">
        <v>192</v>
      </c>
      <c r="BS33" s="47" t="s">
        <v>207</v>
      </c>
      <c r="BT33" s="108"/>
      <c r="BU33" s="4"/>
      <c r="BW33" s="119"/>
      <c r="BX33" s="119"/>
    </row>
    <row r="34" spans="1:76" s="9" customFormat="1" ht="25.5" hidden="1">
      <c r="A34" s="4">
        <v>60128640</v>
      </c>
      <c r="B34" s="4"/>
      <c r="C34" s="47" t="s">
        <v>131</v>
      </c>
      <c r="D34" s="4">
        <v>60128640</v>
      </c>
      <c r="E34" s="4">
        <v>4640855</v>
      </c>
      <c r="F34" s="4" t="s">
        <v>43</v>
      </c>
      <c r="G34" s="4" t="s">
        <v>132</v>
      </c>
      <c r="H34" s="5">
        <v>2</v>
      </c>
      <c r="I34" s="5">
        <v>1</v>
      </c>
      <c r="J34" s="5"/>
      <c r="K34" s="6"/>
      <c r="L34" s="5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v>207064</v>
      </c>
      <c r="Y34" s="5">
        <v>57064</v>
      </c>
      <c r="Z34" s="5">
        <v>57064</v>
      </c>
      <c r="AA34" s="5">
        <v>48000</v>
      </c>
      <c r="AB34" s="5">
        <v>57064</v>
      </c>
      <c r="AC34" s="5">
        <v>0</v>
      </c>
      <c r="AD34" s="5">
        <v>0</v>
      </c>
      <c r="AE34" s="5">
        <v>25000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37600</v>
      </c>
      <c r="AM34" s="5">
        <v>25000</v>
      </c>
      <c r="AN34" s="5">
        <v>80000</v>
      </c>
      <c r="AO34" s="5"/>
      <c r="AP34" s="5"/>
      <c r="AQ34" s="5"/>
      <c r="AR34" s="5">
        <v>18900</v>
      </c>
      <c r="AS34" s="5">
        <v>6600</v>
      </c>
      <c r="AT34" s="5">
        <v>45000</v>
      </c>
      <c r="AU34" s="5">
        <v>5300</v>
      </c>
      <c r="AV34" s="5">
        <v>57064</v>
      </c>
      <c r="AW34" s="5">
        <v>57064</v>
      </c>
      <c r="AX34" s="11">
        <v>57000</v>
      </c>
      <c r="AY34" s="5">
        <v>57000</v>
      </c>
      <c r="AZ34" s="5">
        <v>96000</v>
      </c>
      <c r="BA34" s="5">
        <v>6600</v>
      </c>
      <c r="BB34" s="5">
        <f t="shared" si="5"/>
        <v>102600</v>
      </c>
      <c r="BC34" s="5">
        <f t="shared" si="1"/>
        <v>102064</v>
      </c>
      <c r="BD34" s="91">
        <f t="shared" si="2"/>
        <v>62300</v>
      </c>
      <c r="BE34" s="5"/>
      <c r="BF34" s="7"/>
      <c r="BG34" s="7"/>
      <c r="BH34" s="7"/>
      <c r="BI34" s="7"/>
      <c r="BJ34" s="7"/>
      <c r="BK34" s="20">
        <f t="shared" si="4"/>
        <v>0.6072124756335283</v>
      </c>
      <c r="BL34" s="20"/>
      <c r="BM34" s="7"/>
      <c r="BN34" s="7"/>
      <c r="BO34" s="5">
        <v>42300</v>
      </c>
      <c r="BP34" s="4"/>
      <c r="BQ34" s="4"/>
      <c r="BR34" s="48" t="s">
        <v>192</v>
      </c>
      <c r="BS34" s="47" t="s">
        <v>207</v>
      </c>
      <c r="BT34" s="108"/>
      <c r="BU34" s="4"/>
      <c r="BW34" s="119"/>
      <c r="BX34" s="119"/>
    </row>
    <row r="35" spans="1:76" s="9" customFormat="1" ht="12.75" hidden="1">
      <c r="A35" s="4">
        <v>44990260</v>
      </c>
      <c r="B35" s="4"/>
      <c r="C35" s="95" t="s">
        <v>86</v>
      </c>
      <c r="D35" s="4">
        <v>44990260</v>
      </c>
      <c r="E35" s="4">
        <v>7117099</v>
      </c>
      <c r="F35" s="95" t="s">
        <v>2</v>
      </c>
      <c r="G35" s="95" t="s">
        <v>3</v>
      </c>
      <c r="H35" s="97"/>
      <c r="I35" s="97">
        <v>1</v>
      </c>
      <c r="J35" s="97">
        <v>1</v>
      </c>
      <c r="K35" s="98">
        <v>0.5</v>
      </c>
      <c r="L35" s="97"/>
      <c r="M35" s="98"/>
      <c r="N35" s="97"/>
      <c r="O35" s="97"/>
      <c r="P35" s="97"/>
      <c r="Q35" s="97"/>
      <c r="R35" s="97"/>
      <c r="S35" s="97"/>
      <c r="T35" s="97">
        <v>4</v>
      </c>
      <c r="U35" s="97">
        <v>4</v>
      </c>
      <c r="V35" s="97">
        <v>8</v>
      </c>
      <c r="W35" s="97">
        <v>1.2</v>
      </c>
      <c r="X35" s="97">
        <v>2534000</v>
      </c>
      <c r="Y35" s="97">
        <v>800000</v>
      </c>
      <c r="Z35" s="97">
        <v>800000</v>
      </c>
      <c r="AA35" s="97">
        <v>700000</v>
      </c>
      <c r="AB35" s="97">
        <v>800000</v>
      </c>
      <c r="AC35" s="97">
        <v>150000</v>
      </c>
      <c r="AD35" s="97">
        <v>150000</v>
      </c>
      <c r="AE35" s="97">
        <v>184000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2732</v>
      </c>
      <c r="AM35" s="97">
        <v>0</v>
      </c>
      <c r="AN35" s="97">
        <v>0</v>
      </c>
      <c r="AO35" s="97">
        <v>660000</v>
      </c>
      <c r="AP35" s="97">
        <v>514000</v>
      </c>
      <c r="AQ35" s="97">
        <v>720000</v>
      </c>
      <c r="AR35" s="97">
        <v>578031</v>
      </c>
      <c r="AS35" s="97">
        <v>560000</v>
      </c>
      <c r="AT35" s="97">
        <v>650000</v>
      </c>
      <c r="AU35" s="97">
        <v>582100</v>
      </c>
      <c r="AV35" s="97">
        <v>800000</v>
      </c>
      <c r="AW35" s="97">
        <v>800000</v>
      </c>
      <c r="AX35" s="96">
        <v>800000</v>
      </c>
      <c r="AY35" s="97">
        <v>800000</v>
      </c>
      <c r="AZ35" s="97">
        <v>795000</v>
      </c>
      <c r="BA35" s="97">
        <v>560000</v>
      </c>
      <c r="BB35" s="97">
        <f t="shared" si="5"/>
        <v>1355000</v>
      </c>
      <c r="BC35" s="97">
        <f t="shared" si="1"/>
        <v>1450000</v>
      </c>
      <c r="BD35" s="96">
        <f t="shared" si="2"/>
        <v>1382100</v>
      </c>
      <c r="BE35" s="97"/>
      <c r="BF35" s="7"/>
      <c r="BG35" s="7"/>
      <c r="BH35" s="7"/>
      <c r="BI35" s="7"/>
      <c r="BJ35" s="7"/>
      <c r="BK35" s="20">
        <f t="shared" si="4"/>
        <v>1.02</v>
      </c>
      <c r="BL35" s="20"/>
      <c r="BM35" s="7">
        <v>1000000</v>
      </c>
      <c r="BN35" s="7"/>
      <c r="BO35" s="5">
        <f>(BB35*1.02)-BD35</f>
        <v>0</v>
      </c>
      <c r="BP35" s="4"/>
      <c r="BQ35" s="4"/>
      <c r="BR35" s="48" t="s">
        <v>193</v>
      </c>
      <c r="BS35" s="47" t="s">
        <v>205</v>
      </c>
      <c r="BT35" s="109">
        <v>1000000</v>
      </c>
      <c r="BU35" s="110">
        <v>60000</v>
      </c>
      <c r="BW35" s="119"/>
      <c r="BX35" s="119"/>
    </row>
    <row r="36" spans="1:76" s="9" customFormat="1" ht="12.75" hidden="1">
      <c r="A36" s="4">
        <v>44990260</v>
      </c>
      <c r="B36" s="4"/>
      <c r="C36" s="94" t="s">
        <v>86</v>
      </c>
      <c r="D36" s="4">
        <v>44990260</v>
      </c>
      <c r="E36" s="4">
        <v>7736193</v>
      </c>
      <c r="F36" s="4" t="s">
        <v>2</v>
      </c>
      <c r="G36" s="4" t="s">
        <v>101</v>
      </c>
      <c r="H36" s="5"/>
      <c r="I36" s="5">
        <v>1</v>
      </c>
      <c r="J36" s="5">
        <v>3</v>
      </c>
      <c r="K36" s="6">
        <v>2.3</v>
      </c>
      <c r="L36" s="5">
        <v>1</v>
      </c>
      <c r="M36" s="6">
        <v>1</v>
      </c>
      <c r="N36" s="5"/>
      <c r="O36" s="5"/>
      <c r="P36" s="5"/>
      <c r="Q36" s="5"/>
      <c r="R36" s="5"/>
      <c r="S36" s="5"/>
      <c r="T36" s="5"/>
      <c r="U36" s="5"/>
      <c r="V36" s="5">
        <v>11</v>
      </c>
      <c r="W36" s="5">
        <v>1.434</v>
      </c>
      <c r="X36" s="5">
        <v>2548570</v>
      </c>
      <c r="Y36" s="5">
        <v>1055800</v>
      </c>
      <c r="Z36" s="5">
        <v>1055800</v>
      </c>
      <c r="AA36" s="5">
        <v>793000</v>
      </c>
      <c r="AB36" s="5">
        <v>1055800</v>
      </c>
      <c r="AC36" s="5">
        <v>276125</v>
      </c>
      <c r="AD36" s="5">
        <v>198400</v>
      </c>
      <c r="AE36" s="5">
        <v>274970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470000</v>
      </c>
      <c r="AP36" s="5">
        <v>414000</v>
      </c>
      <c r="AQ36" s="5">
        <v>728100</v>
      </c>
      <c r="AR36" s="5">
        <v>464340</v>
      </c>
      <c r="AS36" s="5">
        <v>591500</v>
      </c>
      <c r="AT36" s="5">
        <v>436000</v>
      </c>
      <c r="AU36" s="5">
        <v>509100</v>
      </c>
      <c r="AV36" s="5">
        <v>1055800</v>
      </c>
      <c r="AW36" s="5">
        <v>1050000</v>
      </c>
      <c r="AX36" s="11">
        <v>900000</v>
      </c>
      <c r="AY36" s="5">
        <v>900000</v>
      </c>
      <c r="AZ36" s="5">
        <v>790000</v>
      </c>
      <c r="BA36" s="5">
        <v>591500</v>
      </c>
      <c r="BB36" s="5">
        <f t="shared" si="5"/>
        <v>1381500</v>
      </c>
      <c r="BC36" s="97">
        <f t="shared" si="1"/>
        <v>1491800</v>
      </c>
      <c r="BD36" s="96">
        <f t="shared" si="2"/>
        <v>1409100</v>
      </c>
      <c r="BE36" s="97">
        <v>80000</v>
      </c>
      <c r="BF36" s="7"/>
      <c r="BG36" s="7"/>
      <c r="BH36" s="7"/>
      <c r="BI36" s="7"/>
      <c r="BJ36" s="7"/>
      <c r="BK36" s="20">
        <f t="shared" si="4"/>
        <v>1.0199782844733984</v>
      </c>
      <c r="BL36" s="20"/>
      <c r="BM36" s="7">
        <v>381000</v>
      </c>
      <c r="BN36" s="7"/>
      <c r="BO36" s="5">
        <v>298600</v>
      </c>
      <c r="BP36" s="4"/>
      <c r="BQ36" s="4"/>
      <c r="BR36" s="48" t="s">
        <v>193</v>
      </c>
      <c r="BS36" s="47" t="s">
        <v>205</v>
      </c>
      <c r="BT36" s="108">
        <v>380000</v>
      </c>
      <c r="BU36" s="110">
        <v>0</v>
      </c>
      <c r="BW36" s="119"/>
      <c r="BX36" s="119"/>
    </row>
    <row r="37" spans="1:76" s="9" customFormat="1" ht="25.5" hidden="1">
      <c r="A37" s="4">
        <v>43379729</v>
      </c>
      <c r="B37" s="4"/>
      <c r="C37" s="94" t="s">
        <v>40</v>
      </c>
      <c r="D37" s="4">
        <v>43379729</v>
      </c>
      <c r="E37" s="4">
        <v>2496890</v>
      </c>
      <c r="F37" s="4" t="s">
        <v>2</v>
      </c>
      <c r="G37" s="4" t="s">
        <v>41</v>
      </c>
      <c r="H37" s="5"/>
      <c r="I37" s="5">
        <v>1</v>
      </c>
      <c r="J37" s="5">
        <v>4</v>
      </c>
      <c r="K37" s="6">
        <v>3</v>
      </c>
      <c r="L37" s="5">
        <v>1</v>
      </c>
      <c r="M37" s="6">
        <v>0.5</v>
      </c>
      <c r="N37" s="5"/>
      <c r="O37" s="5"/>
      <c r="P37" s="5"/>
      <c r="Q37" s="5"/>
      <c r="R37" s="5"/>
      <c r="S37" s="5"/>
      <c r="T37" s="5"/>
      <c r="U37" s="5"/>
      <c r="V37" s="5">
        <v>4</v>
      </c>
      <c r="W37" s="5">
        <v>0.7</v>
      </c>
      <c r="X37" s="5">
        <v>1911698</v>
      </c>
      <c r="Y37" s="5">
        <v>735000</v>
      </c>
      <c r="Z37" s="5">
        <v>735000</v>
      </c>
      <c r="AA37" s="5">
        <v>425000</v>
      </c>
      <c r="AB37" s="5">
        <v>735000</v>
      </c>
      <c r="AC37" s="5">
        <v>44700</v>
      </c>
      <c r="AD37" s="5">
        <v>60000</v>
      </c>
      <c r="AE37" s="5">
        <v>70000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430000</v>
      </c>
      <c r="AP37" s="5">
        <v>396000</v>
      </c>
      <c r="AQ37" s="5">
        <v>600000</v>
      </c>
      <c r="AR37" s="5">
        <v>245493</v>
      </c>
      <c r="AS37" s="5">
        <v>312000</v>
      </c>
      <c r="AT37" s="5">
        <v>450000</v>
      </c>
      <c r="AU37" s="5">
        <v>167300</v>
      </c>
      <c r="AV37" s="5">
        <v>704075</v>
      </c>
      <c r="AW37" s="5">
        <v>704075</v>
      </c>
      <c r="AX37" s="11">
        <v>700000</v>
      </c>
      <c r="AY37" s="5">
        <v>700000</v>
      </c>
      <c r="AZ37" s="5">
        <v>529000</v>
      </c>
      <c r="BA37" s="5">
        <v>633000</v>
      </c>
      <c r="BB37" s="5">
        <f t="shared" si="5"/>
        <v>1162000</v>
      </c>
      <c r="BC37" s="5">
        <f t="shared" si="1"/>
        <v>1185000</v>
      </c>
      <c r="BD37" s="91">
        <f t="shared" si="2"/>
        <v>867300</v>
      </c>
      <c r="BE37" s="5"/>
      <c r="BF37" s="7"/>
      <c r="BG37" s="7"/>
      <c r="BH37" s="7"/>
      <c r="BI37" s="7"/>
      <c r="BJ37" s="7"/>
      <c r="BK37" s="20">
        <f t="shared" si="4"/>
        <v>0.7463855421686747</v>
      </c>
      <c r="BL37" s="20"/>
      <c r="BM37" s="7"/>
      <c r="BN37" s="7"/>
      <c r="BO37" s="5">
        <v>317900</v>
      </c>
      <c r="BP37" s="4"/>
      <c r="BQ37" s="4"/>
      <c r="BR37" s="48" t="s">
        <v>193</v>
      </c>
      <c r="BS37" s="47" t="s">
        <v>207</v>
      </c>
      <c r="BT37" s="108"/>
      <c r="BU37" s="5"/>
      <c r="BW37" s="119"/>
      <c r="BX37" s="119"/>
    </row>
    <row r="38" spans="1:76" s="9" customFormat="1" ht="25.5" hidden="1">
      <c r="A38" s="4">
        <v>26652935</v>
      </c>
      <c r="B38" s="4"/>
      <c r="C38" s="94" t="s">
        <v>45</v>
      </c>
      <c r="D38" s="4">
        <v>26652935</v>
      </c>
      <c r="E38" s="4">
        <v>4809258</v>
      </c>
      <c r="F38" s="4" t="s">
        <v>48</v>
      </c>
      <c r="G38" s="4" t="s">
        <v>49</v>
      </c>
      <c r="H38" s="5"/>
      <c r="I38" s="5">
        <v>1</v>
      </c>
      <c r="J38" s="5">
        <v>1</v>
      </c>
      <c r="K38" s="6">
        <v>1</v>
      </c>
      <c r="L38" s="5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>
        <v>394310</v>
      </c>
      <c r="Y38" s="5">
        <v>353310</v>
      </c>
      <c r="Z38" s="5">
        <v>353310</v>
      </c>
      <c r="AA38" s="5">
        <v>150438</v>
      </c>
      <c r="AB38" s="5">
        <v>353310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/>
      <c r="AP38" s="5"/>
      <c r="AQ38" s="5"/>
      <c r="AR38" s="5">
        <v>0</v>
      </c>
      <c r="AS38" s="5">
        <v>41000</v>
      </c>
      <c r="AT38" s="5">
        <v>41000</v>
      </c>
      <c r="AU38" s="5">
        <v>22300</v>
      </c>
      <c r="AV38" s="5">
        <v>353310</v>
      </c>
      <c r="AW38" s="5">
        <v>353310</v>
      </c>
      <c r="AX38" s="11">
        <v>238000</v>
      </c>
      <c r="AY38" s="5">
        <v>238000</v>
      </c>
      <c r="AZ38" s="5">
        <v>238000</v>
      </c>
      <c r="BA38" s="5">
        <v>41000</v>
      </c>
      <c r="BB38" s="5">
        <f t="shared" si="5"/>
        <v>279000</v>
      </c>
      <c r="BC38" s="5">
        <f t="shared" si="1"/>
        <v>394310</v>
      </c>
      <c r="BD38" s="91">
        <f t="shared" si="2"/>
        <v>260300</v>
      </c>
      <c r="BE38" s="5"/>
      <c r="BF38" s="7"/>
      <c r="BG38" s="7"/>
      <c r="BH38" s="7"/>
      <c r="BI38" s="7"/>
      <c r="BJ38" s="7"/>
      <c r="BK38" s="20">
        <f t="shared" si="4"/>
        <v>0.9329749103942653</v>
      </c>
      <c r="BL38" s="20"/>
      <c r="BM38" s="7"/>
      <c r="BN38" s="7"/>
      <c r="BO38" s="5">
        <v>24200</v>
      </c>
      <c r="BP38" s="4"/>
      <c r="BQ38" s="4"/>
      <c r="BR38" s="48" t="s">
        <v>194</v>
      </c>
      <c r="BS38" s="47" t="s">
        <v>207</v>
      </c>
      <c r="BT38" s="108"/>
      <c r="BU38" s="5"/>
      <c r="BW38" s="119"/>
      <c r="BX38" s="119"/>
    </row>
    <row r="39" spans="1:76" s="9" customFormat="1" ht="25.5" hidden="1">
      <c r="A39" s="4">
        <v>26594706</v>
      </c>
      <c r="B39" s="4"/>
      <c r="C39" s="94" t="s">
        <v>64</v>
      </c>
      <c r="D39" s="4">
        <v>26594706</v>
      </c>
      <c r="E39" s="4">
        <v>3994230</v>
      </c>
      <c r="F39" s="4" t="s">
        <v>48</v>
      </c>
      <c r="G39" s="4" t="s">
        <v>65</v>
      </c>
      <c r="H39" s="5"/>
      <c r="I39" s="5">
        <v>1</v>
      </c>
      <c r="J39" s="5">
        <v>1</v>
      </c>
      <c r="K39" s="6">
        <v>0.75</v>
      </c>
      <c r="L39" s="5"/>
      <c r="M39" s="6"/>
      <c r="N39" s="5"/>
      <c r="O39" s="5"/>
      <c r="P39" s="5"/>
      <c r="Q39" s="5"/>
      <c r="R39" s="5"/>
      <c r="S39" s="5"/>
      <c r="T39" s="5"/>
      <c r="U39" s="5"/>
      <c r="V39" s="5">
        <v>1</v>
      </c>
      <c r="W39" s="5">
        <v>0.2</v>
      </c>
      <c r="X39" s="5">
        <v>522284</v>
      </c>
      <c r="Y39" s="5">
        <v>379050</v>
      </c>
      <c r="Z39" s="5">
        <v>379050</v>
      </c>
      <c r="AA39" s="5">
        <v>276000</v>
      </c>
      <c r="AB39" s="5">
        <v>379050</v>
      </c>
      <c r="AC39" s="5">
        <v>62750</v>
      </c>
      <c r="AD39" s="5">
        <v>57000</v>
      </c>
      <c r="AE39" s="5">
        <v>60000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2937</v>
      </c>
      <c r="AM39" s="5">
        <v>17000</v>
      </c>
      <c r="AN39" s="5">
        <v>13834</v>
      </c>
      <c r="AO39" s="5"/>
      <c r="AP39" s="5"/>
      <c r="AQ39" s="5"/>
      <c r="AR39" s="5">
        <v>47249</v>
      </c>
      <c r="AS39" s="5">
        <v>32000</v>
      </c>
      <c r="AT39" s="5">
        <v>50000</v>
      </c>
      <c r="AU39" s="5">
        <v>24500</v>
      </c>
      <c r="AV39" s="5">
        <v>379050</v>
      </c>
      <c r="AW39" s="5">
        <v>379050</v>
      </c>
      <c r="AX39" s="11">
        <v>325000</v>
      </c>
      <c r="AY39" s="5">
        <v>325000</v>
      </c>
      <c r="AZ39" s="5">
        <v>325000</v>
      </c>
      <c r="BA39" s="5">
        <v>32000</v>
      </c>
      <c r="BB39" s="5">
        <f t="shared" si="5"/>
        <v>357000</v>
      </c>
      <c r="BC39" s="5">
        <f t="shared" si="1"/>
        <v>429050</v>
      </c>
      <c r="BD39" s="91">
        <f t="shared" si="2"/>
        <v>349500</v>
      </c>
      <c r="BE39" s="5"/>
      <c r="BF39" s="7"/>
      <c r="BG39" s="7"/>
      <c r="BH39" s="7"/>
      <c r="BI39" s="7"/>
      <c r="BJ39" s="7"/>
      <c r="BK39" s="20">
        <f t="shared" si="4"/>
        <v>0.9789915966386554</v>
      </c>
      <c r="BL39" s="20"/>
      <c r="BM39" s="7"/>
      <c r="BN39" s="7"/>
      <c r="BO39" s="5">
        <v>14600</v>
      </c>
      <c r="BP39" s="4"/>
      <c r="BQ39" s="4"/>
      <c r="BR39" s="48" t="s">
        <v>194</v>
      </c>
      <c r="BS39" s="47" t="s">
        <v>207</v>
      </c>
      <c r="BT39" s="108"/>
      <c r="BU39" s="5"/>
      <c r="BW39" s="119"/>
      <c r="BX39" s="119"/>
    </row>
    <row r="40" spans="1:76" s="9" customFormat="1" ht="38.25" hidden="1">
      <c r="A40" s="4">
        <v>26594706</v>
      </c>
      <c r="B40" s="4"/>
      <c r="C40" s="94" t="s">
        <v>64</v>
      </c>
      <c r="D40" s="4">
        <v>26594706</v>
      </c>
      <c r="E40" s="4">
        <v>4576756</v>
      </c>
      <c r="F40" s="4" t="s">
        <v>48</v>
      </c>
      <c r="G40" s="4" t="s">
        <v>66</v>
      </c>
      <c r="H40" s="5"/>
      <c r="I40" s="5">
        <v>1</v>
      </c>
      <c r="J40" s="5">
        <v>1</v>
      </c>
      <c r="K40" s="6">
        <v>1</v>
      </c>
      <c r="L40" s="5"/>
      <c r="M40" s="6"/>
      <c r="N40" s="5"/>
      <c r="O40" s="5"/>
      <c r="P40" s="5"/>
      <c r="Q40" s="5"/>
      <c r="R40" s="5"/>
      <c r="S40" s="5"/>
      <c r="T40" s="5"/>
      <c r="U40" s="5"/>
      <c r="V40" s="5">
        <v>1</v>
      </c>
      <c r="W40" s="5">
        <v>0.2</v>
      </c>
      <c r="X40" s="5">
        <v>542602</v>
      </c>
      <c r="Y40" s="5">
        <v>406950</v>
      </c>
      <c r="Z40" s="5">
        <v>406950</v>
      </c>
      <c r="AA40" s="5">
        <v>376600</v>
      </c>
      <c r="AB40" s="5">
        <v>406950</v>
      </c>
      <c r="AC40" s="5">
        <v>57805</v>
      </c>
      <c r="AD40" s="5">
        <v>50000</v>
      </c>
      <c r="AE40" s="5">
        <v>45000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9285</v>
      </c>
      <c r="AM40" s="5">
        <v>7577</v>
      </c>
      <c r="AN40" s="5">
        <v>8052</v>
      </c>
      <c r="AO40" s="5"/>
      <c r="AP40" s="5"/>
      <c r="AQ40" s="5"/>
      <c r="AR40" s="5">
        <v>52249</v>
      </c>
      <c r="AS40" s="5">
        <v>62000</v>
      </c>
      <c r="AT40" s="5">
        <v>70000</v>
      </c>
      <c r="AU40" s="5">
        <v>35000</v>
      </c>
      <c r="AV40" s="5">
        <v>406950</v>
      </c>
      <c r="AW40" s="5">
        <v>406950</v>
      </c>
      <c r="AX40" s="11">
        <v>375000</v>
      </c>
      <c r="AY40" s="5">
        <v>375000</v>
      </c>
      <c r="AZ40" s="5">
        <v>375000</v>
      </c>
      <c r="BA40" s="5">
        <v>62000</v>
      </c>
      <c r="BB40" s="5">
        <f t="shared" si="5"/>
        <v>437000</v>
      </c>
      <c r="BC40" s="5">
        <f t="shared" si="1"/>
        <v>476950</v>
      </c>
      <c r="BD40" s="91">
        <f t="shared" si="2"/>
        <v>410000</v>
      </c>
      <c r="BE40" s="5"/>
      <c r="BF40" s="7"/>
      <c r="BG40" s="7"/>
      <c r="BH40" s="7"/>
      <c r="BI40" s="7"/>
      <c r="BJ40" s="7"/>
      <c r="BK40" s="20">
        <f t="shared" si="4"/>
        <v>0.9382151029748284</v>
      </c>
      <c r="BL40" s="20"/>
      <c r="BM40" s="7"/>
      <c r="BN40" s="7"/>
      <c r="BO40" s="5">
        <v>35700</v>
      </c>
      <c r="BP40" s="4"/>
      <c r="BQ40" s="4"/>
      <c r="BR40" s="48" t="s">
        <v>194</v>
      </c>
      <c r="BS40" s="47" t="s">
        <v>207</v>
      </c>
      <c r="BT40" s="108"/>
      <c r="BU40" s="5"/>
      <c r="BW40" s="119"/>
      <c r="BX40" s="119"/>
    </row>
    <row r="41" spans="1:76" s="9" customFormat="1" ht="38.25" hidden="1">
      <c r="A41" s="4">
        <v>26594706</v>
      </c>
      <c r="B41" s="4"/>
      <c r="C41" s="94" t="s">
        <v>64</v>
      </c>
      <c r="D41" s="4">
        <v>26594706</v>
      </c>
      <c r="E41" s="4">
        <v>7050514</v>
      </c>
      <c r="F41" s="4" t="s">
        <v>48</v>
      </c>
      <c r="G41" s="4" t="s">
        <v>67</v>
      </c>
      <c r="H41" s="5"/>
      <c r="I41" s="5">
        <v>1</v>
      </c>
      <c r="J41" s="5">
        <v>1</v>
      </c>
      <c r="K41" s="6">
        <v>0.8</v>
      </c>
      <c r="L41" s="5"/>
      <c r="M41" s="6"/>
      <c r="N41" s="5"/>
      <c r="O41" s="5"/>
      <c r="P41" s="5"/>
      <c r="Q41" s="5"/>
      <c r="R41" s="5"/>
      <c r="S41" s="5"/>
      <c r="T41" s="5"/>
      <c r="U41" s="5"/>
      <c r="V41" s="5">
        <v>1</v>
      </c>
      <c r="W41" s="5">
        <v>0.2</v>
      </c>
      <c r="X41" s="5">
        <v>453590</v>
      </c>
      <c r="Y41" s="5">
        <v>317850</v>
      </c>
      <c r="Z41" s="5">
        <v>317850</v>
      </c>
      <c r="AA41" s="5">
        <v>278000</v>
      </c>
      <c r="AB41" s="5">
        <v>317850</v>
      </c>
      <c r="AC41" s="5">
        <v>55500</v>
      </c>
      <c r="AD41" s="5">
        <v>60000</v>
      </c>
      <c r="AE41" s="5">
        <v>42000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18340</v>
      </c>
      <c r="AM41" s="5">
        <v>23235</v>
      </c>
      <c r="AN41" s="5">
        <v>20740</v>
      </c>
      <c r="AO41" s="5"/>
      <c r="AP41" s="5"/>
      <c r="AQ41" s="5"/>
      <c r="AR41" s="5">
        <v>47249</v>
      </c>
      <c r="AS41" s="5">
        <v>24000</v>
      </c>
      <c r="AT41" s="5">
        <v>60000</v>
      </c>
      <c r="AU41" s="5">
        <v>23900</v>
      </c>
      <c r="AV41" s="5">
        <v>317850</v>
      </c>
      <c r="AW41" s="5">
        <v>317850</v>
      </c>
      <c r="AX41" s="11">
        <v>295000</v>
      </c>
      <c r="AY41" s="5">
        <v>295000</v>
      </c>
      <c r="AZ41" s="5">
        <v>295000</v>
      </c>
      <c r="BA41" s="5">
        <v>24000</v>
      </c>
      <c r="BB41" s="5">
        <f t="shared" si="5"/>
        <v>319000</v>
      </c>
      <c r="BC41" s="5">
        <f t="shared" si="1"/>
        <v>377850</v>
      </c>
      <c r="BD41" s="91">
        <f t="shared" si="2"/>
        <v>318900</v>
      </c>
      <c r="BE41" s="5"/>
      <c r="BF41" s="7"/>
      <c r="BG41" s="7"/>
      <c r="BH41" s="7"/>
      <c r="BI41" s="7"/>
      <c r="BJ41" s="7"/>
      <c r="BK41" s="20">
        <f t="shared" si="4"/>
        <v>0.9996865203761756</v>
      </c>
      <c r="BL41" s="20"/>
      <c r="BM41" s="7"/>
      <c r="BN41" s="7"/>
      <c r="BO41" s="5">
        <v>6400</v>
      </c>
      <c r="BP41" s="4"/>
      <c r="BQ41" s="4"/>
      <c r="BR41" s="48" t="s">
        <v>194</v>
      </c>
      <c r="BS41" s="47" t="s">
        <v>207</v>
      </c>
      <c r="BT41" s="108"/>
      <c r="BU41" s="5"/>
      <c r="BW41" s="119"/>
      <c r="BX41" s="119"/>
    </row>
    <row r="42" spans="1:76" s="9" customFormat="1" ht="38.25" hidden="1">
      <c r="A42" s="4">
        <v>26594706</v>
      </c>
      <c r="B42" s="4"/>
      <c r="C42" s="94" t="s">
        <v>64</v>
      </c>
      <c r="D42" s="4">
        <v>26594706</v>
      </c>
      <c r="E42" s="4">
        <v>7192717</v>
      </c>
      <c r="F42" s="4" t="s">
        <v>48</v>
      </c>
      <c r="G42" s="4" t="s">
        <v>68</v>
      </c>
      <c r="H42" s="5"/>
      <c r="I42" s="5">
        <v>1</v>
      </c>
      <c r="J42" s="5">
        <v>2</v>
      </c>
      <c r="K42" s="6">
        <v>1.5</v>
      </c>
      <c r="L42" s="5"/>
      <c r="M42" s="6"/>
      <c r="N42" s="5"/>
      <c r="O42" s="5"/>
      <c r="P42" s="5"/>
      <c r="Q42" s="5"/>
      <c r="R42" s="5"/>
      <c r="S42" s="5"/>
      <c r="T42" s="5"/>
      <c r="U42" s="5"/>
      <c r="V42" s="5">
        <v>1</v>
      </c>
      <c r="W42" s="5">
        <v>0.2</v>
      </c>
      <c r="X42" s="5">
        <v>657690</v>
      </c>
      <c r="Y42" s="5">
        <v>498150</v>
      </c>
      <c r="Z42" s="5">
        <v>498150</v>
      </c>
      <c r="AA42" s="5">
        <v>376600</v>
      </c>
      <c r="AB42" s="5">
        <v>498150</v>
      </c>
      <c r="AC42" s="5">
        <v>60900</v>
      </c>
      <c r="AD42" s="5">
        <v>75000</v>
      </c>
      <c r="AE42" s="5">
        <v>60000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9357</v>
      </c>
      <c r="AM42" s="5">
        <v>12337</v>
      </c>
      <c r="AN42" s="5">
        <v>17040</v>
      </c>
      <c r="AO42" s="5"/>
      <c r="AP42" s="5"/>
      <c r="AQ42" s="5"/>
      <c r="AR42" s="5">
        <v>67249</v>
      </c>
      <c r="AS42" s="5">
        <v>53000</v>
      </c>
      <c r="AT42" s="5">
        <v>72500</v>
      </c>
      <c r="AU42" s="5">
        <v>34200</v>
      </c>
      <c r="AV42" s="5">
        <v>498150</v>
      </c>
      <c r="AW42" s="5">
        <v>498150</v>
      </c>
      <c r="AX42" s="11">
        <v>430000</v>
      </c>
      <c r="AY42" s="5">
        <v>430000</v>
      </c>
      <c r="AZ42" s="5">
        <v>430000</v>
      </c>
      <c r="BA42" s="5">
        <v>53000</v>
      </c>
      <c r="BB42" s="5">
        <f t="shared" si="5"/>
        <v>483000</v>
      </c>
      <c r="BC42" s="5">
        <f t="shared" si="1"/>
        <v>570650</v>
      </c>
      <c r="BD42" s="91">
        <f t="shared" si="2"/>
        <v>464200</v>
      </c>
      <c r="BE42" s="5"/>
      <c r="BF42" s="7"/>
      <c r="BG42" s="7"/>
      <c r="BH42" s="7"/>
      <c r="BI42" s="7"/>
      <c r="BJ42" s="7"/>
      <c r="BK42" s="20">
        <f t="shared" si="4"/>
        <v>0.9610766045548654</v>
      </c>
      <c r="BL42" s="20"/>
      <c r="BM42" s="7"/>
      <c r="BN42" s="7"/>
      <c r="BO42" s="5">
        <v>28400</v>
      </c>
      <c r="BP42" s="4"/>
      <c r="BQ42" s="4"/>
      <c r="BR42" s="48" t="s">
        <v>194</v>
      </c>
      <c r="BS42" s="47" t="s">
        <v>207</v>
      </c>
      <c r="BT42" s="108"/>
      <c r="BU42" s="5"/>
      <c r="BW42" s="119"/>
      <c r="BX42" s="119"/>
    </row>
    <row r="43" spans="1:76" s="9" customFormat="1" ht="38.25" hidden="1">
      <c r="A43" s="4">
        <v>26594706</v>
      </c>
      <c r="B43" s="4"/>
      <c r="C43" s="94" t="s">
        <v>64</v>
      </c>
      <c r="D43" s="4">
        <v>26594706</v>
      </c>
      <c r="E43" s="4">
        <v>8577498</v>
      </c>
      <c r="F43" s="4" t="s">
        <v>48</v>
      </c>
      <c r="G43" s="4" t="s">
        <v>69</v>
      </c>
      <c r="H43" s="5"/>
      <c r="I43" s="5">
        <v>1</v>
      </c>
      <c r="J43" s="5">
        <v>2</v>
      </c>
      <c r="K43" s="6">
        <v>1.5</v>
      </c>
      <c r="L43" s="5"/>
      <c r="M43" s="6"/>
      <c r="N43" s="5"/>
      <c r="O43" s="5"/>
      <c r="P43" s="5"/>
      <c r="Q43" s="5"/>
      <c r="R43" s="5"/>
      <c r="S43" s="5"/>
      <c r="T43" s="5"/>
      <c r="U43" s="5"/>
      <c r="V43" s="5">
        <v>1</v>
      </c>
      <c r="W43" s="5">
        <v>0.2</v>
      </c>
      <c r="X43" s="5">
        <v>676750</v>
      </c>
      <c r="Y43" s="5">
        <v>521210</v>
      </c>
      <c r="Z43" s="5">
        <v>521210</v>
      </c>
      <c r="AA43" s="5">
        <v>376600</v>
      </c>
      <c r="AB43" s="5">
        <v>521210</v>
      </c>
      <c r="AC43" s="5">
        <v>45000</v>
      </c>
      <c r="AD43" s="5">
        <v>50000</v>
      </c>
      <c r="AE43" s="5">
        <v>50000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17207</v>
      </c>
      <c r="AM43" s="5">
        <v>23685</v>
      </c>
      <c r="AN43" s="5">
        <v>20540</v>
      </c>
      <c r="AO43" s="5"/>
      <c r="AP43" s="5"/>
      <c r="AQ43" s="5"/>
      <c r="AR43" s="5">
        <v>77249</v>
      </c>
      <c r="AS43" s="5">
        <v>60000</v>
      </c>
      <c r="AT43" s="5">
        <v>70000</v>
      </c>
      <c r="AU43" s="5">
        <v>34800</v>
      </c>
      <c r="AV43" s="5">
        <v>521210</v>
      </c>
      <c r="AW43" s="5">
        <v>500000</v>
      </c>
      <c r="AX43" s="11">
        <v>415000</v>
      </c>
      <c r="AY43" s="5">
        <v>415000</v>
      </c>
      <c r="AZ43" s="5">
        <v>415000</v>
      </c>
      <c r="BA43" s="5">
        <v>60000</v>
      </c>
      <c r="BB43" s="5">
        <f t="shared" si="5"/>
        <v>475000</v>
      </c>
      <c r="BC43" s="5">
        <f t="shared" si="1"/>
        <v>591210</v>
      </c>
      <c r="BD43" s="91">
        <f t="shared" si="2"/>
        <v>449800</v>
      </c>
      <c r="BE43" s="5"/>
      <c r="BF43" s="7"/>
      <c r="BG43" s="7"/>
      <c r="BH43" s="7"/>
      <c r="BI43" s="7"/>
      <c r="BJ43" s="7"/>
      <c r="BK43" s="20">
        <f t="shared" si="4"/>
        <v>0.9469473684210526</v>
      </c>
      <c r="BL43" s="20"/>
      <c r="BM43" s="7"/>
      <c r="BN43" s="7"/>
      <c r="BO43" s="5">
        <f>(BB43*1.02)-BD43</f>
        <v>34700</v>
      </c>
      <c r="BP43" s="4"/>
      <c r="BQ43" s="4"/>
      <c r="BR43" s="48" t="s">
        <v>194</v>
      </c>
      <c r="BS43" s="47" t="s">
        <v>207</v>
      </c>
      <c r="BT43" s="108"/>
      <c r="BU43" s="5"/>
      <c r="BW43" s="119"/>
      <c r="BX43" s="119"/>
    </row>
    <row r="44" spans="1:76" s="9" customFormat="1" ht="76.5" hidden="1">
      <c r="A44" s="4"/>
      <c r="B44" s="4"/>
      <c r="C44" s="94" t="s">
        <v>74</v>
      </c>
      <c r="D44" s="4">
        <v>27050491</v>
      </c>
      <c r="E44" s="4">
        <v>6080299</v>
      </c>
      <c r="F44" s="4" t="s">
        <v>48</v>
      </c>
      <c r="G44" s="37" t="s">
        <v>77</v>
      </c>
      <c r="H44" s="5"/>
      <c r="I44" s="5">
        <v>1</v>
      </c>
      <c r="J44" s="5">
        <v>1</v>
      </c>
      <c r="K44" s="6">
        <v>1</v>
      </c>
      <c r="L44" s="5"/>
      <c r="M44" s="6"/>
      <c r="N44" s="5"/>
      <c r="O44" s="5"/>
      <c r="P44" s="5"/>
      <c r="Q44" s="5"/>
      <c r="R44" s="5"/>
      <c r="S44" s="5"/>
      <c r="T44" s="5"/>
      <c r="U44" s="5"/>
      <c r="V44" s="5">
        <v>2</v>
      </c>
      <c r="W44" s="5">
        <v>0.49</v>
      </c>
      <c r="X44" s="5">
        <v>682123</v>
      </c>
      <c r="Y44" s="5">
        <v>682123</v>
      </c>
      <c r="Z44" s="5">
        <v>682123</v>
      </c>
      <c r="AA44" s="5"/>
      <c r="AB44" s="5">
        <v>682123</v>
      </c>
      <c r="AC44" s="5"/>
      <c r="AD44" s="5">
        <v>0</v>
      </c>
      <c r="AE44" s="5">
        <v>0</v>
      </c>
      <c r="AF44" s="5"/>
      <c r="AG44" s="5">
        <v>0</v>
      </c>
      <c r="AH44" s="5">
        <v>0</v>
      </c>
      <c r="AI44" s="5"/>
      <c r="AJ44" s="5">
        <v>0</v>
      </c>
      <c r="AK44" s="5">
        <v>0</v>
      </c>
      <c r="AL44" s="5"/>
      <c r="AM44" s="5">
        <v>0</v>
      </c>
      <c r="AN44" s="5">
        <v>0</v>
      </c>
      <c r="AO44" s="5"/>
      <c r="AP44" s="5"/>
      <c r="AQ44" s="5"/>
      <c r="AR44" s="5"/>
      <c r="AS44" s="5"/>
      <c r="AT44" s="5"/>
      <c r="AU44" s="5">
        <v>0</v>
      </c>
      <c r="AV44" s="5">
        <v>661123</v>
      </c>
      <c r="AW44" s="5">
        <v>500000</v>
      </c>
      <c r="AX44" s="11">
        <v>300000</v>
      </c>
      <c r="AY44" s="5">
        <v>300000</v>
      </c>
      <c r="AZ44" s="5">
        <v>0</v>
      </c>
      <c r="BA44" s="5">
        <v>0</v>
      </c>
      <c r="BB44" s="5">
        <f t="shared" si="5"/>
        <v>0</v>
      </c>
      <c r="BC44" s="5">
        <f t="shared" si="1"/>
        <v>682123</v>
      </c>
      <c r="BD44" s="91">
        <f t="shared" si="2"/>
        <v>300000</v>
      </c>
      <c r="BE44" s="5"/>
      <c r="BF44" s="7"/>
      <c r="BG44" s="7"/>
      <c r="BH44" s="7"/>
      <c r="BI44" s="7"/>
      <c r="BJ44" s="7"/>
      <c r="BK44" s="20" t="e">
        <f t="shared" si="4"/>
        <v>#DIV/0!</v>
      </c>
      <c r="BL44" s="20"/>
      <c r="BM44" s="7"/>
      <c r="BN44" s="34">
        <v>-300000</v>
      </c>
      <c r="BO44" s="5">
        <v>0</v>
      </c>
      <c r="BP44" s="46">
        <v>-300000</v>
      </c>
      <c r="BQ44" s="46" t="s">
        <v>180</v>
      </c>
      <c r="BR44" s="48" t="s">
        <v>194</v>
      </c>
      <c r="BS44" s="47" t="s">
        <v>207</v>
      </c>
      <c r="BT44" s="108"/>
      <c r="BU44" s="5"/>
      <c r="BW44" s="119"/>
      <c r="BX44" s="119"/>
    </row>
    <row r="45" spans="1:76" s="9" customFormat="1" ht="25.5" hidden="1">
      <c r="A45" s="4">
        <v>66597064</v>
      </c>
      <c r="B45" s="4"/>
      <c r="C45" s="94" t="s">
        <v>138</v>
      </c>
      <c r="D45" s="4">
        <v>66597064</v>
      </c>
      <c r="E45" s="4">
        <v>8125444</v>
      </c>
      <c r="F45" s="4" t="s">
        <v>48</v>
      </c>
      <c r="G45" s="4" t="s">
        <v>139</v>
      </c>
      <c r="H45" s="5"/>
      <c r="I45" s="5">
        <v>1</v>
      </c>
      <c r="J45" s="5">
        <v>4</v>
      </c>
      <c r="K45" s="6">
        <v>3</v>
      </c>
      <c r="L45" s="5"/>
      <c r="M45" s="6"/>
      <c r="N45" s="5"/>
      <c r="O45" s="5"/>
      <c r="P45" s="5"/>
      <c r="Q45" s="5"/>
      <c r="R45" s="5"/>
      <c r="S45" s="5"/>
      <c r="T45" s="5"/>
      <c r="U45" s="5"/>
      <c r="V45" s="5">
        <v>1</v>
      </c>
      <c r="W45" s="5">
        <v>0.8</v>
      </c>
      <c r="X45" s="5">
        <v>2174000</v>
      </c>
      <c r="Y45" s="5">
        <v>1349000</v>
      </c>
      <c r="Z45" s="5">
        <v>1349000</v>
      </c>
      <c r="AA45" s="5">
        <v>967100</v>
      </c>
      <c r="AB45" s="5">
        <v>1349000</v>
      </c>
      <c r="AC45" s="5">
        <v>85000</v>
      </c>
      <c r="AD45" s="5">
        <v>85600</v>
      </c>
      <c r="AE45" s="5">
        <v>91000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/>
      <c r="AP45" s="5"/>
      <c r="AQ45" s="5"/>
      <c r="AR45" s="5">
        <v>62447</v>
      </c>
      <c r="AS45" s="5">
        <v>172000</v>
      </c>
      <c r="AT45" s="5">
        <v>194000</v>
      </c>
      <c r="AU45" s="5">
        <v>98200</v>
      </c>
      <c r="AV45" s="5">
        <v>1349000</v>
      </c>
      <c r="AW45" s="5">
        <v>1349000</v>
      </c>
      <c r="AX45" s="11">
        <v>1006000</v>
      </c>
      <c r="AY45" s="5">
        <v>1006000</v>
      </c>
      <c r="AZ45" s="5">
        <v>1006000</v>
      </c>
      <c r="BA45" s="5">
        <v>172000</v>
      </c>
      <c r="BB45" s="5">
        <f t="shared" si="5"/>
        <v>1178000</v>
      </c>
      <c r="BC45" s="5">
        <f t="shared" si="1"/>
        <v>1543000</v>
      </c>
      <c r="BD45" s="91">
        <f t="shared" si="2"/>
        <v>1104200</v>
      </c>
      <c r="BE45" s="5"/>
      <c r="BF45" s="7"/>
      <c r="BG45" s="7"/>
      <c r="BH45" s="7"/>
      <c r="BI45" s="7"/>
      <c r="BJ45" s="7"/>
      <c r="BK45" s="20">
        <f t="shared" si="4"/>
        <v>0.9373514431239389</v>
      </c>
      <c r="BL45" s="20"/>
      <c r="BM45" s="7"/>
      <c r="BN45" s="7"/>
      <c r="BO45" s="5">
        <v>97300</v>
      </c>
      <c r="BP45" s="4"/>
      <c r="BQ45" s="4"/>
      <c r="BR45" s="48" t="s">
        <v>194</v>
      </c>
      <c r="BS45" s="47" t="s">
        <v>207</v>
      </c>
      <c r="BT45" s="108"/>
      <c r="BU45" s="5"/>
      <c r="BW45" s="119"/>
      <c r="BX45" s="119"/>
    </row>
    <row r="46" spans="1:76" s="9" customFormat="1" ht="25.5" hidden="1">
      <c r="A46" s="4"/>
      <c r="B46" s="4"/>
      <c r="C46" s="94" t="s">
        <v>138</v>
      </c>
      <c r="D46" s="4">
        <v>66597064</v>
      </c>
      <c r="E46" s="4">
        <v>9390296</v>
      </c>
      <c r="F46" s="4" t="s">
        <v>48</v>
      </c>
      <c r="G46" s="4" t="s">
        <v>139</v>
      </c>
      <c r="H46" s="5"/>
      <c r="I46" s="5">
        <v>1</v>
      </c>
      <c r="J46" s="5">
        <v>1</v>
      </c>
      <c r="K46" s="6">
        <v>0.2</v>
      </c>
      <c r="L46" s="5"/>
      <c r="M46" s="6"/>
      <c r="N46" s="5"/>
      <c r="O46" s="5"/>
      <c r="P46" s="5"/>
      <c r="Q46" s="5"/>
      <c r="R46" s="5"/>
      <c r="S46" s="5"/>
      <c r="T46" s="5"/>
      <c r="U46" s="5"/>
      <c r="V46" s="5"/>
      <c r="W46" s="5"/>
      <c r="X46" s="5">
        <v>83000</v>
      </c>
      <c r="Y46" s="5">
        <v>63000</v>
      </c>
      <c r="Z46" s="5">
        <v>63000</v>
      </c>
      <c r="AA46" s="5">
        <v>51000</v>
      </c>
      <c r="AB46" s="5">
        <v>63000</v>
      </c>
      <c r="AC46" s="5">
        <v>5000</v>
      </c>
      <c r="AD46" s="5">
        <v>5000</v>
      </c>
      <c r="AE46" s="5">
        <v>5000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/>
      <c r="AP46" s="5"/>
      <c r="AQ46" s="5"/>
      <c r="AR46" s="5">
        <v>0</v>
      </c>
      <c r="AS46" s="5">
        <v>2000</v>
      </c>
      <c r="AT46" s="5">
        <v>10000</v>
      </c>
      <c r="AU46" s="5">
        <v>4100</v>
      </c>
      <c r="AV46" s="5">
        <v>63000</v>
      </c>
      <c r="AW46" s="5">
        <v>63000</v>
      </c>
      <c r="AX46" s="11">
        <v>50000</v>
      </c>
      <c r="AY46" s="5">
        <v>50000</v>
      </c>
      <c r="AZ46" s="5">
        <v>50000</v>
      </c>
      <c r="BA46" s="5">
        <v>2000</v>
      </c>
      <c r="BB46" s="5">
        <f t="shared" si="5"/>
        <v>52000</v>
      </c>
      <c r="BC46" s="5">
        <f t="shared" si="1"/>
        <v>73000</v>
      </c>
      <c r="BD46" s="91">
        <f t="shared" si="2"/>
        <v>54100</v>
      </c>
      <c r="BE46" s="5"/>
      <c r="BF46" s="7"/>
      <c r="BG46" s="7"/>
      <c r="BH46" s="7"/>
      <c r="BI46" s="7"/>
      <c r="BJ46" s="7"/>
      <c r="BK46" s="20">
        <f t="shared" si="4"/>
        <v>1.0403846153846155</v>
      </c>
      <c r="BL46" s="20"/>
      <c r="BM46" s="7"/>
      <c r="BN46" s="7"/>
      <c r="BO46" s="5">
        <v>0</v>
      </c>
      <c r="BP46" s="4"/>
      <c r="BQ46" s="4"/>
      <c r="BR46" s="48" t="s">
        <v>194</v>
      </c>
      <c r="BS46" s="47" t="s">
        <v>207</v>
      </c>
      <c r="BT46" s="108"/>
      <c r="BU46" s="5"/>
      <c r="BW46" s="119"/>
      <c r="BX46" s="119"/>
    </row>
    <row r="47" spans="1:76" s="9" customFormat="1" ht="25.5" hidden="1">
      <c r="A47" s="4">
        <v>70283966</v>
      </c>
      <c r="B47" s="4"/>
      <c r="C47" s="94" t="s">
        <v>140</v>
      </c>
      <c r="D47" s="4">
        <v>70283966</v>
      </c>
      <c r="E47" s="4">
        <v>2560256</v>
      </c>
      <c r="F47" s="4" t="s">
        <v>48</v>
      </c>
      <c r="G47" s="4" t="s">
        <v>140</v>
      </c>
      <c r="H47" s="5"/>
      <c r="I47" s="5">
        <v>1</v>
      </c>
      <c r="J47" s="5">
        <v>3</v>
      </c>
      <c r="K47" s="6">
        <v>2.5</v>
      </c>
      <c r="L47" s="5"/>
      <c r="M47" s="6"/>
      <c r="N47" s="5"/>
      <c r="O47" s="5"/>
      <c r="P47" s="5"/>
      <c r="Q47" s="5"/>
      <c r="R47" s="5"/>
      <c r="S47" s="5"/>
      <c r="T47" s="5"/>
      <c r="U47" s="5"/>
      <c r="V47" s="5">
        <v>2</v>
      </c>
      <c r="W47" s="5">
        <v>1</v>
      </c>
      <c r="X47" s="5">
        <v>1702260</v>
      </c>
      <c r="Y47" s="5">
        <v>1315260</v>
      </c>
      <c r="Z47" s="5">
        <v>1315260</v>
      </c>
      <c r="AA47" s="5">
        <v>737500</v>
      </c>
      <c r="AB47" s="5">
        <v>1315260</v>
      </c>
      <c r="AC47" s="5">
        <v>80000</v>
      </c>
      <c r="AD47" s="5">
        <v>80000</v>
      </c>
      <c r="AE47" s="5">
        <v>80000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113703</v>
      </c>
      <c r="AS47" s="5">
        <v>151000</v>
      </c>
      <c r="AT47" s="5">
        <v>130000</v>
      </c>
      <c r="AU47" s="5">
        <v>128000</v>
      </c>
      <c r="AV47" s="5">
        <v>1315260</v>
      </c>
      <c r="AW47" s="5">
        <v>1300000</v>
      </c>
      <c r="AX47" s="11">
        <v>700000</v>
      </c>
      <c r="AY47" s="5">
        <v>700000</v>
      </c>
      <c r="AZ47" s="12">
        <v>700000</v>
      </c>
      <c r="BA47" s="5">
        <v>151000</v>
      </c>
      <c r="BB47" s="5">
        <f t="shared" si="5"/>
        <v>851000</v>
      </c>
      <c r="BC47" s="5">
        <f t="shared" si="1"/>
        <v>1445260</v>
      </c>
      <c r="BD47" s="91">
        <f t="shared" si="2"/>
        <v>828000</v>
      </c>
      <c r="BE47" s="5"/>
      <c r="BF47" s="7"/>
      <c r="BG47" s="7"/>
      <c r="BH47" s="7"/>
      <c r="BI47" s="7"/>
      <c r="BJ47" s="7"/>
      <c r="BK47" s="20">
        <f t="shared" si="4"/>
        <v>0.972972972972973</v>
      </c>
      <c r="BL47" s="20"/>
      <c r="BM47" s="7"/>
      <c r="BN47" s="7"/>
      <c r="BO47" s="5">
        <v>40000</v>
      </c>
      <c r="BP47" s="4"/>
      <c r="BQ47" s="4"/>
      <c r="BR47" s="48" t="s">
        <v>194</v>
      </c>
      <c r="BS47" s="47" t="s">
        <v>207</v>
      </c>
      <c r="BT47" s="108"/>
      <c r="BU47" s="5"/>
      <c r="BW47" s="119"/>
      <c r="BX47" s="119"/>
    </row>
    <row r="48" spans="1:76" s="9" customFormat="1" ht="25.5" hidden="1">
      <c r="A48" s="4"/>
      <c r="B48" s="4"/>
      <c r="C48" s="94" t="s">
        <v>141</v>
      </c>
      <c r="D48" s="4">
        <v>69720649</v>
      </c>
      <c r="E48" s="4">
        <v>2029003</v>
      </c>
      <c r="F48" s="4" t="s">
        <v>48</v>
      </c>
      <c r="G48" s="4" t="s">
        <v>141</v>
      </c>
      <c r="H48" s="5"/>
      <c r="I48" s="5">
        <v>1</v>
      </c>
      <c r="J48" s="5">
        <v>2</v>
      </c>
      <c r="K48" s="6">
        <v>2</v>
      </c>
      <c r="L48" s="5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v>771000</v>
      </c>
      <c r="Y48" s="5">
        <v>646000</v>
      </c>
      <c r="Z48" s="5">
        <v>646000</v>
      </c>
      <c r="AA48" s="5">
        <v>450800</v>
      </c>
      <c r="AB48" s="5">
        <v>646000</v>
      </c>
      <c r="AC48" s="5">
        <v>5000</v>
      </c>
      <c r="AD48" s="5">
        <v>10000</v>
      </c>
      <c r="AE48" s="5">
        <v>46000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/>
      <c r="AP48" s="5"/>
      <c r="AQ48" s="5"/>
      <c r="AR48" s="5">
        <v>0</v>
      </c>
      <c r="AS48" s="5">
        <v>27000</v>
      </c>
      <c r="AT48" s="5">
        <v>79000</v>
      </c>
      <c r="AU48" s="5">
        <v>36000</v>
      </c>
      <c r="AV48" s="5">
        <v>646000</v>
      </c>
      <c r="AW48" s="5">
        <v>600000</v>
      </c>
      <c r="AX48" s="11">
        <v>424000</v>
      </c>
      <c r="AY48" s="5">
        <v>424000</v>
      </c>
      <c r="AZ48" s="5">
        <v>424000</v>
      </c>
      <c r="BA48" s="5">
        <v>27000</v>
      </c>
      <c r="BB48" s="5">
        <f t="shared" si="5"/>
        <v>451000</v>
      </c>
      <c r="BC48" s="5">
        <f t="shared" si="1"/>
        <v>725000</v>
      </c>
      <c r="BD48" s="91">
        <f t="shared" si="2"/>
        <v>460000</v>
      </c>
      <c r="BE48" s="5"/>
      <c r="BF48" s="7"/>
      <c r="BG48" s="7"/>
      <c r="BH48" s="7"/>
      <c r="BI48" s="7"/>
      <c r="BJ48" s="7"/>
      <c r="BK48" s="20">
        <f t="shared" si="4"/>
        <v>1.0199556541019956</v>
      </c>
      <c r="BL48" s="20"/>
      <c r="BM48" s="7"/>
      <c r="BN48" s="7"/>
      <c r="BO48" s="5">
        <v>0</v>
      </c>
      <c r="BP48" s="4"/>
      <c r="BQ48" s="4"/>
      <c r="BR48" s="48" t="s">
        <v>194</v>
      </c>
      <c r="BS48" s="47" t="s">
        <v>207</v>
      </c>
      <c r="BT48" s="108"/>
      <c r="BU48" s="5"/>
      <c r="BW48" s="119"/>
      <c r="BX48" s="119"/>
    </row>
    <row r="49" spans="1:76" s="9" customFormat="1" ht="38.25" hidden="1">
      <c r="A49" s="4">
        <v>65761979</v>
      </c>
      <c r="B49" s="4"/>
      <c r="C49" s="94" t="s">
        <v>142</v>
      </c>
      <c r="D49" s="4">
        <v>65761979</v>
      </c>
      <c r="E49" s="4">
        <v>3460645</v>
      </c>
      <c r="F49" s="4" t="s">
        <v>48</v>
      </c>
      <c r="G49" s="4" t="s">
        <v>146</v>
      </c>
      <c r="H49" s="5"/>
      <c r="I49" s="5">
        <v>1</v>
      </c>
      <c r="J49" s="5">
        <v>1</v>
      </c>
      <c r="K49" s="6">
        <v>0.2</v>
      </c>
      <c r="L49" s="5"/>
      <c r="M49" s="6"/>
      <c r="N49" s="5"/>
      <c r="O49" s="5"/>
      <c r="P49" s="5"/>
      <c r="Q49" s="5"/>
      <c r="R49" s="5"/>
      <c r="S49" s="5"/>
      <c r="T49" s="5">
        <v>3</v>
      </c>
      <c r="U49" s="5">
        <v>0.7</v>
      </c>
      <c r="V49" s="5">
        <v>1</v>
      </c>
      <c r="W49" s="5">
        <v>0.1</v>
      </c>
      <c r="X49" s="5">
        <v>29583</v>
      </c>
      <c r="Y49" s="5">
        <v>29583</v>
      </c>
      <c r="Z49" s="5">
        <v>29583</v>
      </c>
      <c r="AA49" s="5">
        <v>154000</v>
      </c>
      <c r="AB49" s="5">
        <v>29583</v>
      </c>
      <c r="AC49" s="5">
        <v>10750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/>
      <c r="AP49" s="5"/>
      <c r="AQ49" s="5"/>
      <c r="AR49" s="5">
        <v>0</v>
      </c>
      <c r="AS49" s="5">
        <v>18000</v>
      </c>
      <c r="AT49" s="5">
        <v>0</v>
      </c>
      <c r="AU49" s="5">
        <v>30300</v>
      </c>
      <c r="AV49" s="5">
        <v>29583</v>
      </c>
      <c r="AW49" s="5">
        <v>29583</v>
      </c>
      <c r="AX49" s="11">
        <v>29000</v>
      </c>
      <c r="AY49" s="5">
        <v>29000</v>
      </c>
      <c r="AZ49" s="5">
        <v>136000</v>
      </c>
      <c r="BA49" s="5">
        <v>18000</v>
      </c>
      <c r="BB49" s="5">
        <f t="shared" si="5"/>
        <v>154000</v>
      </c>
      <c r="BC49" s="5">
        <f t="shared" si="1"/>
        <v>29583</v>
      </c>
      <c r="BD49" s="91">
        <f t="shared" si="2"/>
        <v>59300</v>
      </c>
      <c r="BE49" s="5"/>
      <c r="BF49" s="7"/>
      <c r="BG49" s="7"/>
      <c r="BH49" s="7"/>
      <c r="BI49" s="7"/>
      <c r="BJ49" s="7"/>
      <c r="BK49" s="20">
        <f t="shared" si="4"/>
        <v>0.38506493506493505</v>
      </c>
      <c r="BL49" s="20"/>
      <c r="BM49" s="7"/>
      <c r="BN49" s="7"/>
      <c r="BO49" s="5">
        <v>97700</v>
      </c>
      <c r="BP49" s="4"/>
      <c r="BQ49" s="4"/>
      <c r="BR49" s="48" t="s">
        <v>194</v>
      </c>
      <c r="BS49" s="47" t="s">
        <v>207</v>
      </c>
      <c r="BT49" s="108"/>
      <c r="BU49" s="5"/>
      <c r="BW49" s="119"/>
      <c r="BX49" s="119"/>
    </row>
    <row r="50" spans="1:76" s="9" customFormat="1" ht="25.5" hidden="1">
      <c r="A50" s="4">
        <v>15060233</v>
      </c>
      <c r="B50" s="4"/>
      <c r="C50" s="94" t="s">
        <v>147</v>
      </c>
      <c r="D50" s="4">
        <v>15060233</v>
      </c>
      <c r="E50" s="4">
        <v>8496850</v>
      </c>
      <c r="F50" s="4" t="s">
        <v>48</v>
      </c>
      <c r="G50" s="4" t="s">
        <v>152</v>
      </c>
      <c r="H50" s="5"/>
      <c r="I50" s="5">
        <v>1</v>
      </c>
      <c r="J50" s="5">
        <v>2</v>
      </c>
      <c r="K50" s="6">
        <v>1.5</v>
      </c>
      <c r="L50" s="5"/>
      <c r="M50" s="6"/>
      <c r="N50" s="5"/>
      <c r="O50" s="5"/>
      <c r="P50" s="5"/>
      <c r="Q50" s="5"/>
      <c r="R50" s="5"/>
      <c r="S50" s="5"/>
      <c r="T50" s="5"/>
      <c r="U50" s="5"/>
      <c r="V50" s="5">
        <v>3</v>
      </c>
      <c r="W50" s="5">
        <v>0.75</v>
      </c>
      <c r="X50" s="5">
        <v>840003</v>
      </c>
      <c r="Y50" s="5">
        <v>628500</v>
      </c>
      <c r="Z50" s="5">
        <v>628500</v>
      </c>
      <c r="AA50" s="5">
        <v>627000</v>
      </c>
      <c r="AB50" s="5">
        <v>628500</v>
      </c>
      <c r="AC50" s="5">
        <v>38793</v>
      </c>
      <c r="AD50" s="5">
        <v>94600</v>
      </c>
      <c r="AE50" s="5">
        <v>94600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/>
      <c r="AP50" s="5"/>
      <c r="AQ50" s="5"/>
      <c r="AR50" s="5">
        <v>57329</v>
      </c>
      <c r="AS50" s="5">
        <v>138000</v>
      </c>
      <c r="AT50" s="5">
        <v>115000</v>
      </c>
      <c r="AU50" s="5">
        <v>54700</v>
      </c>
      <c r="AV50" s="5">
        <v>628500</v>
      </c>
      <c r="AW50" s="5">
        <v>628500</v>
      </c>
      <c r="AX50" s="11">
        <v>546000</v>
      </c>
      <c r="AY50" s="5">
        <v>546000</v>
      </c>
      <c r="AZ50" s="5">
        <v>546000</v>
      </c>
      <c r="BA50" s="5">
        <v>138000</v>
      </c>
      <c r="BB50" s="5">
        <f t="shared" si="5"/>
        <v>684000</v>
      </c>
      <c r="BC50" s="5">
        <f t="shared" si="1"/>
        <v>743500</v>
      </c>
      <c r="BD50" s="91">
        <f t="shared" si="2"/>
        <v>600700</v>
      </c>
      <c r="BE50" s="5"/>
      <c r="BF50" s="7"/>
      <c r="BG50" s="7"/>
      <c r="BH50" s="7"/>
      <c r="BI50" s="7"/>
      <c r="BJ50" s="7"/>
      <c r="BK50" s="20">
        <f t="shared" si="4"/>
        <v>0.8782163742690059</v>
      </c>
      <c r="BL50" s="20"/>
      <c r="BM50" s="7"/>
      <c r="BN50" s="7"/>
      <c r="BO50" s="5">
        <v>96900</v>
      </c>
      <c r="BP50" s="4"/>
      <c r="BQ50" s="4"/>
      <c r="BR50" s="48" t="s">
        <v>194</v>
      </c>
      <c r="BS50" s="47" t="s">
        <v>205</v>
      </c>
      <c r="BT50" s="108"/>
      <c r="BU50" s="5"/>
      <c r="BW50" s="119"/>
      <c r="BX50" s="119"/>
    </row>
    <row r="51" spans="1:76" s="9" customFormat="1" ht="25.5" hidden="1">
      <c r="A51" s="4">
        <v>47224541</v>
      </c>
      <c r="B51" s="4"/>
      <c r="C51" s="94" t="s">
        <v>153</v>
      </c>
      <c r="D51" s="4">
        <v>47224541</v>
      </c>
      <c r="E51" s="4">
        <v>1810833</v>
      </c>
      <c r="F51" s="4" t="s">
        <v>48</v>
      </c>
      <c r="G51" s="4" t="s">
        <v>154</v>
      </c>
      <c r="H51" s="5"/>
      <c r="I51" s="5">
        <v>1</v>
      </c>
      <c r="J51" s="5">
        <v>3</v>
      </c>
      <c r="K51" s="6">
        <v>2.3</v>
      </c>
      <c r="L51" s="5"/>
      <c r="M51" s="6"/>
      <c r="N51" s="5"/>
      <c r="O51" s="5"/>
      <c r="P51" s="5"/>
      <c r="Q51" s="5"/>
      <c r="R51" s="5"/>
      <c r="S51" s="5"/>
      <c r="T51" s="5"/>
      <c r="U51" s="5"/>
      <c r="V51" s="5">
        <v>3</v>
      </c>
      <c r="W51" s="5">
        <v>0.55</v>
      </c>
      <c r="X51" s="5">
        <v>959156</v>
      </c>
      <c r="Y51" s="5">
        <v>651556</v>
      </c>
      <c r="Z51" s="5">
        <v>651556</v>
      </c>
      <c r="AA51" s="5">
        <v>414700</v>
      </c>
      <c r="AB51" s="5">
        <v>651556</v>
      </c>
      <c r="AC51" s="5">
        <v>103000</v>
      </c>
      <c r="AD51" s="5">
        <v>100000</v>
      </c>
      <c r="AE51" s="5">
        <v>100000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1215</v>
      </c>
      <c r="AM51" s="5">
        <v>0</v>
      </c>
      <c r="AN51" s="5">
        <v>0</v>
      </c>
      <c r="AO51" s="5"/>
      <c r="AP51" s="5"/>
      <c r="AQ51" s="5"/>
      <c r="AR51" s="5">
        <v>179927</v>
      </c>
      <c r="AS51" s="5">
        <v>160000</v>
      </c>
      <c r="AT51" s="5">
        <v>160000</v>
      </c>
      <c r="AU51" s="5">
        <v>52700</v>
      </c>
      <c r="AV51" s="5">
        <v>651556</v>
      </c>
      <c r="AW51" s="5">
        <v>651556</v>
      </c>
      <c r="AX51" s="11">
        <v>498000</v>
      </c>
      <c r="AY51" s="5">
        <v>498000</v>
      </c>
      <c r="AZ51" s="5">
        <v>498800</v>
      </c>
      <c r="BA51" s="5">
        <v>122880</v>
      </c>
      <c r="BB51" s="5">
        <f t="shared" si="5"/>
        <v>621680</v>
      </c>
      <c r="BC51" s="5">
        <f t="shared" si="1"/>
        <v>811556</v>
      </c>
      <c r="BD51" s="91">
        <f t="shared" si="2"/>
        <v>550700</v>
      </c>
      <c r="BE51" s="5"/>
      <c r="BF51" s="7"/>
      <c r="BG51" s="7"/>
      <c r="BH51" s="7"/>
      <c r="BI51" s="7"/>
      <c r="BJ51" s="7"/>
      <c r="BK51" s="20">
        <f t="shared" si="4"/>
        <v>0.885825505083001</v>
      </c>
      <c r="BL51" s="20"/>
      <c r="BM51" s="7"/>
      <c r="BN51" s="7"/>
      <c r="BO51" s="5">
        <v>83400</v>
      </c>
      <c r="BP51" s="4"/>
      <c r="BQ51" s="4"/>
      <c r="BR51" s="48" t="s">
        <v>194</v>
      </c>
      <c r="BS51" s="47" t="s">
        <v>205</v>
      </c>
      <c r="BT51" s="108"/>
      <c r="BU51" s="5"/>
      <c r="BW51" s="119"/>
      <c r="BX51" s="119"/>
    </row>
    <row r="52" spans="1:76" s="9" customFormat="1" ht="25.5" hidden="1">
      <c r="A52" s="4"/>
      <c r="B52" s="4"/>
      <c r="C52" s="94" t="s">
        <v>156</v>
      </c>
      <c r="D52" s="4">
        <v>22673377</v>
      </c>
      <c r="E52" s="4">
        <v>2489209</v>
      </c>
      <c r="F52" s="4" t="s">
        <v>48</v>
      </c>
      <c r="G52" s="47" t="s">
        <v>157</v>
      </c>
      <c r="H52" s="5"/>
      <c r="I52" s="5">
        <v>1</v>
      </c>
      <c r="J52" s="5">
        <v>1</v>
      </c>
      <c r="K52" s="6">
        <v>0.5</v>
      </c>
      <c r="L52" s="5">
        <v>1</v>
      </c>
      <c r="M52" s="6">
        <v>0.5</v>
      </c>
      <c r="N52" s="5"/>
      <c r="O52" s="5"/>
      <c r="P52" s="5"/>
      <c r="Q52" s="5"/>
      <c r="R52" s="5"/>
      <c r="S52" s="5"/>
      <c r="T52" s="5"/>
      <c r="U52" s="5"/>
      <c r="V52" s="5">
        <v>1</v>
      </c>
      <c r="W52" s="5">
        <v>0.3</v>
      </c>
      <c r="X52" s="5">
        <v>666940</v>
      </c>
      <c r="Y52" s="5">
        <v>466940</v>
      </c>
      <c r="Z52" s="5">
        <v>466940</v>
      </c>
      <c r="AA52" s="5"/>
      <c r="AB52" s="5">
        <v>466940</v>
      </c>
      <c r="AC52" s="5"/>
      <c r="AD52" s="5">
        <v>0</v>
      </c>
      <c r="AE52" s="5">
        <v>50000</v>
      </c>
      <c r="AF52" s="5"/>
      <c r="AG52" s="5">
        <v>0</v>
      </c>
      <c r="AH52" s="5">
        <v>0</v>
      </c>
      <c r="AI52" s="5"/>
      <c r="AJ52" s="5">
        <v>0</v>
      </c>
      <c r="AK52" s="5">
        <v>0</v>
      </c>
      <c r="AL52" s="5"/>
      <c r="AM52" s="5">
        <v>0</v>
      </c>
      <c r="AN52" s="5">
        <v>0</v>
      </c>
      <c r="AO52" s="5"/>
      <c r="AP52" s="5"/>
      <c r="AQ52" s="5"/>
      <c r="AR52" s="5"/>
      <c r="AS52" s="5">
        <v>0</v>
      </c>
      <c r="AT52" s="5">
        <v>150000</v>
      </c>
      <c r="AU52" s="5">
        <v>0</v>
      </c>
      <c r="AV52" s="5">
        <v>466940</v>
      </c>
      <c r="AW52" s="5">
        <v>0</v>
      </c>
      <c r="AX52" s="11">
        <v>0</v>
      </c>
      <c r="AY52" s="5">
        <v>0</v>
      </c>
      <c r="AZ52" s="5">
        <v>0</v>
      </c>
      <c r="BA52" s="5">
        <v>0</v>
      </c>
      <c r="BB52" s="5">
        <f t="shared" si="5"/>
        <v>0</v>
      </c>
      <c r="BC52" s="5">
        <f t="shared" si="1"/>
        <v>616940</v>
      </c>
      <c r="BD52" s="91">
        <f t="shared" si="2"/>
        <v>0</v>
      </c>
      <c r="BE52" s="5">
        <v>251000</v>
      </c>
      <c r="BF52" s="7"/>
      <c r="BG52" s="7"/>
      <c r="BH52" s="7"/>
      <c r="BI52" s="7"/>
      <c r="BJ52" s="7"/>
      <c r="BK52" s="20" t="e">
        <f t="shared" si="4"/>
        <v>#DIV/0!</v>
      </c>
      <c r="BL52" s="20"/>
      <c r="BM52" s="7"/>
      <c r="BN52" s="7"/>
      <c r="BO52" s="5">
        <f>(BB52*1.02)-BD52</f>
        <v>0</v>
      </c>
      <c r="BP52" s="4"/>
      <c r="BQ52" s="4"/>
      <c r="BR52" s="48" t="s">
        <v>194</v>
      </c>
      <c r="BS52" s="47"/>
      <c r="BT52" s="108"/>
      <c r="BU52" s="5"/>
      <c r="BW52" s="119"/>
      <c r="BX52" s="119"/>
    </row>
    <row r="53" spans="1:76" s="9" customFormat="1" ht="25.5" hidden="1">
      <c r="A53" s="4">
        <v>45659028</v>
      </c>
      <c r="B53" s="4"/>
      <c r="C53" s="94" t="s">
        <v>158</v>
      </c>
      <c r="D53" s="4">
        <v>45659028</v>
      </c>
      <c r="E53" s="4">
        <v>9459540</v>
      </c>
      <c r="F53" s="4" t="s">
        <v>48</v>
      </c>
      <c r="G53" s="47" t="s">
        <v>160</v>
      </c>
      <c r="H53" s="5"/>
      <c r="I53" s="5">
        <v>1</v>
      </c>
      <c r="J53" s="5">
        <v>2</v>
      </c>
      <c r="K53" s="6">
        <v>2</v>
      </c>
      <c r="L53" s="5"/>
      <c r="M53" s="6"/>
      <c r="N53" s="5"/>
      <c r="O53" s="5"/>
      <c r="P53" s="5"/>
      <c r="Q53" s="5"/>
      <c r="R53" s="5"/>
      <c r="S53" s="5"/>
      <c r="T53" s="5"/>
      <c r="U53" s="5"/>
      <c r="V53" s="5">
        <v>3</v>
      </c>
      <c r="W53" s="5">
        <v>0.325</v>
      </c>
      <c r="X53" s="5">
        <v>934611</v>
      </c>
      <c r="Y53" s="5">
        <v>731611</v>
      </c>
      <c r="Z53" s="5">
        <v>731611</v>
      </c>
      <c r="AA53" s="5">
        <v>596100</v>
      </c>
      <c r="AB53" s="5">
        <v>731611</v>
      </c>
      <c r="AC53" s="5">
        <v>135000</v>
      </c>
      <c r="AD53" s="5">
        <v>137000</v>
      </c>
      <c r="AE53" s="5">
        <v>130000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/>
      <c r="AP53" s="5"/>
      <c r="AQ53" s="5"/>
      <c r="AR53" s="5">
        <v>53214</v>
      </c>
      <c r="AS53" s="5">
        <v>67000</v>
      </c>
      <c r="AT53" s="5">
        <v>68000</v>
      </c>
      <c r="AU53" s="5">
        <v>53000</v>
      </c>
      <c r="AV53" s="5">
        <v>731611</v>
      </c>
      <c r="AW53" s="5">
        <v>731611</v>
      </c>
      <c r="AX53" s="11">
        <v>653000</v>
      </c>
      <c r="AY53" s="5">
        <v>653000</v>
      </c>
      <c r="AZ53" s="5">
        <v>653000</v>
      </c>
      <c r="BA53" s="5">
        <v>67000</v>
      </c>
      <c r="BB53" s="5">
        <f t="shared" si="5"/>
        <v>720000</v>
      </c>
      <c r="BC53" s="5">
        <f t="shared" si="1"/>
        <v>799611</v>
      </c>
      <c r="BD53" s="91">
        <f t="shared" si="2"/>
        <v>706000</v>
      </c>
      <c r="BE53" s="5"/>
      <c r="BF53" s="7"/>
      <c r="BG53" s="7"/>
      <c r="BH53" s="7"/>
      <c r="BI53" s="7"/>
      <c r="BJ53" s="7"/>
      <c r="BK53" s="20">
        <f t="shared" si="4"/>
        <v>0.9805555555555555</v>
      </c>
      <c r="BL53" s="20"/>
      <c r="BM53" s="7"/>
      <c r="BN53" s="7"/>
      <c r="BO53" s="5">
        <f>(BB53*1.02)-BD53</f>
        <v>28400</v>
      </c>
      <c r="BP53" s="4"/>
      <c r="BQ53" s="4"/>
      <c r="BR53" s="48" t="s">
        <v>194</v>
      </c>
      <c r="BS53" s="47" t="s">
        <v>207</v>
      </c>
      <c r="BT53" s="108"/>
      <c r="BU53" s="5"/>
      <c r="BW53" s="119"/>
      <c r="BX53" s="119"/>
    </row>
    <row r="54" spans="1:76" s="9" customFormat="1" ht="38.25" hidden="1">
      <c r="A54" s="4"/>
      <c r="B54" s="4"/>
      <c r="C54" s="94" t="s">
        <v>161</v>
      </c>
      <c r="D54" s="4">
        <v>65399447</v>
      </c>
      <c r="E54" s="4">
        <v>4598631</v>
      </c>
      <c r="F54" s="4" t="s">
        <v>48</v>
      </c>
      <c r="G54" s="47" t="s">
        <v>162</v>
      </c>
      <c r="H54" s="5"/>
      <c r="I54" s="5">
        <v>1</v>
      </c>
      <c r="J54" s="5">
        <v>1</v>
      </c>
      <c r="K54" s="6">
        <v>0.5</v>
      </c>
      <c r="L54" s="5"/>
      <c r="M54" s="6"/>
      <c r="N54" s="5"/>
      <c r="O54" s="5"/>
      <c r="P54" s="5"/>
      <c r="Q54" s="5"/>
      <c r="R54" s="5"/>
      <c r="S54" s="5"/>
      <c r="T54" s="5"/>
      <c r="U54" s="5"/>
      <c r="V54" s="5"/>
      <c r="W54" s="5"/>
      <c r="X54" s="5">
        <v>137000</v>
      </c>
      <c r="Y54" s="5">
        <v>136000</v>
      </c>
      <c r="Z54" s="5">
        <v>136000</v>
      </c>
      <c r="AA54" s="5">
        <v>100000</v>
      </c>
      <c r="AB54" s="5">
        <v>136000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/>
      <c r="AP54" s="5"/>
      <c r="AQ54" s="5"/>
      <c r="AR54" s="5"/>
      <c r="AS54" s="5"/>
      <c r="AT54" s="5"/>
      <c r="AU54" s="5">
        <v>0</v>
      </c>
      <c r="AV54" s="5">
        <v>136000</v>
      </c>
      <c r="AW54" s="5">
        <v>130000</v>
      </c>
      <c r="AX54" s="11">
        <v>130000</v>
      </c>
      <c r="AY54" s="5">
        <v>130000</v>
      </c>
      <c r="AZ54" s="12">
        <v>100000</v>
      </c>
      <c r="BA54" s="5">
        <v>0</v>
      </c>
      <c r="BB54" s="5">
        <f t="shared" si="5"/>
        <v>100000</v>
      </c>
      <c r="BC54" s="5">
        <f t="shared" si="1"/>
        <v>136000</v>
      </c>
      <c r="BD54" s="91">
        <f t="shared" si="2"/>
        <v>130000</v>
      </c>
      <c r="BE54" s="5"/>
      <c r="BF54" s="7"/>
      <c r="BG54" s="7"/>
      <c r="BH54" s="7"/>
      <c r="BI54" s="7"/>
      <c r="BJ54" s="7"/>
      <c r="BK54" s="20">
        <f t="shared" si="4"/>
        <v>1.3</v>
      </c>
      <c r="BL54" s="20"/>
      <c r="BM54" s="7"/>
      <c r="BN54" s="7">
        <v>-25000</v>
      </c>
      <c r="BO54" s="5">
        <v>0</v>
      </c>
      <c r="BP54" s="4">
        <v>-27000</v>
      </c>
      <c r="BQ54" s="4"/>
      <c r="BR54" s="48" t="s">
        <v>194</v>
      </c>
      <c r="BS54" s="47" t="s">
        <v>207</v>
      </c>
      <c r="BT54" s="108"/>
      <c r="BU54" s="5"/>
      <c r="BW54" s="119"/>
      <c r="BX54" s="119"/>
    </row>
    <row r="55" spans="1:76" s="9" customFormat="1" ht="38.25" hidden="1">
      <c r="A55" s="4"/>
      <c r="B55" s="4"/>
      <c r="C55" s="94" t="s">
        <v>94</v>
      </c>
      <c r="D55" s="4">
        <v>70955751</v>
      </c>
      <c r="E55" s="4">
        <v>1177442</v>
      </c>
      <c r="F55" s="4" t="s">
        <v>48</v>
      </c>
      <c r="G55" s="47" t="s">
        <v>95</v>
      </c>
      <c r="H55" s="5"/>
      <c r="I55" s="5">
        <v>1</v>
      </c>
      <c r="J55" s="5"/>
      <c r="K55" s="6"/>
      <c r="L55" s="5">
        <v>1</v>
      </c>
      <c r="M55" s="6">
        <v>0.5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>
        <v>216000</v>
      </c>
      <c r="Y55" s="5">
        <v>190000</v>
      </c>
      <c r="Z55" s="5">
        <v>190000</v>
      </c>
      <c r="AA55" s="5">
        <v>15000</v>
      </c>
      <c r="AB55" s="5">
        <v>190000</v>
      </c>
      <c r="AC55" s="5">
        <v>7000</v>
      </c>
      <c r="AD55" s="5">
        <v>7000</v>
      </c>
      <c r="AE55" s="5">
        <v>7000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/>
      <c r="AP55" s="5"/>
      <c r="AQ55" s="5"/>
      <c r="AR55" s="5">
        <v>0</v>
      </c>
      <c r="AS55" s="5">
        <v>0</v>
      </c>
      <c r="AT55" s="5">
        <v>0</v>
      </c>
      <c r="AU55" s="5">
        <v>0</v>
      </c>
      <c r="AV55" s="5">
        <v>190000</v>
      </c>
      <c r="AW55" s="5">
        <v>190000</v>
      </c>
      <c r="AX55" s="11">
        <v>18000</v>
      </c>
      <c r="AY55" s="5">
        <v>18000</v>
      </c>
      <c r="AZ55" s="5">
        <v>18000</v>
      </c>
      <c r="BA55" s="5">
        <v>0</v>
      </c>
      <c r="BB55" s="5">
        <f t="shared" si="5"/>
        <v>18000</v>
      </c>
      <c r="BC55" s="5">
        <f t="shared" si="1"/>
        <v>190000</v>
      </c>
      <c r="BD55" s="91">
        <f t="shared" si="2"/>
        <v>18000</v>
      </c>
      <c r="BE55" s="5"/>
      <c r="BF55" s="7"/>
      <c r="BG55" s="7"/>
      <c r="BH55" s="7"/>
      <c r="BI55" s="7"/>
      <c r="BJ55" s="7"/>
      <c r="BK55" s="20">
        <f t="shared" si="4"/>
        <v>1</v>
      </c>
      <c r="BL55" s="20"/>
      <c r="BM55" s="7">
        <v>2000</v>
      </c>
      <c r="BN55" s="7"/>
      <c r="BO55" s="5">
        <v>0</v>
      </c>
      <c r="BP55" s="4"/>
      <c r="BQ55" s="4"/>
      <c r="BR55" s="48" t="s">
        <v>194</v>
      </c>
      <c r="BS55" s="47" t="s">
        <v>207</v>
      </c>
      <c r="BT55" s="108"/>
      <c r="BU55" s="5"/>
      <c r="BW55" s="119"/>
      <c r="BX55" s="119"/>
    </row>
    <row r="56" spans="1:76" s="9" customFormat="1" ht="38.25" hidden="1">
      <c r="A56" s="4"/>
      <c r="B56" s="4"/>
      <c r="C56" s="94" t="s">
        <v>94</v>
      </c>
      <c r="D56" s="4">
        <v>70955751</v>
      </c>
      <c r="E56" s="4">
        <v>7457654</v>
      </c>
      <c r="F56" s="4" t="s">
        <v>48</v>
      </c>
      <c r="G56" s="47" t="s">
        <v>98</v>
      </c>
      <c r="H56" s="5"/>
      <c r="I56" s="5">
        <v>1</v>
      </c>
      <c r="J56" s="5"/>
      <c r="K56" s="6"/>
      <c r="L56" s="5"/>
      <c r="M56" s="6"/>
      <c r="N56" s="5"/>
      <c r="O56" s="5"/>
      <c r="P56" s="5"/>
      <c r="Q56" s="5"/>
      <c r="R56" s="5"/>
      <c r="S56" s="5"/>
      <c r="T56" s="5"/>
      <c r="U56" s="5"/>
      <c r="V56" s="5"/>
      <c r="W56" s="5"/>
      <c r="X56" s="5">
        <v>37000</v>
      </c>
      <c r="Y56" s="5">
        <v>27000</v>
      </c>
      <c r="Z56" s="5">
        <v>27000</v>
      </c>
      <c r="AA56" s="5">
        <v>15000</v>
      </c>
      <c r="AB56" s="5">
        <v>27000</v>
      </c>
      <c r="AC56" s="5">
        <v>10000</v>
      </c>
      <c r="AD56" s="5">
        <v>10000</v>
      </c>
      <c r="AE56" s="5">
        <v>10000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/>
      <c r="AP56" s="5"/>
      <c r="AQ56" s="5"/>
      <c r="AR56" s="5"/>
      <c r="AS56" s="5"/>
      <c r="AT56" s="5"/>
      <c r="AU56" s="5">
        <v>0</v>
      </c>
      <c r="AV56" s="5">
        <v>27000</v>
      </c>
      <c r="AW56" s="5">
        <v>27000</v>
      </c>
      <c r="AX56" s="11">
        <v>13000</v>
      </c>
      <c r="AY56" s="5">
        <v>13000</v>
      </c>
      <c r="AZ56" s="5">
        <v>13000</v>
      </c>
      <c r="BA56" s="5">
        <v>0</v>
      </c>
      <c r="BB56" s="5">
        <f t="shared" si="5"/>
        <v>13000</v>
      </c>
      <c r="BC56" s="5">
        <f t="shared" si="1"/>
        <v>27000</v>
      </c>
      <c r="BD56" s="91">
        <f t="shared" si="2"/>
        <v>13000</v>
      </c>
      <c r="BE56" s="5"/>
      <c r="BF56" s="7"/>
      <c r="BG56" s="7"/>
      <c r="BH56" s="7"/>
      <c r="BI56" s="7"/>
      <c r="BJ56" s="7"/>
      <c r="BK56" s="20">
        <f t="shared" si="4"/>
        <v>1</v>
      </c>
      <c r="BL56" s="20"/>
      <c r="BM56" s="7"/>
      <c r="BN56" s="7"/>
      <c r="BO56" s="5">
        <v>0</v>
      </c>
      <c r="BP56" s="4"/>
      <c r="BQ56" s="4"/>
      <c r="BR56" s="48" t="s">
        <v>194</v>
      </c>
      <c r="BS56" s="47" t="s">
        <v>207</v>
      </c>
      <c r="BT56" s="108"/>
      <c r="BU56" s="5"/>
      <c r="BW56" s="119"/>
      <c r="BX56" s="119"/>
    </row>
    <row r="57" spans="1:76" s="9" customFormat="1" ht="38.25" hidden="1">
      <c r="A57" s="4">
        <v>70955751</v>
      </c>
      <c r="B57" s="4"/>
      <c r="C57" s="94" t="s">
        <v>94</v>
      </c>
      <c r="D57" s="4">
        <v>70955751</v>
      </c>
      <c r="E57" s="4">
        <v>7914461</v>
      </c>
      <c r="F57" s="4" t="s">
        <v>48</v>
      </c>
      <c r="G57" s="47" t="s">
        <v>99</v>
      </c>
      <c r="H57" s="5"/>
      <c r="I57" s="5">
        <v>1</v>
      </c>
      <c r="J57" s="5">
        <v>2</v>
      </c>
      <c r="K57" s="6">
        <v>1.5</v>
      </c>
      <c r="L57" s="5">
        <v>1</v>
      </c>
      <c r="M57" s="6">
        <v>0.3</v>
      </c>
      <c r="N57" s="5"/>
      <c r="O57" s="5"/>
      <c r="P57" s="5"/>
      <c r="Q57" s="5"/>
      <c r="R57" s="5"/>
      <c r="S57" s="5"/>
      <c r="T57" s="5"/>
      <c r="U57" s="5"/>
      <c r="V57" s="5">
        <v>2</v>
      </c>
      <c r="W57" s="5">
        <v>0.6</v>
      </c>
      <c r="X57" s="5">
        <v>821000</v>
      </c>
      <c r="Y57" s="5">
        <v>821000</v>
      </c>
      <c r="Z57" s="5">
        <v>821000</v>
      </c>
      <c r="AA57" s="5">
        <v>367000</v>
      </c>
      <c r="AB57" s="5">
        <v>821000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/>
      <c r="AP57" s="5"/>
      <c r="AQ57" s="5"/>
      <c r="AR57" s="5">
        <v>0</v>
      </c>
      <c r="AS57" s="5">
        <v>65000</v>
      </c>
      <c r="AT57" s="5">
        <v>0</v>
      </c>
      <c r="AU57" s="5">
        <v>0</v>
      </c>
      <c r="AV57" s="5">
        <v>821000</v>
      </c>
      <c r="AW57" s="5">
        <v>600000</v>
      </c>
      <c r="AX57" s="11">
        <v>302000</v>
      </c>
      <c r="AY57" s="5">
        <v>302000</v>
      </c>
      <c r="AZ57" s="5">
        <v>302000</v>
      </c>
      <c r="BA57" s="5">
        <v>65000</v>
      </c>
      <c r="BB57" s="5">
        <f t="shared" si="5"/>
        <v>367000</v>
      </c>
      <c r="BC57" s="5">
        <f t="shared" si="1"/>
        <v>821000</v>
      </c>
      <c r="BD57" s="91">
        <f t="shared" si="2"/>
        <v>302000</v>
      </c>
      <c r="BE57" s="5"/>
      <c r="BF57" s="7"/>
      <c r="BG57" s="7"/>
      <c r="BH57" s="7"/>
      <c r="BI57" s="7"/>
      <c r="BJ57" s="7"/>
      <c r="BK57" s="20">
        <f t="shared" si="4"/>
        <v>0.8228882833787466</v>
      </c>
      <c r="BL57" s="20"/>
      <c r="BM57" s="7">
        <v>70000</v>
      </c>
      <c r="BN57" s="7"/>
      <c r="BO57" s="5">
        <v>70000</v>
      </c>
      <c r="BP57" s="4"/>
      <c r="BQ57" s="4"/>
      <c r="BR57" s="48" t="s">
        <v>194</v>
      </c>
      <c r="BS57" s="47" t="s">
        <v>207</v>
      </c>
      <c r="BT57" s="108"/>
      <c r="BU57" s="5"/>
      <c r="BW57" s="119"/>
      <c r="BX57" s="119"/>
    </row>
    <row r="58" spans="1:76" s="9" customFormat="1" ht="38.25" hidden="1">
      <c r="A58" s="4"/>
      <c r="B58" s="4"/>
      <c r="C58" s="94" t="s">
        <v>94</v>
      </c>
      <c r="D58" s="4">
        <v>70955751</v>
      </c>
      <c r="E58" s="4">
        <v>8805047</v>
      </c>
      <c r="F58" s="4" t="s">
        <v>48</v>
      </c>
      <c r="G58" s="47" t="s">
        <v>100</v>
      </c>
      <c r="H58" s="5"/>
      <c r="I58" s="5">
        <v>1</v>
      </c>
      <c r="J58" s="5"/>
      <c r="K58" s="6"/>
      <c r="L58" s="5">
        <v>1</v>
      </c>
      <c r="M58" s="6">
        <v>0.5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166000</v>
      </c>
      <c r="Y58" s="5">
        <v>153000</v>
      </c>
      <c r="Z58" s="5">
        <v>153000</v>
      </c>
      <c r="AA58" s="5">
        <v>15000</v>
      </c>
      <c r="AB58" s="5">
        <v>153000</v>
      </c>
      <c r="AC58" s="5">
        <v>0</v>
      </c>
      <c r="AD58" s="5">
        <v>13000</v>
      </c>
      <c r="AE58" s="5">
        <v>13000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/>
      <c r="AP58" s="5"/>
      <c r="AQ58" s="5"/>
      <c r="AR58" s="5"/>
      <c r="AS58" s="5"/>
      <c r="AT58" s="5"/>
      <c r="AU58" s="5">
        <v>0</v>
      </c>
      <c r="AV58" s="5">
        <v>153000</v>
      </c>
      <c r="AW58" s="5">
        <v>153000</v>
      </c>
      <c r="AX58" s="11">
        <v>15000</v>
      </c>
      <c r="AY58" s="5">
        <v>15000</v>
      </c>
      <c r="AZ58" s="5">
        <v>15000</v>
      </c>
      <c r="BA58" s="5">
        <v>0</v>
      </c>
      <c r="BB58" s="5">
        <f t="shared" si="5"/>
        <v>15000</v>
      </c>
      <c r="BC58" s="5">
        <f t="shared" si="1"/>
        <v>153000</v>
      </c>
      <c r="BD58" s="91">
        <f t="shared" si="2"/>
        <v>15000</v>
      </c>
      <c r="BE58" s="5"/>
      <c r="BF58" s="7"/>
      <c r="BG58" s="7"/>
      <c r="BH58" s="7"/>
      <c r="BI58" s="7"/>
      <c r="BJ58" s="7"/>
      <c r="BK58" s="20">
        <f t="shared" si="4"/>
        <v>1</v>
      </c>
      <c r="BL58" s="20"/>
      <c r="BM58" s="7"/>
      <c r="BN58" s="7"/>
      <c r="BO58" s="5">
        <v>0</v>
      </c>
      <c r="BP58" s="4"/>
      <c r="BQ58" s="4"/>
      <c r="BR58" s="48" t="s">
        <v>194</v>
      </c>
      <c r="BS58" s="47"/>
      <c r="BT58" s="108"/>
      <c r="BU58" s="5"/>
      <c r="BW58" s="119"/>
      <c r="BX58" s="119"/>
    </row>
    <row r="59" spans="1:76" s="9" customFormat="1" ht="38.25" hidden="1">
      <c r="A59" s="4"/>
      <c r="B59" s="4"/>
      <c r="C59" s="94" t="s">
        <v>94</v>
      </c>
      <c r="D59" s="4">
        <v>70955751</v>
      </c>
      <c r="E59" s="4">
        <v>9746758</v>
      </c>
      <c r="F59" s="4" t="s">
        <v>48</v>
      </c>
      <c r="G59" s="47" t="s">
        <v>123</v>
      </c>
      <c r="H59" s="5"/>
      <c r="I59" s="5">
        <v>1</v>
      </c>
      <c r="J59" s="5"/>
      <c r="K59" s="6"/>
      <c r="L59" s="5"/>
      <c r="M59" s="6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40000</v>
      </c>
      <c r="Y59" s="5">
        <v>34000</v>
      </c>
      <c r="Z59" s="5">
        <v>34000</v>
      </c>
      <c r="AA59" s="5">
        <v>15000</v>
      </c>
      <c r="AB59" s="5">
        <v>34000</v>
      </c>
      <c r="AC59" s="5">
        <v>6000</v>
      </c>
      <c r="AD59" s="5">
        <v>6000</v>
      </c>
      <c r="AE59" s="5">
        <v>6000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/>
      <c r="AP59" s="5"/>
      <c r="AQ59" s="5"/>
      <c r="AR59" s="5"/>
      <c r="AS59" s="5"/>
      <c r="AT59" s="5"/>
      <c r="AU59" s="5">
        <v>0</v>
      </c>
      <c r="AV59" s="5">
        <v>34000</v>
      </c>
      <c r="AW59" s="5">
        <v>34000</v>
      </c>
      <c r="AX59" s="11">
        <v>15000</v>
      </c>
      <c r="AY59" s="5">
        <v>15000</v>
      </c>
      <c r="AZ59" s="5">
        <v>15000</v>
      </c>
      <c r="BA59" s="5">
        <v>0</v>
      </c>
      <c r="BB59" s="5">
        <f t="shared" si="5"/>
        <v>15000</v>
      </c>
      <c r="BC59" s="5">
        <f t="shared" si="1"/>
        <v>34000</v>
      </c>
      <c r="BD59" s="91">
        <f t="shared" si="2"/>
        <v>15000</v>
      </c>
      <c r="BE59" s="5"/>
      <c r="BF59" s="7"/>
      <c r="BG59" s="7"/>
      <c r="BH59" s="7"/>
      <c r="BI59" s="7"/>
      <c r="BJ59" s="7"/>
      <c r="BK59" s="20">
        <f t="shared" si="4"/>
        <v>1</v>
      </c>
      <c r="BL59" s="20"/>
      <c r="BM59" s="7"/>
      <c r="BN59" s="7"/>
      <c r="BO59" s="5">
        <v>0</v>
      </c>
      <c r="BP59" s="4"/>
      <c r="BQ59" s="4"/>
      <c r="BR59" s="48" t="s">
        <v>194</v>
      </c>
      <c r="BS59" s="47"/>
      <c r="BT59" s="108"/>
      <c r="BU59" s="5"/>
      <c r="BW59" s="119"/>
      <c r="BX59" s="119"/>
    </row>
    <row r="60" spans="1:76" s="9" customFormat="1" ht="25.5" hidden="1">
      <c r="A60" s="4">
        <v>26304856</v>
      </c>
      <c r="B60" s="4"/>
      <c r="C60" s="94" t="s">
        <v>124</v>
      </c>
      <c r="D60" s="4">
        <v>26304856</v>
      </c>
      <c r="E60" s="4">
        <v>3940396</v>
      </c>
      <c r="F60" s="4" t="s">
        <v>48</v>
      </c>
      <c r="G60" s="47" t="s">
        <v>77</v>
      </c>
      <c r="H60" s="5"/>
      <c r="I60" s="5">
        <v>1</v>
      </c>
      <c r="J60" s="5">
        <v>4</v>
      </c>
      <c r="K60" s="6">
        <v>2.5</v>
      </c>
      <c r="L60" s="5"/>
      <c r="M60" s="6"/>
      <c r="N60" s="5"/>
      <c r="O60" s="5"/>
      <c r="P60" s="5"/>
      <c r="Q60" s="5"/>
      <c r="R60" s="5"/>
      <c r="S60" s="5"/>
      <c r="T60" s="5"/>
      <c r="U60" s="5"/>
      <c r="V60" s="5">
        <v>4</v>
      </c>
      <c r="W60" s="5">
        <v>0.4</v>
      </c>
      <c r="X60" s="5">
        <v>821000</v>
      </c>
      <c r="Y60" s="5">
        <v>574000</v>
      </c>
      <c r="Z60" s="5">
        <v>574000</v>
      </c>
      <c r="AA60" s="5">
        <v>369000</v>
      </c>
      <c r="AB60" s="5">
        <v>574000</v>
      </c>
      <c r="AC60" s="5">
        <v>10000</v>
      </c>
      <c r="AD60" s="5">
        <v>10700</v>
      </c>
      <c r="AE60" s="5">
        <v>10000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/>
      <c r="AP60" s="5"/>
      <c r="AQ60" s="5"/>
      <c r="AR60" s="5">
        <v>179762</v>
      </c>
      <c r="AS60" s="5">
        <v>148000</v>
      </c>
      <c r="AT60" s="5">
        <v>228000</v>
      </c>
      <c r="AU60" s="5">
        <v>41000</v>
      </c>
      <c r="AV60" s="5">
        <v>574000</v>
      </c>
      <c r="AW60" s="5">
        <v>400000</v>
      </c>
      <c r="AX60" s="11">
        <v>365000</v>
      </c>
      <c r="AY60" s="5">
        <v>365000</v>
      </c>
      <c r="AZ60" s="5">
        <v>365000</v>
      </c>
      <c r="BA60" s="5">
        <v>148000</v>
      </c>
      <c r="BB60" s="5">
        <f t="shared" si="5"/>
        <v>513000</v>
      </c>
      <c r="BC60" s="5">
        <f t="shared" si="1"/>
        <v>802000</v>
      </c>
      <c r="BD60" s="91">
        <f t="shared" si="2"/>
        <v>406000</v>
      </c>
      <c r="BE60" s="5"/>
      <c r="BF60" s="7"/>
      <c r="BG60" s="7"/>
      <c r="BH60" s="7"/>
      <c r="BI60" s="7"/>
      <c r="BJ60" s="7"/>
      <c r="BK60" s="20">
        <f t="shared" si="4"/>
        <v>0.7914230019493177</v>
      </c>
      <c r="BL60" s="20"/>
      <c r="BM60" s="7"/>
      <c r="BN60" s="7"/>
      <c r="BO60" s="5">
        <v>117200</v>
      </c>
      <c r="BP60" s="4"/>
      <c r="BQ60" s="4"/>
      <c r="BR60" s="48" t="s">
        <v>194</v>
      </c>
      <c r="BS60" s="47" t="s">
        <v>206</v>
      </c>
      <c r="BT60" s="108"/>
      <c r="BU60" s="5"/>
      <c r="BW60" s="119"/>
      <c r="BX60" s="119"/>
    </row>
    <row r="61" spans="1:76" s="9" customFormat="1" ht="25.5" hidden="1">
      <c r="A61" s="4">
        <v>26908042</v>
      </c>
      <c r="B61" s="4"/>
      <c r="C61" s="94" t="s">
        <v>129</v>
      </c>
      <c r="D61" s="4">
        <v>26908042</v>
      </c>
      <c r="E61" s="4">
        <v>1838017</v>
      </c>
      <c r="F61" s="4" t="s">
        <v>48</v>
      </c>
      <c r="G61" s="47" t="s">
        <v>48</v>
      </c>
      <c r="H61" s="5"/>
      <c r="I61" s="5">
        <v>1</v>
      </c>
      <c r="J61" s="5">
        <v>2</v>
      </c>
      <c r="K61" s="6">
        <v>1</v>
      </c>
      <c r="L61" s="5"/>
      <c r="M61" s="6"/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v>358000</v>
      </c>
      <c r="Y61" s="5">
        <v>338000</v>
      </c>
      <c r="Z61" s="5">
        <v>338000</v>
      </c>
      <c r="AA61" s="5">
        <v>236000</v>
      </c>
      <c r="AB61" s="5">
        <v>338000</v>
      </c>
      <c r="AC61" s="5">
        <v>0</v>
      </c>
      <c r="AD61" s="5">
        <v>0</v>
      </c>
      <c r="AE61" s="5">
        <v>5000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/>
      <c r="AP61" s="5"/>
      <c r="AQ61" s="5"/>
      <c r="AR61" s="5">
        <v>22950</v>
      </c>
      <c r="AS61" s="5">
        <v>10000</v>
      </c>
      <c r="AT61" s="5">
        <v>15000</v>
      </c>
      <c r="AU61" s="5">
        <v>15000</v>
      </c>
      <c r="AV61" s="5">
        <v>326000</v>
      </c>
      <c r="AW61" s="5">
        <v>300000</v>
      </c>
      <c r="AX61" s="11">
        <v>215000</v>
      </c>
      <c r="AY61" s="5">
        <v>215000</v>
      </c>
      <c r="AZ61" s="5">
        <v>215000</v>
      </c>
      <c r="BA61" s="5">
        <v>44000</v>
      </c>
      <c r="BB61" s="5">
        <f t="shared" si="5"/>
        <v>259000</v>
      </c>
      <c r="BC61" s="5">
        <f t="shared" si="1"/>
        <v>353000</v>
      </c>
      <c r="BD61" s="91">
        <f t="shared" si="2"/>
        <v>230000</v>
      </c>
      <c r="BE61" s="5"/>
      <c r="BF61" s="7"/>
      <c r="BG61" s="7"/>
      <c r="BH61" s="7"/>
      <c r="BI61" s="7"/>
      <c r="BJ61" s="7"/>
      <c r="BK61" s="20">
        <f t="shared" si="4"/>
        <v>0.888030888030888</v>
      </c>
      <c r="BL61" s="20"/>
      <c r="BM61" s="7"/>
      <c r="BN61" s="7"/>
      <c r="BO61" s="5">
        <v>34100</v>
      </c>
      <c r="BP61" s="4"/>
      <c r="BQ61" s="4"/>
      <c r="BR61" s="48" t="s">
        <v>194</v>
      </c>
      <c r="BS61" s="47" t="s">
        <v>206</v>
      </c>
      <c r="BT61" s="108"/>
      <c r="BU61" s="5"/>
      <c r="BW61" s="119"/>
      <c r="BX61" s="119"/>
    </row>
    <row r="62" spans="1:76" s="9" customFormat="1" ht="23.25" customHeight="1" hidden="1">
      <c r="A62" s="4"/>
      <c r="B62" s="4"/>
      <c r="C62" s="94" t="s">
        <v>156</v>
      </c>
      <c r="D62" s="4"/>
      <c r="E62" s="4"/>
      <c r="F62" s="4" t="s">
        <v>53</v>
      </c>
      <c r="G62" s="4" t="s">
        <v>54</v>
      </c>
      <c r="H62" s="5"/>
      <c r="I62" s="5"/>
      <c r="J62" s="5"/>
      <c r="K62" s="6"/>
      <c r="L62" s="5"/>
      <c r="M62" s="6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11"/>
      <c r="AY62" s="5"/>
      <c r="AZ62" s="5"/>
      <c r="BA62" s="5"/>
      <c r="BB62" s="5"/>
      <c r="BC62" s="5"/>
      <c r="BD62" s="91"/>
      <c r="BE62" s="5">
        <v>251000</v>
      </c>
      <c r="BF62" s="7"/>
      <c r="BG62" s="7"/>
      <c r="BH62" s="7"/>
      <c r="BI62" s="7"/>
      <c r="BJ62" s="7"/>
      <c r="BK62" s="20"/>
      <c r="BL62" s="20"/>
      <c r="BM62" s="7"/>
      <c r="BN62" s="7"/>
      <c r="BO62" s="5">
        <f>(BB62*1.02)-BD62</f>
        <v>0</v>
      </c>
      <c r="BP62" s="4"/>
      <c r="BQ62" s="4"/>
      <c r="BR62" s="48"/>
      <c r="BS62" s="47"/>
      <c r="BT62" s="108"/>
      <c r="BU62" s="5"/>
      <c r="BW62" s="119"/>
      <c r="BX62" s="119"/>
    </row>
    <row r="63" spans="1:76" s="9" customFormat="1" ht="25.5" hidden="1">
      <c r="A63" s="4">
        <v>70868832</v>
      </c>
      <c r="B63" s="4"/>
      <c r="C63" s="94" t="s">
        <v>52</v>
      </c>
      <c r="D63" s="4">
        <v>70868832</v>
      </c>
      <c r="E63" s="4">
        <v>2028787</v>
      </c>
      <c r="F63" s="4" t="s">
        <v>53</v>
      </c>
      <c r="G63" s="4" t="s">
        <v>54</v>
      </c>
      <c r="H63" s="5"/>
      <c r="I63" s="5">
        <v>1</v>
      </c>
      <c r="J63" s="5">
        <v>1</v>
      </c>
      <c r="K63" s="6">
        <v>0.75</v>
      </c>
      <c r="L63" s="5">
        <v>8</v>
      </c>
      <c r="M63" s="6">
        <v>7.96</v>
      </c>
      <c r="N63" s="5"/>
      <c r="O63" s="5"/>
      <c r="P63" s="5"/>
      <c r="Q63" s="5"/>
      <c r="R63" s="5"/>
      <c r="S63" s="5"/>
      <c r="T63" s="5"/>
      <c r="U63" s="5"/>
      <c r="V63" s="5">
        <v>6</v>
      </c>
      <c r="W63" s="5">
        <v>4.76</v>
      </c>
      <c r="X63" s="5">
        <v>5832169</v>
      </c>
      <c r="Y63" s="5">
        <v>4644321</v>
      </c>
      <c r="Z63" s="5">
        <v>4644321</v>
      </c>
      <c r="AA63" s="5">
        <v>1430000</v>
      </c>
      <c r="AB63" s="5">
        <v>4644321</v>
      </c>
      <c r="AC63" s="5">
        <v>20000</v>
      </c>
      <c r="AD63" s="5">
        <v>50000</v>
      </c>
      <c r="AE63" s="5">
        <v>90000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76337</v>
      </c>
      <c r="AM63" s="5">
        <v>180000</v>
      </c>
      <c r="AN63" s="5">
        <v>242000</v>
      </c>
      <c r="AO63" s="5">
        <v>90000</v>
      </c>
      <c r="AP63" s="5">
        <v>95000</v>
      </c>
      <c r="AQ63" s="5">
        <v>0</v>
      </c>
      <c r="AR63" s="5">
        <v>50000</v>
      </c>
      <c r="AS63" s="5">
        <v>569500</v>
      </c>
      <c r="AT63" s="5">
        <v>330000</v>
      </c>
      <c r="AU63" s="5">
        <v>606400</v>
      </c>
      <c r="AV63" s="5">
        <v>4375321</v>
      </c>
      <c r="AW63" s="5">
        <v>3300000</v>
      </c>
      <c r="AX63" s="11">
        <v>1280000</v>
      </c>
      <c r="AY63" s="5">
        <v>1280000</v>
      </c>
      <c r="AZ63" s="5">
        <v>1280000</v>
      </c>
      <c r="BA63" s="5">
        <v>569500</v>
      </c>
      <c r="BB63" s="5">
        <f t="shared" si="5"/>
        <v>1849500</v>
      </c>
      <c r="BC63" s="5">
        <f t="shared" si="1"/>
        <v>4974321</v>
      </c>
      <c r="BD63" s="91">
        <f t="shared" si="2"/>
        <v>1886400</v>
      </c>
      <c r="BE63" s="5">
        <v>300000</v>
      </c>
      <c r="BF63" s="7"/>
      <c r="BG63" s="7"/>
      <c r="BH63" s="7"/>
      <c r="BI63" s="7"/>
      <c r="BJ63" s="7"/>
      <c r="BK63" s="20">
        <f t="shared" si="4"/>
        <v>1.0199513381995133</v>
      </c>
      <c r="BL63" s="20"/>
      <c r="BM63" s="7">
        <v>1620000</v>
      </c>
      <c r="BN63" s="7"/>
      <c r="BO63" s="5">
        <v>469700</v>
      </c>
      <c r="BP63" s="4"/>
      <c r="BQ63" s="4"/>
      <c r="BR63" s="48" t="s">
        <v>195</v>
      </c>
      <c r="BS63" s="47" t="s">
        <v>207</v>
      </c>
      <c r="BT63" s="108"/>
      <c r="BU63" s="5"/>
      <c r="BW63" s="119"/>
      <c r="BX63" s="119"/>
    </row>
    <row r="64" spans="1:76" s="9" customFormat="1" ht="25.5" hidden="1">
      <c r="A64" s="4">
        <v>839345</v>
      </c>
      <c r="B64" s="4"/>
      <c r="C64" s="47" t="s">
        <v>84</v>
      </c>
      <c r="D64" s="4">
        <v>839345</v>
      </c>
      <c r="E64" s="4">
        <v>6380698</v>
      </c>
      <c r="F64" s="4" t="s">
        <v>53</v>
      </c>
      <c r="G64" s="4" t="s">
        <v>85</v>
      </c>
      <c r="H64" s="5">
        <v>3</v>
      </c>
      <c r="I64" s="5">
        <v>1</v>
      </c>
      <c r="J64" s="5">
        <v>2</v>
      </c>
      <c r="K64" s="6">
        <v>0.06</v>
      </c>
      <c r="L64" s="5">
        <v>8</v>
      </c>
      <c r="M64" s="6">
        <v>0.238</v>
      </c>
      <c r="N64" s="5">
        <v>12</v>
      </c>
      <c r="O64" s="5">
        <v>0.305</v>
      </c>
      <c r="P64" s="5"/>
      <c r="Q64" s="5"/>
      <c r="R64" s="5"/>
      <c r="S64" s="5"/>
      <c r="T64" s="5"/>
      <c r="U64" s="5"/>
      <c r="V64" s="5">
        <v>34</v>
      </c>
      <c r="W64" s="5">
        <v>1.023</v>
      </c>
      <c r="X64" s="5">
        <v>841899</v>
      </c>
      <c r="Y64" s="5">
        <v>259214</v>
      </c>
      <c r="Z64" s="5">
        <v>259214</v>
      </c>
      <c r="AA64" s="5">
        <v>196000</v>
      </c>
      <c r="AB64" s="5">
        <v>259214</v>
      </c>
      <c r="AC64" s="5">
        <v>816</v>
      </c>
      <c r="AD64" s="5">
        <v>3000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453871</v>
      </c>
      <c r="AM64" s="5">
        <v>821600</v>
      </c>
      <c r="AN64" s="5">
        <v>360000</v>
      </c>
      <c r="AO64" s="5">
        <v>0</v>
      </c>
      <c r="AP64" s="5">
        <v>18000</v>
      </c>
      <c r="AQ64" s="5">
        <v>0</v>
      </c>
      <c r="AR64" s="5">
        <v>150188</v>
      </c>
      <c r="AS64" s="5">
        <v>46644</v>
      </c>
      <c r="AT64" s="5">
        <v>30000</v>
      </c>
      <c r="AU64" s="5">
        <v>18900</v>
      </c>
      <c r="AV64" s="5">
        <v>259214</v>
      </c>
      <c r="AW64" s="5">
        <v>250000</v>
      </c>
      <c r="AX64" s="11">
        <v>190000</v>
      </c>
      <c r="AY64" s="5">
        <v>190000</v>
      </c>
      <c r="AZ64" s="5">
        <v>190000</v>
      </c>
      <c r="BA64" s="5">
        <v>23700</v>
      </c>
      <c r="BB64" s="5">
        <f t="shared" si="5"/>
        <v>213700</v>
      </c>
      <c r="BC64" s="5">
        <f t="shared" si="1"/>
        <v>289214</v>
      </c>
      <c r="BD64" s="91">
        <f t="shared" si="2"/>
        <v>208900</v>
      </c>
      <c r="BE64" s="5"/>
      <c r="BF64" s="7"/>
      <c r="BG64" s="7"/>
      <c r="BH64" s="7"/>
      <c r="BI64" s="7"/>
      <c r="BJ64" s="7"/>
      <c r="BK64" s="20">
        <f t="shared" si="4"/>
        <v>0.9775386055217595</v>
      </c>
      <c r="BL64" s="20"/>
      <c r="BM64" s="7"/>
      <c r="BN64" s="7"/>
      <c r="BO64" s="5">
        <v>9000</v>
      </c>
      <c r="BP64" s="4"/>
      <c r="BQ64" s="4"/>
      <c r="BR64" s="48" t="s">
        <v>195</v>
      </c>
      <c r="BS64" s="47" t="s">
        <v>205</v>
      </c>
      <c r="BT64" s="108"/>
      <c r="BU64" s="5"/>
      <c r="BW64" s="119"/>
      <c r="BX64" s="119"/>
    </row>
    <row r="65" spans="1:76" s="9" customFormat="1" ht="25.5" hidden="1">
      <c r="A65" s="4"/>
      <c r="B65" s="4"/>
      <c r="C65" s="47" t="s">
        <v>111</v>
      </c>
      <c r="D65" s="4">
        <v>394190</v>
      </c>
      <c r="E65" s="4">
        <v>7526673</v>
      </c>
      <c r="F65" s="4" t="s">
        <v>53</v>
      </c>
      <c r="G65" s="4" t="s">
        <v>113</v>
      </c>
      <c r="H65" s="5">
        <v>3</v>
      </c>
      <c r="I65" s="5">
        <v>1</v>
      </c>
      <c r="J65" s="5">
        <v>2</v>
      </c>
      <c r="K65" s="6">
        <v>0.06</v>
      </c>
      <c r="L65" s="5">
        <v>19</v>
      </c>
      <c r="M65" s="6">
        <v>0.5</v>
      </c>
      <c r="N65" s="5">
        <v>10</v>
      </c>
      <c r="O65" s="5">
        <v>0.29</v>
      </c>
      <c r="P65" s="5"/>
      <c r="Q65" s="5"/>
      <c r="R65" s="5"/>
      <c r="S65" s="5"/>
      <c r="T65" s="5"/>
      <c r="U65" s="5"/>
      <c r="V65" s="5">
        <v>22</v>
      </c>
      <c r="W65" s="5">
        <v>0.725</v>
      </c>
      <c r="X65" s="5">
        <v>645900</v>
      </c>
      <c r="Y65" s="5">
        <v>186000</v>
      </c>
      <c r="Z65" s="5">
        <v>186000</v>
      </c>
      <c r="AA65" s="5">
        <v>109000</v>
      </c>
      <c r="AB65" s="5">
        <v>186000</v>
      </c>
      <c r="AC65" s="5">
        <v>0</v>
      </c>
      <c r="AD65" s="5">
        <v>0</v>
      </c>
      <c r="AE65" s="5">
        <v>30000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189791</v>
      </c>
      <c r="AM65" s="5">
        <v>350000</v>
      </c>
      <c r="AN65" s="5">
        <v>370000</v>
      </c>
      <c r="AO65" s="5"/>
      <c r="AP65" s="5"/>
      <c r="AQ65" s="5"/>
      <c r="AR65" s="5">
        <v>0</v>
      </c>
      <c r="AS65" s="5">
        <v>10500</v>
      </c>
      <c r="AT65" s="5">
        <v>30000</v>
      </c>
      <c r="AU65" s="5">
        <v>13600</v>
      </c>
      <c r="AV65" s="5">
        <v>186000</v>
      </c>
      <c r="AW65" s="5">
        <v>180000</v>
      </c>
      <c r="AX65" s="11">
        <v>160000</v>
      </c>
      <c r="AY65" s="5">
        <v>160000</v>
      </c>
      <c r="AZ65" s="5">
        <v>160000</v>
      </c>
      <c r="BA65" s="5">
        <v>10500</v>
      </c>
      <c r="BB65" s="5">
        <f t="shared" si="5"/>
        <v>170500</v>
      </c>
      <c r="BC65" s="5">
        <f aca="true" t="shared" si="6" ref="BC65:BC75">SUM(AT65,AB65)</f>
        <v>216000</v>
      </c>
      <c r="BD65" s="91">
        <f aca="true" t="shared" si="7" ref="BD65:BD75">SUM(AU65,AY65)</f>
        <v>173600</v>
      </c>
      <c r="BE65" s="5"/>
      <c r="BF65" s="7"/>
      <c r="BG65" s="7"/>
      <c r="BH65" s="7"/>
      <c r="BI65" s="7"/>
      <c r="BJ65" s="7"/>
      <c r="BK65" s="20">
        <f aca="true" t="shared" si="8" ref="BK65:BK75">+(+AU65+AY65)/BB65</f>
        <v>1.018181818181818</v>
      </c>
      <c r="BL65" s="20"/>
      <c r="BM65" s="7"/>
      <c r="BN65" s="7"/>
      <c r="BO65" s="5">
        <v>0</v>
      </c>
      <c r="BP65" s="4"/>
      <c r="BQ65" s="4"/>
      <c r="BR65" s="48" t="s">
        <v>195</v>
      </c>
      <c r="BS65" s="47"/>
      <c r="BT65" s="108"/>
      <c r="BU65" s="5"/>
      <c r="BW65" s="119"/>
      <c r="BX65" s="119"/>
    </row>
    <row r="66" spans="1:76" s="9" customFormat="1" ht="38.25" hidden="1">
      <c r="A66" s="4">
        <v>70188467</v>
      </c>
      <c r="B66" s="4"/>
      <c r="C66" s="47" t="s">
        <v>163</v>
      </c>
      <c r="D66" s="4">
        <v>70188467</v>
      </c>
      <c r="E66" s="4">
        <v>2759151</v>
      </c>
      <c r="F66" s="4" t="s">
        <v>53</v>
      </c>
      <c r="G66" s="4" t="s">
        <v>164</v>
      </c>
      <c r="H66" s="5">
        <v>4</v>
      </c>
      <c r="I66" s="5">
        <v>1</v>
      </c>
      <c r="J66" s="5">
        <v>1</v>
      </c>
      <c r="K66" s="6">
        <v>0.12</v>
      </c>
      <c r="L66" s="5">
        <v>1</v>
      </c>
      <c r="M66" s="6">
        <v>0.66</v>
      </c>
      <c r="N66" s="5">
        <v>1</v>
      </c>
      <c r="O66" s="5">
        <v>0.36</v>
      </c>
      <c r="P66" s="5"/>
      <c r="Q66" s="5"/>
      <c r="R66" s="5"/>
      <c r="S66" s="5"/>
      <c r="T66" s="5"/>
      <c r="U66" s="5"/>
      <c r="V66" s="5">
        <v>3</v>
      </c>
      <c r="W66" s="5">
        <v>0.96</v>
      </c>
      <c r="X66" s="5">
        <v>755000</v>
      </c>
      <c r="Y66" s="5">
        <v>100000</v>
      </c>
      <c r="Z66" s="5">
        <v>100000</v>
      </c>
      <c r="AA66" s="5">
        <v>0</v>
      </c>
      <c r="AB66" s="5">
        <v>100000</v>
      </c>
      <c r="AC66" s="5">
        <v>0</v>
      </c>
      <c r="AD66" s="5">
        <v>0</v>
      </c>
      <c r="AE66" s="5">
        <v>0</v>
      </c>
      <c r="AF66" s="5">
        <v>329200</v>
      </c>
      <c r="AG66" s="5">
        <v>200000</v>
      </c>
      <c r="AH66" s="5">
        <v>200000</v>
      </c>
      <c r="AI66" s="5">
        <v>40000</v>
      </c>
      <c r="AJ66" s="5">
        <v>18300</v>
      </c>
      <c r="AK66" s="5">
        <v>20000</v>
      </c>
      <c r="AL66" s="5">
        <v>285823</v>
      </c>
      <c r="AM66" s="5">
        <v>320000</v>
      </c>
      <c r="AN66" s="5">
        <v>435000</v>
      </c>
      <c r="AO66" s="5"/>
      <c r="AP66" s="5"/>
      <c r="AQ66" s="5"/>
      <c r="AR66" s="5"/>
      <c r="AS66" s="5"/>
      <c r="AT66" s="5"/>
      <c r="AU66" s="5">
        <v>0</v>
      </c>
      <c r="AV66" s="5">
        <v>100000</v>
      </c>
      <c r="AW66" s="5">
        <v>100000</v>
      </c>
      <c r="AX66" s="11">
        <v>100000</v>
      </c>
      <c r="AY66" s="5">
        <v>100000</v>
      </c>
      <c r="AZ66" s="5">
        <v>100000</v>
      </c>
      <c r="BA66" s="5">
        <v>18300</v>
      </c>
      <c r="BB66" s="5">
        <f aca="true" t="shared" si="9" ref="BB66:BB75">SUM(AZ66:BA66)</f>
        <v>118300</v>
      </c>
      <c r="BC66" s="5">
        <f t="shared" si="6"/>
        <v>100000</v>
      </c>
      <c r="BD66" s="91">
        <f t="shared" si="7"/>
        <v>100000</v>
      </c>
      <c r="BE66" s="5"/>
      <c r="BF66" s="7"/>
      <c r="BG66" s="7"/>
      <c r="BH66" s="7"/>
      <c r="BI66" s="7"/>
      <c r="BJ66" s="7"/>
      <c r="BK66" s="20">
        <f t="shared" si="8"/>
        <v>0.8453085376162299</v>
      </c>
      <c r="BL66" s="20"/>
      <c r="BM66" s="7"/>
      <c r="BN66" s="7"/>
      <c r="BO66" s="5">
        <v>20600</v>
      </c>
      <c r="BP66" s="4"/>
      <c r="BQ66" s="4"/>
      <c r="BR66" s="48" t="s">
        <v>195</v>
      </c>
      <c r="BS66" s="47" t="s">
        <v>204</v>
      </c>
      <c r="BT66" s="108"/>
      <c r="BU66" s="5"/>
      <c r="BW66" s="119"/>
      <c r="BX66" s="119"/>
    </row>
    <row r="67" spans="1:76" s="9" customFormat="1" ht="12.75" hidden="1">
      <c r="A67" s="4"/>
      <c r="B67" s="4"/>
      <c r="C67" s="95" t="s">
        <v>86</v>
      </c>
      <c r="D67" s="4">
        <v>44990260</v>
      </c>
      <c r="E67" s="4">
        <v>5595277</v>
      </c>
      <c r="F67" s="4" t="s">
        <v>0</v>
      </c>
      <c r="G67" s="4" t="s">
        <v>1</v>
      </c>
      <c r="H67" s="5"/>
      <c r="I67" s="5">
        <v>1</v>
      </c>
      <c r="J67" s="5">
        <v>1</v>
      </c>
      <c r="K67" s="6">
        <v>0.6</v>
      </c>
      <c r="L67" s="5">
        <v>7</v>
      </c>
      <c r="M67" s="6">
        <v>5.7</v>
      </c>
      <c r="N67" s="5"/>
      <c r="O67" s="5"/>
      <c r="P67" s="5"/>
      <c r="Q67" s="5"/>
      <c r="R67" s="5"/>
      <c r="S67" s="5"/>
      <c r="T67" s="5"/>
      <c r="U67" s="5"/>
      <c r="V67" s="5">
        <v>10</v>
      </c>
      <c r="W67" s="5">
        <v>1.068</v>
      </c>
      <c r="X67" s="5">
        <v>2957600</v>
      </c>
      <c r="Y67" s="5">
        <v>1540000</v>
      </c>
      <c r="Z67" s="5">
        <v>1540000</v>
      </c>
      <c r="AA67" s="5">
        <v>981700</v>
      </c>
      <c r="AB67" s="5">
        <v>1540000</v>
      </c>
      <c r="AC67" s="5">
        <v>365200</v>
      </c>
      <c r="AD67" s="5">
        <v>420900</v>
      </c>
      <c r="AE67" s="5">
        <v>430000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592603</v>
      </c>
      <c r="AM67" s="5">
        <v>592000</v>
      </c>
      <c r="AN67" s="5">
        <v>680000</v>
      </c>
      <c r="AO67" s="5"/>
      <c r="AP67" s="5"/>
      <c r="AQ67" s="5"/>
      <c r="AR67" s="5">
        <v>348000</v>
      </c>
      <c r="AS67" s="5">
        <v>170000</v>
      </c>
      <c r="AT67" s="5">
        <v>299000</v>
      </c>
      <c r="AU67" s="5">
        <v>120000</v>
      </c>
      <c r="AV67" s="5">
        <v>1540000</v>
      </c>
      <c r="AW67" s="5">
        <v>1500000</v>
      </c>
      <c r="AX67" s="11">
        <v>1500000</v>
      </c>
      <c r="AY67" s="5">
        <v>1500000</v>
      </c>
      <c r="AZ67" s="5">
        <v>1331000</v>
      </c>
      <c r="BA67" s="5">
        <v>170000</v>
      </c>
      <c r="BB67" s="5">
        <f t="shared" si="9"/>
        <v>1501000</v>
      </c>
      <c r="BC67" s="97">
        <f t="shared" si="6"/>
        <v>1839000</v>
      </c>
      <c r="BD67" s="96">
        <f t="shared" si="7"/>
        <v>1620000</v>
      </c>
      <c r="BE67" s="97">
        <v>210000</v>
      </c>
      <c r="BF67" s="7"/>
      <c r="BG67" s="7"/>
      <c r="BH67" s="7"/>
      <c r="BI67" s="7"/>
      <c r="BJ67" s="7"/>
      <c r="BK67" s="20">
        <f t="shared" si="8"/>
        <v>1.0792804796802131</v>
      </c>
      <c r="BL67" s="20"/>
      <c r="BM67" s="7">
        <v>219000</v>
      </c>
      <c r="BN67" s="7">
        <v>-43950</v>
      </c>
      <c r="BO67" s="5">
        <v>0</v>
      </c>
      <c r="BP67" s="4">
        <v>-73970</v>
      </c>
      <c r="BQ67" s="4"/>
      <c r="BR67" s="48"/>
      <c r="BS67" s="47"/>
      <c r="BT67" s="108">
        <v>210000</v>
      </c>
      <c r="BU67" s="110">
        <v>0</v>
      </c>
      <c r="BW67" s="119"/>
      <c r="BX67" s="119"/>
    </row>
    <row r="68" spans="1:76" s="9" customFormat="1" ht="26.25" customHeight="1">
      <c r="A68" s="4"/>
      <c r="B68" s="4">
        <v>44990260</v>
      </c>
      <c r="C68" s="47" t="s">
        <v>86</v>
      </c>
      <c r="D68" s="47">
        <v>44990260</v>
      </c>
      <c r="E68" s="47">
        <v>8670041</v>
      </c>
      <c r="F68" s="47" t="s">
        <v>0</v>
      </c>
      <c r="G68" s="47" t="s">
        <v>105</v>
      </c>
      <c r="H68" s="97"/>
      <c r="I68" s="97">
        <v>1</v>
      </c>
      <c r="J68" s="97">
        <v>1</v>
      </c>
      <c r="K68" s="98">
        <v>0.5</v>
      </c>
      <c r="L68" s="97">
        <v>2</v>
      </c>
      <c r="M68" s="98">
        <v>1.5</v>
      </c>
      <c r="N68" s="97"/>
      <c r="O68" s="97"/>
      <c r="P68" s="97"/>
      <c r="Q68" s="97"/>
      <c r="R68" s="97"/>
      <c r="S68" s="97"/>
      <c r="T68" s="97"/>
      <c r="U68" s="97"/>
      <c r="V68" s="97">
        <v>10</v>
      </c>
      <c r="W68" s="97">
        <v>0.9</v>
      </c>
      <c r="X68" s="97">
        <v>1217000</v>
      </c>
      <c r="Y68" s="97">
        <v>611000</v>
      </c>
      <c r="Z68" s="97">
        <v>611000</v>
      </c>
      <c r="AA68" s="97"/>
      <c r="AB68" s="97">
        <v>611000</v>
      </c>
      <c r="AC68" s="97"/>
      <c r="AD68" s="97"/>
      <c r="AE68" s="97">
        <v>200000</v>
      </c>
      <c r="AF68" s="97"/>
      <c r="AG68" s="97"/>
      <c r="AH68" s="97">
        <v>0</v>
      </c>
      <c r="AI68" s="97"/>
      <c r="AJ68" s="97"/>
      <c r="AK68" s="97">
        <v>0</v>
      </c>
      <c r="AL68" s="97"/>
      <c r="AM68" s="97"/>
      <c r="AN68" s="97">
        <v>165000</v>
      </c>
      <c r="AO68" s="97"/>
      <c r="AP68" s="97"/>
      <c r="AQ68" s="97"/>
      <c r="AR68" s="97"/>
      <c r="AS68" s="97"/>
      <c r="AT68" s="97">
        <v>239000</v>
      </c>
      <c r="AU68" s="97">
        <v>0</v>
      </c>
      <c r="AV68" s="97">
        <v>611000</v>
      </c>
      <c r="AW68" s="97">
        <v>611000</v>
      </c>
      <c r="AX68" s="96">
        <v>600000</v>
      </c>
      <c r="AY68" s="97">
        <v>600000</v>
      </c>
      <c r="AZ68" s="97">
        <v>0</v>
      </c>
      <c r="BA68" s="97">
        <v>0</v>
      </c>
      <c r="BB68" s="97">
        <f t="shared" si="9"/>
        <v>0</v>
      </c>
      <c r="BC68" s="97">
        <f t="shared" si="6"/>
        <v>850000</v>
      </c>
      <c r="BD68" s="96">
        <f t="shared" si="7"/>
        <v>600000</v>
      </c>
      <c r="BE68" s="97"/>
      <c r="BF68" s="99"/>
      <c r="BG68" s="99"/>
      <c r="BH68" s="99"/>
      <c r="BI68" s="99"/>
      <c r="BJ68" s="99"/>
      <c r="BK68" s="100" t="e">
        <f t="shared" si="8"/>
        <v>#DIV/0!</v>
      </c>
      <c r="BL68" s="100"/>
      <c r="BM68" s="99">
        <v>197000</v>
      </c>
      <c r="BN68" s="103">
        <v>-600000</v>
      </c>
      <c r="BO68" s="97">
        <v>0</v>
      </c>
      <c r="BP68" s="104">
        <v>-600000</v>
      </c>
      <c r="BQ68" s="104" t="s">
        <v>181</v>
      </c>
      <c r="BR68" s="102"/>
      <c r="BS68" s="95"/>
      <c r="BT68" s="109">
        <v>197000</v>
      </c>
      <c r="BU68" s="114">
        <v>190000</v>
      </c>
      <c r="BV68" s="11">
        <v>100000</v>
      </c>
      <c r="BW68" s="120" t="s">
        <v>196</v>
      </c>
      <c r="BX68" s="120" t="s">
        <v>205</v>
      </c>
    </row>
    <row r="69" spans="1:76" s="9" customFormat="1" ht="12.75" hidden="1">
      <c r="A69" s="4">
        <v>47224444</v>
      </c>
      <c r="B69" s="4"/>
      <c r="C69" s="47" t="s">
        <v>114</v>
      </c>
      <c r="D69" s="4">
        <v>47224444</v>
      </c>
      <c r="E69" s="4">
        <v>5310191</v>
      </c>
      <c r="F69" s="4" t="s">
        <v>0</v>
      </c>
      <c r="G69" s="4" t="s">
        <v>115</v>
      </c>
      <c r="H69" s="5"/>
      <c r="I69" s="5">
        <v>1</v>
      </c>
      <c r="J69" s="5">
        <v>1</v>
      </c>
      <c r="K69" s="6">
        <v>0.2</v>
      </c>
      <c r="L69" s="5">
        <v>3</v>
      </c>
      <c r="M69" s="6">
        <v>0.75</v>
      </c>
      <c r="N69" s="5"/>
      <c r="O69" s="5"/>
      <c r="P69" s="5"/>
      <c r="Q69" s="5"/>
      <c r="R69" s="5"/>
      <c r="S69" s="5"/>
      <c r="T69" s="5"/>
      <c r="U69" s="5"/>
      <c r="V69" s="5">
        <v>2</v>
      </c>
      <c r="W69" s="5">
        <v>0.4</v>
      </c>
      <c r="X69" s="5">
        <v>452000</v>
      </c>
      <c r="Y69" s="5">
        <v>292000</v>
      </c>
      <c r="Z69" s="5">
        <v>292000</v>
      </c>
      <c r="AA69" s="5"/>
      <c r="AB69" s="5">
        <v>292000</v>
      </c>
      <c r="AC69" s="5"/>
      <c r="AD69" s="5">
        <v>20000</v>
      </c>
      <c r="AE69" s="5">
        <v>20000</v>
      </c>
      <c r="AF69" s="5"/>
      <c r="AG69" s="5">
        <v>0</v>
      </c>
      <c r="AH69" s="5">
        <v>0</v>
      </c>
      <c r="AI69" s="5"/>
      <c r="AJ69" s="5">
        <v>0</v>
      </c>
      <c r="AK69" s="5">
        <v>0</v>
      </c>
      <c r="AL69" s="5"/>
      <c r="AM69" s="5">
        <v>55000</v>
      </c>
      <c r="AN69" s="5">
        <v>60000</v>
      </c>
      <c r="AO69" s="5"/>
      <c r="AP69" s="5"/>
      <c r="AQ69" s="5"/>
      <c r="AR69" s="5"/>
      <c r="AS69" s="5">
        <v>61000</v>
      </c>
      <c r="AT69" s="5">
        <v>80000</v>
      </c>
      <c r="AU69" s="5">
        <v>12900</v>
      </c>
      <c r="AV69" s="5">
        <v>292000</v>
      </c>
      <c r="AW69" s="5">
        <v>240000</v>
      </c>
      <c r="AX69" s="11">
        <v>100000</v>
      </c>
      <c r="AY69" s="5">
        <v>100000</v>
      </c>
      <c r="AZ69" s="5">
        <v>100000</v>
      </c>
      <c r="BA69" s="5">
        <v>61000</v>
      </c>
      <c r="BB69" s="5">
        <f t="shared" si="9"/>
        <v>161000</v>
      </c>
      <c r="BC69" s="5">
        <f t="shared" si="6"/>
        <v>372000</v>
      </c>
      <c r="BD69" s="91">
        <f t="shared" si="7"/>
        <v>112900</v>
      </c>
      <c r="BE69" s="5"/>
      <c r="BF69" s="7"/>
      <c r="BG69" s="7"/>
      <c r="BH69" s="7"/>
      <c r="BI69" s="7"/>
      <c r="BJ69" s="7"/>
      <c r="BK69" s="20">
        <f t="shared" si="8"/>
        <v>0.7012422360248447</v>
      </c>
      <c r="BL69" s="20"/>
      <c r="BM69" s="7"/>
      <c r="BN69" s="7"/>
      <c r="BO69" s="5">
        <v>51300</v>
      </c>
      <c r="BP69" s="4"/>
      <c r="BQ69" s="4"/>
      <c r="BR69" s="48" t="s">
        <v>196</v>
      </c>
      <c r="BS69" s="47" t="s">
        <v>205</v>
      </c>
      <c r="BT69" s="108"/>
      <c r="BU69" s="11"/>
      <c r="BV69" s="11"/>
      <c r="BW69" s="120"/>
      <c r="BX69" s="120"/>
    </row>
    <row r="70" spans="1:76" s="9" customFormat="1" ht="18.75" customHeight="1">
      <c r="A70" s="4"/>
      <c r="B70" s="4">
        <v>15060306</v>
      </c>
      <c r="C70" s="47" t="s">
        <v>116</v>
      </c>
      <c r="D70" s="4">
        <v>15060306</v>
      </c>
      <c r="E70" s="4">
        <v>6019022</v>
      </c>
      <c r="F70" s="4" t="s">
        <v>0</v>
      </c>
      <c r="G70" s="4" t="s">
        <v>118</v>
      </c>
      <c r="H70" s="5"/>
      <c r="I70" s="5">
        <v>1</v>
      </c>
      <c r="J70" s="5"/>
      <c r="K70" s="6"/>
      <c r="L70" s="5">
        <v>4</v>
      </c>
      <c r="M70" s="6">
        <v>0.8</v>
      </c>
      <c r="N70" s="5"/>
      <c r="O70" s="5"/>
      <c r="P70" s="5"/>
      <c r="Q70" s="5"/>
      <c r="R70" s="5"/>
      <c r="S70" s="5"/>
      <c r="T70" s="5"/>
      <c r="U70" s="5"/>
      <c r="V70" s="5">
        <v>9</v>
      </c>
      <c r="W70" s="5">
        <v>0.523</v>
      </c>
      <c r="X70" s="5">
        <v>566000</v>
      </c>
      <c r="Y70" s="5">
        <v>260000</v>
      </c>
      <c r="Z70" s="5">
        <v>260000</v>
      </c>
      <c r="AA70" s="5">
        <v>0</v>
      </c>
      <c r="AB70" s="5">
        <v>260000</v>
      </c>
      <c r="AC70" s="5">
        <v>0</v>
      </c>
      <c r="AD70" s="5">
        <v>70000</v>
      </c>
      <c r="AE70" s="5">
        <v>114000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35000</v>
      </c>
      <c r="AN70" s="5">
        <v>37000</v>
      </c>
      <c r="AO70" s="5"/>
      <c r="AP70" s="5"/>
      <c r="AQ70" s="5"/>
      <c r="AR70" s="5">
        <v>0</v>
      </c>
      <c r="AS70" s="5">
        <v>101000</v>
      </c>
      <c r="AT70" s="5">
        <v>120000</v>
      </c>
      <c r="AU70" s="5">
        <v>16000</v>
      </c>
      <c r="AV70" s="5">
        <v>260000</v>
      </c>
      <c r="AW70" s="5">
        <v>260000</v>
      </c>
      <c r="AX70" s="11">
        <v>200000</v>
      </c>
      <c r="AY70" s="5">
        <v>200000</v>
      </c>
      <c r="AZ70" s="5">
        <v>100000</v>
      </c>
      <c r="BA70" s="5">
        <v>101000</v>
      </c>
      <c r="BB70" s="5">
        <f t="shared" si="9"/>
        <v>201000</v>
      </c>
      <c r="BC70" s="5">
        <f t="shared" si="6"/>
        <v>380000</v>
      </c>
      <c r="BD70" s="91">
        <f t="shared" si="7"/>
        <v>216000</v>
      </c>
      <c r="BE70" s="5">
        <v>60000</v>
      </c>
      <c r="BF70" s="7"/>
      <c r="BG70" s="7"/>
      <c r="BH70" s="7"/>
      <c r="BI70" s="7"/>
      <c r="BJ70" s="7"/>
      <c r="BK70" s="20">
        <f t="shared" si="8"/>
        <v>1.0746268656716418</v>
      </c>
      <c r="BL70" s="20"/>
      <c r="BM70" s="7">
        <v>400000</v>
      </c>
      <c r="BN70" s="7">
        <v>-4950</v>
      </c>
      <c r="BO70" s="5">
        <v>0</v>
      </c>
      <c r="BP70" s="4">
        <v>-8970</v>
      </c>
      <c r="BQ70" s="4"/>
      <c r="BR70" s="48"/>
      <c r="BS70" s="47" t="s">
        <v>205</v>
      </c>
      <c r="BT70" s="108"/>
      <c r="BU70" s="11"/>
      <c r="BV70" s="11">
        <v>50800</v>
      </c>
      <c r="BW70" s="120" t="s">
        <v>196</v>
      </c>
      <c r="BX70" s="120" t="s">
        <v>207</v>
      </c>
    </row>
    <row r="71" spans="1:76" s="9" customFormat="1" ht="25.5" hidden="1">
      <c r="A71" s="4"/>
      <c r="B71" s="4"/>
      <c r="C71" s="94" t="s">
        <v>147</v>
      </c>
      <c r="D71" s="4">
        <v>15060233</v>
      </c>
      <c r="E71" s="4">
        <v>6254782</v>
      </c>
      <c r="F71" s="4" t="s">
        <v>0</v>
      </c>
      <c r="G71" s="4" t="s">
        <v>149</v>
      </c>
      <c r="H71" s="5"/>
      <c r="I71" s="5">
        <v>1</v>
      </c>
      <c r="J71" s="5">
        <v>1</v>
      </c>
      <c r="K71" s="6">
        <v>0.5</v>
      </c>
      <c r="L71" s="5">
        <v>7</v>
      </c>
      <c r="M71" s="6">
        <v>5.125</v>
      </c>
      <c r="N71" s="5"/>
      <c r="O71" s="5"/>
      <c r="P71" s="5"/>
      <c r="Q71" s="5"/>
      <c r="R71" s="5"/>
      <c r="S71" s="5"/>
      <c r="T71" s="5"/>
      <c r="U71" s="5"/>
      <c r="V71" s="5">
        <v>4</v>
      </c>
      <c r="W71" s="5">
        <v>0.875</v>
      </c>
      <c r="X71" s="5">
        <v>2241446</v>
      </c>
      <c r="Y71" s="5">
        <v>1327000</v>
      </c>
      <c r="Z71" s="5">
        <v>1327000</v>
      </c>
      <c r="AA71" s="5">
        <v>1080000</v>
      </c>
      <c r="AB71" s="5">
        <v>1327000</v>
      </c>
      <c r="AC71" s="5">
        <v>0</v>
      </c>
      <c r="AD71" s="5">
        <v>156600</v>
      </c>
      <c r="AE71" s="5">
        <v>157000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554035</v>
      </c>
      <c r="AM71" s="5">
        <v>468297</v>
      </c>
      <c r="AN71" s="5">
        <v>637446</v>
      </c>
      <c r="AO71" s="5"/>
      <c r="AP71" s="5"/>
      <c r="AQ71" s="5"/>
      <c r="AR71" s="5">
        <v>0</v>
      </c>
      <c r="AS71" s="5">
        <v>120000</v>
      </c>
      <c r="AT71" s="5">
        <v>120000</v>
      </c>
      <c r="AU71" s="5">
        <v>87700</v>
      </c>
      <c r="AV71" s="5">
        <v>1327000</v>
      </c>
      <c r="AW71" s="5">
        <v>1130000</v>
      </c>
      <c r="AX71" s="11">
        <v>1076000</v>
      </c>
      <c r="AY71" s="5">
        <v>1076000</v>
      </c>
      <c r="AZ71" s="5">
        <v>976000</v>
      </c>
      <c r="BA71" s="5">
        <v>120000</v>
      </c>
      <c r="BB71" s="5">
        <f t="shared" si="9"/>
        <v>1096000</v>
      </c>
      <c r="BC71" s="5">
        <f t="shared" si="6"/>
        <v>1447000</v>
      </c>
      <c r="BD71" s="91">
        <f t="shared" si="7"/>
        <v>1163700</v>
      </c>
      <c r="BE71" s="5"/>
      <c r="BF71" s="7"/>
      <c r="BG71" s="7"/>
      <c r="BH71" s="7"/>
      <c r="BI71" s="7"/>
      <c r="BJ71" s="7"/>
      <c r="BK71" s="20">
        <f t="shared" si="8"/>
        <v>1.0617700729927007</v>
      </c>
      <c r="BL71" s="20"/>
      <c r="BM71" s="7"/>
      <c r="BN71" s="7">
        <v>-12900</v>
      </c>
      <c r="BO71" s="5">
        <v>0</v>
      </c>
      <c r="BP71" s="4">
        <v>-34820</v>
      </c>
      <c r="BQ71" s="4"/>
      <c r="BR71" s="48"/>
      <c r="BS71" s="47" t="s">
        <v>205</v>
      </c>
      <c r="BT71" s="108"/>
      <c r="BU71" s="11"/>
      <c r="BV71" s="11"/>
      <c r="BW71" s="120"/>
      <c r="BX71" s="120"/>
    </row>
    <row r="72" spans="1:76" s="9" customFormat="1" ht="12.75" hidden="1">
      <c r="A72" s="4">
        <v>47224541</v>
      </c>
      <c r="B72" s="4"/>
      <c r="C72" s="94" t="s">
        <v>153</v>
      </c>
      <c r="D72" s="4">
        <v>47224541</v>
      </c>
      <c r="E72" s="4">
        <v>4632272</v>
      </c>
      <c r="F72" s="4" t="s">
        <v>0</v>
      </c>
      <c r="G72" s="4" t="s">
        <v>155</v>
      </c>
      <c r="H72" s="5"/>
      <c r="I72" s="5">
        <v>1</v>
      </c>
      <c r="J72" s="5">
        <v>1</v>
      </c>
      <c r="K72" s="6">
        <v>0.5</v>
      </c>
      <c r="L72" s="5">
        <v>10</v>
      </c>
      <c r="M72" s="6">
        <v>5.5</v>
      </c>
      <c r="N72" s="5"/>
      <c r="O72" s="5"/>
      <c r="P72" s="5"/>
      <c r="Q72" s="5"/>
      <c r="R72" s="5"/>
      <c r="S72" s="5"/>
      <c r="T72" s="5"/>
      <c r="U72" s="5"/>
      <c r="V72" s="5">
        <v>2</v>
      </c>
      <c r="W72" s="5">
        <v>0.25</v>
      </c>
      <c r="X72" s="5">
        <v>1852200</v>
      </c>
      <c r="Y72" s="5">
        <v>1002200</v>
      </c>
      <c r="Z72" s="5">
        <v>1002200</v>
      </c>
      <c r="AA72" s="5">
        <v>418000</v>
      </c>
      <c r="AB72" s="5">
        <v>1002200</v>
      </c>
      <c r="AC72" s="5">
        <v>202000</v>
      </c>
      <c r="AD72" s="5">
        <v>250000</v>
      </c>
      <c r="AE72" s="5">
        <v>250000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161032</v>
      </c>
      <c r="AM72" s="5">
        <v>250000</v>
      </c>
      <c r="AN72" s="5">
        <v>300000</v>
      </c>
      <c r="AO72" s="5"/>
      <c r="AP72" s="5"/>
      <c r="AQ72" s="5"/>
      <c r="AR72" s="5">
        <v>200000</v>
      </c>
      <c r="AS72" s="5">
        <v>298000</v>
      </c>
      <c r="AT72" s="5">
        <v>300000</v>
      </c>
      <c r="AU72" s="5">
        <v>82300</v>
      </c>
      <c r="AV72" s="5">
        <v>1002200</v>
      </c>
      <c r="AW72" s="5">
        <v>1002200</v>
      </c>
      <c r="AX72" s="11">
        <v>739700</v>
      </c>
      <c r="AY72" s="5">
        <v>739000</v>
      </c>
      <c r="AZ72" s="5">
        <v>623000</v>
      </c>
      <c r="BA72" s="5">
        <v>182254</v>
      </c>
      <c r="BB72" s="5">
        <f t="shared" si="9"/>
        <v>805254</v>
      </c>
      <c r="BC72" s="5">
        <f t="shared" si="6"/>
        <v>1302200</v>
      </c>
      <c r="BD72" s="91">
        <f t="shared" si="7"/>
        <v>821300</v>
      </c>
      <c r="BE72" s="5">
        <v>40000</v>
      </c>
      <c r="BF72" s="7"/>
      <c r="BG72" s="7"/>
      <c r="BH72" s="7"/>
      <c r="BI72" s="7"/>
      <c r="BJ72" s="7"/>
      <c r="BK72" s="20">
        <f t="shared" si="8"/>
        <v>1.0199266318453557</v>
      </c>
      <c r="BL72" s="20"/>
      <c r="BM72" s="7"/>
      <c r="BN72" s="7"/>
      <c r="BO72" s="5">
        <v>8600</v>
      </c>
      <c r="BP72" s="4"/>
      <c r="BQ72" s="4"/>
      <c r="BR72" s="48" t="s">
        <v>196</v>
      </c>
      <c r="BS72" s="47" t="s">
        <v>205</v>
      </c>
      <c r="BT72" s="108"/>
      <c r="BU72" s="11"/>
      <c r="BV72" s="11"/>
      <c r="BW72" s="120"/>
      <c r="BX72" s="120"/>
    </row>
    <row r="73" spans="1:76" s="9" customFormat="1" ht="25.5" hidden="1">
      <c r="A73" s="4">
        <v>45659028</v>
      </c>
      <c r="B73" s="4"/>
      <c r="C73" s="47" t="s">
        <v>158</v>
      </c>
      <c r="D73" s="4">
        <v>45659028</v>
      </c>
      <c r="E73" s="4">
        <v>5078660</v>
      </c>
      <c r="F73" s="4" t="s">
        <v>0</v>
      </c>
      <c r="G73" s="4" t="s">
        <v>115</v>
      </c>
      <c r="H73" s="5"/>
      <c r="I73" s="5">
        <v>1</v>
      </c>
      <c r="J73" s="5"/>
      <c r="K73" s="6"/>
      <c r="L73" s="5">
        <v>5</v>
      </c>
      <c r="M73" s="6">
        <v>4.75</v>
      </c>
      <c r="N73" s="5"/>
      <c r="O73" s="5"/>
      <c r="P73" s="5"/>
      <c r="Q73" s="5"/>
      <c r="R73" s="5"/>
      <c r="S73" s="5"/>
      <c r="T73" s="5"/>
      <c r="U73" s="5"/>
      <c r="V73" s="5">
        <v>3</v>
      </c>
      <c r="W73" s="5">
        <v>0.9</v>
      </c>
      <c r="X73" s="5">
        <v>1576696</v>
      </c>
      <c r="Y73" s="5">
        <v>720096</v>
      </c>
      <c r="Z73" s="5">
        <v>720096</v>
      </c>
      <c r="AA73" s="5">
        <v>343000</v>
      </c>
      <c r="AB73" s="5">
        <v>720096</v>
      </c>
      <c r="AC73" s="5">
        <v>150000</v>
      </c>
      <c r="AD73" s="5">
        <v>180000</v>
      </c>
      <c r="AE73" s="5">
        <v>150000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132000</v>
      </c>
      <c r="AM73" s="5">
        <v>239000</v>
      </c>
      <c r="AN73" s="5">
        <v>300000</v>
      </c>
      <c r="AO73" s="5"/>
      <c r="AP73" s="5"/>
      <c r="AQ73" s="5"/>
      <c r="AR73" s="5">
        <v>451415</v>
      </c>
      <c r="AS73" s="5">
        <v>384000</v>
      </c>
      <c r="AT73" s="5">
        <v>385000</v>
      </c>
      <c r="AU73" s="5">
        <v>72000</v>
      </c>
      <c r="AV73" s="5">
        <v>720096</v>
      </c>
      <c r="AW73" s="5">
        <v>620000</v>
      </c>
      <c r="AX73" s="11">
        <v>516000</v>
      </c>
      <c r="AY73" s="5">
        <v>516000</v>
      </c>
      <c r="AZ73" s="5">
        <v>516000</v>
      </c>
      <c r="BA73" s="5">
        <v>384000</v>
      </c>
      <c r="BB73" s="5">
        <f t="shared" si="9"/>
        <v>900000</v>
      </c>
      <c r="BC73" s="5">
        <f t="shared" si="6"/>
        <v>1105096</v>
      </c>
      <c r="BD73" s="91">
        <f t="shared" si="7"/>
        <v>588000</v>
      </c>
      <c r="BE73" s="5"/>
      <c r="BF73" s="7"/>
      <c r="BG73" s="7"/>
      <c r="BH73" s="7"/>
      <c r="BI73" s="7"/>
      <c r="BJ73" s="7"/>
      <c r="BK73" s="20">
        <f t="shared" si="8"/>
        <v>0.6533333333333333</v>
      </c>
      <c r="BL73" s="20"/>
      <c r="BM73" s="7"/>
      <c r="BN73" s="7"/>
      <c r="BO73" s="5">
        <f>(BB73*1.02)-BD73</f>
        <v>330000</v>
      </c>
      <c r="BP73" s="4"/>
      <c r="BQ73" s="4"/>
      <c r="BR73" s="48" t="s">
        <v>196</v>
      </c>
      <c r="BS73" s="47" t="s">
        <v>207</v>
      </c>
      <c r="BT73" s="108"/>
      <c r="BU73" s="11"/>
      <c r="BV73" s="11"/>
      <c r="BW73" s="120"/>
      <c r="BX73" s="120"/>
    </row>
    <row r="74" spans="1:76" s="9" customFormat="1" ht="12.75" hidden="1">
      <c r="A74" s="4">
        <v>26304856</v>
      </c>
      <c r="B74" s="4"/>
      <c r="C74" s="47" t="s">
        <v>124</v>
      </c>
      <c r="D74" s="4">
        <v>26304856</v>
      </c>
      <c r="E74" s="4">
        <v>6379403</v>
      </c>
      <c r="F74" s="4" t="s">
        <v>0</v>
      </c>
      <c r="G74" s="4" t="s">
        <v>115</v>
      </c>
      <c r="H74" s="5"/>
      <c r="I74" s="5">
        <v>1</v>
      </c>
      <c r="J74" s="5"/>
      <c r="K74" s="6"/>
      <c r="L74" s="5">
        <v>3</v>
      </c>
      <c r="M74" s="6">
        <v>1.5</v>
      </c>
      <c r="N74" s="5"/>
      <c r="O74" s="5"/>
      <c r="P74" s="5"/>
      <c r="Q74" s="5"/>
      <c r="R74" s="5"/>
      <c r="S74" s="5"/>
      <c r="T74" s="5"/>
      <c r="U74" s="5"/>
      <c r="V74" s="5">
        <v>4</v>
      </c>
      <c r="W74" s="5">
        <v>0.4</v>
      </c>
      <c r="X74" s="5">
        <v>469000</v>
      </c>
      <c r="Y74" s="5">
        <v>328000</v>
      </c>
      <c r="Z74" s="5">
        <v>328000</v>
      </c>
      <c r="AA74" s="5">
        <v>88000</v>
      </c>
      <c r="AB74" s="5">
        <v>328000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14260</v>
      </c>
      <c r="AM74" s="5">
        <v>58000</v>
      </c>
      <c r="AN74" s="5">
        <v>61000</v>
      </c>
      <c r="AO74" s="5"/>
      <c r="AP74" s="5"/>
      <c r="AQ74" s="5"/>
      <c r="AR74" s="5">
        <v>80275</v>
      </c>
      <c r="AS74" s="5">
        <v>48000</v>
      </c>
      <c r="AT74" s="5">
        <v>70000</v>
      </c>
      <c r="AU74" s="5">
        <v>10600</v>
      </c>
      <c r="AV74" s="5">
        <v>328000</v>
      </c>
      <c r="AW74" s="5">
        <v>328000</v>
      </c>
      <c r="AX74" s="11">
        <v>85000</v>
      </c>
      <c r="AY74" s="5">
        <v>85000</v>
      </c>
      <c r="AZ74" s="5">
        <v>85000</v>
      </c>
      <c r="BA74" s="5">
        <v>48000</v>
      </c>
      <c r="BB74" s="5">
        <f t="shared" si="9"/>
        <v>133000</v>
      </c>
      <c r="BC74" s="5">
        <f t="shared" si="6"/>
        <v>398000</v>
      </c>
      <c r="BD74" s="91">
        <f t="shared" si="7"/>
        <v>95600</v>
      </c>
      <c r="BE74" s="5"/>
      <c r="BF74" s="7"/>
      <c r="BG74" s="7"/>
      <c r="BH74" s="7"/>
      <c r="BI74" s="7"/>
      <c r="BJ74" s="7"/>
      <c r="BK74" s="20">
        <f t="shared" si="8"/>
        <v>0.718796992481203</v>
      </c>
      <c r="BL74" s="20"/>
      <c r="BM74" s="7"/>
      <c r="BN74" s="7"/>
      <c r="BO74" s="5">
        <v>40000</v>
      </c>
      <c r="BP74" s="4"/>
      <c r="BQ74" s="4"/>
      <c r="BR74" s="48" t="s">
        <v>196</v>
      </c>
      <c r="BS74" s="47" t="s">
        <v>206</v>
      </c>
      <c r="BT74" s="108"/>
      <c r="BU74" s="11"/>
      <c r="BV74" s="11"/>
      <c r="BW74" s="120"/>
      <c r="BX74" s="120"/>
    </row>
    <row r="75" spans="1:76" s="9" customFormat="1" ht="12.75" hidden="1">
      <c r="A75" s="4">
        <v>62797549</v>
      </c>
      <c r="B75" s="4"/>
      <c r="C75" s="47" t="s">
        <v>133</v>
      </c>
      <c r="D75" s="4">
        <v>62797549</v>
      </c>
      <c r="E75" s="4">
        <v>4753623</v>
      </c>
      <c r="F75" s="4" t="s">
        <v>0</v>
      </c>
      <c r="G75" s="4" t="s">
        <v>115</v>
      </c>
      <c r="H75" s="5"/>
      <c r="I75" s="5">
        <v>1</v>
      </c>
      <c r="J75" s="5">
        <v>1</v>
      </c>
      <c r="K75" s="6">
        <v>1</v>
      </c>
      <c r="L75" s="5">
        <v>13</v>
      </c>
      <c r="M75" s="6">
        <v>13</v>
      </c>
      <c r="N75" s="5"/>
      <c r="O75" s="5"/>
      <c r="P75" s="5"/>
      <c r="Q75" s="5"/>
      <c r="R75" s="5"/>
      <c r="S75" s="5"/>
      <c r="T75" s="5"/>
      <c r="U75" s="5"/>
      <c r="V75" s="5">
        <v>1</v>
      </c>
      <c r="W75" s="5">
        <v>0.5</v>
      </c>
      <c r="X75" s="5">
        <v>2968217</v>
      </c>
      <c r="Y75" s="5">
        <v>1488217</v>
      </c>
      <c r="Z75" s="5">
        <v>1488217</v>
      </c>
      <c r="AA75" s="5">
        <v>750000</v>
      </c>
      <c r="AB75" s="5">
        <v>1488217</v>
      </c>
      <c r="AC75" s="5">
        <v>100000</v>
      </c>
      <c r="AD75" s="5">
        <v>150000</v>
      </c>
      <c r="AE75" s="5">
        <v>100000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200000</v>
      </c>
      <c r="AM75" s="5">
        <v>250000</v>
      </c>
      <c r="AN75" s="5">
        <v>300000</v>
      </c>
      <c r="AO75" s="5"/>
      <c r="AP75" s="5"/>
      <c r="AQ75" s="5"/>
      <c r="AR75" s="5">
        <v>187200</v>
      </c>
      <c r="AS75" s="5">
        <v>172000</v>
      </c>
      <c r="AT75" s="5">
        <v>200000</v>
      </c>
      <c r="AU75" s="5">
        <v>73700</v>
      </c>
      <c r="AV75" s="5">
        <v>1488217</v>
      </c>
      <c r="AW75" s="5">
        <v>1480000</v>
      </c>
      <c r="AX75" s="11">
        <v>1009000</v>
      </c>
      <c r="AY75" s="5">
        <v>1009000</v>
      </c>
      <c r="AZ75" s="5">
        <v>909000</v>
      </c>
      <c r="BA75" s="5">
        <v>172000</v>
      </c>
      <c r="BB75" s="5">
        <f t="shared" si="9"/>
        <v>1081000</v>
      </c>
      <c r="BC75" s="5">
        <f t="shared" si="6"/>
        <v>1688217</v>
      </c>
      <c r="BD75" s="91">
        <f t="shared" si="7"/>
        <v>1082700</v>
      </c>
      <c r="BE75" s="5"/>
      <c r="BF75" s="7"/>
      <c r="BG75" s="7"/>
      <c r="BH75" s="7"/>
      <c r="BI75" s="7"/>
      <c r="BJ75" s="7"/>
      <c r="BK75" s="20">
        <f t="shared" si="8"/>
        <v>1.001572617946346</v>
      </c>
      <c r="BL75" s="20"/>
      <c r="BM75" s="7"/>
      <c r="BN75" s="7"/>
      <c r="BO75" s="5">
        <v>19900</v>
      </c>
      <c r="BP75" s="4"/>
      <c r="BQ75" s="4"/>
      <c r="BR75" s="48" t="s">
        <v>196</v>
      </c>
      <c r="BS75" s="47" t="s">
        <v>207</v>
      </c>
      <c r="BT75" s="108"/>
      <c r="BU75" s="11"/>
      <c r="BV75" s="11"/>
      <c r="BW75" s="120"/>
      <c r="BX75" s="120"/>
    </row>
    <row r="76" spans="1:76" s="30" customFormat="1" ht="38.25" hidden="1">
      <c r="A76" s="4">
        <v>26304856</v>
      </c>
      <c r="B76" s="4"/>
      <c r="C76" s="47" t="s">
        <v>124</v>
      </c>
      <c r="D76" s="4">
        <v>26304856</v>
      </c>
      <c r="E76" s="4">
        <v>7481318</v>
      </c>
      <c r="F76" s="4" t="s">
        <v>125</v>
      </c>
      <c r="G76" s="4" t="s">
        <v>126</v>
      </c>
      <c r="H76" s="5"/>
      <c r="I76" s="5">
        <v>1</v>
      </c>
      <c r="J76" s="5"/>
      <c r="K76" s="6"/>
      <c r="L76" s="5">
        <v>3</v>
      </c>
      <c r="M76" s="6">
        <v>1.5</v>
      </c>
      <c r="N76" s="5"/>
      <c r="O76" s="5"/>
      <c r="P76" s="5"/>
      <c r="Q76" s="5"/>
      <c r="R76" s="5"/>
      <c r="S76" s="5"/>
      <c r="T76" s="5"/>
      <c r="U76" s="5"/>
      <c r="V76" s="5">
        <v>4</v>
      </c>
      <c r="W76" s="5">
        <v>0.4</v>
      </c>
      <c r="X76" s="5">
        <v>428000</v>
      </c>
      <c r="Y76" s="5">
        <v>273000</v>
      </c>
      <c r="Z76" s="5">
        <v>273000</v>
      </c>
      <c r="AA76" s="5">
        <v>110000</v>
      </c>
      <c r="AB76" s="5">
        <v>273000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18580</v>
      </c>
      <c r="AM76" s="5">
        <v>61000</v>
      </c>
      <c r="AN76" s="5">
        <v>65000</v>
      </c>
      <c r="AO76" s="5"/>
      <c r="AP76" s="5"/>
      <c r="AQ76" s="5"/>
      <c r="AR76" s="5">
        <v>13370</v>
      </c>
      <c r="AS76" s="5">
        <v>80300</v>
      </c>
      <c r="AT76" s="5">
        <v>80000</v>
      </c>
      <c r="AU76" s="5">
        <v>9800</v>
      </c>
      <c r="AV76" s="5">
        <v>273000</v>
      </c>
      <c r="AW76" s="5">
        <v>50000</v>
      </c>
      <c r="AX76" s="11">
        <v>43000</v>
      </c>
      <c r="AY76" s="5">
        <v>43000</v>
      </c>
      <c r="AZ76" s="5">
        <v>43000</v>
      </c>
      <c r="BA76" s="5">
        <v>80300</v>
      </c>
      <c r="BB76" s="5">
        <f aca="true" t="shared" si="10" ref="BB76:BB101">SUM(AZ76:BA76)</f>
        <v>123300</v>
      </c>
      <c r="BC76" s="5">
        <f aca="true" t="shared" si="11" ref="BC76:BC101">SUM(AT76,AB76)</f>
        <v>353000</v>
      </c>
      <c r="BD76" s="91">
        <f aca="true" t="shared" si="12" ref="BD76:BD81">SUM(AU76,AY76)</f>
        <v>52800</v>
      </c>
      <c r="BE76" s="5"/>
      <c r="BF76" s="7"/>
      <c r="BG76" s="7" t="e">
        <f>SUM(#REF!)</f>
        <v>#REF!</v>
      </c>
      <c r="BH76" s="7"/>
      <c r="BI76" s="7" t="e">
        <f>SUM(#REF!)</f>
        <v>#REF!</v>
      </c>
      <c r="BJ76" s="7" t="e">
        <f>SUM(#REF!)</f>
        <v>#REF!</v>
      </c>
      <c r="BK76" s="20">
        <f aca="true" t="shared" si="13" ref="BK76:BK82">+(+AU76+AY76)/BB76</f>
        <v>0.4282238442822384</v>
      </c>
      <c r="BL76" s="20"/>
      <c r="BM76" s="7"/>
      <c r="BN76" s="33"/>
      <c r="BO76" s="5">
        <v>72900</v>
      </c>
      <c r="BP76" s="47"/>
      <c r="BQ76" s="47"/>
      <c r="BR76" s="48" t="s">
        <v>197</v>
      </c>
      <c r="BS76" s="47" t="s">
        <v>206</v>
      </c>
      <c r="BT76" s="111"/>
      <c r="BU76" s="115"/>
      <c r="BV76" s="115"/>
      <c r="BW76" s="48"/>
      <c r="BX76" s="48"/>
    </row>
    <row r="77" spans="1:76" s="30" customFormat="1" ht="38.25" hidden="1">
      <c r="A77" s="47"/>
      <c r="B77" s="47"/>
      <c r="C77" s="47" t="s">
        <v>129</v>
      </c>
      <c r="D77" s="4">
        <v>26908042</v>
      </c>
      <c r="E77" s="4">
        <v>9078213</v>
      </c>
      <c r="F77" s="4" t="s">
        <v>125</v>
      </c>
      <c r="G77" s="4" t="s">
        <v>125</v>
      </c>
      <c r="H77" s="5"/>
      <c r="I77" s="5">
        <v>1</v>
      </c>
      <c r="J77" s="5">
        <v>1</v>
      </c>
      <c r="K77" s="6">
        <v>0.25</v>
      </c>
      <c r="L77" s="5">
        <v>1</v>
      </c>
      <c r="M77" s="6">
        <v>0.5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>
        <v>228400</v>
      </c>
      <c r="Y77" s="5">
        <v>201400</v>
      </c>
      <c r="Z77" s="5">
        <v>201400</v>
      </c>
      <c r="AA77" s="5">
        <v>96000</v>
      </c>
      <c r="AB77" s="5">
        <v>201400</v>
      </c>
      <c r="AC77" s="5">
        <v>0</v>
      </c>
      <c r="AD77" s="5">
        <v>0</v>
      </c>
      <c r="AE77" s="5">
        <v>5000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5500</v>
      </c>
      <c r="AM77" s="5">
        <v>6000</v>
      </c>
      <c r="AN77" s="5">
        <v>7000</v>
      </c>
      <c r="AO77" s="5"/>
      <c r="AP77" s="5"/>
      <c r="AQ77" s="5"/>
      <c r="AR77" s="5">
        <v>13935</v>
      </c>
      <c r="AS77" s="5">
        <v>7200</v>
      </c>
      <c r="AT77" s="5">
        <v>15000</v>
      </c>
      <c r="AU77" s="5">
        <v>8900</v>
      </c>
      <c r="AV77" s="5">
        <v>191400</v>
      </c>
      <c r="AW77" s="5">
        <v>191400</v>
      </c>
      <c r="AX77" s="11">
        <v>105000</v>
      </c>
      <c r="AY77" s="5">
        <v>105000</v>
      </c>
      <c r="AZ77" s="5">
        <v>105000</v>
      </c>
      <c r="BA77" s="5">
        <v>7200</v>
      </c>
      <c r="BB77" s="5">
        <f t="shared" si="10"/>
        <v>112200</v>
      </c>
      <c r="BC77" s="5">
        <f t="shared" si="11"/>
        <v>216400</v>
      </c>
      <c r="BD77" s="91">
        <f t="shared" si="12"/>
        <v>113900</v>
      </c>
      <c r="BE77" s="5"/>
      <c r="BF77" s="7"/>
      <c r="BG77" s="7"/>
      <c r="BH77" s="7"/>
      <c r="BI77" s="7"/>
      <c r="BJ77" s="7"/>
      <c r="BK77" s="20">
        <f t="shared" si="13"/>
        <v>1.0151515151515151</v>
      </c>
      <c r="BL77" s="20"/>
      <c r="BM77" s="7"/>
      <c r="BN77" s="33"/>
      <c r="BO77" s="5">
        <v>0</v>
      </c>
      <c r="BP77" s="47"/>
      <c r="BQ77" s="47"/>
      <c r="BR77" s="48"/>
      <c r="BS77" s="47"/>
      <c r="BT77" s="111"/>
      <c r="BU77" s="115"/>
      <c r="BV77" s="115"/>
      <c r="BW77" s="48"/>
      <c r="BX77" s="48"/>
    </row>
    <row r="78" spans="1:76" s="30" customFormat="1" ht="12.75" hidden="1">
      <c r="A78" s="95"/>
      <c r="B78" s="95"/>
      <c r="C78" s="95" t="s">
        <v>86</v>
      </c>
      <c r="D78" s="95">
        <v>44990260</v>
      </c>
      <c r="E78" s="95">
        <v>9920262</v>
      </c>
      <c r="F78" s="95" t="s">
        <v>107</v>
      </c>
      <c r="G78" s="95" t="s">
        <v>108</v>
      </c>
      <c r="H78" s="97"/>
      <c r="I78" s="97">
        <v>1</v>
      </c>
      <c r="J78" s="97">
        <v>2</v>
      </c>
      <c r="K78" s="98">
        <v>1</v>
      </c>
      <c r="L78" s="97"/>
      <c r="M78" s="98"/>
      <c r="N78" s="97"/>
      <c r="O78" s="97"/>
      <c r="P78" s="97">
        <v>1</v>
      </c>
      <c r="Q78" s="97">
        <v>0.6</v>
      </c>
      <c r="R78" s="97"/>
      <c r="S78" s="97"/>
      <c r="T78" s="97"/>
      <c r="U78" s="97"/>
      <c r="V78" s="97">
        <v>11</v>
      </c>
      <c r="W78" s="97">
        <v>0.83</v>
      </c>
      <c r="X78" s="97">
        <v>1301600</v>
      </c>
      <c r="Y78" s="97">
        <v>920000</v>
      </c>
      <c r="Z78" s="97">
        <v>920000</v>
      </c>
      <c r="AA78" s="97">
        <v>462000</v>
      </c>
      <c r="AB78" s="97">
        <v>920000</v>
      </c>
      <c r="AC78" s="97">
        <v>135100</v>
      </c>
      <c r="AD78" s="97">
        <v>127900</v>
      </c>
      <c r="AE78" s="97">
        <v>140000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15000</v>
      </c>
      <c r="AM78" s="97">
        <v>20200</v>
      </c>
      <c r="AN78" s="97">
        <v>25000</v>
      </c>
      <c r="AO78" s="97"/>
      <c r="AP78" s="97"/>
      <c r="AQ78" s="97"/>
      <c r="AR78" s="97">
        <v>242040</v>
      </c>
      <c r="AS78" s="97">
        <v>30600</v>
      </c>
      <c r="AT78" s="97">
        <v>150000</v>
      </c>
      <c r="AU78" s="97">
        <v>66500</v>
      </c>
      <c r="AV78" s="97">
        <v>920000</v>
      </c>
      <c r="AW78" s="97">
        <v>900000</v>
      </c>
      <c r="AX78" s="96">
        <v>801000</v>
      </c>
      <c r="AY78" s="97">
        <v>801000</v>
      </c>
      <c r="AZ78" s="97">
        <v>801000</v>
      </c>
      <c r="BA78" s="97">
        <v>30600</v>
      </c>
      <c r="BB78" s="97">
        <f t="shared" si="10"/>
        <v>831600</v>
      </c>
      <c r="BC78" s="97">
        <f t="shared" si="11"/>
        <v>1070000</v>
      </c>
      <c r="BD78" s="96">
        <f t="shared" si="12"/>
        <v>867500</v>
      </c>
      <c r="BE78" s="97"/>
      <c r="BF78" s="99"/>
      <c r="BG78" s="99"/>
      <c r="BH78" s="99"/>
      <c r="BI78" s="99"/>
      <c r="BJ78" s="99"/>
      <c r="BK78" s="100">
        <f t="shared" si="13"/>
        <v>1.0431697931697932</v>
      </c>
      <c r="BL78" s="100"/>
      <c r="BM78" s="99">
        <v>202000</v>
      </c>
      <c r="BN78" s="99"/>
      <c r="BO78" s="97">
        <v>0</v>
      </c>
      <c r="BP78" s="95">
        <v>-10952</v>
      </c>
      <c r="BQ78" s="95"/>
      <c r="BR78" s="102"/>
      <c r="BS78" s="95"/>
      <c r="BT78" s="109">
        <v>202000</v>
      </c>
      <c r="BU78" s="116">
        <v>200000</v>
      </c>
      <c r="BV78" s="115"/>
      <c r="BW78" s="48"/>
      <c r="BX78" s="48"/>
    </row>
    <row r="79" spans="1:76" s="30" customFormat="1" ht="25.5" hidden="1">
      <c r="A79" s="4">
        <v>15060233</v>
      </c>
      <c r="B79" s="4"/>
      <c r="C79" s="47" t="s">
        <v>147</v>
      </c>
      <c r="D79" s="4">
        <v>15060233</v>
      </c>
      <c r="E79" s="4">
        <v>8307350</v>
      </c>
      <c r="F79" s="4" t="s">
        <v>107</v>
      </c>
      <c r="G79" s="4" t="s">
        <v>151</v>
      </c>
      <c r="H79" s="5"/>
      <c r="I79" s="5">
        <v>1</v>
      </c>
      <c r="J79" s="5">
        <v>1</v>
      </c>
      <c r="K79" s="6">
        <v>0.906</v>
      </c>
      <c r="L79" s="5">
        <v>1</v>
      </c>
      <c r="M79" s="6">
        <v>0.75</v>
      </c>
      <c r="N79" s="5"/>
      <c r="O79" s="5"/>
      <c r="P79" s="5">
        <v>1</v>
      </c>
      <c r="Q79" s="5">
        <v>0.5</v>
      </c>
      <c r="R79" s="5"/>
      <c r="S79" s="5"/>
      <c r="T79" s="5"/>
      <c r="U79" s="5"/>
      <c r="V79" s="5">
        <v>4</v>
      </c>
      <c r="W79" s="5">
        <v>0.875</v>
      </c>
      <c r="X79" s="5">
        <v>1802694</v>
      </c>
      <c r="Y79" s="5">
        <v>1330500</v>
      </c>
      <c r="Z79" s="5">
        <v>1330500</v>
      </c>
      <c r="AA79" s="5">
        <v>1322000</v>
      </c>
      <c r="AB79" s="5">
        <v>1330500</v>
      </c>
      <c r="AC79" s="5">
        <v>173000</v>
      </c>
      <c r="AD79" s="5">
        <v>312300</v>
      </c>
      <c r="AE79" s="5">
        <v>312000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/>
      <c r="AP79" s="5"/>
      <c r="AQ79" s="5"/>
      <c r="AR79" s="5">
        <v>20000</v>
      </c>
      <c r="AS79" s="5">
        <v>81600</v>
      </c>
      <c r="AT79" s="5">
        <v>88426</v>
      </c>
      <c r="AU79" s="5">
        <v>88400</v>
      </c>
      <c r="AV79" s="5">
        <v>1330500</v>
      </c>
      <c r="AW79" s="5">
        <v>1300000</v>
      </c>
      <c r="AX79" s="11">
        <v>1100000</v>
      </c>
      <c r="AY79" s="5">
        <v>1100000</v>
      </c>
      <c r="AZ79" s="5">
        <v>1100000</v>
      </c>
      <c r="BA79" s="5">
        <v>81600</v>
      </c>
      <c r="BB79" s="5">
        <f t="shared" si="10"/>
        <v>1181600</v>
      </c>
      <c r="BC79" s="5">
        <f t="shared" si="11"/>
        <v>1418926</v>
      </c>
      <c r="BD79" s="91">
        <f t="shared" si="12"/>
        <v>1188400</v>
      </c>
      <c r="BE79" s="5"/>
      <c r="BF79" s="7"/>
      <c r="BG79" s="7"/>
      <c r="BH79" s="7"/>
      <c r="BI79" s="7"/>
      <c r="BJ79" s="7"/>
      <c r="BK79" s="20">
        <f t="shared" si="13"/>
        <v>1.0057549085985105</v>
      </c>
      <c r="BL79" s="20"/>
      <c r="BM79" s="7"/>
      <c r="BN79" s="33"/>
      <c r="BO79" s="5">
        <v>16800</v>
      </c>
      <c r="BP79" s="47"/>
      <c r="BQ79" s="47"/>
      <c r="BR79" s="48" t="s">
        <v>198</v>
      </c>
      <c r="BS79" s="47" t="s">
        <v>205</v>
      </c>
      <c r="BT79" s="111"/>
      <c r="BU79" s="117"/>
      <c r="BV79" s="115"/>
      <c r="BW79" s="48"/>
      <c r="BX79" s="48"/>
    </row>
    <row r="80" spans="1:76" s="30" customFormat="1" ht="25.5" hidden="1">
      <c r="A80" s="4">
        <v>45659028</v>
      </c>
      <c r="B80" s="4"/>
      <c r="C80" s="47" t="s">
        <v>158</v>
      </c>
      <c r="D80" s="4">
        <v>45659028</v>
      </c>
      <c r="E80" s="4">
        <v>8414368</v>
      </c>
      <c r="F80" s="4" t="s">
        <v>107</v>
      </c>
      <c r="G80" s="4" t="s">
        <v>159</v>
      </c>
      <c r="H80" s="5"/>
      <c r="I80" s="5">
        <v>1</v>
      </c>
      <c r="J80" s="5">
        <v>2</v>
      </c>
      <c r="K80" s="6">
        <v>1.2</v>
      </c>
      <c r="L80" s="5"/>
      <c r="M80" s="6"/>
      <c r="N80" s="5"/>
      <c r="O80" s="5"/>
      <c r="P80" s="5"/>
      <c r="Q80" s="5"/>
      <c r="R80" s="5"/>
      <c r="S80" s="5"/>
      <c r="T80" s="5"/>
      <c r="U80" s="5"/>
      <c r="V80" s="5">
        <v>3</v>
      </c>
      <c r="W80" s="5">
        <v>0.225</v>
      </c>
      <c r="X80" s="5">
        <v>614746</v>
      </c>
      <c r="Y80" s="5">
        <v>594746</v>
      </c>
      <c r="Z80" s="5">
        <v>594746</v>
      </c>
      <c r="AA80" s="5">
        <v>510000</v>
      </c>
      <c r="AB80" s="5">
        <v>594746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/>
      <c r="AP80" s="5"/>
      <c r="AQ80" s="5"/>
      <c r="AR80" s="5">
        <v>0</v>
      </c>
      <c r="AS80" s="5">
        <v>19500</v>
      </c>
      <c r="AT80" s="5">
        <v>20000</v>
      </c>
      <c r="AU80" s="5">
        <v>20000</v>
      </c>
      <c r="AV80" s="5">
        <v>593746</v>
      </c>
      <c r="AW80" s="5">
        <v>590000</v>
      </c>
      <c r="AX80" s="11">
        <v>546000</v>
      </c>
      <c r="AY80" s="5">
        <v>546000</v>
      </c>
      <c r="AZ80" s="5">
        <v>546000</v>
      </c>
      <c r="BA80" s="5">
        <v>19500</v>
      </c>
      <c r="BB80" s="5">
        <f t="shared" si="10"/>
        <v>565500</v>
      </c>
      <c r="BC80" s="5">
        <f t="shared" si="11"/>
        <v>614746</v>
      </c>
      <c r="BD80" s="91">
        <f t="shared" si="12"/>
        <v>566000</v>
      </c>
      <c r="BE80" s="5"/>
      <c r="BF80" s="7"/>
      <c r="BG80" s="7"/>
      <c r="BH80" s="7"/>
      <c r="BI80" s="7"/>
      <c r="BJ80" s="7"/>
      <c r="BK80" s="20">
        <f t="shared" si="13"/>
        <v>1.0008841732979663</v>
      </c>
      <c r="BL80" s="20"/>
      <c r="BM80" s="7"/>
      <c r="BN80" s="33"/>
      <c r="BO80" s="5">
        <v>10800</v>
      </c>
      <c r="BP80" s="47"/>
      <c r="BQ80" s="47"/>
      <c r="BR80" s="48" t="s">
        <v>198</v>
      </c>
      <c r="BS80" s="47" t="s">
        <v>207</v>
      </c>
      <c r="BT80" s="111"/>
      <c r="BU80" s="117"/>
      <c r="BV80" s="115"/>
      <c r="BW80" s="48"/>
      <c r="BX80" s="48"/>
    </row>
    <row r="81" spans="1:76" s="30" customFormat="1" ht="25.5" hidden="1">
      <c r="A81" s="47"/>
      <c r="B81" s="47"/>
      <c r="C81" s="47" t="s">
        <v>88</v>
      </c>
      <c r="D81" s="4">
        <v>75094924</v>
      </c>
      <c r="E81" s="4">
        <v>4123958</v>
      </c>
      <c r="F81" s="4" t="s">
        <v>107</v>
      </c>
      <c r="G81" s="4" t="s">
        <v>88</v>
      </c>
      <c r="H81" s="5"/>
      <c r="I81" s="5">
        <v>3</v>
      </c>
      <c r="J81" s="5">
        <v>6</v>
      </c>
      <c r="K81" s="6">
        <v>5.5</v>
      </c>
      <c r="L81" s="5"/>
      <c r="M81" s="6"/>
      <c r="N81" s="5"/>
      <c r="O81" s="5"/>
      <c r="P81" s="5"/>
      <c r="Q81" s="5"/>
      <c r="R81" s="5"/>
      <c r="S81" s="5"/>
      <c r="T81" s="5"/>
      <c r="U81" s="5"/>
      <c r="V81" s="5">
        <v>4</v>
      </c>
      <c r="W81" s="5">
        <v>2.25</v>
      </c>
      <c r="X81" s="5">
        <v>3597554</v>
      </c>
      <c r="Y81" s="5">
        <v>2770000</v>
      </c>
      <c r="Z81" s="5">
        <v>554000</v>
      </c>
      <c r="AA81" s="5">
        <v>2233400</v>
      </c>
      <c r="AB81" s="5">
        <v>2770000</v>
      </c>
      <c r="AC81" s="5">
        <v>421544</v>
      </c>
      <c r="AD81" s="5">
        <v>462500</v>
      </c>
      <c r="AE81" s="5">
        <v>414960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/>
      <c r="AP81" s="5"/>
      <c r="AQ81" s="5"/>
      <c r="AR81" s="5">
        <v>153000</v>
      </c>
      <c r="AS81" s="5">
        <v>245500</v>
      </c>
      <c r="AT81" s="5">
        <v>260000</v>
      </c>
      <c r="AU81" s="5">
        <v>210800</v>
      </c>
      <c r="AV81" s="5">
        <v>554000</v>
      </c>
      <c r="AW81" s="5">
        <v>500000</v>
      </c>
      <c r="AX81" s="11">
        <v>447000</v>
      </c>
      <c r="AY81" s="5">
        <v>447000</v>
      </c>
      <c r="AZ81" s="5">
        <v>497000</v>
      </c>
      <c r="BA81" s="5">
        <v>72500</v>
      </c>
      <c r="BB81" s="5">
        <f t="shared" si="10"/>
        <v>569500</v>
      </c>
      <c r="BC81" s="5">
        <f t="shared" si="11"/>
        <v>3030000</v>
      </c>
      <c r="BD81" s="91">
        <f t="shared" si="12"/>
        <v>657800</v>
      </c>
      <c r="BE81" s="5"/>
      <c r="BF81" s="7"/>
      <c r="BG81" s="7"/>
      <c r="BH81" s="7"/>
      <c r="BI81" s="7"/>
      <c r="BJ81" s="7"/>
      <c r="BK81" s="20">
        <f t="shared" si="13"/>
        <v>1.1550482879719053</v>
      </c>
      <c r="BL81" s="20"/>
      <c r="BM81" s="7"/>
      <c r="BN81" s="33">
        <v>-59825</v>
      </c>
      <c r="BO81" s="5">
        <v>0</v>
      </c>
      <c r="BP81" s="47">
        <v>-71215</v>
      </c>
      <c r="BQ81" s="47"/>
      <c r="BR81" s="48" t="s">
        <v>198</v>
      </c>
      <c r="BS81" s="47"/>
      <c r="BT81" s="111"/>
      <c r="BU81" s="117"/>
      <c r="BV81" s="115"/>
      <c r="BW81" s="48"/>
      <c r="BX81" s="48"/>
    </row>
    <row r="82" spans="1:76" s="30" customFormat="1" ht="25.5" hidden="1">
      <c r="A82" s="47">
        <v>75094975</v>
      </c>
      <c r="B82" s="47"/>
      <c r="C82" s="47" t="s">
        <v>89</v>
      </c>
      <c r="D82" s="4">
        <v>75094975</v>
      </c>
      <c r="E82" s="4">
        <v>5585320</v>
      </c>
      <c r="F82" s="4" t="s">
        <v>107</v>
      </c>
      <c r="G82" s="4" t="s">
        <v>89</v>
      </c>
      <c r="H82" s="5"/>
      <c r="I82" s="5">
        <v>2</v>
      </c>
      <c r="J82" s="5">
        <v>4</v>
      </c>
      <c r="K82" s="6">
        <v>3.025</v>
      </c>
      <c r="L82" s="5"/>
      <c r="M82" s="6"/>
      <c r="N82" s="5"/>
      <c r="O82" s="5"/>
      <c r="P82" s="5"/>
      <c r="Q82" s="5"/>
      <c r="R82" s="5"/>
      <c r="S82" s="5"/>
      <c r="T82" s="5"/>
      <c r="U82" s="5"/>
      <c r="V82" s="5">
        <v>3</v>
      </c>
      <c r="W82" s="5">
        <v>1.655</v>
      </c>
      <c r="X82" s="5">
        <v>2580640</v>
      </c>
      <c r="Y82" s="5">
        <v>2060640</v>
      </c>
      <c r="Z82" s="5">
        <v>323010</v>
      </c>
      <c r="AA82" s="5">
        <v>1418000</v>
      </c>
      <c r="AB82" s="5">
        <v>2060640</v>
      </c>
      <c r="AC82" s="5">
        <v>184500</v>
      </c>
      <c r="AD82" s="5">
        <v>245500</v>
      </c>
      <c r="AE82" s="5">
        <v>120000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/>
      <c r="AP82" s="5"/>
      <c r="AQ82" s="5"/>
      <c r="AR82" s="5">
        <v>0</v>
      </c>
      <c r="AS82" s="5">
        <v>229100</v>
      </c>
      <c r="AT82" s="5">
        <v>50000</v>
      </c>
      <c r="AU82" s="5">
        <v>50000</v>
      </c>
      <c r="AV82" s="5">
        <v>323010</v>
      </c>
      <c r="AW82" s="5">
        <v>300000</v>
      </c>
      <c r="AX82" s="11">
        <v>208000</v>
      </c>
      <c r="AY82" s="5">
        <v>208000</v>
      </c>
      <c r="AZ82" s="5">
        <v>208000</v>
      </c>
      <c r="BA82" s="5">
        <v>59100</v>
      </c>
      <c r="BB82" s="5">
        <f t="shared" si="10"/>
        <v>267100</v>
      </c>
      <c r="BC82" s="5">
        <f t="shared" si="11"/>
        <v>2110640</v>
      </c>
      <c r="BD82" s="91">
        <f aca="true" t="shared" si="14" ref="BD82:BD101">SUM(AU82,AY82)</f>
        <v>258000</v>
      </c>
      <c r="BE82" s="5"/>
      <c r="BF82" s="7"/>
      <c r="BG82" s="7"/>
      <c r="BH82" s="7"/>
      <c r="BI82" s="7"/>
      <c r="BJ82" s="7"/>
      <c r="BK82" s="20">
        <f t="shared" si="13"/>
        <v>0.9659303631598652</v>
      </c>
      <c r="BL82" s="20"/>
      <c r="BM82" s="7"/>
      <c r="BN82" s="33"/>
      <c r="BO82" s="5">
        <v>14400</v>
      </c>
      <c r="BP82" s="47"/>
      <c r="BQ82" s="47"/>
      <c r="BR82" s="48" t="s">
        <v>198</v>
      </c>
      <c r="BS82" s="47" t="s">
        <v>207</v>
      </c>
      <c r="BT82" s="111"/>
      <c r="BU82" s="117"/>
      <c r="BV82" s="115"/>
      <c r="BW82" s="48"/>
      <c r="BX82" s="48"/>
    </row>
    <row r="83" spans="1:76" s="30" customFormat="1" ht="38.25" hidden="1">
      <c r="A83" s="47"/>
      <c r="B83" s="47"/>
      <c r="C83" s="47" t="s">
        <v>61</v>
      </c>
      <c r="D83" s="4">
        <v>44991584</v>
      </c>
      <c r="E83" s="4">
        <v>2730725</v>
      </c>
      <c r="F83" s="4" t="s">
        <v>62</v>
      </c>
      <c r="G83" s="21" t="s">
        <v>63</v>
      </c>
      <c r="H83" s="5"/>
      <c r="I83" s="5">
        <v>1</v>
      </c>
      <c r="J83" s="5">
        <v>1</v>
      </c>
      <c r="K83" s="6">
        <v>1</v>
      </c>
      <c r="L83" s="5">
        <v>2</v>
      </c>
      <c r="M83" s="6">
        <v>1.4</v>
      </c>
      <c r="N83" s="5"/>
      <c r="O83" s="5"/>
      <c r="P83" s="5"/>
      <c r="Q83" s="5"/>
      <c r="R83" s="5"/>
      <c r="S83" s="5"/>
      <c r="T83" s="5"/>
      <c r="U83" s="5"/>
      <c r="V83" s="5">
        <v>2</v>
      </c>
      <c r="W83" s="5">
        <v>0.35</v>
      </c>
      <c r="X83" s="5">
        <v>1323040</v>
      </c>
      <c r="Y83" s="5">
        <v>924572</v>
      </c>
      <c r="Z83" s="5">
        <v>924572</v>
      </c>
      <c r="AA83" s="5"/>
      <c r="AB83" s="5">
        <v>924572</v>
      </c>
      <c r="AC83" s="5"/>
      <c r="AD83" s="5"/>
      <c r="AE83" s="5">
        <v>50000</v>
      </c>
      <c r="AF83" s="5"/>
      <c r="AG83" s="5"/>
      <c r="AH83" s="5">
        <v>0</v>
      </c>
      <c r="AI83" s="5"/>
      <c r="AJ83" s="5"/>
      <c r="AK83" s="5">
        <v>0</v>
      </c>
      <c r="AL83" s="5"/>
      <c r="AM83" s="5"/>
      <c r="AN83" s="5">
        <v>0</v>
      </c>
      <c r="AO83" s="5"/>
      <c r="AP83" s="5"/>
      <c r="AQ83" s="5"/>
      <c r="AR83" s="5"/>
      <c r="AS83" s="5"/>
      <c r="AT83" s="5">
        <v>348468</v>
      </c>
      <c r="AU83" s="5">
        <v>0</v>
      </c>
      <c r="AV83" s="5">
        <v>924572</v>
      </c>
      <c r="AW83" s="5">
        <v>900000</v>
      </c>
      <c r="AX83" s="11">
        <v>0</v>
      </c>
      <c r="AY83" s="5">
        <v>0</v>
      </c>
      <c r="AZ83" s="5">
        <v>0</v>
      </c>
      <c r="BA83" s="5">
        <v>0</v>
      </c>
      <c r="BB83" s="5">
        <f t="shared" si="10"/>
        <v>0</v>
      </c>
      <c r="BC83" s="5">
        <f t="shared" si="11"/>
        <v>1273040</v>
      </c>
      <c r="BD83" s="91">
        <f t="shared" si="14"/>
        <v>0</v>
      </c>
      <c r="BE83" s="5"/>
      <c r="BF83" s="7"/>
      <c r="BG83" s="7"/>
      <c r="BH83" s="7"/>
      <c r="BI83" s="7"/>
      <c r="BJ83" s="7"/>
      <c r="BK83" s="20" t="e">
        <f aca="true" t="shared" si="15" ref="BK83:BK101">+(+AU83+AY83)/BB83</f>
        <v>#DIV/0!</v>
      </c>
      <c r="BL83" s="20"/>
      <c r="BM83" s="7"/>
      <c r="BN83" s="33"/>
      <c r="BO83" s="5">
        <f>(BB83*1.02)-BD83</f>
        <v>0</v>
      </c>
      <c r="BP83" s="47"/>
      <c r="BQ83" s="47"/>
      <c r="BR83" s="48"/>
      <c r="BS83" s="47"/>
      <c r="BT83" s="111"/>
      <c r="BU83" s="117"/>
      <c r="BV83" s="115"/>
      <c r="BW83" s="48"/>
      <c r="BX83" s="48"/>
    </row>
    <row r="84" spans="1:76" s="30" customFormat="1" ht="76.5" hidden="1">
      <c r="A84" s="47"/>
      <c r="B84" s="47"/>
      <c r="C84" s="47" t="s">
        <v>86</v>
      </c>
      <c r="D84" s="4">
        <v>44990260</v>
      </c>
      <c r="E84" s="4">
        <v>8119685</v>
      </c>
      <c r="F84" s="4" t="s">
        <v>103</v>
      </c>
      <c r="G84" s="4" t="s">
        <v>104</v>
      </c>
      <c r="H84" s="5"/>
      <c r="I84" s="5">
        <v>1</v>
      </c>
      <c r="J84" s="5">
        <v>1</v>
      </c>
      <c r="K84" s="6">
        <v>0.1</v>
      </c>
      <c r="L84" s="5">
        <v>1</v>
      </c>
      <c r="M84" s="6">
        <v>0.75</v>
      </c>
      <c r="N84" s="5"/>
      <c r="O84" s="5"/>
      <c r="P84" s="5"/>
      <c r="Q84" s="5"/>
      <c r="R84" s="5"/>
      <c r="S84" s="5"/>
      <c r="T84" s="5"/>
      <c r="U84" s="5"/>
      <c r="V84" s="5">
        <v>10</v>
      </c>
      <c r="W84" s="5">
        <v>0.285</v>
      </c>
      <c r="X84" s="5">
        <v>435000</v>
      </c>
      <c r="Y84" s="5">
        <v>192000</v>
      </c>
      <c r="Z84" s="5">
        <v>192000</v>
      </c>
      <c r="AA84" s="5">
        <v>149000</v>
      </c>
      <c r="AB84" s="5">
        <v>192000</v>
      </c>
      <c r="AC84" s="5">
        <v>230000</v>
      </c>
      <c r="AD84" s="5">
        <v>240000</v>
      </c>
      <c r="AE84" s="5">
        <v>240000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/>
      <c r="AP84" s="5"/>
      <c r="AQ84" s="5"/>
      <c r="AR84" s="5"/>
      <c r="AS84" s="5"/>
      <c r="AT84" s="5"/>
      <c r="AU84" s="5">
        <v>0</v>
      </c>
      <c r="AV84" s="5">
        <v>192000</v>
      </c>
      <c r="AW84" s="5">
        <v>0</v>
      </c>
      <c r="AX84" s="11">
        <v>0</v>
      </c>
      <c r="AY84" s="16">
        <v>0</v>
      </c>
      <c r="AZ84" s="5">
        <v>0</v>
      </c>
      <c r="BA84" s="5">
        <v>0</v>
      </c>
      <c r="BB84" s="5">
        <f t="shared" si="10"/>
        <v>0</v>
      </c>
      <c r="BC84" s="5">
        <f t="shared" si="11"/>
        <v>192000</v>
      </c>
      <c r="BD84" s="91">
        <f t="shared" si="14"/>
        <v>0</v>
      </c>
      <c r="BE84" s="5"/>
      <c r="BF84" s="7"/>
      <c r="BG84" s="7"/>
      <c r="BH84" s="7"/>
      <c r="BI84" s="7"/>
      <c r="BJ84" s="7"/>
      <c r="BK84" s="20" t="e">
        <f t="shared" si="15"/>
        <v>#DIV/0!</v>
      </c>
      <c r="BL84" s="20"/>
      <c r="BM84" s="7"/>
      <c r="BN84" s="33"/>
      <c r="BO84" s="5">
        <f>(BB84*1.02)-BD84</f>
        <v>0</v>
      </c>
      <c r="BP84" s="47"/>
      <c r="BQ84" s="47"/>
      <c r="BR84" s="48"/>
      <c r="BS84" s="47"/>
      <c r="BT84" s="111"/>
      <c r="BU84" s="117"/>
      <c r="BV84" s="115"/>
      <c r="BW84" s="48"/>
      <c r="BX84" s="48"/>
    </row>
    <row r="85" spans="1:76" s="30" customFormat="1" ht="76.5" hidden="1">
      <c r="A85" s="47"/>
      <c r="B85" s="47"/>
      <c r="C85" s="47" t="s">
        <v>121</v>
      </c>
      <c r="D85" s="4">
        <v>70803978</v>
      </c>
      <c r="E85" s="4">
        <v>9642384</v>
      </c>
      <c r="F85" s="4" t="s">
        <v>103</v>
      </c>
      <c r="G85" s="4" t="s">
        <v>35</v>
      </c>
      <c r="H85" s="5"/>
      <c r="I85" s="5">
        <v>1</v>
      </c>
      <c r="J85" s="5">
        <v>1</v>
      </c>
      <c r="K85" s="6">
        <v>0.5</v>
      </c>
      <c r="L85" s="5">
        <v>2</v>
      </c>
      <c r="M85" s="6">
        <v>0.6</v>
      </c>
      <c r="N85" s="5">
        <v>1</v>
      </c>
      <c r="O85" s="5">
        <v>0.1</v>
      </c>
      <c r="P85" s="5"/>
      <c r="Q85" s="5"/>
      <c r="R85" s="5"/>
      <c r="S85" s="5"/>
      <c r="T85" s="5"/>
      <c r="U85" s="5"/>
      <c r="V85" s="5">
        <v>1</v>
      </c>
      <c r="W85" s="5">
        <v>0.5</v>
      </c>
      <c r="X85" s="5">
        <v>850000</v>
      </c>
      <c r="Y85" s="5">
        <v>600000</v>
      </c>
      <c r="Z85" s="5">
        <v>600000</v>
      </c>
      <c r="AA85" s="5">
        <v>0</v>
      </c>
      <c r="AB85" s="5">
        <v>600000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/>
      <c r="AP85" s="5"/>
      <c r="AQ85" s="5"/>
      <c r="AR85" s="5">
        <v>443000</v>
      </c>
      <c r="AS85" s="5">
        <v>300000</v>
      </c>
      <c r="AT85" s="5">
        <v>180000</v>
      </c>
      <c r="AU85" s="5">
        <v>60800</v>
      </c>
      <c r="AV85" s="5">
        <v>600000</v>
      </c>
      <c r="AW85" s="5">
        <v>600000</v>
      </c>
      <c r="AX85" s="11">
        <v>0</v>
      </c>
      <c r="AY85" s="5">
        <v>0</v>
      </c>
      <c r="AZ85" s="5">
        <v>450000</v>
      </c>
      <c r="BA85" s="5">
        <v>150000</v>
      </c>
      <c r="BB85" s="5">
        <f t="shared" si="10"/>
        <v>600000</v>
      </c>
      <c r="BC85" s="5">
        <f t="shared" si="11"/>
        <v>780000</v>
      </c>
      <c r="BD85" s="91">
        <f t="shared" si="14"/>
        <v>60800</v>
      </c>
      <c r="BE85" s="5"/>
      <c r="BF85" s="7"/>
      <c r="BG85" s="7"/>
      <c r="BH85" s="7"/>
      <c r="BI85" s="7"/>
      <c r="BJ85" s="7"/>
      <c r="BK85" s="20">
        <f t="shared" si="15"/>
        <v>0.10133333333333333</v>
      </c>
      <c r="BL85" s="20"/>
      <c r="BM85" s="7"/>
      <c r="BN85" s="33"/>
      <c r="BO85" s="5">
        <v>0</v>
      </c>
      <c r="BP85" s="47"/>
      <c r="BQ85" s="47"/>
      <c r="BR85" s="48"/>
      <c r="BS85" s="47"/>
      <c r="BT85" s="111"/>
      <c r="BU85" s="117"/>
      <c r="BV85" s="115"/>
      <c r="BW85" s="48"/>
      <c r="BX85" s="48"/>
    </row>
    <row r="86" spans="1:76" s="30" customFormat="1" ht="76.5" hidden="1">
      <c r="A86" s="47"/>
      <c r="B86" s="47"/>
      <c r="C86" s="47" t="s">
        <v>90</v>
      </c>
      <c r="D86" s="4">
        <v>70870896</v>
      </c>
      <c r="E86" s="4">
        <v>8658757</v>
      </c>
      <c r="F86" s="4" t="s">
        <v>103</v>
      </c>
      <c r="G86" s="4" t="s">
        <v>93</v>
      </c>
      <c r="H86" s="5"/>
      <c r="I86" s="5">
        <v>1</v>
      </c>
      <c r="J86" s="5">
        <v>2</v>
      </c>
      <c r="K86" s="6">
        <v>1</v>
      </c>
      <c r="L86" s="5"/>
      <c r="M86" s="6"/>
      <c r="N86" s="5"/>
      <c r="O86" s="5"/>
      <c r="P86" s="5"/>
      <c r="Q86" s="5"/>
      <c r="R86" s="5"/>
      <c r="S86" s="5"/>
      <c r="T86" s="5"/>
      <c r="U86" s="5"/>
      <c r="V86" s="5">
        <v>2</v>
      </c>
      <c r="W86" s="5">
        <v>0.2</v>
      </c>
      <c r="X86" s="5">
        <v>504560</v>
      </c>
      <c r="Y86" s="5">
        <v>324000</v>
      </c>
      <c r="Z86" s="5">
        <v>324000</v>
      </c>
      <c r="AA86" s="5">
        <v>234000</v>
      </c>
      <c r="AB86" s="5">
        <v>324000</v>
      </c>
      <c r="AC86" s="5">
        <v>50000</v>
      </c>
      <c r="AD86" s="5">
        <v>50000</v>
      </c>
      <c r="AE86" s="5">
        <v>50000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72000</v>
      </c>
      <c r="AQ86" s="5">
        <v>62000</v>
      </c>
      <c r="AR86" s="5">
        <v>112000</v>
      </c>
      <c r="AS86" s="5">
        <v>150000</v>
      </c>
      <c r="AT86" s="5">
        <v>68560</v>
      </c>
      <c r="AU86" s="5">
        <v>12000</v>
      </c>
      <c r="AV86" s="5">
        <v>324000</v>
      </c>
      <c r="AW86" s="5">
        <v>300000</v>
      </c>
      <c r="AX86" s="11">
        <v>0</v>
      </c>
      <c r="AY86" s="5">
        <v>0</v>
      </c>
      <c r="AZ86" s="12">
        <v>0</v>
      </c>
      <c r="BA86" s="5">
        <v>0</v>
      </c>
      <c r="BB86" s="5">
        <f t="shared" si="10"/>
        <v>0</v>
      </c>
      <c r="BC86" s="5">
        <f t="shared" si="11"/>
        <v>392560</v>
      </c>
      <c r="BD86" s="91">
        <f t="shared" si="14"/>
        <v>12000</v>
      </c>
      <c r="BE86" s="5"/>
      <c r="BF86" s="7"/>
      <c r="BG86" s="7"/>
      <c r="BH86" s="7"/>
      <c r="BI86" s="7"/>
      <c r="BJ86" s="7"/>
      <c r="BK86" s="20" t="e">
        <f t="shared" si="15"/>
        <v>#DIV/0!</v>
      </c>
      <c r="BL86" s="20"/>
      <c r="BM86" s="7"/>
      <c r="BN86" s="33">
        <v>-12000</v>
      </c>
      <c r="BO86" s="5">
        <v>0</v>
      </c>
      <c r="BP86" s="47">
        <v>-12000</v>
      </c>
      <c r="BQ86" s="47"/>
      <c r="BR86" s="48"/>
      <c r="BS86" s="47"/>
      <c r="BT86" s="111"/>
      <c r="BU86" s="117"/>
      <c r="BV86" s="115"/>
      <c r="BW86" s="48"/>
      <c r="BX86" s="48"/>
    </row>
    <row r="87" spans="1:76" s="9" customFormat="1" ht="76.5" hidden="1">
      <c r="A87" s="4"/>
      <c r="B87" s="4"/>
      <c r="C87" s="47" t="s">
        <v>94</v>
      </c>
      <c r="D87" s="4">
        <v>70955751</v>
      </c>
      <c r="E87" s="4">
        <v>2996635</v>
      </c>
      <c r="F87" s="4" t="s">
        <v>103</v>
      </c>
      <c r="G87" s="4" t="s">
        <v>96</v>
      </c>
      <c r="H87" s="5"/>
      <c r="I87" s="5">
        <v>1</v>
      </c>
      <c r="J87" s="5"/>
      <c r="K87" s="6"/>
      <c r="L87" s="5">
        <v>1</v>
      </c>
      <c r="M87" s="6">
        <v>0.5</v>
      </c>
      <c r="N87" s="5"/>
      <c r="O87" s="5"/>
      <c r="P87" s="5"/>
      <c r="Q87" s="5"/>
      <c r="R87" s="5"/>
      <c r="S87" s="5"/>
      <c r="T87" s="5"/>
      <c r="U87" s="5"/>
      <c r="V87" s="5">
        <v>1</v>
      </c>
      <c r="W87" s="5">
        <v>0.2</v>
      </c>
      <c r="X87" s="5">
        <v>241000</v>
      </c>
      <c r="Y87" s="5">
        <v>231000</v>
      </c>
      <c r="Z87" s="5">
        <v>231000</v>
      </c>
      <c r="AA87" s="5">
        <v>117000</v>
      </c>
      <c r="AB87" s="5">
        <v>231000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/>
      <c r="AP87" s="5"/>
      <c r="AQ87" s="5"/>
      <c r="AR87" s="5">
        <v>0</v>
      </c>
      <c r="AS87" s="5">
        <v>0</v>
      </c>
      <c r="AT87" s="5">
        <v>0</v>
      </c>
      <c r="AU87" s="5">
        <v>9200</v>
      </c>
      <c r="AV87" s="5">
        <v>231000</v>
      </c>
      <c r="AW87" s="5">
        <v>200000</v>
      </c>
      <c r="AX87" s="11">
        <v>115000</v>
      </c>
      <c r="AY87" s="5">
        <v>115000</v>
      </c>
      <c r="AZ87" s="5">
        <v>115000</v>
      </c>
      <c r="BA87" s="5">
        <v>0</v>
      </c>
      <c r="BB87" s="5">
        <f t="shared" si="10"/>
        <v>115000</v>
      </c>
      <c r="BC87" s="5">
        <f t="shared" si="11"/>
        <v>231000</v>
      </c>
      <c r="BD87" s="91">
        <f t="shared" si="14"/>
        <v>124200</v>
      </c>
      <c r="BE87" s="5"/>
      <c r="BF87" s="7"/>
      <c r="BG87" s="7"/>
      <c r="BH87" s="7"/>
      <c r="BI87" s="7"/>
      <c r="BJ87" s="7"/>
      <c r="BK87" s="20">
        <f t="shared" si="15"/>
        <v>1.08</v>
      </c>
      <c r="BL87" s="20"/>
      <c r="BM87" s="7"/>
      <c r="BN87" s="7">
        <v>-3450</v>
      </c>
      <c r="BO87" s="5">
        <v>0</v>
      </c>
      <c r="BP87" s="4">
        <v>-5750</v>
      </c>
      <c r="BQ87" s="4"/>
      <c r="BR87" s="48"/>
      <c r="BS87" s="47"/>
      <c r="BT87" s="108"/>
      <c r="BU87" s="118"/>
      <c r="BV87" s="11"/>
      <c r="BW87" s="120"/>
      <c r="BX87" s="120"/>
    </row>
    <row r="88" spans="1:76" s="9" customFormat="1" ht="76.5" hidden="1">
      <c r="A88" s="4">
        <v>26304856</v>
      </c>
      <c r="B88" s="4"/>
      <c r="C88" s="47" t="s">
        <v>124</v>
      </c>
      <c r="D88" s="4">
        <v>26304856</v>
      </c>
      <c r="E88" s="4">
        <v>8502155</v>
      </c>
      <c r="F88" s="4" t="s">
        <v>103</v>
      </c>
      <c r="G88" s="4" t="s">
        <v>127</v>
      </c>
      <c r="H88" s="5"/>
      <c r="I88" s="5">
        <v>1</v>
      </c>
      <c r="J88" s="5"/>
      <c r="K88" s="6"/>
      <c r="L88" s="5">
        <v>4</v>
      </c>
      <c r="M88" s="6">
        <v>3</v>
      </c>
      <c r="N88" s="5"/>
      <c r="O88" s="5"/>
      <c r="P88" s="5"/>
      <c r="Q88" s="5"/>
      <c r="R88" s="5"/>
      <c r="S88" s="5"/>
      <c r="T88" s="5"/>
      <c r="U88" s="5"/>
      <c r="V88" s="5">
        <v>4</v>
      </c>
      <c r="W88" s="5">
        <v>0.4</v>
      </c>
      <c r="X88" s="5">
        <v>816000</v>
      </c>
      <c r="Y88" s="5">
        <v>570000</v>
      </c>
      <c r="Z88" s="5">
        <v>570000</v>
      </c>
      <c r="AA88" s="5">
        <v>191000</v>
      </c>
      <c r="AB88" s="5">
        <v>570000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31500</v>
      </c>
      <c r="AM88" s="5">
        <v>30000</v>
      </c>
      <c r="AN88" s="5">
        <v>44000</v>
      </c>
      <c r="AO88" s="5"/>
      <c r="AP88" s="5"/>
      <c r="AQ88" s="5"/>
      <c r="AR88" s="5">
        <v>45420</v>
      </c>
      <c r="AS88" s="5">
        <v>0</v>
      </c>
      <c r="AT88" s="5">
        <v>87000</v>
      </c>
      <c r="AU88" s="5">
        <v>87000</v>
      </c>
      <c r="AV88" s="5">
        <v>570000</v>
      </c>
      <c r="AW88" s="5">
        <v>0</v>
      </c>
      <c r="AX88" s="11">
        <v>0</v>
      </c>
      <c r="AY88" s="5">
        <v>0</v>
      </c>
      <c r="AZ88" s="12">
        <v>0</v>
      </c>
      <c r="BA88" s="5">
        <v>0</v>
      </c>
      <c r="BB88" s="5">
        <f t="shared" si="10"/>
        <v>0</v>
      </c>
      <c r="BC88" s="5">
        <f t="shared" si="11"/>
        <v>657000</v>
      </c>
      <c r="BD88" s="91">
        <f t="shared" si="14"/>
        <v>87000</v>
      </c>
      <c r="BE88" s="5"/>
      <c r="BF88" s="7"/>
      <c r="BG88" s="7"/>
      <c r="BH88" s="7"/>
      <c r="BI88" s="7"/>
      <c r="BJ88" s="7"/>
      <c r="BK88" s="20" t="e">
        <f t="shared" si="15"/>
        <v>#DIV/0!</v>
      </c>
      <c r="BL88" s="20"/>
      <c r="BM88" s="7"/>
      <c r="BN88" s="7"/>
      <c r="BO88" s="5">
        <v>87000</v>
      </c>
      <c r="BP88" s="4"/>
      <c r="BQ88" s="4"/>
      <c r="BR88" s="48" t="s">
        <v>199</v>
      </c>
      <c r="BS88" s="47" t="s">
        <v>206</v>
      </c>
      <c r="BT88" s="108"/>
      <c r="BU88" s="118"/>
      <c r="BV88" s="11"/>
      <c r="BW88" s="120"/>
      <c r="BX88" s="120"/>
    </row>
    <row r="89" spans="1:76" s="9" customFormat="1" ht="76.5" hidden="1">
      <c r="A89" s="4">
        <v>26908042</v>
      </c>
      <c r="B89" s="4"/>
      <c r="C89" s="47" t="s">
        <v>129</v>
      </c>
      <c r="D89" s="4">
        <v>26908042</v>
      </c>
      <c r="E89" s="4">
        <v>5813452</v>
      </c>
      <c r="F89" s="4" t="s">
        <v>103</v>
      </c>
      <c r="G89" s="4" t="s">
        <v>130</v>
      </c>
      <c r="H89" s="5"/>
      <c r="I89" s="5">
        <v>1</v>
      </c>
      <c r="J89" s="5">
        <v>2</v>
      </c>
      <c r="K89" s="6">
        <v>0.75</v>
      </c>
      <c r="L89" s="5">
        <v>1</v>
      </c>
      <c r="M89" s="6">
        <v>0.5</v>
      </c>
      <c r="N89" s="5"/>
      <c r="O89" s="5"/>
      <c r="P89" s="5"/>
      <c r="Q89" s="5"/>
      <c r="R89" s="5"/>
      <c r="S89" s="5"/>
      <c r="T89" s="5"/>
      <c r="U89" s="5"/>
      <c r="V89" s="5">
        <v>1</v>
      </c>
      <c r="W89" s="5">
        <v>0.5</v>
      </c>
      <c r="X89" s="5">
        <v>536400</v>
      </c>
      <c r="Y89" s="5">
        <v>481400</v>
      </c>
      <c r="Z89" s="5">
        <v>481400</v>
      </c>
      <c r="AA89" s="5">
        <v>441700</v>
      </c>
      <c r="AB89" s="5">
        <v>481400</v>
      </c>
      <c r="AC89" s="5">
        <v>0</v>
      </c>
      <c r="AD89" s="5">
        <v>0</v>
      </c>
      <c r="AE89" s="5">
        <v>15000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/>
      <c r="AP89" s="5"/>
      <c r="AQ89" s="5"/>
      <c r="AR89" s="5">
        <v>29400</v>
      </c>
      <c r="AS89" s="5">
        <v>26000</v>
      </c>
      <c r="AT89" s="5">
        <v>40000</v>
      </c>
      <c r="AU89" s="5">
        <v>70700</v>
      </c>
      <c r="AV89" s="5">
        <v>481400</v>
      </c>
      <c r="AW89" s="5">
        <v>0</v>
      </c>
      <c r="AX89" s="11">
        <v>0</v>
      </c>
      <c r="AY89" s="5">
        <v>0</v>
      </c>
      <c r="AZ89" s="5">
        <v>358000</v>
      </c>
      <c r="BA89" s="5">
        <v>113000</v>
      </c>
      <c r="BB89" s="5">
        <f t="shared" si="10"/>
        <v>471000</v>
      </c>
      <c r="BC89" s="5">
        <f t="shared" si="11"/>
        <v>521400</v>
      </c>
      <c r="BD89" s="91">
        <f t="shared" si="14"/>
        <v>70700</v>
      </c>
      <c r="BE89" s="5"/>
      <c r="BF89" s="7"/>
      <c r="BG89" s="7"/>
      <c r="BH89" s="7"/>
      <c r="BI89" s="7"/>
      <c r="BJ89" s="7"/>
      <c r="BK89" s="20">
        <f t="shared" si="15"/>
        <v>0.15010615711252653</v>
      </c>
      <c r="BL89" s="20"/>
      <c r="BM89" s="7"/>
      <c r="BN89" s="7"/>
      <c r="BO89" s="5">
        <v>40000</v>
      </c>
      <c r="BP89" s="4"/>
      <c r="BQ89" s="4"/>
      <c r="BR89" s="48" t="s">
        <v>199</v>
      </c>
      <c r="BS89" s="47" t="s">
        <v>206</v>
      </c>
      <c r="BT89" s="108"/>
      <c r="BU89" s="118"/>
      <c r="BV89" s="11"/>
      <c r="BW89" s="120"/>
      <c r="BX89" s="120"/>
    </row>
    <row r="90" spans="1:76" s="9" customFormat="1" ht="25.5" hidden="1">
      <c r="A90" s="4">
        <v>26304856</v>
      </c>
      <c r="B90" s="4"/>
      <c r="C90" s="94" t="s">
        <v>124</v>
      </c>
      <c r="D90" s="4">
        <v>26304856</v>
      </c>
      <c r="E90" s="4">
        <v>3573071</v>
      </c>
      <c r="F90" s="4" t="s">
        <v>83</v>
      </c>
      <c r="G90" s="4" t="s">
        <v>143</v>
      </c>
      <c r="H90" s="5"/>
      <c r="I90" s="5">
        <v>1</v>
      </c>
      <c r="J90" s="5"/>
      <c r="K90" s="6"/>
      <c r="L90" s="5">
        <v>2</v>
      </c>
      <c r="M90" s="6">
        <v>2</v>
      </c>
      <c r="N90" s="5"/>
      <c r="O90" s="5"/>
      <c r="P90" s="5"/>
      <c r="Q90" s="5"/>
      <c r="R90" s="5"/>
      <c r="S90" s="5"/>
      <c r="T90" s="5"/>
      <c r="U90" s="5"/>
      <c r="V90" s="5">
        <v>4</v>
      </c>
      <c r="W90" s="5">
        <v>1.4</v>
      </c>
      <c r="X90" s="5">
        <v>970000</v>
      </c>
      <c r="Y90" s="5">
        <v>873000</v>
      </c>
      <c r="Z90" s="5">
        <v>873000</v>
      </c>
      <c r="AA90" s="5">
        <v>171000</v>
      </c>
      <c r="AB90" s="5">
        <v>873000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/>
      <c r="AP90" s="5"/>
      <c r="AQ90" s="5"/>
      <c r="AR90" s="5">
        <v>24500</v>
      </c>
      <c r="AS90" s="5">
        <v>32000</v>
      </c>
      <c r="AT90" s="5">
        <v>68000</v>
      </c>
      <c r="AU90" s="5">
        <v>68100</v>
      </c>
      <c r="AV90" s="5">
        <v>873000</v>
      </c>
      <c r="AW90" s="5">
        <v>170000</v>
      </c>
      <c r="AX90" s="11">
        <v>0</v>
      </c>
      <c r="AY90" s="5">
        <v>0</v>
      </c>
      <c r="AZ90" s="5">
        <v>170000</v>
      </c>
      <c r="BA90" s="5">
        <v>32000</v>
      </c>
      <c r="BB90" s="5">
        <f t="shared" si="10"/>
        <v>202000</v>
      </c>
      <c r="BC90" s="5">
        <f t="shared" si="11"/>
        <v>941000</v>
      </c>
      <c r="BD90" s="91">
        <f t="shared" si="14"/>
        <v>68100</v>
      </c>
      <c r="BE90" s="5">
        <v>49541</v>
      </c>
      <c r="BF90" s="7"/>
      <c r="BG90" s="7"/>
      <c r="BH90" s="7"/>
      <c r="BI90" s="7"/>
      <c r="BJ90" s="7"/>
      <c r="BK90" s="20">
        <f t="shared" si="15"/>
        <v>0.33712871287128715</v>
      </c>
      <c r="BL90" s="20"/>
      <c r="BM90" s="7"/>
      <c r="BN90" s="7"/>
      <c r="BO90" s="5">
        <v>52000</v>
      </c>
      <c r="BP90" s="4"/>
      <c r="BQ90" s="4"/>
      <c r="BR90" s="48" t="s">
        <v>200</v>
      </c>
      <c r="BS90" s="47" t="s">
        <v>206</v>
      </c>
      <c r="BT90" s="108"/>
      <c r="BU90" s="118"/>
      <c r="BV90" s="11"/>
      <c r="BW90" s="120"/>
      <c r="BX90" s="120"/>
    </row>
    <row r="91" spans="1:76" s="9" customFormat="1" ht="25.5" hidden="1">
      <c r="A91" s="4">
        <v>26304856</v>
      </c>
      <c r="B91" s="4"/>
      <c r="C91" s="94" t="s">
        <v>45</v>
      </c>
      <c r="D91" s="4">
        <v>26652935</v>
      </c>
      <c r="E91" s="4">
        <v>9744860</v>
      </c>
      <c r="F91" s="4" t="s">
        <v>50</v>
      </c>
      <c r="G91" s="4" t="s">
        <v>51</v>
      </c>
      <c r="H91" s="5">
        <v>3</v>
      </c>
      <c r="I91" s="5">
        <v>1</v>
      </c>
      <c r="J91" s="5">
        <v>1</v>
      </c>
      <c r="K91" s="6">
        <v>1</v>
      </c>
      <c r="L91" s="5"/>
      <c r="M91" s="6"/>
      <c r="N91" s="5"/>
      <c r="O91" s="5"/>
      <c r="P91" s="5"/>
      <c r="Q91" s="5"/>
      <c r="R91" s="5"/>
      <c r="S91" s="5"/>
      <c r="T91" s="5"/>
      <c r="U91" s="5"/>
      <c r="V91" s="5"/>
      <c r="W91" s="5"/>
      <c r="X91" s="5">
        <v>257754</v>
      </c>
      <c r="Y91" s="5">
        <v>257754</v>
      </c>
      <c r="Z91" s="5">
        <v>257754</v>
      </c>
      <c r="AA91" s="5"/>
      <c r="AB91" s="5">
        <v>257754</v>
      </c>
      <c r="AC91" s="5"/>
      <c r="AD91" s="5">
        <v>0</v>
      </c>
      <c r="AE91" s="5">
        <v>0</v>
      </c>
      <c r="AF91" s="5"/>
      <c r="AG91" s="5">
        <v>0</v>
      </c>
      <c r="AH91" s="5">
        <v>0</v>
      </c>
      <c r="AI91" s="5"/>
      <c r="AJ91" s="5">
        <v>0</v>
      </c>
      <c r="AK91" s="5">
        <v>0</v>
      </c>
      <c r="AL91" s="5"/>
      <c r="AM91" s="5">
        <v>0</v>
      </c>
      <c r="AN91" s="5">
        <v>0</v>
      </c>
      <c r="AO91" s="5"/>
      <c r="AP91" s="5"/>
      <c r="AQ91" s="5"/>
      <c r="AR91" s="5"/>
      <c r="AS91" s="5"/>
      <c r="AT91" s="5"/>
      <c r="AU91" s="5">
        <v>20000</v>
      </c>
      <c r="AV91" s="5">
        <v>257754</v>
      </c>
      <c r="AW91" s="5">
        <v>250000</v>
      </c>
      <c r="AX91" s="11">
        <v>250000</v>
      </c>
      <c r="AY91" s="5">
        <v>250000</v>
      </c>
      <c r="AZ91" s="5">
        <v>0</v>
      </c>
      <c r="BA91" s="5">
        <v>8000</v>
      </c>
      <c r="BB91" s="5">
        <f t="shared" si="10"/>
        <v>8000</v>
      </c>
      <c r="BC91" s="5">
        <f t="shared" si="11"/>
        <v>257754</v>
      </c>
      <c r="BD91" s="91">
        <f t="shared" si="14"/>
        <v>270000</v>
      </c>
      <c r="BE91" s="5"/>
      <c r="BF91" s="7"/>
      <c r="BG91" s="7"/>
      <c r="BH91" s="7"/>
      <c r="BI91" s="7"/>
      <c r="BJ91" s="7"/>
      <c r="BK91" s="20">
        <f t="shared" si="15"/>
        <v>33.75</v>
      </c>
      <c r="BL91" s="20"/>
      <c r="BM91" s="7"/>
      <c r="BN91" s="7">
        <v>-261600</v>
      </c>
      <c r="BO91" s="5">
        <v>0</v>
      </c>
      <c r="BP91" s="4">
        <v>-261760</v>
      </c>
      <c r="BQ91" s="4"/>
      <c r="BR91" s="48"/>
      <c r="BS91" s="47" t="s">
        <v>206</v>
      </c>
      <c r="BT91" s="108"/>
      <c r="BU91" s="118"/>
      <c r="BV91" s="11"/>
      <c r="BW91" s="120"/>
      <c r="BX91" s="120"/>
    </row>
    <row r="92" spans="1:76" s="9" customFormat="1" ht="25.5" hidden="1">
      <c r="A92" s="4">
        <v>26304856</v>
      </c>
      <c r="B92" s="4"/>
      <c r="C92" s="94" t="s">
        <v>74</v>
      </c>
      <c r="D92" s="4">
        <v>27050491</v>
      </c>
      <c r="E92" s="4">
        <v>1591730</v>
      </c>
      <c r="F92" s="4" t="s">
        <v>50</v>
      </c>
      <c r="G92" s="37" t="s">
        <v>50</v>
      </c>
      <c r="H92" s="5"/>
      <c r="I92" s="5">
        <v>1</v>
      </c>
      <c r="J92" s="5"/>
      <c r="K92" s="6"/>
      <c r="L92" s="5"/>
      <c r="M92" s="6"/>
      <c r="N92" s="5"/>
      <c r="O92" s="5"/>
      <c r="P92" s="5"/>
      <c r="Q92" s="5"/>
      <c r="R92" s="5"/>
      <c r="S92" s="5"/>
      <c r="T92" s="5"/>
      <c r="U92" s="5"/>
      <c r="V92" s="5">
        <v>2</v>
      </c>
      <c r="W92" s="5">
        <v>0.49</v>
      </c>
      <c r="X92" s="5">
        <v>750204</v>
      </c>
      <c r="Y92" s="5">
        <v>750204</v>
      </c>
      <c r="Z92" s="5">
        <v>750204</v>
      </c>
      <c r="AA92" s="5"/>
      <c r="AB92" s="5">
        <v>750204</v>
      </c>
      <c r="AC92" s="5"/>
      <c r="AD92" s="5">
        <v>0</v>
      </c>
      <c r="AE92" s="5">
        <v>0</v>
      </c>
      <c r="AF92" s="5"/>
      <c r="AG92" s="5">
        <v>0</v>
      </c>
      <c r="AH92" s="5">
        <v>0</v>
      </c>
      <c r="AI92" s="5"/>
      <c r="AJ92" s="5">
        <v>0</v>
      </c>
      <c r="AK92" s="5">
        <v>0</v>
      </c>
      <c r="AL92" s="5"/>
      <c r="AM92" s="5">
        <v>0</v>
      </c>
      <c r="AN92" s="5">
        <v>0</v>
      </c>
      <c r="AO92" s="5"/>
      <c r="AP92" s="5"/>
      <c r="AQ92" s="5"/>
      <c r="AR92" s="5"/>
      <c r="AS92" s="5"/>
      <c r="AT92" s="5"/>
      <c r="AU92" s="5">
        <v>0</v>
      </c>
      <c r="AV92" s="5">
        <v>745204</v>
      </c>
      <c r="AW92" s="5">
        <v>0</v>
      </c>
      <c r="AX92" s="11">
        <v>0</v>
      </c>
      <c r="AY92" s="5">
        <v>0</v>
      </c>
      <c r="AZ92" s="5">
        <v>0</v>
      </c>
      <c r="BA92" s="5">
        <v>0</v>
      </c>
      <c r="BB92" s="5">
        <f t="shared" si="10"/>
        <v>0</v>
      </c>
      <c r="BC92" s="5">
        <f t="shared" si="11"/>
        <v>750204</v>
      </c>
      <c r="BD92" s="91">
        <f t="shared" si="14"/>
        <v>0</v>
      </c>
      <c r="BE92" s="5"/>
      <c r="BF92" s="7"/>
      <c r="BG92" s="7"/>
      <c r="BH92" s="7"/>
      <c r="BI92" s="7"/>
      <c r="BJ92" s="7"/>
      <c r="BK92" s="20" t="e">
        <f t="shared" si="15"/>
        <v>#DIV/0!</v>
      </c>
      <c r="BL92" s="20"/>
      <c r="BM92" s="7"/>
      <c r="BN92" s="7"/>
      <c r="BO92" s="5">
        <f>(BB92*1.02)-BD92</f>
        <v>0</v>
      </c>
      <c r="BP92" s="4"/>
      <c r="BQ92" s="4"/>
      <c r="BR92" s="48"/>
      <c r="BS92" s="47" t="s">
        <v>206</v>
      </c>
      <c r="BT92" s="108"/>
      <c r="BU92" s="118"/>
      <c r="BV92" s="11"/>
      <c r="BW92" s="120"/>
      <c r="BX92" s="120"/>
    </row>
    <row r="93" spans="1:76" s="9" customFormat="1" ht="25.5" hidden="1">
      <c r="A93" s="4">
        <v>26304856</v>
      </c>
      <c r="B93" s="4"/>
      <c r="C93" s="94" t="s">
        <v>124</v>
      </c>
      <c r="D93" s="4">
        <v>26304856</v>
      </c>
      <c r="E93" s="4">
        <v>4101835</v>
      </c>
      <c r="F93" s="4" t="s">
        <v>50</v>
      </c>
      <c r="G93" s="4" t="s">
        <v>145</v>
      </c>
      <c r="H93" s="5"/>
      <c r="I93" s="5">
        <v>1</v>
      </c>
      <c r="J93" s="5"/>
      <c r="K93" s="6"/>
      <c r="L93" s="5">
        <v>5</v>
      </c>
      <c r="M93" s="6">
        <v>3</v>
      </c>
      <c r="N93" s="5"/>
      <c r="O93" s="5"/>
      <c r="P93" s="5"/>
      <c r="Q93" s="5"/>
      <c r="R93" s="5"/>
      <c r="S93" s="5"/>
      <c r="T93" s="5"/>
      <c r="U93" s="5"/>
      <c r="V93" s="5">
        <v>4</v>
      </c>
      <c r="W93" s="5">
        <v>1</v>
      </c>
      <c r="X93" s="5">
        <v>974000</v>
      </c>
      <c r="Y93" s="5">
        <v>876000</v>
      </c>
      <c r="Z93" s="5">
        <v>876000</v>
      </c>
      <c r="AA93" s="5">
        <v>176000</v>
      </c>
      <c r="AB93" s="5">
        <v>876000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/>
      <c r="AP93" s="5"/>
      <c r="AQ93" s="5"/>
      <c r="AR93" s="5">
        <v>24500</v>
      </c>
      <c r="AS93" s="5">
        <v>50000</v>
      </c>
      <c r="AT93" s="5">
        <v>79000</v>
      </c>
      <c r="AU93" s="5">
        <v>16000</v>
      </c>
      <c r="AV93" s="5">
        <v>876000</v>
      </c>
      <c r="AW93" s="5">
        <v>150000</v>
      </c>
      <c r="AX93" s="11">
        <v>150000</v>
      </c>
      <c r="AY93" s="5">
        <v>150000</v>
      </c>
      <c r="AZ93" s="5">
        <v>150000</v>
      </c>
      <c r="BA93" s="5">
        <v>50000</v>
      </c>
      <c r="BB93" s="5">
        <f t="shared" si="10"/>
        <v>200000</v>
      </c>
      <c r="BC93" s="5">
        <f t="shared" si="11"/>
        <v>955000</v>
      </c>
      <c r="BD93" s="91">
        <f t="shared" si="14"/>
        <v>166000</v>
      </c>
      <c r="BE93" s="5"/>
      <c r="BF93" s="7"/>
      <c r="BG93" s="7"/>
      <c r="BH93" s="7"/>
      <c r="BI93" s="7"/>
      <c r="BJ93" s="7"/>
      <c r="BK93" s="20">
        <f t="shared" si="15"/>
        <v>0.83</v>
      </c>
      <c r="BL93" s="20"/>
      <c r="BM93" s="7"/>
      <c r="BN93" s="7"/>
      <c r="BO93" s="5">
        <f>(BB93*1.02)-BD93</f>
        <v>38000</v>
      </c>
      <c r="BP93" s="4"/>
      <c r="BQ93" s="4"/>
      <c r="BR93" s="48" t="s">
        <v>201</v>
      </c>
      <c r="BS93" s="47" t="s">
        <v>206</v>
      </c>
      <c r="BT93" s="108"/>
      <c r="BU93" s="118"/>
      <c r="BV93" s="11"/>
      <c r="BW93" s="120"/>
      <c r="BX93" s="120"/>
    </row>
    <row r="94" spans="1:76" s="9" customFormat="1" ht="25.5" hidden="1">
      <c r="A94" s="4">
        <v>70870896</v>
      </c>
      <c r="B94" s="4"/>
      <c r="C94" s="94" t="s">
        <v>90</v>
      </c>
      <c r="D94" s="4">
        <v>70870896</v>
      </c>
      <c r="E94" s="4">
        <v>3849965</v>
      </c>
      <c r="F94" s="4" t="s">
        <v>91</v>
      </c>
      <c r="G94" s="4" t="s">
        <v>92</v>
      </c>
      <c r="H94" s="5"/>
      <c r="I94" s="5">
        <v>1</v>
      </c>
      <c r="J94" s="5">
        <v>1</v>
      </c>
      <c r="K94" s="6">
        <v>0.7</v>
      </c>
      <c r="L94" s="5"/>
      <c r="M94" s="6"/>
      <c r="N94" s="5"/>
      <c r="O94" s="5"/>
      <c r="P94" s="5"/>
      <c r="Q94" s="5"/>
      <c r="R94" s="5"/>
      <c r="S94" s="5"/>
      <c r="T94" s="5"/>
      <c r="U94" s="5"/>
      <c r="V94" s="5">
        <v>3</v>
      </c>
      <c r="W94" s="5">
        <v>0.6</v>
      </c>
      <c r="X94" s="5">
        <v>1153560</v>
      </c>
      <c r="Y94" s="5">
        <v>983360</v>
      </c>
      <c r="Z94" s="5">
        <v>983360</v>
      </c>
      <c r="AA94" s="5">
        <v>1026000</v>
      </c>
      <c r="AB94" s="5">
        <v>983360</v>
      </c>
      <c r="AC94" s="5">
        <v>25000</v>
      </c>
      <c r="AD94" s="5">
        <v>25000</v>
      </c>
      <c r="AE94" s="5">
        <v>25000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/>
      <c r="AP94" s="5"/>
      <c r="AQ94" s="5"/>
      <c r="AR94" s="5">
        <v>0</v>
      </c>
      <c r="AS94" s="5">
        <v>175000</v>
      </c>
      <c r="AT94" s="5">
        <v>145200</v>
      </c>
      <c r="AU94" s="5">
        <v>86000</v>
      </c>
      <c r="AV94" s="5">
        <v>983360</v>
      </c>
      <c r="AW94" s="5">
        <v>980000</v>
      </c>
      <c r="AX94" s="11">
        <v>967000</v>
      </c>
      <c r="AY94" s="5">
        <v>967000</v>
      </c>
      <c r="AZ94" s="5">
        <v>967000</v>
      </c>
      <c r="BA94" s="5">
        <v>175000</v>
      </c>
      <c r="BB94" s="5">
        <f t="shared" si="10"/>
        <v>1142000</v>
      </c>
      <c r="BC94" s="5">
        <f t="shared" si="11"/>
        <v>1128560</v>
      </c>
      <c r="BD94" s="91">
        <f t="shared" si="14"/>
        <v>1053000</v>
      </c>
      <c r="BE94" s="5"/>
      <c r="BF94" s="7"/>
      <c r="BG94" s="7"/>
      <c r="BH94" s="7"/>
      <c r="BI94" s="7"/>
      <c r="BJ94" s="7"/>
      <c r="BK94" s="20">
        <f t="shared" si="15"/>
        <v>0.9220665499124343</v>
      </c>
      <c r="BL94" s="20"/>
      <c r="BM94" s="7"/>
      <c r="BN94" s="7"/>
      <c r="BO94" s="5">
        <v>111800</v>
      </c>
      <c r="BP94" s="4"/>
      <c r="BQ94" s="4"/>
      <c r="BR94" s="48" t="s">
        <v>199</v>
      </c>
      <c r="BS94" s="47" t="s">
        <v>207</v>
      </c>
      <c r="BT94" s="108"/>
      <c r="BU94" s="118"/>
      <c r="BV94" s="11"/>
      <c r="BW94" s="120"/>
      <c r="BX94" s="120"/>
    </row>
    <row r="95" spans="1:76" s="9" customFormat="1" ht="38.25" hidden="1">
      <c r="A95" s="4">
        <v>65761758</v>
      </c>
      <c r="B95" s="4"/>
      <c r="C95" s="94" t="s">
        <v>71</v>
      </c>
      <c r="D95" s="4">
        <v>65761758</v>
      </c>
      <c r="E95" s="4">
        <v>1299023</v>
      </c>
      <c r="F95" s="4" t="s">
        <v>72</v>
      </c>
      <c r="G95" s="4" t="s">
        <v>73</v>
      </c>
      <c r="H95" s="5">
        <v>12</v>
      </c>
      <c r="I95" s="5">
        <v>1</v>
      </c>
      <c r="J95" s="5">
        <v>1</v>
      </c>
      <c r="K95" s="6">
        <v>1</v>
      </c>
      <c r="L95" s="5"/>
      <c r="M95" s="6"/>
      <c r="N95" s="5"/>
      <c r="O95" s="5"/>
      <c r="P95" s="5">
        <v>2</v>
      </c>
      <c r="Q95" s="5">
        <v>1.4</v>
      </c>
      <c r="R95" s="5"/>
      <c r="S95" s="5"/>
      <c r="T95" s="5">
        <v>1</v>
      </c>
      <c r="U95" s="5">
        <v>1</v>
      </c>
      <c r="V95" s="5">
        <v>4</v>
      </c>
      <c r="W95" s="5">
        <v>4</v>
      </c>
      <c r="X95" s="5">
        <v>4182872</v>
      </c>
      <c r="Y95" s="5">
        <v>1950000</v>
      </c>
      <c r="Z95" s="5">
        <v>1950000</v>
      </c>
      <c r="AA95" s="5">
        <v>1952000</v>
      </c>
      <c r="AB95" s="5">
        <v>1950000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165640</v>
      </c>
      <c r="AM95" s="5">
        <v>218773</v>
      </c>
      <c r="AN95" s="5">
        <v>220000</v>
      </c>
      <c r="AO95" s="5">
        <v>410000</v>
      </c>
      <c r="AP95" s="5">
        <v>0</v>
      </c>
      <c r="AQ95" s="5">
        <v>683865</v>
      </c>
      <c r="AR95" s="5">
        <v>357181</v>
      </c>
      <c r="AS95" s="5">
        <v>1104000</v>
      </c>
      <c r="AT95" s="5">
        <v>500000</v>
      </c>
      <c r="AU95" s="5">
        <v>190500</v>
      </c>
      <c r="AV95" s="5">
        <v>1950000</v>
      </c>
      <c r="AW95" s="5">
        <v>1950000</v>
      </c>
      <c r="AX95" s="11">
        <v>1278000</v>
      </c>
      <c r="AY95" s="5">
        <v>1278000</v>
      </c>
      <c r="AZ95" s="5">
        <v>1278000</v>
      </c>
      <c r="BA95" s="5">
        <v>1104000</v>
      </c>
      <c r="BB95" s="5">
        <f t="shared" si="10"/>
        <v>2382000</v>
      </c>
      <c r="BC95" s="5">
        <f t="shared" si="11"/>
        <v>2450000</v>
      </c>
      <c r="BD95" s="91">
        <f t="shared" si="14"/>
        <v>1468500</v>
      </c>
      <c r="BE95" s="5"/>
      <c r="BF95" s="7"/>
      <c r="BG95" s="7"/>
      <c r="BH95" s="7"/>
      <c r="BI95" s="7"/>
      <c r="BJ95" s="7"/>
      <c r="BK95" s="20">
        <f t="shared" si="15"/>
        <v>0.6164987405541562</v>
      </c>
      <c r="BL95" s="20"/>
      <c r="BM95" s="7"/>
      <c r="BN95" s="7"/>
      <c r="BO95" s="5">
        <v>630000</v>
      </c>
      <c r="BP95" s="4"/>
      <c r="BQ95" s="4"/>
      <c r="BR95" s="48" t="s">
        <v>193</v>
      </c>
      <c r="BS95" s="47" t="s">
        <v>207</v>
      </c>
      <c r="BT95" s="108"/>
      <c r="BU95" s="118"/>
      <c r="BV95" s="11"/>
      <c r="BW95" s="120"/>
      <c r="BX95" s="120"/>
    </row>
    <row r="96" spans="1:76" s="9" customFormat="1" ht="25.5" hidden="1">
      <c r="A96" s="4"/>
      <c r="B96" s="4"/>
      <c r="C96" s="94" t="s">
        <v>74</v>
      </c>
      <c r="D96" s="4">
        <v>27050491</v>
      </c>
      <c r="E96" s="4">
        <v>4930545</v>
      </c>
      <c r="F96" s="4" t="s">
        <v>75</v>
      </c>
      <c r="G96" s="37" t="s">
        <v>76</v>
      </c>
      <c r="H96" s="5"/>
      <c r="I96" s="5">
        <v>1</v>
      </c>
      <c r="J96" s="5">
        <v>3</v>
      </c>
      <c r="K96" s="6">
        <v>3</v>
      </c>
      <c r="L96" s="5"/>
      <c r="M96" s="6"/>
      <c r="N96" s="5"/>
      <c r="O96" s="5"/>
      <c r="P96" s="5"/>
      <c r="Q96" s="5"/>
      <c r="R96" s="5"/>
      <c r="S96" s="5"/>
      <c r="T96" s="5"/>
      <c r="U96" s="5"/>
      <c r="V96" s="5">
        <v>2</v>
      </c>
      <c r="W96" s="5">
        <v>0.49</v>
      </c>
      <c r="X96" s="5">
        <v>1459540</v>
      </c>
      <c r="Y96" s="5">
        <v>1459540</v>
      </c>
      <c r="Z96" s="5">
        <v>1459540</v>
      </c>
      <c r="AA96" s="5"/>
      <c r="AB96" s="5">
        <v>1459540</v>
      </c>
      <c r="AC96" s="5"/>
      <c r="AD96" s="5">
        <v>0</v>
      </c>
      <c r="AE96" s="5">
        <v>0</v>
      </c>
      <c r="AF96" s="5"/>
      <c r="AG96" s="5">
        <v>0</v>
      </c>
      <c r="AH96" s="5">
        <v>0</v>
      </c>
      <c r="AI96" s="5"/>
      <c r="AJ96" s="5">
        <v>0</v>
      </c>
      <c r="AK96" s="5">
        <v>0</v>
      </c>
      <c r="AL96" s="5"/>
      <c r="AM96" s="5">
        <v>0</v>
      </c>
      <c r="AN96" s="5">
        <v>0</v>
      </c>
      <c r="AO96" s="5"/>
      <c r="AP96" s="5"/>
      <c r="AQ96" s="5"/>
      <c r="AR96" s="5"/>
      <c r="AS96" s="5"/>
      <c r="AT96" s="5"/>
      <c r="AU96" s="5">
        <v>0</v>
      </c>
      <c r="AV96" s="5">
        <v>1444540</v>
      </c>
      <c r="AW96" s="5">
        <v>0</v>
      </c>
      <c r="AX96" s="11">
        <v>0</v>
      </c>
      <c r="AY96" s="5">
        <v>0</v>
      </c>
      <c r="AZ96" s="5">
        <v>0</v>
      </c>
      <c r="BA96" s="5">
        <v>0</v>
      </c>
      <c r="BB96" s="5">
        <f t="shared" si="10"/>
        <v>0</v>
      </c>
      <c r="BC96" s="5">
        <f t="shared" si="11"/>
        <v>1459540</v>
      </c>
      <c r="BD96" s="91">
        <f t="shared" si="14"/>
        <v>0</v>
      </c>
      <c r="BE96" s="5"/>
      <c r="BF96" s="7"/>
      <c r="BG96" s="7"/>
      <c r="BH96" s="7"/>
      <c r="BI96" s="7"/>
      <c r="BJ96" s="7"/>
      <c r="BK96" s="20" t="e">
        <f t="shared" si="15"/>
        <v>#DIV/0!</v>
      </c>
      <c r="BL96" s="20"/>
      <c r="BM96" s="7"/>
      <c r="BN96" s="7"/>
      <c r="BO96" s="5">
        <f>(BB96*1.02)-BD96</f>
        <v>0</v>
      </c>
      <c r="BP96" s="4"/>
      <c r="BQ96" s="4"/>
      <c r="BR96" s="48"/>
      <c r="BS96" s="47"/>
      <c r="BT96" s="108"/>
      <c r="BU96" s="118"/>
      <c r="BV96" s="11"/>
      <c r="BW96" s="120"/>
      <c r="BX96" s="120"/>
    </row>
    <row r="97" spans="1:76" s="9" customFormat="1" ht="38.25" hidden="1">
      <c r="A97" s="4">
        <v>62797549</v>
      </c>
      <c r="B97" s="4"/>
      <c r="C97" s="94" t="s">
        <v>133</v>
      </c>
      <c r="D97" s="4">
        <v>62797549</v>
      </c>
      <c r="E97" s="4">
        <v>9959954</v>
      </c>
      <c r="F97" s="4" t="s">
        <v>134</v>
      </c>
      <c r="G97" s="4" t="s">
        <v>135</v>
      </c>
      <c r="H97" s="5"/>
      <c r="I97" s="5">
        <v>1</v>
      </c>
      <c r="J97" s="5"/>
      <c r="K97" s="6"/>
      <c r="L97" s="5">
        <v>5</v>
      </c>
      <c r="M97" s="6">
        <v>4</v>
      </c>
      <c r="N97" s="5"/>
      <c r="O97" s="5"/>
      <c r="P97" s="5"/>
      <c r="Q97" s="5"/>
      <c r="R97" s="5"/>
      <c r="S97" s="5"/>
      <c r="T97" s="5"/>
      <c r="U97" s="5"/>
      <c r="V97" s="5">
        <v>4</v>
      </c>
      <c r="W97" s="5">
        <v>2.4</v>
      </c>
      <c r="X97" s="5">
        <v>2582972</v>
      </c>
      <c r="Y97" s="5">
        <v>1832972</v>
      </c>
      <c r="Z97" s="5">
        <v>1832972</v>
      </c>
      <c r="AA97" s="5">
        <v>1111000</v>
      </c>
      <c r="AB97" s="5">
        <v>1832972</v>
      </c>
      <c r="AC97" s="5">
        <v>50000</v>
      </c>
      <c r="AD97" s="5">
        <v>50000</v>
      </c>
      <c r="AE97" s="5">
        <v>50000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260000</v>
      </c>
      <c r="AM97" s="5">
        <v>300000</v>
      </c>
      <c r="AN97" s="5">
        <v>350000</v>
      </c>
      <c r="AO97" s="5"/>
      <c r="AP97" s="5"/>
      <c r="AQ97" s="5"/>
      <c r="AR97" s="5">
        <v>290563</v>
      </c>
      <c r="AS97" s="5">
        <v>348000</v>
      </c>
      <c r="AT97" s="5">
        <v>350000</v>
      </c>
      <c r="AU97" s="5">
        <v>116600</v>
      </c>
      <c r="AV97" s="5">
        <v>1832972</v>
      </c>
      <c r="AW97" s="5">
        <v>1832972</v>
      </c>
      <c r="AX97" s="11">
        <v>1110000</v>
      </c>
      <c r="AY97" s="5">
        <v>1110000</v>
      </c>
      <c r="AZ97" s="5">
        <v>1110000</v>
      </c>
      <c r="BA97" s="5">
        <v>348000</v>
      </c>
      <c r="BB97" s="5">
        <f t="shared" si="10"/>
        <v>1458000</v>
      </c>
      <c r="BC97" s="5">
        <f t="shared" si="11"/>
        <v>2182972</v>
      </c>
      <c r="BD97" s="91">
        <f t="shared" si="14"/>
        <v>1226600</v>
      </c>
      <c r="BE97" s="5"/>
      <c r="BF97" s="7"/>
      <c r="BG97" s="7"/>
      <c r="BH97" s="7"/>
      <c r="BI97" s="7"/>
      <c r="BJ97" s="7"/>
      <c r="BK97" s="20">
        <f t="shared" si="15"/>
        <v>0.8412894375857339</v>
      </c>
      <c r="BL97" s="20"/>
      <c r="BM97" s="7"/>
      <c r="BN97" s="7"/>
      <c r="BO97" s="5">
        <v>260500</v>
      </c>
      <c r="BP97" s="4"/>
      <c r="BQ97" s="4"/>
      <c r="BR97" s="48" t="s">
        <v>202</v>
      </c>
      <c r="BS97" s="47" t="s">
        <v>207</v>
      </c>
      <c r="BT97" s="108"/>
      <c r="BU97" s="118"/>
      <c r="BV97" s="11"/>
      <c r="BW97" s="120"/>
      <c r="BX97" s="120"/>
    </row>
    <row r="98" spans="1:76" s="9" customFormat="1" ht="25.5" hidden="1">
      <c r="A98" s="4">
        <v>66598940</v>
      </c>
      <c r="B98" s="4"/>
      <c r="C98" s="94" t="s">
        <v>38</v>
      </c>
      <c r="D98" s="4">
        <v>66598940</v>
      </c>
      <c r="E98" s="4">
        <v>4541840</v>
      </c>
      <c r="F98" s="4" t="s">
        <v>39</v>
      </c>
      <c r="G98" s="4" t="s">
        <v>38</v>
      </c>
      <c r="H98" s="5"/>
      <c r="I98" s="5">
        <v>1</v>
      </c>
      <c r="J98" s="5">
        <v>1</v>
      </c>
      <c r="K98" s="6">
        <v>1</v>
      </c>
      <c r="L98" s="5">
        <v>2</v>
      </c>
      <c r="M98" s="6">
        <v>1.2</v>
      </c>
      <c r="N98" s="5"/>
      <c r="O98" s="5"/>
      <c r="P98" s="5"/>
      <c r="Q98" s="5"/>
      <c r="R98" s="5"/>
      <c r="S98" s="5"/>
      <c r="T98" s="5"/>
      <c r="U98" s="5"/>
      <c r="V98" s="5">
        <v>1</v>
      </c>
      <c r="W98" s="5">
        <v>1</v>
      </c>
      <c r="X98" s="5">
        <v>1330512</v>
      </c>
      <c r="Y98" s="5">
        <v>1125172</v>
      </c>
      <c r="Z98" s="5">
        <v>1125172</v>
      </c>
      <c r="AA98" s="5">
        <v>545000</v>
      </c>
      <c r="AB98" s="5">
        <v>1125172</v>
      </c>
      <c r="AC98" s="5">
        <v>120000</v>
      </c>
      <c r="AD98" s="5">
        <v>128400</v>
      </c>
      <c r="AE98" s="5">
        <v>129000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27500</v>
      </c>
      <c r="AM98" s="5">
        <v>12880</v>
      </c>
      <c r="AN98" s="5">
        <v>10000</v>
      </c>
      <c r="AO98" s="5">
        <v>82000</v>
      </c>
      <c r="AP98" s="5">
        <v>81800</v>
      </c>
      <c r="AQ98" s="5">
        <v>44340</v>
      </c>
      <c r="AR98" s="5">
        <v>35000</v>
      </c>
      <c r="AS98" s="5">
        <v>16600</v>
      </c>
      <c r="AT98" s="5">
        <v>11000</v>
      </c>
      <c r="AU98" s="5">
        <v>27800</v>
      </c>
      <c r="AV98" s="5">
        <v>1125172</v>
      </c>
      <c r="AW98" s="5">
        <v>950000</v>
      </c>
      <c r="AX98" s="11">
        <v>545000</v>
      </c>
      <c r="AY98" s="5">
        <v>545000</v>
      </c>
      <c r="AZ98" s="5">
        <v>545000</v>
      </c>
      <c r="BA98" s="5">
        <v>16600</v>
      </c>
      <c r="BB98" s="5">
        <f t="shared" si="10"/>
        <v>561600</v>
      </c>
      <c r="BC98" s="5">
        <f t="shared" si="11"/>
        <v>1136172</v>
      </c>
      <c r="BD98" s="91">
        <f t="shared" si="14"/>
        <v>572800</v>
      </c>
      <c r="BE98" s="5">
        <v>50000</v>
      </c>
      <c r="BF98" s="7"/>
      <c r="BG98" s="7"/>
      <c r="BH98" s="7"/>
      <c r="BI98" s="7"/>
      <c r="BJ98" s="7"/>
      <c r="BK98" s="20">
        <f t="shared" si="15"/>
        <v>1.01994301994302</v>
      </c>
      <c r="BL98" s="20"/>
      <c r="BM98" s="7"/>
      <c r="BN98" s="7"/>
      <c r="BO98" s="5">
        <v>16800</v>
      </c>
      <c r="BP98" s="4"/>
      <c r="BQ98" s="4"/>
      <c r="BR98" s="48" t="s">
        <v>199</v>
      </c>
      <c r="BS98" s="47" t="s">
        <v>207</v>
      </c>
      <c r="BT98" s="108"/>
      <c r="BU98" s="118"/>
      <c r="BV98" s="11"/>
      <c r="BW98" s="120"/>
      <c r="BX98" s="120"/>
    </row>
    <row r="99" spans="1:76" s="9" customFormat="1" ht="51" hidden="1">
      <c r="A99" s="4">
        <v>70955751</v>
      </c>
      <c r="B99" s="4"/>
      <c r="C99" s="94" t="s">
        <v>94</v>
      </c>
      <c r="D99" s="4">
        <v>70955751</v>
      </c>
      <c r="E99" s="4">
        <v>7355509</v>
      </c>
      <c r="F99" s="4" t="s">
        <v>39</v>
      </c>
      <c r="G99" s="4" t="s">
        <v>97</v>
      </c>
      <c r="H99" s="5"/>
      <c r="I99" s="5">
        <v>1</v>
      </c>
      <c r="J99" s="5"/>
      <c r="K99" s="6"/>
      <c r="L99" s="5"/>
      <c r="M99" s="6"/>
      <c r="N99" s="5"/>
      <c r="O99" s="5"/>
      <c r="P99" s="5"/>
      <c r="Q99" s="5"/>
      <c r="R99" s="5"/>
      <c r="S99" s="5"/>
      <c r="T99" s="5"/>
      <c r="U99" s="5"/>
      <c r="V99" s="5"/>
      <c r="W99" s="5"/>
      <c r="X99" s="5">
        <v>75500</v>
      </c>
      <c r="Y99" s="5">
        <v>61500</v>
      </c>
      <c r="Z99" s="5">
        <v>61500</v>
      </c>
      <c r="AA99" s="5">
        <v>20</v>
      </c>
      <c r="AB99" s="5">
        <v>61500</v>
      </c>
      <c r="AC99" s="5">
        <v>10000</v>
      </c>
      <c r="AD99" s="5">
        <v>14000</v>
      </c>
      <c r="AE99" s="5">
        <v>14000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/>
      <c r="AP99" s="5"/>
      <c r="AQ99" s="5"/>
      <c r="AR99" s="5">
        <v>0</v>
      </c>
      <c r="AS99" s="5">
        <v>5000</v>
      </c>
      <c r="AT99" s="5">
        <v>0</v>
      </c>
      <c r="AU99" s="5">
        <v>0</v>
      </c>
      <c r="AV99" s="5">
        <v>61500</v>
      </c>
      <c r="AW99" s="5">
        <v>60000</v>
      </c>
      <c r="AX99" s="11">
        <v>20000</v>
      </c>
      <c r="AY99" s="5">
        <v>20000</v>
      </c>
      <c r="AZ99" s="5">
        <v>20000</v>
      </c>
      <c r="BA99" s="5">
        <v>5000</v>
      </c>
      <c r="BB99" s="5">
        <f t="shared" si="10"/>
        <v>25000</v>
      </c>
      <c r="BC99" s="5">
        <f t="shared" si="11"/>
        <v>61500</v>
      </c>
      <c r="BD99" s="91">
        <f t="shared" si="14"/>
        <v>20000</v>
      </c>
      <c r="BE99" s="5"/>
      <c r="BF99" s="7"/>
      <c r="BG99" s="7"/>
      <c r="BH99" s="7"/>
      <c r="BI99" s="7"/>
      <c r="BJ99" s="7"/>
      <c r="BK99" s="20">
        <f t="shared" si="15"/>
        <v>0.8</v>
      </c>
      <c r="BL99" s="20"/>
      <c r="BM99" s="7">
        <v>5000</v>
      </c>
      <c r="BN99" s="7"/>
      <c r="BO99" s="5">
        <f>(BB99*1.02)-BD99</f>
        <v>5500</v>
      </c>
      <c r="BP99" s="4"/>
      <c r="BQ99" s="4"/>
      <c r="BR99" s="48" t="s">
        <v>199</v>
      </c>
      <c r="BS99" s="47" t="s">
        <v>207</v>
      </c>
      <c r="BT99" s="108"/>
      <c r="BU99" s="118"/>
      <c r="BV99" s="11"/>
      <c r="BW99" s="120"/>
      <c r="BX99" s="120"/>
    </row>
    <row r="100" spans="1:76" s="9" customFormat="1" ht="51" hidden="1">
      <c r="A100" s="4">
        <v>70955751</v>
      </c>
      <c r="B100" s="4"/>
      <c r="C100" s="94" t="s">
        <v>94</v>
      </c>
      <c r="D100" s="4">
        <v>70955751</v>
      </c>
      <c r="E100" s="4">
        <v>8880550</v>
      </c>
      <c r="F100" s="4" t="s">
        <v>39</v>
      </c>
      <c r="G100" s="4" t="s">
        <v>122</v>
      </c>
      <c r="H100" s="5"/>
      <c r="I100" s="5">
        <v>1</v>
      </c>
      <c r="J100" s="5"/>
      <c r="K100" s="6"/>
      <c r="L100" s="5">
        <v>1</v>
      </c>
      <c r="M100" s="6">
        <v>0.7</v>
      </c>
      <c r="N100" s="5"/>
      <c r="O100" s="5"/>
      <c r="P100" s="5"/>
      <c r="Q100" s="5"/>
      <c r="R100" s="5"/>
      <c r="S100" s="5"/>
      <c r="T100" s="5"/>
      <c r="U100" s="5"/>
      <c r="V100" s="5">
        <v>2</v>
      </c>
      <c r="W100" s="5">
        <v>0.7</v>
      </c>
      <c r="X100" s="5">
        <v>586000</v>
      </c>
      <c r="Y100" s="5">
        <v>586000</v>
      </c>
      <c r="Z100" s="5">
        <v>586000</v>
      </c>
      <c r="AA100" s="5">
        <v>498000</v>
      </c>
      <c r="AB100" s="5">
        <v>586000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/>
      <c r="AP100" s="5"/>
      <c r="AQ100" s="5"/>
      <c r="AR100" s="5">
        <v>0</v>
      </c>
      <c r="AS100" s="5">
        <v>74000</v>
      </c>
      <c r="AT100" s="5">
        <v>0</v>
      </c>
      <c r="AU100" s="5">
        <v>39900</v>
      </c>
      <c r="AV100" s="5">
        <v>586000</v>
      </c>
      <c r="AW100" s="5">
        <v>580000</v>
      </c>
      <c r="AX100" s="11">
        <v>425000</v>
      </c>
      <c r="AY100" s="5">
        <v>425000</v>
      </c>
      <c r="AZ100" s="5">
        <v>425000</v>
      </c>
      <c r="BA100" s="5">
        <v>74000</v>
      </c>
      <c r="BB100" s="5">
        <f t="shared" si="10"/>
        <v>499000</v>
      </c>
      <c r="BC100" s="5">
        <f t="shared" si="11"/>
        <v>586000</v>
      </c>
      <c r="BD100" s="91">
        <f t="shared" si="14"/>
        <v>464900</v>
      </c>
      <c r="BE100" s="5"/>
      <c r="BF100" s="7"/>
      <c r="BG100" s="7"/>
      <c r="BH100" s="7"/>
      <c r="BI100" s="7"/>
      <c r="BJ100" s="7"/>
      <c r="BK100" s="20">
        <f t="shared" si="15"/>
        <v>0.9316633266533066</v>
      </c>
      <c r="BL100" s="20"/>
      <c r="BM100" s="7">
        <v>40000</v>
      </c>
      <c r="BN100" s="7"/>
      <c r="BO100" s="5">
        <v>44000</v>
      </c>
      <c r="BP100" s="4"/>
      <c r="BQ100" s="4"/>
      <c r="BR100" s="48" t="s">
        <v>199</v>
      </c>
      <c r="BS100" s="47" t="s">
        <v>207</v>
      </c>
      <c r="BT100" s="108"/>
      <c r="BU100" s="118"/>
      <c r="BV100" s="11"/>
      <c r="BW100" s="120"/>
      <c r="BX100" s="120"/>
    </row>
    <row r="101" spans="1:76" s="9" customFormat="1" ht="25.5" hidden="1">
      <c r="A101" s="4">
        <v>400858</v>
      </c>
      <c r="B101" s="4"/>
      <c r="C101" s="94" t="s">
        <v>78</v>
      </c>
      <c r="D101" s="4">
        <v>400858</v>
      </c>
      <c r="E101" s="4">
        <v>2717289</v>
      </c>
      <c r="F101" s="4" t="s">
        <v>79</v>
      </c>
      <c r="G101" s="4" t="s">
        <v>78</v>
      </c>
      <c r="H101" s="5">
        <v>28</v>
      </c>
      <c r="I101" s="5">
        <v>1</v>
      </c>
      <c r="J101" s="5">
        <v>1</v>
      </c>
      <c r="K101" s="6">
        <v>0.5</v>
      </c>
      <c r="L101" s="5">
        <v>4</v>
      </c>
      <c r="M101" s="6">
        <v>3.4</v>
      </c>
      <c r="N101" s="5">
        <v>7</v>
      </c>
      <c r="O101" s="5">
        <v>7</v>
      </c>
      <c r="P101" s="5">
        <v>8</v>
      </c>
      <c r="Q101" s="5">
        <v>7</v>
      </c>
      <c r="R101" s="5"/>
      <c r="S101" s="5"/>
      <c r="T101" s="5"/>
      <c r="U101" s="5"/>
      <c r="V101" s="5">
        <v>11</v>
      </c>
      <c r="W101" s="5">
        <v>5.5</v>
      </c>
      <c r="X101" s="5">
        <v>11677000</v>
      </c>
      <c r="Y101" s="5">
        <v>3015000</v>
      </c>
      <c r="Z101" s="5">
        <v>3015000</v>
      </c>
      <c r="AA101" s="5">
        <v>2016000</v>
      </c>
      <c r="AB101" s="43">
        <v>3015000</v>
      </c>
      <c r="AC101" s="43">
        <v>0</v>
      </c>
      <c r="AD101" s="43">
        <v>0</v>
      </c>
      <c r="AE101" s="43">
        <v>0</v>
      </c>
      <c r="AF101" s="43">
        <v>5895000</v>
      </c>
      <c r="AG101" s="43">
        <v>6154000</v>
      </c>
      <c r="AH101" s="43">
        <v>4818000</v>
      </c>
      <c r="AI101" s="43">
        <v>0</v>
      </c>
      <c r="AJ101" s="43">
        <v>0</v>
      </c>
      <c r="AK101" s="43">
        <v>0</v>
      </c>
      <c r="AL101" s="43">
        <v>2398953</v>
      </c>
      <c r="AM101" s="43">
        <v>2180000</v>
      </c>
      <c r="AN101" s="43">
        <v>2420000</v>
      </c>
      <c r="AO101" s="43"/>
      <c r="AP101" s="43"/>
      <c r="AQ101" s="43"/>
      <c r="AR101" s="43">
        <v>196000</v>
      </c>
      <c r="AS101" s="43">
        <v>587900</v>
      </c>
      <c r="AT101" s="43">
        <v>500000</v>
      </c>
      <c r="AU101" s="43">
        <v>0</v>
      </c>
      <c r="AV101" s="5">
        <v>3015000</v>
      </c>
      <c r="AW101" s="5">
        <v>3015000</v>
      </c>
      <c r="AX101" s="11">
        <v>1750000</v>
      </c>
      <c r="AY101" s="5">
        <v>1750000</v>
      </c>
      <c r="AZ101" s="5">
        <v>1750000</v>
      </c>
      <c r="BA101" s="5">
        <v>587900</v>
      </c>
      <c r="BB101" s="5">
        <f t="shared" si="10"/>
        <v>2337900</v>
      </c>
      <c r="BC101" s="5">
        <f t="shared" si="11"/>
        <v>3515000</v>
      </c>
      <c r="BD101" s="91">
        <f t="shared" si="14"/>
        <v>1750000</v>
      </c>
      <c r="BE101" s="5"/>
      <c r="BF101" s="7"/>
      <c r="BG101" s="7"/>
      <c r="BH101" s="7"/>
      <c r="BI101" s="7"/>
      <c r="BJ101" s="7"/>
      <c r="BK101" s="20">
        <f t="shared" si="15"/>
        <v>0.7485350100517558</v>
      </c>
      <c r="BL101" s="20"/>
      <c r="BM101" s="7"/>
      <c r="BN101" s="7"/>
      <c r="BO101" s="5">
        <v>634600</v>
      </c>
      <c r="BP101" s="4"/>
      <c r="BQ101" s="4"/>
      <c r="BR101" s="48" t="s">
        <v>203</v>
      </c>
      <c r="BS101" s="47" t="s">
        <v>204</v>
      </c>
      <c r="BT101" s="108"/>
      <c r="BU101" s="118"/>
      <c r="BV101" s="11"/>
      <c r="BW101" s="120"/>
      <c r="BX101" s="120"/>
    </row>
    <row r="102" spans="1:76" s="9" customFormat="1" ht="25.5" hidden="1">
      <c r="A102" s="4"/>
      <c r="B102" s="4"/>
      <c r="C102" s="94" t="s">
        <v>243</v>
      </c>
      <c r="D102" s="4"/>
      <c r="E102" s="4"/>
      <c r="F102" s="4" t="s">
        <v>242</v>
      </c>
      <c r="G102" s="79"/>
      <c r="H102" s="80"/>
      <c r="I102" s="80"/>
      <c r="J102" s="80"/>
      <c r="K102" s="81"/>
      <c r="L102" s="80"/>
      <c r="M102" s="81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2"/>
      <c r="Y102" s="83"/>
      <c r="Z102" s="83"/>
      <c r="AA102" s="84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2"/>
      <c r="AW102" s="83"/>
      <c r="AX102" s="84"/>
      <c r="AY102" s="80"/>
      <c r="AZ102" s="80"/>
      <c r="BA102" s="80"/>
      <c r="BB102" s="80"/>
      <c r="BC102" s="80"/>
      <c r="BD102" s="86"/>
      <c r="BE102" s="5">
        <v>60000</v>
      </c>
      <c r="BF102" s="7"/>
      <c r="BG102" s="7"/>
      <c r="BH102" s="7"/>
      <c r="BI102" s="7"/>
      <c r="BJ102" s="7"/>
      <c r="BK102" s="20"/>
      <c r="BL102" s="20"/>
      <c r="BM102" s="7"/>
      <c r="BN102" s="7"/>
      <c r="BO102" s="82"/>
      <c r="BR102" s="87"/>
      <c r="BS102" s="30"/>
      <c r="BT102" s="108"/>
      <c r="BU102" s="118"/>
      <c r="BV102" s="11"/>
      <c r="BW102" s="120"/>
      <c r="BX102" s="120"/>
    </row>
    <row r="103" spans="1:76" s="9" customFormat="1" ht="25.5" hidden="1">
      <c r="A103" s="4"/>
      <c r="B103" s="4"/>
      <c r="C103" s="94" t="s">
        <v>153</v>
      </c>
      <c r="D103" s="4"/>
      <c r="E103" s="4"/>
      <c r="F103" s="4" t="s">
        <v>242</v>
      </c>
      <c r="G103" s="79"/>
      <c r="H103" s="80"/>
      <c r="I103" s="80"/>
      <c r="J103" s="80"/>
      <c r="K103" s="81"/>
      <c r="L103" s="80"/>
      <c r="M103" s="81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2"/>
      <c r="Y103" s="83"/>
      <c r="Z103" s="83"/>
      <c r="AA103" s="84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2"/>
      <c r="AW103" s="83"/>
      <c r="AX103" s="84"/>
      <c r="AY103" s="80"/>
      <c r="AZ103" s="80"/>
      <c r="BA103" s="80"/>
      <c r="BB103" s="80"/>
      <c r="BC103" s="80"/>
      <c r="BD103" s="86"/>
      <c r="BE103" s="5">
        <v>60000</v>
      </c>
      <c r="BF103" s="7"/>
      <c r="BG103" s="7"/>
      <c r="BH103" s="7"/>
      <c r="BI103" s="7"/>
      <c r="BJ103" s="7"/>
      <c r="BK103" s="20"/>
      <c r="BL103" s="20"/>
      <c r="BM103" s="7"/>
      <c r="BN103" s="7"/>
      <c r="BO103" s="82"/>
      <c r="BR103" s="87"/>
      <c r="BS103" s="30"/>
      <c r="BT103" s="108"/>
      <c r="BU103" s="118"/>
      <c r="BV103" s="11"/>
      <c r="BW103" s="120"/>
      <c r="BX103" s="120"/>
    </row>
    <row r="104" spans="1:76" s="9" customFormat="1" ht="12.75" hidden="1">
      <c r="A104" s="4"/>
      <c r="B104" s="4"/>
      <c r="C104" s="94" t="s">
        <v>244</v>
      </c>
      <c r="D104" s="4"/>
      <c r="E104" s="4"/>
      <c r="F104" s="4" t="s">
        <v>245</v>
      </c>
      <c r="G104" s="79"/>
      <c r="H104" s="80"/>
      <c r="I104" s="80"/>
      <c r="J104" s="80"/>
      <c r="K104" s="81"/>
      <c r="L104" s="80"/>
      <c r="M104" s="81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2"/>
      <c r="Y104" s="83"/>
      <c r="Z104" s="83"/>
      <c r="AA104" s="84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2"/>
      <c r="AW104" s="83"/>
      <c r="AX104" s="84"/>
      <c r="AY104" s="80"/>
      <c r="AZ104" s="80"/>
      <c r="BA104" s="80"/>
      <c r="BB104" s="80"/>
      <c r="BC104" s="80"/>
      <c r="BD104" s="86"/>
      <c r="BE104" s="5">
        <v>700000</v>
      </c>
      <c r="BF104" s="7"/>
      <c r="BG104" s="7"/>
      <c r="BH104" s="7"/>
      <c r="BI104" s="7"/>
      <c r="BJ104" s="7"/>
      <c r="BK104" s="20"/>
      <c r="BL104" s="20"/>
      <c r="BM104" s="7"/>
      <c r="BN104" s="7"/>
      <c r="BO104" s="82"/>
      <c r="BR104" s="87"/>
      <c r="BS104" s="30"/>
      <c r="BT104" s="7"/>
      <c r="BV104" s="11"/>
      <c r="BW104" s="120"/>
      <c r="BX104" s="120"/>
    </row>
    <row r="105" spans="1:76" s="9" customFormat="1" ht="28.5" customHeight="1">
      <c r="A105" s="4"/>
      <c r="B105" s="4">
        <v>44990260</v>
      </c>
      <c r="C105" s="47" t="s">
        <v>86</v>
      </c>
      <c r="D105" s="4">
        <v>15060306</v>
      </c>
      <c r="E105" s="4">
        <v>6019022</v>
      </c>
      <c r="F105" s="4" t="s">
        <v>248</v>
      </c>
      <c r="G105" s="4" t="s">
        <v>249</v>
      </c>
      <c r="H105" s="5"/>
      <c r="I105" s="5">
        <v>1</v>
      </c>
      <c r="J105" s="5"/>
      <c r="K105" s="6"/>
      <c r="L105" s="5">
        <v>4</v>
      </c>
      <c r="M105" s="6">
        <v>0.8</v>
      </c>
      <c r="N105" s="5"/>
      <c r="O105" s="5"/>
      <c r="P105" s="5"/>
      <c r="Q105" s="5"/>
      <c r="R105" s="5"/>
      <c r="S105" s="5"/>
      <c r="T105" s="5"/>
      <c r="U105" s="5"/>
      <c r="V105" s="5">
        <v>9</v>
      </c>
      <c r="W105" s="5">
        <v>0.523</v>
      </c>
      <c r="X105" s="5">
        <v>566000</v>
      </c>
      <c r="Y105" s="5">
        <v>260000</v>
      </c>
      <c r="Z105" s="5">
        <v>260000</v>
      </c>
      <c r="AA105" s="5">
        <v>0</v>
      </c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>
        <v>260000</v>
      </c>
      <c r="AW105" s="5">
        <v>260000</v>
      </c>
      <c r="AX105" s="11">
        <v>200000</v>
      </c>
      <c r="AY105" s="5"/>
      <c r="AZ105" s="5"/>
      <c r="BA105" s="5"/>
      <c r="BB105" s="5"/>
      <c r="BC105" s="5"/>
      <c r="BD105" s="91"/>
      <c r="BE105" s="5"/>
      <c r="BF105" s="7"/>
      <c r="BG105" s="7"/>
      <c r="BH105" s="7"/>
      <c r="BI105" s="7"/>
      <c r="BJ105" s="7"/>
      <c r="BK105" s="20" t="e">
        <f>+(+AU105+AY105)/BB105</f>
        <v>#DIV/0!</v>
      </c>
      <c r="BL105" s="20"/>
      <c r="BM105" s="7">
        <v>400000</v>
      </c>
      <c r="BN105" s="7">
        <v>-4950</v>
      </c>
      <c r="BO105" s="5">
        <v>0</v>
      </c>
      <c r="BP105" s="4">
        <v>-8970</v>
      </c>
      <c r="BQ105" s="4"/>
      <c r="BR105" s="48"/>
      <c r="BS105" s="47" t="s">
        <v>205</v>
      </c>
      <c r="BT105" s="108"/>
      <c r="BU105" s="11"/>
      <c r="BV105" s="11">
        <v>50000</v>
      </c>
      <c r="BW105" s="120" t="s">
        <v>252</v>
      </c>
      <c r="BX105" s="120" t="s">
        <v>205</v>
      </c>
    </row>
    <row r="106" spans="1:67" ht="15.75" hidden="1">
      <c r="A106" s="24"/>
      <c r="B106" s="24"/>
      <c r="C106" s="24"/>
      <c r="D106" s="24"/>
      <c r="E106" s="24"/>
      <c r="F106" s="24"/>
      <c r="G106" s="64"/>
      <c r="H106" s="49"/>
      <c r="I106" s="49"/>
      <c r="J106" s="49"/>
      <c r="K106" s="50"/>
      <c r="L106" s="49"/>
      <c r="M106" s="50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51"/>
      <c r="Y106" s="52"/>
      <c r="Z106" s="52"/>
      <c r="AA106" s="53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5"/>
      <c r="AW106" s="52"/>
      <c r="AX106" s="56"/>
      <c r="AY106" s="57"/>
      <c r="AZ106" s="57"/>
      <c r="BA106" s="57"/>
      <c r="BB106" s="57"/>
      <c r="BC106" s="57"/>
      <c r="BD106" s="57"/>
      <c r="BE106" s="63">
        <f>SUM(BE17:BE104)</f>
        <v>2545541</v>
      </c>
      <c r="BF106" s="49"/>
      <c r="BG106" s="49"/>
      <c r="BH106" s="49"/>
      <c r="BI106" s="49"/>
      <c r="BJ106" s="49"/>
      <c r="BK106" s="57"/>
      <c r="BL106" s="57"/>
      <c r="BM106" s="49">
        <f>SUM(BM9:BM101)</f>
        <v>7174000</v>
      </c>
      <c r="BN106" s="57"/>
      <c r="BO106" s="58">
        <f>SUM(BO9:BO101)</f>
        <v>7238000</v>
      </c>
    </row>
    <row r="107" spans="55:57" ht="12.75">
      <c r="BC107" s="10"/>
      <c r="BD107" s="10"/>
      <c r="BE107" s="76"/>
    </row>
    <row r="108" spans="55:57" ht="11.25" customHeight="1" hidden="1">
      <c r="BC108" s="10"/>
      <c r="BD108" s="10"/>
      <c r="BE108" s="76"/>
    </row>
    <row r="109" spans="3:65" ht="15" hidden="1">
      <c r="C109" s="44" t="s">
        <v>209</v>
      </c>
      <c r="D109" s="44"/>
      <c r="E109" s="44"/>
      <c r="F109" s="44"/>
      <c r="BC109" s="10"/>
      <c r="BD109" s="10"/>
      <c r="BE109" s="78">
        <f>SUM(BE106:BE108)</f>
        <v>2545541</v>
      </c>
      <c r="BF109" s="41"/>
      <c r="BG109" s="41"/>
      <c r="BH109" s="41"/>
      <c r="BI109" s="41"/>
      <c r="BJ109" s="41"/>
      <c r="BK109" s="41"/>
      <c r="BL109" s="42"/>
      <c r="BM109" s="42"/>
    </row>
    <row r="110" spans="3:57" ht="23.25" customHeight="1" hidden="1">
      <c r="C110" s="67" t="s">
        <v>210</v>
      </c>
      <c r="D110" s="45" t="s">
        <v>190</v>
      </c>
      <c r="E110" s="44"/>
      <c r="F110" s="59">
        <v>523000</v>
      </c>
      <c r="BC110" s="10"/>
      <c r="BD110" s="10"/>
      <c r="BE110" s="76"/>
    </row>
    <row r="111" spans="3:56" ht="12.75" hidden="1">
      <c r="C111" s="48" t="s">
        <v>211</v>
      </c>
      <c r="F111" s="60">
        <v>563700</v>
      </c>
      <c r="BC111" s="10"/>
      <c r="BD111" s="10"/>
    </row>
    <row r="112" spans="3:56" ht="12.75" hidden="1">
      <c r="C112" s="48" t="s">
        <v>237</v>
      </c>
      <c r="F112" s="60">
        <v>51200</v>
      </c>
      <c r="BC112" s="10"/>
      <c r="BD112" s="10"/>
    </row>
    <row r="113" spans="3:56" ht="12.75" hidden="1">
      <c r="C113" s="48" t="s">
        <v>212</v>
      </c>
      <c r="F113" s="60">
        <v>949700</v>
      </c>
      <c r="BC113" s="10"/>
      <c r="BD113" s="10"/>
    </row>
    <row r="114" spans="3:56" ht="12.75" hidden="1">
      <c r="C114" s="48" t="s">
        <v>213</v>
      </c>
      <c r="F114" s="60">
        <v>500000</v>
      </c>
      <c r="BC114" s="10"/>
      <c r="BD114" s="10"/>
    </row>
    <row r="115" spans="3:56" ht="12.75" hidden="1">
      <c r="C115" s="48" t="s">
        <v>214</v>
      </c>
      <c r="F115" s="60">
        <v>113800</v>
      </c>
      <c r="BC115" s="10"/>
      <c r="BD115" s="10"/>
    </row>
    <row r="116" spans="3:56" ht="12.75" hidden="1">
      <c r="C116" s="48" t="s">
        <v>215</v>
      </c>
      <c r="F116" s="60">
        <v>251900</v>
      </c>
      <c r="BC116" s="10"/>
      <c r="BD116" s="10"/>
    </row>
    <row r="117" spans="3:56" ht="12.75" hidden="1">
      <c r="C117" s="48" t="s">
        <v>216</v>
      </c>
      <c r="F117" s="60">
        <v>672300</v>
      </c>
      <c r="BC117" s="10"/>
      <c r="BD117" s="10"/>
    </row>
    <row r="118" spans="3:56" ht="12.75" hidden="1">
      <c r="C118" s="48" t="s">
        <v>217</v>
      </c>
      <c r="F118" s="60">
        <v>947900</v>
      </c>
      <c r="BC118" s="10"/>
      <c r="BD118" s="10"/>
    </row>
    <row r="119" spans="3:56" ht="12.75" hidden="1">
      <c r="C119" s="67" t="s">
        <v>219</v>
      </c>
      <c r="F119" s="60">
        <v>180300</v>
      </c>
      <c r="BC119" s="10"/>
      <c r="BD119" s="10"/>
    </row>
    <row r="120" spans="3:56" ht="12.75" hidden="1">
      <c r="C120" s="67" t="s">
        <v>218</v>
      </c>
      <c r="F120" s="60">
        <v>477400</v>
      </c>
      <c r="BC120" s="10"/>
      <c r="BD120" s="10"/>
    </row>
    <row r="121" spans="3:56" ht="12.75" hidden="1">
      <c r="C121" s="67" t="s">
        <v>220</v>
      </c>
      <c r="F121" s="60">
        <v>151300</v>
      </c>
      <c r="BC121" s="10"/>
      <c r="BD121" s="10"/>
    </row>
    <row r="122" spans="3:56" ht="12.75" hidden="1">
      <c r="C122" s="67" t="s">
        <v>221</v>
      </c>
      <c r="F122" s="60">
        <v>59900</v>
      </c>
      <c r="BC122" s="10"/>
      <c r="BD122" s="10"/>
    </row>
    <row r="123" spans="3:56" ht="12.75" hidden="1">
      <c r="C123" s="67" t="s">
        <v>222</v>
      </c>
      <c r="F123" s="60">
        <v>469700</v>
      </c>
      <c r="BC123" s="10"/>
      <c r="BD123" s="10"/>
    </row>
    <row r="124" spans="3:56" ht="12.75" hidden="1">
      <c r="C124" s="67" t="s">
        <v>223</v>
      </c>
      <c r="F124" s="60">
        <v>9000</v>
      </c>
      <c r="BC124" s="10"/>
      <c r="BD124" s="10"/>
    </row>
    <row r="125" spans="3:56" ht="12.75" hidden="1">
      <c r="C125" s="67" t="s">
        <v>224</v>
      </c>
      <c r="F125" s="60">
        <v>20600</v>
      </c>
      <c r="BC125" s="10"/>
      <c r="BD125" s="10"/>
    </row>
    <row r="126" spans="3:56" ht="12.75" hidden="1">
      <c r="C126" s="67" t="s">
        <v>225</v>
      </c>
      <c r="F126" s="60">
        <v>349900</v>
      </c>
      <c r="BC126" s="10"/>
      <c r="BD126" s="10"/>
    </row>
    <row r="127" spans="3:56" ht="12.75" hidden="1">
      <c r="C127" s="67" t="s">
        <v>226</v>
      </c>
      <c r="F127" s="60">
        <v>40000</v>
      </c>
      <c r="BC127" s="10"/>
      <c r="BD127" s="10"/>
    </row>
    <row r="128" spans="3:56" ht="12.75" hidden="1">
      <c r="C128" s="67" t="s">
        <v>227</v>
      </c>
      <c r="F128" s="60">
        <v>72900</v>
      </c>
      <c r="BC128" s="10"/>
      <c r="BD128" s="10"/>
    </row>
    <row r="129" spans="3:56" ht="12.75" hidden="1">
      <c r="C129" s="48" t="s">
        <v>228</v>
      </c>
      <c r="F129" s="60">
        <v>16800</v>
      </c>
      <c r="BC129" s="10"/>
      <c r="BD129" s="10"/>
    </row>
    <row r="130" spans="3:56" ht="12.75" hidden="1">
      <c r="C130" s="48" t="s">
        <v>238</v>
      </c>
      <c r="F130" s="60">
        <v>25200</v>
      </c>
      <c r="BC130" s="10"/>
      <c r="BD130" s="10"/>
    </row>
    <row r="131" spans="3:56" ht="12.75" hidden="1">
      <c r="C131" s="48" t="s">
        <v>229</v>
      </c>
      <c r="F131" s="60">
        <v>127000</v>
      </c>
      <c r="BC131" s="10"/>
      <c r="BD131" s="10"/>
    </row>
    <row r="132" spans="3:56" ht="12.75" hidden="1">
      <c r="C132" s="48" t="s">
        <v>230</v>
      </c>
      <c r="F132" s="60">
        <v>178100</v>
      </c>
      <c r="BC132" s="10"/>
      <c r="BD132" s="10"/>
    </row>
    <row r="133" spans="3:56" ht="12.75" hidden="1">
      <c r="C133" s="48" t="s">
        <v>231</v>
      </c>
      <c r="F133" s="60">
        <v>52000</v>
      </c>
      <c r="BC133" s="10"/>
      <c r="BD133" s="10"/>
    </row>
    <row r="134" spans="3:56" ht="12.75" hidden="1">
      <c r="C134" s="48" t="s">
        <v>232</v>
      </c>
      <c r="F134" s="60">
        <v>38000</v>
      </c>
      <c r="BC134" s="10"/>
      <c r="BD134" s="10"/>
    </row>
    <row r="135" spans="3:56" ht="12.75" hidden="1">
      <c r="C135" s="48" t="s">
        <v>233</v>
      </c>
      <c r="F135" s="60">
        <v>634600</v>
      </c>
      <c r="BC135" s="10"/>
      <c r="BD135" s="10"/>
    </row>
    <row r="136" spans="3:56" ht="12.75" hidden="1">
      <c r="C136" s="48" t="s">
        <v>234</v>
      </c>
      <c r="F136" s="60">
        <v>260500</v>
      </c>
      <c r="BC136" s="10"/>
      <c r="BD136" s="10"/>
    </row>
    <row r="137" spans="3:56" ht="12.75" hidden="1">
      <c r="C137" s="61" t="s">
        <v>208</v>
      </c>
      <c r="D137" s="62"/>
      <c r="E137" s="62"/>
      <c r="F137" s="63">
        <f>SUM(F110:F136)</f>
        <v>7736700</v>
      </c>
      <c r="BC137" s="10"/>
      <c r="BD137" s="10"/>
    </row>
    <row r="138" spans="3:56" ht="12.75" hidden="1">
      <c r="C138" s="44"/>
      <c r="BC138" s="10"/>
      <c r="BD138" s="10"/>
    </row>
    <row r="139" spans="3:56" ht="12.75" hidden="1">
      <c r="C139" s="44"/>
      <c r="BC139" s="10"/>
      <c r="BD139" s="10"/>
    </row>
    <row r="140" spans="3:56" ht="12.75" hidden="1">
      <c r="C140" s="44"/>
      <c r="BC140" s="10"/>
      <c r="BD140" s="10"/>
    </row>
    <row r="141" ht="12.75" hidden="1">
      <c r="C141" s="44"/>
    </row>
    <row r="142" ht="12.75" hidden="1">
      <c r="C142" s="44"/>
    </row>
    <row r="143" ht="12.75" hidden="1">
      <c r="C143" s="44"/>
    </row>
    <row r="144" ht="12.75" hidden="1">
      <c r="C144" s="44"/>
    </row>
    <row r="145" ht="12.75" hidden="1"/>
    <row r="146" ht="12.75" hidden="1"/>
    <row r="147" ht="12.75" hidden="1"/>
    <row r="148" spans="55:56" ht="12.75" hidden="1">
      <c r="BC148" s="92"/>
      <c r="BD148" s="92"/>
    </row>
    <row r="149" spans="3:56" ht="12.75">
      <c r="C149" s="10"/>
      <c r="D149" s="10"/>
      <c r="E149" s="10"/>
      <c r="F149" s="10"/>
      <c r="G149" s="10"/>
      <c r="H149" s="76"/>
      <c r="I149" s="76"/>
      <c r="J149" s="76"/>
      <c r="K149" s="93"/>
      <c r="L149" s="76"/>
      <c r="M149" s="93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10"/>
      <c r="AX149" s="10"/>
      <c r="BC149" s="10"/>
      <c r="BD149" s="10"/>
    </row>
    <row r="150" spans="3:56" ht="12.75">
      <c r="C150" s="10"/>
      <c r="D150" s="10"/>
      <c r="E150" s="10"/>
      <c r="F150" s="10"/>
      <c r="G150" s="10"/>
      <c r="H150" s="76"/>
      <c r="I150" s="76"/>
      <c r="J150" s="76"/>
      <c r="K150" s="93"/>
      <c r="L150" s="76"/>
      <c r="M150" s="93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10"/>
      <c r="AX150" s="10"/>
      <c r="BC150" s="10"/>
      <c r="BD150" s="10"/>
    </row>
    <row r="151" spans="3:56" ht="12.75">
      <c r="C151" s="10"/>
      <c r="D151" s="10"/>
      <c r="E151" s="10"/>
      <c r="F151" s="10"/>
      <c r="G151" s="10"/>
      <c r="H151" s="76"/>
      <c r="I151" s="76"/>
      <c r="J151" s="76"/>
      <c r="K151" s="93"/>
      <c r="L151" s="76"/>
      <c r="M151" s="93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10"/>
      <c r="AX151" s="10"/>
      <c r="BC151" s="10"/>
      <c r="BD151" s="10"/>
    </row>
    <row r="152" spans="3:56" ht="12.75">
      <c r="C152" s="10"/>
      <c r="D152" s="10"/>
      <c r="E152" s="10"/>
      <c r="F152" s="10"/>
      <c r="G152" s="10"/>
      <c r="H152" s="76"/>
      <c r="I152" s="76"/>
      <c r="J152" s="76"/>
      <c r="K152" s="93"/>
      <c r="L152" s="76"/>
      <c r="M152" s="93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10"/>
      <c r="AX152" s="10"/>
      <c r="BC152" s="10"/>
      <c r="BD152" s="10"/>
    </row>
    <row r="153" spans="3:56" ht="12.75">
      <c r="C153" s="10"/>
      <c r="D153" s="10"/>
      <c r="E153" s="10"/>
      <c r="F153" s="10"/>
      <c r="G153" s="10"/>
      <c r="H153" s="76"/>
      <c r="I153" s="76"/>
      <c r="J153" s="76"/>
      <c r="K153" s="93"/>
      <c r="L153" s="76"/>
      <c r="M153" s="93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10"/>
      <c r="AX153" s="10"/>
      <c r="BC153" s="10"/>
      <c r="BD153" s="10"/>
    </row>
    <row r="154" spans="3:56" ht="12.75">
      <c r="C154" s="10"/>
      <c r="D154" s="10"/>
      <c r="E154" s="10"/>
      <c r="F154" s="10"/>
      <c r="G154" s="10"/>
      <c r="H154" s="76"/>
      <c r="I154" s="76"/>
      <c r="J154" s="76"/>
      <c r="K154" s="93"/>
      <c r="L154" s="76"/>
      <c r="M154" s="93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10"/>
      <c r="AX154" s="10"/>
      <c r="BC154" s="10"/>
      <c r="BD154" s="10"/>
    </row>
    <row r="155" spans="3:56" ht="12.75">
      <c r="C155" s="10"/>
      <c r="D155" s="10"/>
      <c r="E155" s="10"/>
      <c r="F155" s="10"/>
      <c r="G155" s="10"/>
      <c r="H155" s="76"/>
      <c r="I155" s="76"/>
      <c r="J155" s="76"/>
      <c r="K155" s="93"/>
      <c r="L155" s="76"/>
      <c r="M155" s="93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10"/>
      <c r="AX155" s="10"/>
      <c r="BC155" s="10"/>
      <c r="BD155" s="10"/>
    </row>
    <row r="156" spans="3:56" ht="12.75">
      <c r="C156" s="10"/>
      <c r="D156" s="10"/>
      <c r="E156" s="10"/>
      <c r="F156" s="10"/>
      <c r="G156" s="10"/>
      <c r="H156" s="76"/>
      <c r="I156" s="76"/>
      <c r="J156" s="76"/>
      <c r="K156" s="93"/>
      <c r="L156" s="76"/>
      <c r="M156" s="93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10"/>
      <c r="AX156" s="10"/>
      <c r="BC156" s="10"/>
      <c r="BD156" s="10"/>
    </row>
    <row r="157" spans="3:56" ht="12.75">
      <c r="C157" s="10"/>
      <c r="D157" s="10"/>
      <c r="E157" s="10"/>
      <c r="F157" s="10"/>
      <c r="G157" s="10"/>
      <c r="H157" s="76"/>
      <c r="I157" s="76"/>
      <c r="J157" s="76"/>
      <c r="K157" s="93"/>
      <c r="L157" s="76"/>
      <c r="M157" s="93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10"/>
      <c r="AX157" s="10"/>
      <c r="BC157" s="10"/>
      <c r="BD157" s="10"/>
    </row>
    <row r="158" spans="3:56" ht="12.75">
      <c r="C158" s="10"/>
      <c r="D158" s="10"/>
      <c r="E158" s="10"/>
      <c r="F158" s="10"/>
      <c r="G158" s="10"/>
      <c r="H158" s="76"/>
      <c r="I158" s="76"/>
      <c r="J158" s="76"/>
      <c r="K158" s="93"/>
      <c r="L158" s="76"/>
      <c r="M158" s="93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10"/>
      <c r="AX158" s="10"/>
      <c r="BC158" s="10"/>
      <c r="BD158" s="10"/>
    </row>
    <row r="159" spans="3:56" ht="12.75">
      <c r="C159" s="10"/>
      <c r="D159" s="10"/>
      <c r="E159" s="10"/>
      <c r="F159" s="10"/>
      <c r="G159" s="10"/>
      <c r="H159" s="76"/>
      <c r="I159" s="76"/>
      <c r="J159" s="76"/>
      <c r="K159" s="93"/>
      <c r="L159" s="76"/>
      <c r="M159" s="93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10"/>
      <c r="AX159" s="10"/>
      <c r="BC159" s="10"/>
      <c r="BD159" s="10"/>
    </row>
    <row r="160" spans="3:56" ht="12.75">
      <c r="C160" s="10"/>
      <c r="D160" s="10"/>
      <c r="E160" s="10"/>
      <c r="F160" s="10"/>
      <c r="G160" s="10"/>
      <c r="H160" s="76"/>
      <c r="I160" s="76"/>
      <c r="J160" s="76"/>
      <c r="K160" s="93"/>
      <c r="L160" s="76"/>
      <c r="M160" s="93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10"/>
      <c r="AX160" s="10"/>
      <c r="BC160" s="10"/>
      <c r="BD160" s="10"/>
    </row>
    <row r="161" spans="3:56" ht="12.75">
      <c r="C161" s="10"/>
      <c r="D161" s="10"/>
      <c r="E161" s="10"/>
      <c r="F161" s="10"/>
      <c r="G161" s="10"/>
      <c r="H161" s="76"/>
      <c r="I161" s="76"/>
      <c r="J161" s="76"/>
      <c r="K161" s="93"/>
      <c r="L161" s="76"/>
      <c r="M161" s="93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10"/>
      <c r="AX161" s="10"/>
      <c r="BC161" s="10"/>
      <c r="BD161" s="10"/>
    </row>
    <row r="162" spans="3:56" ht="12.75">
      <c r="C162" s="10"/>
      <c r="D162" s="10"/>
      <c r="E162" s="10"/>
      <c r="F162" s="10"/>
      <c r="G162" s="10"/>
      <c r="H162" s="76"/>
      <c r="I162" s="76"/>
      <c r="J162" s="76"/>
      <c r="K162" s="93"/>
      <c r="L162" s="76"/>
      <c r="M162" s="93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10"/>
      <c r="AX162" s="10"/>
      <c r="BC162" s="10"/>
      <c r="BD162" s="10"/>
    </row>
    <row r="163" spans="3:56" ht="12.75">
      <c r="C163" s="10"/>
      <c r="D163" s="10"/>
      <c r="E163" s="10"/>
      <c r="F163" s="10"/>
      <c r="G163" s="10"/>
      <c r="H163" s="76"/>
      <c r="I163" s="76"/>
      <c r="J163" s="76"/>
      <c r="K163" s="93"/>
      <c r="L163" s="76"/>
      <c r="M163" s="93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10"/>
      <c r="AX163" s="10"/>
      <c r="BC163" s="10"/>
      <c r="BD163" s="10"/>
    </row>
    <row r="164" spans="3:56" ht="12.75">
      <c r="C164" s="10"/>
      <c r="D164" s="10"/>
      <c r="E164" s="10"/>
      <c r="F164" s="10"/>
      <c r="G164" s="10"/>
      <c r="H164" s="76"/>
      <c r="I164" s="76"/>
      <c r="J164" s="76"/>
      <c r="K164" s="93"/>
      <c r="L164" s="76"/>
      <c r="M164" s="93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10"/>
      <c r="AX164" s="10"/>
      <c r="BC164" s="10"/>
      <c r="BD164" s="10"/>
    </row>
    <row r="165" spans="3:56" ht="12.75">
      <c r="C165" s="10"/>
      <c r="D165" s="10"/>
      <c r="E165" s="10"/>
      <c r="F165" s="10"/>
      <c r="G165" s="10"/>
      <c r="H165" s="76"/>
      <c r="I165" s="76"/>
      <c r="J165" s="76"/>
      <c r="K165" s="93"/>
      <c r="L165" s="76"/>
      <c r="M165" s="93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10"/>
      <c r="AX165" s="10"/>
      <c r="BC165" s="10"/>
      <c r="BD165" s="10"/>
    </row>
    <row r="166" spans="3:56" ht="12.75">
      <c r="C166" s="10"/>
      <c r="D166" s="10"/>
      <c r="E166" s="10"/>
      <c r="F166" s="10"/>
      <c r="G166" s="10"/>
      <c r="H166" s="76"/>
      <c r="I166" s="76"/>
      <c r="J166" s="76"/>
      <c r="K166" s="93"/>
      <c r="L166" s="76"/>
      <c r="M166" s="93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10"/>
      <c r="AX166" s="10"/>
      <c r="BC166" s="10"/>
      <c r="BD166" s="10"/>
    </row>
    <row r="167" spans="3:56" ht="12.75">
      <c r="C167" s="10"/>
      <c r="D167" s="10"/>
      <c r="E167" s="10"/>
      <c r="F167" s="10"/>
      <c r="G167" s="10"/>
      <c r="H167" s="76"/>
      <c r="I167" s="76"/>
      <c r="J167" s="76"/>
      <c r="K167" s="93"/>
      <c r="L167" s="76"/>
      <c r="M167" s="93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10"/>
      <c r="AX167" s="10"/>
      <c r="BC167" s="10"/>
      <c r="BD167" s="10"/>
    </row>
    <row r="168" spans="3:56" ht="12.75">
      <c r="C168" s="10"/>
      <c r="D168" s="10"/>
      <c r="E168" s="10"/>
      <c r="F168" s="10"/>
      <c r="G168" s="10"/>
      <c r="H168" s="76"/>
      <c r="I168" s="76"/>
      <c r="J168" s="76"/>
      <c r="K168" s="93"/>
      <c r="L168" s="76"/>
      <c r="M168" s="93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10"/>
      <c r="AX168" s="10"/>
      <c r="BC168" s="10"/>
      <c r="BD168" s="10"/>
    </row>
    <row r="169" spans="3:56" ht="12.75">
      <c r="C169" s="10"/>
      <c r="D169" s="10"/>
      <c r="E169" s="10"/>
      <c r="F169" s="10"/>
      <c r="G169" s="10"/>
      <c r="H169" s="76"/>
      <c r="I169" s="76"/>
      <c r="J169" s="76"/>
      <c r="K169" s="93"/>
      <c r="L169" s="76"/>
      <c r="M169" s="93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10"/>
      <c r="AX169" s="10"/>
      <c r="BC169" s="10"/>
      <c r="BD169" s="10"/>
    </row>
    <row r="170" spans="3:56" ht="12.75">
      <c r="C170" s="10"/>
      <c r="D170" s="10"/>
      <c r="E170" s="10"/>
      <c r="F170" s="10"/>
      <c r="G170" s="10"/>
      <c r="H170" s="76"/>
      <c r="I170" s="76"/>
      <c r="J170" s="76"/>
      <c r="K170" s="93"/>
      <c r="L170" s="76"/>
      <c r="M170" s="93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10"/>
      <c r="AX170" s="10"/>
      <c r="BC170" s="10"/>
      <c r="BD170" s="10"/>
    </row>
    <row r="171" spans="3:56" ht="12.75">
      <c r="C171" s="10"/>
      <c r="D171" s="10"/>
      <c r="E171" s="10"/>
      <c r="F171" s="10"/>
      <c r="G171" s="10"/>
      <c r="H171" s="76"/>
      <c r="I171" s="76"/>
      <c r="J171" s="76"/>
      <c r="K171" s="93"/>
      <c r="L171" s="76"/>
      <c r="M171" s="93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10"/>
      <c r="AX171" s="10"/>
      <c r="BC171" s="10"/>
      <c r="BD171" s="10"/>
    </row>
    <row r="172" spans="3:56" ht="12.75">
      <c r="C172" s="10"/>
      <c r="D172" s="10"/>
      <c r="E172" s="10"/>
      <c r="F172" s="10"/>
      <c r="G172" s="10"/>
      <c r="H172" s="76"/>
      <c r="I172" s="76"/>
      <c r="J172" s="76"/>
      <c r="K172" s="93"/>
      <c r="L172" s="76"/>
      <c r="M172" s="93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10"/>
      <c r="AX172" s="10"/>
      <c r="BC172" s="10"/>
      <c r="BD172" s="10"/>
    </row>
    <row r="173" spans="3:56" ht="12.75">
      <c r="C173" s="10"/>
      <c r="D173" s="10"/>
      <c r="E173" s="10"/>
      <c r="F173" s="10"/>
      <c r="G173" s="10"/>
      <c r="H173" s="76"/>
      <c r="I173" s="76"/>
      <c r="J173" s="76"/>
      <c r="K173" s="93"/>
      <c r="L173" s="76"/>
      <c r="M173" s="93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10"/>
      <c r="AX173" s="10"/>
      <c r="BC173" s="10"/>
      <c r="BD173" s="10"/>
    </row>
    <row r="174" spans="3:56" ht="12.75">
      <c r="C174" s="10"/>
      <c r="D174" s="10"/>
      <c r="E174" s="10"/>
      <c r="F174" s="10"/>
      <c r="G174" s="10"/>
      <c r="H174" s="76"/>
      <c r="I174" s="76"/>
      <c r="J174" s="76"/>
      <c r="K174" s="93"/>
      <c r="L174" s="76"/>
      <c r="M174" s="93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10"/>
      <c r="AX174" s="10"/>
      <c r="BC174" s="10"/>
      <c r="BD174" s="10"/>
    </row>
    <row r="175" spans="3:56" ht="12.75">
      <c r="C175" s="10"/>
      <c r="D175" s="10"/>
      <c r="E175" s="10"/>
      <c r="F175" s="10"/>
      <c r="G175" s="10"/>
      <c r="H175" s="76"/>
      <c r="I175" s="76"/>
      <c r="J175" s="76"/>
      <c r="K175" s="93"/>
      <c r="L175" s="76"/>
      <c r="M175" s="93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10"/>
      <c r="AX175" s="10"/>
      <c r="BC175" s="10"/>
      <c r="BD175" s="10"/>
    </row>
    <row r="176" spans="3:56" ht="12.75">
      <c r="C176" s="10"/>
      <c r="D176" s="10"/>
      <c r="E176" s="10"/>
      <c r="F176" s="10"/>
      <c r="G176" s="10"/>
      <c r="H176" s="76"/>
      <c r="I176" s="76"/>
      <c r="J176" s="76"/>
      <c r="K176" s="93"/>
      <c r="L176" s="76"/>
      <c r="M176" s="93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10"/>
      <c r="AX176" s="10"/>
      <c r="BC176" s="10"/>
      <c r="BD176" s="10"/>
    </row>
    <row r="177" spans="3:56" ht="12.75">
      <c r="C177" s="10"/>
      <c r="D177" s="10"/>
      <c r="E177" s="10"/>
      <c r="F177" s="10"/>
      <c r="G177" s="10"/>
      <c r="H177" s="76"/>
      <c r="I177" s="76"/>
      <c r="J177" s="76"/>
      <c r="K177" s="93"/>
      <c r="L177" s="76"/>
      <c r="M177" s="93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10"/>
      <c r="AX177" s="10"/>
      <c r="BC177" s="10"/>
      <c r="BD177" s="10"/>
    </row>
    <row r="178" spans="3:56" ht="12.75">
      <c r="C178" s="10"/>
      <c r="D178" s="10"/>
      <c r="E178" s="10"/>
      <c r="F178" s="10"/>
      <c r="G178" s="10"/>
      <c r="H178" s="76"/>
      <c r="I178" s="76"/>
      <c r="J178" s="76"/>
      <c r="K178" s="93"/>
      <c r="L178" s="76"/>
      <c r="M178" s="93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10"/>
      <c r="AX178" s="10"/>
      <c r="BC178" s="10"/>
      <c r="BD178" s="10"/>
    </row>
    <row r="179" spans="3:56" ht="12.75">
      <c r="C179" s="10"/>
      <c r="D179" s="10"/>
      <c r="E179" s="10"/>
      <c r="F179" s="10"/>
      <c r="G179" s="10"/>
      <c r="H179" s="76"/>
      <c r="I179" s="76"/>
      <c r="J179" s="76"/>
      <c r="K179" s="93"/>
      <c r="L179" s="76"/>
      <c r="M179" s="93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10"/>
      <c r="AX179" s="10"/>
      <c r="BC179" s="10"/>
      <c r="BD179" s="10"/>
    </row>
    <row r="180" spans="3:56" ht="12.75">
      <c r="C180" s="10"/>
      <c r="D180" s="10"/>
      <c r="E180" s="10"/>
      <c r="F180" s="10"/>
      <c r="G180" s="10"/>
      <c r="H180" s="76"/>
      <c r="I180" s="76"/>
      <c r="J180" s="76"/>
      <c r="K180" s="93"/>
      <c r="L180" s="76"/>
      <c r="M180" s="93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10"/>
      <c r="AX180" s="10"/>
      <c r="BC180" s="10"/>
      <c r="BD180" s="10"/>
    </row>
    <row r="181" spans="3:56" ht="12.75">
      <c r="C181" s="10"/>
      <c r="D181" s="10"/>
      <c r="E181" s="10"/>
      <c r="F181" s="10"/>
      <c r="G181" s="10"/>
      <c r="H181" s="76"/>
      <c r="I181" s="76"/>
      <c r="J181" s="76"/>
      <c r="K181" s="93"/>
      <c r="L181" s="76"/>
      <c r="M181" s="93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10"/>
      <c r="AX181" s="10"/>
      <c r="BC181" s="10"/>
      <c r="BD181" s="10"/>
    </row>
    <row r="182" spans="3:56" ht="12.75">
      <c r="C182" s="10"/>
      <c r="D182" s="10"/>
      <c r="E182" s="10"/>
      <c r="F182" s="10"/>
      <c r="G182" s="10"/>
      <c r="H182" s="76"/>
      <c r="I182" s="76"/>
      <c r="J182" s="76"/>
      <c r="K182" s="93"/>
      <c r="L182" s="76"/>
      <c r="M182" s="93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10"/>
      <c r="AX182" s="10"/>
      <c r="BC182" s="10"/>
      <c r="BD182" s="10"/>
    </row>
    <row r="183" spans="3:56" ht="12.75">
      <c r="C183" s="10"/>
      <c r="D183" s="10"/>
      <c r="E183" s="10"/>
      <c r="F183" s="10"/>
      <c r="G183" s="10"/>
      <c r="H183" s="76"/>
      <c r="I183" s="76"/>
      <c r="J183" s="76"/>
      <c r="K183" s="93"/>
      <c r="L183" s="76"/>
      <c r="M183" s="93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10"/>
      <c r="AX183" s="10"/>
      <c r="BC183" s="10"/>
      <c r="BD183" s="10"/>
    </row>
    <row r="184" spans="3:56" ht="12.75">
      <c r="C184" s="10"/>
      <c r="D184" s="10"/>
      <c r="E184" s="10"/>
      <c r="F184" s="10"/>
      <c r="G184" s="10"/>
      <c r="H184" s="76"/>
      <c r="I184" s="76"/>
      <c r="J184" s="76"/>
      <c r="K184" s="93"/>
      <c r="L184" s="76"/>
      <c r="M184" s="93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10"/>
      <c r="AX184" s="10"/>
      <c r="BC184" s="10"/>
      <c r="BD184" s="10"/>
    </row>
    <row r="185" spans="3:56" ht="12.75">
      <c r="C185" s="10"/>
      <c r="D185" s="10"/>
      <c r="E185" s="10"/>
      <c r="F185" s="10"/>
      <c r="G185" s="10"/>
      <c r="H185" s="76"/>
      <c r="I185" s="76"/>
      <c r="J185" s="76"/>
      <c r="K185" s="93"/>
      <c r="L185" s="76"/>
      <c r="M185" s="93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10"/>
      <c r="AX185" s="10"/>
      <c r="BC185" s="10"/>
      <c r="BD185" s="10"/>
    </row>
    <row r="186" spans="3:56" ht="12.75">
      <c r="C186" s="10"/>
      <c r="D186" s="10"/>
      <c r="E186" s="10"/>
      <c r="F186" s="10"/>
      <c r="G186" s="10"/>
      <c r="H186" s="76"/>
      <c r="I186" s="76"/>
      <c r="J186" s="76"/>
      <c r="K186" s="93"/>
      <c r="L186" s="76"/>
      <c r="M186" s="93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10"/>
      <c r="AX186" s="10"/>
      <c r="BC186" s="10"/>
      <c r="BD186" s="10"/>
    </row>
    <row r="187" spans="3:56" ht="12.75">
      <c r="C187" s="10"/>
      <c r="D187" s="10"/>
      <c r="E187" s="10"/>
      <c r="F187" s="10"/>
      <c r="G187" s="10"/>
      <c r="H187" s="76"/>
      <c r="I187" s="76"/>
      <c r="J187" s="76"/>
      <c r="K187" s="93"/>
      <c r="L187" s="76"/>
      <c r="M187" s="93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10"/>
      <c r="AX187" s="10"/>
      <c r="BC187" s="10"/>
      <c r="BD187" s="10"/>
    </row>
    <row r="188" spans="3:56" ht="12.75">
      <c r="C188" s="10"/>
      <c r="D188" s="10"/>
      <c r="E188" s="10"/>
      <c r="F188" s="10"/>
      <c r="G188" s="10"/>
      <c r="H188" s="76"/>
      <c r="I188" s="76"/>
      <c r="J188" s="76"/>
      <c r="K188" s="93"/>
      <c r="L188" s="76"/>
      <c r="M188" s="93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10"/>
      <c r="AX188" s="10"/>
      <c r="BC188" s="10"/>
      <c r="BD188" s="10"/>
    </row>
    <row r="189" spans="3:56" ht="12.75">
      <c r="C189" s="10"/>
      <c r="D189" s="10"/>
      <c r="E189" s="10"/>
      <c r="F189" s="10"/>
      <c r="G189" s="10"/>
      <c r="H189" s="76"/>
      <c r="I189" s="76"/>
      <c r="J189" s="76"/>
      <c r="K189" s="93"/>
      <c r="L189" s="76"/>
      <c r="M189" s="93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10"/>
      <c r="AX189" s="10"/>
      <c r="BC189" s="10"/>
      <c r="BD189" s="10"/>
    </row>
    <row r="190" spans="3:56" ht="12.75">
      <c r="C190" s="10"/>
      <c r="D190" s="10"/>
      <c r="E190" s="10"/>
      <c r="F190" s="10"/>
      <c r="G190" s="10"/>
      <c r="H190" s="76"/>
      <c r="I190" s="76"/>
      <c r="J190" s="76"/>
      <c r="K190" s="93"/>
      <c r="L190" s="76"/>
      <c r="M190" s="93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10"/>
      <c r="AX190" s="10"/>
      <c r="BC190" s="10"/>
      <c r="BD190" s="10"/>
    </row>
    <row r="191" spans="3:56" ht="12.75">
      <c r="C191" s="10"/>
      <c r="D191" s="10"/>
      <c r="E191" s="10"/>
      <c r="F191" s="10"/>
      <c r="G191" s="10"/>
      <c r="H191" s="76"/>
      <c r="I191" s="76"/>
      <c r="J191" s="76"/>
      <c r="K191" s="93"/>
      <c r="L191" s="76"/>
      <c r="M191" s="93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10"/>
      <c r="AX191" s="10"/>
      <c r="BC191" s="10"/>
      <c r="BD191" s="10"/>
    </row>
    <row r="192" spans="3:56" ht="12.75">
      <c r="C192" s="10"/>
      <c r="D192" s="10"/>
      <c r="E192" s="10"/>
      <c r="F192" s="10"/>
      <c r="G192" s="10"/>
      <c r="H192" s="76"/>
      <c r="I192" s="76"/>
      <c r="J192" s="76"/>
      <c r="K192" s="93"/>
      <c r="L192" s="76"/>
      <c r="M192" s="93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10"/>
      <c r="AX192" s="10"/>
      <c r="BC192" s="10"/>
      <c r="BD192" s="10"/>
    </row>
    <row r="193" spans="3:56" ht="12.75">
      <c r="C193" s="10"/>
      <c r="D193" s="10"/>
      <c r="E193" s="10"/>
      <c r="F193" s="10"/>
      <c r="G193" s="10"/>
      <c r="H193" s="76"/>
      <c r="I193" s="76"/>
      <c r="J193" s="76"/>
      <c r="K193" s="93"/>
      <c r="L193" s="76"/>
      <c r="M193" s="93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10"/>
      <c r="AX193" s="10"/>
      <c r="BC193" s="10"/>
      <c r="BD193" s="10"/>
    </row>
    <row r="194" spans="3:56" ht="12.75">
      <c r="C194" s="10"/>
      <c r="D194" s="10"/>
      <c r="E194" s="10"/>
      <c r="F194" s="10"/>
      <c r="G194" s="10"/>
      <c r="H194" s="76"/>
      <c r="I194" s="76"/>
      <c r="J194" s="76"/>
      <c r="K194" s="93"/>
      <c r="L194" s="76"/>
      <c r="M194" s="93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10"/>
      <c r="AX194" s="10"/>
      <c r="BC194" s="10"/>
      <c r="BD194" s="10"/>
    </row>
    <row r="195" spans="3:56" ht="12.75">
      <c r="C195" s="10"/>
      <c r="D195" s="10"/>
      <c r="E195" s="10"/>
      <c r="F195" s="10"/>
      <c r="G195" s="10"/>
      <c r="H195" s="76"/>
      <c r="I195" s="76"/>
      <c r="J195" s="76"/>
      <c r="K195" s="93"/>
      <c r="L195" s="76"/>
      <c r="M195" s="93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10"/>
      <c r="AX195" s="10"/>
      <c r="BC195" s="10"/>
      <c r="BD195" s="10"/>
    </row>
    <row r="196" spans="3:56" ht="12.75">
      <c r="C196" s="10"/>
      <c r="D196" s="10"/>
      <c r="E196" s="10"/>
      <c r="F196" s="10"/>
      <c r="G196" s="10"/>
      <c r="H196" s="76"/>
      <c r="I196" s="76"/>
      <c r="J196" s="76"/>
      <c r="K196" s="93"/>
      <c r="L196" s="76"/>
      <c r="M196" s="93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10"/>
      <c r="AX196" s="10"/>
      <c r="BC196" s="10"/>
      <c r="BD196" s="10"/>
    </row>
    <row r="197" spans="3:56" ht="12.75">
      <c r="C197" s="10"/>
      <c r="D197" s="10"/>
      <c r="E197" s="10"/>
      <c r="F197" s="10"/>
      <c r="G197" s="10"/>
      <c r="H197" s="76"/>
      <c r="I197" s="76"/>
      <c r="J197" s="76"/>
      <c r="K197" s="93"/>
      <c r="L197" s="76"/>
      <c r="M197" s="93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10"/>
      <c r="AX197" s="10"/>
      <c r="BC197" s="10"/>
      <c r="BD197" s="10"/>
    </row>
    <row r="198" spans="3:56" ht="12.75">
      <c r="C198" s="10"/>
      <c r="D198" s="10"/>
      <c r="E198" s="10"/>
      <c r="F198" s="10"/>
      <c r="G198" s="10"/>
      <c r="H198" s="76"/>
      <c r="I198" s="76"/>
      <c r="J198" s="76"/>
      <c r="K198" s="93"/>
      <c r="L198" s="76"/>
      <c r="M198" s="93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10"/>
      <c r="AX198" s="10"/>
      <c r="BC198" s="10"/>
      <c r="BD198" s="10"/>
    </row>
    <row r="199" spans="3:56" ht="12.75">
      <c r="C199" s="10"/>
      <c r="D199" s="10"/>
      <c r="E199" s="10"/>
      <c r="F199" s="10"/>
      <c r="G199" s="10"/>
      <c r="H199" s="76"/>
      <c r="I199" s="76"/>
      <c r="J199" s="76"/>
      <c r="K199" s="93"/>
      <c r="L199" s="76"/>
      <c r="M199" s="93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10"/>
      <c r="AX199" s="10"/>
      <c r="BC199" s="10"/>
      <c r="BD199" s="10"/>
    </row>
    <row r="200" spans="3:56" ht="12.75">
      <c r="C200" s="10"/>
      <c r="D200" s="10"/>
      <c r="E200" s="10"/>
      <c r="F200" s="10"/>
      <c r="G200" s="10"/>
      <c r="H200" s="76"/>
      <c r="I200" s="76"/>
      <c r="J200" s="76"/>
      <c r="K200" s="93"/>
      <c r="L200" s="76"/>
      <c r="M200" s="93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10"/>
      <c r="AX200" s="10"/>
      <c r="BC200" s="10"/>
      <c r="BD200" s="10"/>
    </row>
    <row r="201" spans="3:56" ht="12.75">
      <c r="C201" s="10"/>
      <c r="D201" s="10"/>
      <c r="E201" s="10"/>
      <c r="F201" s="10"/>
      <c r="G201" s="10"/>
      <c r="H201" s="76"/>
      <c r="I201" s="76"/>
      <c r="J201" s="76"/>
      <c r="K201" s="93"/>
      <c r="L201" s="76"/>
      <c r="M201" s="93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10"/>
      <c r="AX201" s="10"/>
      <c r="BC201" s="10"/>
      <c r="BD201" s="10"/>
    </row>
    <row r="202" spans="3:56" ht="12.75">
      <c r="C202" s="10"/>
      <c r="D202" s="10"/>
      <c r="E202" s="10"/>
      <c r="F202" s="10"/>
      <c r="G202" s="10"/>
      <c r="H202" s="76"/>
      <c r="I202" s="76"/>
      <c r="J202" s="76"/>
      <c r="K202" s="93"/>
      <c r="L202" s="76"/>
      <c r="M202" s="93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10"/>
      <c r="AX202" s="10"/>
      <c r="BC202" s="10"/>
      <c r="BD202" s="10"/>
    </row>
    <row r="203" spans="3:56" ht="12.75">
      <c r="C203" s="10"/>
      <c r="D203" s="10"/>
      <c r="E203" s="10"/>
      <c r="F203" s="10"/>
      <c r="G203" s="10"/>
      <c r="H203" s="76"/>
      <c r="I203" s="76"/>
      <c r="J203" s="76"/>
      <c r="K203" s="93"/>
      <c r="L203" s="76"/>
      <c r="M203" s="93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10"/>
      <c r="AX203" s="10"/>
      <c r="BC203" s="10"/>
      <c r="BD203" s="10"/>
    </row>
    <row r="204" spans="3:56" ht="12.75">
      <c r="C204" s="10"/>
      <c r="D204" s="10"/>
      <c r="E204" s="10"/>
      <c r="F204" s="10"/>
      <c r="G204" s="10"/>
      <c r="H204" s="76"/>
      <c r="I204" s="76"/>
      <c r="J204" s="76"/>
      <c r="K204" s="93"/>
      <c r="L204" s="76"/>
      <c r="M204" s="93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10"/>
      <c r="AX204" s="10"/>
      <c r="BC204" s="10"/>
      <c r="BD204" s="10"/>
    </row>
    <row r="205" spans="3:56" ht="12.75">
      <c r="C205" s="10"/>
      <c r="D205" s="10"/>
      <c r="E205" s="10"/>
      <c r="F205" s="10"/>
      <c r="G205" s="10"/>
      <c r="H205" s="76"/>
      <c r="I205" s="76"/>
      <c r="J205" s="76"/>
      <c r="K205" s="93"/>
      <c r="L205" s="76"/>
      <c r="M205" s="93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10"/>
      <c r="AX205" s="10"/>
      <c r="BC205" s="10"/>
      <c r="BD205" s="10"/>
    </row>
    <row r="206" spans="3:56" ht="12.75">
      <c r="C206" s="10"/>
      <c r="D206" s="10"/>
      <c r="E206" s="10"/>
      <c r="F206" s="10"/>
      <c r="G206" s="10"/>
      <c r="H206" s="76"/>
      <c r="I206" s="76"/>
      <c r="J206" s="76"/>
      <c r="K206" s="93"/>
      <c r="L206" s="76"/>
      <c r="M206" s="93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10"/>
      <c r="AX206" s="10"/>
      <c r="BC206" s="10"/>
      <c r="BD206" s="10"/>
    </row>
    <row r="207" spans="3:56" ht="12.75">
      <c r="C207" s="10"/>
      <c r="D207" s="10"/>
      <c r="E207" s="10"/>
      <c r="F207" s="10"/>
      <c r="G207" s="10"/>
      <c r="H207" s="76"/>
      <c r="I207" s="76"/>
      <c r="J207" s="76"/>
      <c r="K207" s="93"/>
      <c r="L207" s="76"/>
      <c r="M207" s="93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10"/>
      <c r="AX207" s="10"/>
      <c r="BC207" s="10"/>
      <c r="BD207" s="10"/>
    </row>
    <row r="208" spans="3:56" ht="12.75">
      <c r="C208" s="10"/>
      <c r="D208" s="10"/>
      <c r="E208" s="10"/>
      <c r="F208" s="10"/>
      <c r="G208" s="10"/>
      <c r="H208" s="76"/>
      <c r="I208" s="76"/>
      <c r="J208" s="76"/>
      <c r="K208" s="93"/>
      <c r="L208" s="76"/>
      <c r="M208" s="93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10"/>
      <c r="AX208" s="10"/>
      <c r="BC208" s="10"/>
      <c r="BD208" s="10"/>
    </row>
    <row r="209" spans="3:56" ht="12.75">
      <c r="C209" s="10"/>
      <c r="D209" s="10"/>
      <c r="E209" s="10"/>
      <c r="F209" s="10"/>
      <c r="G209" s="10"/>
      <c r="H209" s="76"/>
      <c r="I209" s="76"/>
      <c r="J209" s="76"/>
      <c r="K209" s="93"/>
      <c r="L209" s="76"/>
      <c r="M209" s="93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10"/>
      <c r="AX209" s="10"/>
      <c r="BC209" s="10"/>
      <c r="BD209" s="10"/>
    </row>
    <row r="210" spans="3:56" ht="12.75">
      <c r="C210" s="10"/>
      <c r="D210" s="10"/>
      <c r="E210" s="10"/>
      <c r="F210" s="10"/>
      <c r="G210" s="10"/>
      <c r="H210" s="76"/>
      <c r="I210" s="76"/>
      <c r="J210" s="76"/>
      <c r="K210" s="93"/>
      <c r="L210" s="76"/>
      <c r="M210" s="93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10"/>
      <c r="AX210" s="10"/>
      <c r="BC210" s="10"/>
      <c r="BD210" s="10"/>
    </row>
    <row r="211" spans="3:56" ht="12.75">
      <c r="C211" s="10"/>
      <c r="D211" s="10"/>
      <c r="E211" s="10"/>
      <c r="F211" s="10"/>
      <c r="G211" s="10"/>
      <c r="H211" s="76"/>
      <c r="I211" s="76"/>
      <c r="J211" s="76"/>
      <c r="K211" s="93"/>
      <c r="L211" s="76"/>
      <c r="M211" s="93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10"/>
      <c r="AX211" s="10"/>
      <c r="BC211" s="10"/>
      <c r="BD211" s="10"/>
    </row>
    <row r="212" spans="3:56" ht="12.75">
      <c r="C212" s="10"/>
      <c r="D212" s="10"/>
      <c r="E212" s="10"/>
      <c r="F212" s="10"/>
      <c r="G212" s="10"/>
      <c r="H212" s="76"/>
      <c r="I212" s="76"/>
      <c r="J212" s="76"/>
      <c r="K212" s="93"/>
      <c r="L212" s="76"/>
      <c r="M212" s="93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10"/>
      <c r="AX212" s="10"/>
      <c r="BC212" s="10"/>
      <c r="BD212" s="10"/>
    </row>
    <row r="213" spans="3:56" ht="12.75">
      <c r="C213" s="10"/>
      <c r="D213" s="10"/>
      <c r="E213" s="10"/>
      <c r="F213" s="10"/>
      <c r="G213" s="10"/>
      <c r="H213" s="76"/>
      <c r="I213" s="76"/>
      <c r="J213" s="76"/>
      <c r="K213" s="93"/>
      <c r="L213" s="76"/>
      <c r="M213" s="93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10"/>
      <c r="AX213" s="10"/>
      <c r="BC213" s="10"/>
      <c r="BD213" s="10"/>
    </row>
    <row r="214" spans="3:56" ht="12.75">
      <c r="C214" s="10"/>
      <c r="D214" s="10"/>
      <c r="E214" s="10"/>
      <c r="F214" s="10"/>
      <c r="G214" s="10"/>
      <c r="H214" s="76"/>
      <c r="I214" s="76"/>
      <c r="J214" s="76"/>
      <c r="K214" s="93"/>
      <c r="L214" s="76"/>
      <c r="M214" s="93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10"/>
      <c r="AX214" s="10"/>
      <c r="BC214" s="10"/>
      <c r="BD214" s="10"/>
    </row>
    <row r="215" spans="3:56" ht="12.75">
      <c r="C215" s="10"/>
      <c r="D215" s="10"/>
      <c r="E215" s="10"/>
      <c r="F215" s="10"/>
      <c r="G215" s="10"/>
      <c r="H215" s="76"/>
      <c r="I215" s="76"/>
      <c r="J215" s="76"/>
      <c r="K215" s="93"/>
      <c r="L215" s="76"/>
      <c r="M215" s="93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10"/>
      <c r="AX215" s="10"/>
      <c r="BC215" s="10"/>
      <c r="BD215" s="10"/>
    </row>
    <row r="216" spans="3:56" ht="12.75">
      <c r="C216" s="10"/>
      <c r="D216" s="10"/>
      <c r="E216" s="10"/>
      <c r="F216" s="10"/>
      <c r="G216" s="10"/>
      <c r="H216" s="76"/>
      <c r="I216" s="76"/>
      <c r="J216" s="76"/>
      <c r="K216" s="93"/>
      <c r="L216" s="76"/>
      <c r="M216" s="93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10"/>
      <c r="AX216" s="10"/>
      <c r="BC216" s="10"/>
      <c r="BD216" s="10"/>
    </row>
    <row r="217" spans="3:56" ht="12.75">
      <c r="C217" s="10"/>
      <c r="D217" s="10"/>
      <c r="E217" s="10"/>
      <c r="F217" s="10"/>
      <c r="G217" s="10"/>
      <c r="H217" s="76"/>
      <c r="I217" s="76"/>
      <c r="J217" s="76"/>
      <c r="K217" s="93"/>
      <c r="L217" s="76"/>
      <c r="M217" s="93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10"/>
      <c r="AX217" s="10"/>
      <c r="BC217" s="10"/>
      <c r="BD217" s="10"/>
    </row>
    <row r="218" spans="3:56" ht="12.75">
      <c r="C218" s="10"/>
      <c r="D218" s="10"/>
      <c r="E218" s="10"/>
      <c r="F218" s="10"/>
      <c r="G218" s="10"/>
      <c r="H218" s="76"/>
      <c r="I218" s="76"/>
      <c r="J218" s="76"/>
      <c r="K218" s="93"/>
      <c r="L218" s="76"/>
      <c r="M218" s="93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10"/>
      <c r="AX218" s="10"/>
      <c r="BC218" s="10"/>
      <c r="BD218" s="10"/>
    </row>
    <row r="219" spans="3:56" ht="12.75">
      <c r="C219" s="10"/>
      <c r="D219" s="10"/>
      <c r="E219" s="10"/>
      <c r="F219" s="10"/>
      <c r="G219" s="10"/>
      <c r="H219" s="76"/>
      <c r="I219" s="76"/>
      <c r="J219" s="76"/>
      <c r="K219" s="93"/>
      <c r="L219" s="76"/>
      <c r="M219" s="93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10"/>
      <c r="AX219" s="10"/>
      <c r="BC219" s="10"/>
      <c r="BD219" s="10"/>
    </row>
    <row r="220" spans="3:56" ht="12.75">
      <c r="C220" s="10"/>
      <c r="D220" s="10"/>
      <c r="E220" s="10"/>
      <c r="F220" s="10"/>
      <c r="G220" s="10"/>
      <c r="H220" s="76"/>
      <c r="I220" s="76"/>
      <c r="J220" s="76"/>
      <c r="K220" s="93"/>
      <c r="L220" s="76"/>
      <c r="M220" s="93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10"/>
      <c r="AX220" s="10"/>
      <c r="BC220" s="10"/>
      <c r="BD220" s="10"/>
    </row>
    <row r="221" spans="3:56" ht="12.75">
      <c r="C221" s="10"/>
      <c r="D221" s="10"/>
      <c r="E221" s="10"/>
      <c r="F221" s="10"/>
      <c r="G221" s="10"/>
      <c r="H221" s="76"/>
      <c r="I221" s="76"/>
      <c r="J221" s="76"/>
      <c r="K221" s="93"/>
      <c r="L221" s="76"/>
      <c r="M221" s="93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10"/>
      <c r="AX221" s="10"/>
      <c r="BC221" s="10"/>
      <c r="BD221" s="10"/>
    </row>
    <row r="222" spans="3:56" ht="12.75">
      <c r="C222" s="10"/>
      <c r="D222" s="10"/>
      <c r="E222" s="10"/>
      <c r="F222" s="10"/>
      <c r="G222" s="10"/>
      <c r="H222" s="76"/>
      <c r="I222" s="76"/>
      <c r="J222" s="76"/>
      <c r="K222" s="93"/>
      <c r="L222" s="76"/>
      <c r="M222" s="93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10"/>
      <c r="AX222" s="10"/>
      <c r="BC222" s="10"/>
      <c r="BD222" s="10"/>
    </row>
  </sheetData>
  <mergeCells count="84">
    <mergeCell ref="BW2:BX2"/>
    <mergeCell ref="BW3:BX3"/>
    <mergeCell ref="BW7:BX7"/>
    <mergeCell ref="BW8:BX8"/>
    <mergeCell ref="BW5:BX6"/>
    <mergeCell ref="B5:B6"/>
    <mergeCell ref="BV5:BV8"/>
    <mergeCell ref="AI5:AK5"/>
    <mergeCell ref="J7:J8"/>
    <mergeCell ref="AC5:AE5"/>
    <mergeCell ref="K7:K8"/>
    <mergeCell ref="L7:L8"/>
    <mergeCell ref="AD6:AD8"/>
    <mergeCell ref="AG6:AG8"/>
    <mergeCell ref="AU4:AU8"/>
    <mergeCell ref="A4:A6"/>
    <mergeCell ref="BR6:BS7"/>
    <mergeCell ref="BN6:BN7"/>
    <mergeCell ref="BP6:BP7"/>
    <mergeCell ref="BM6:BM8"/>
    <mergeCell ref="C4:G4"/>
    <mergeCell ref="AA4:AT4"/>
    <mergeCell ref="J5:W5"/>
    <mergeCell ref="AO5:AQ5"/>
    <mergeCell ref="AW4:AW8"/>
    <mergeCell ref="AL5:AN5"/>
    <mergeCell ref="AS6:AS8"/>
    <mergeCell ref="AV4:AV8"/>
    <mergeCell ref="AP6:AP8"/>
    <mergeCell ref="AM6:AM8"/>
    <mergeCell ref="AR6:AR8"/>
    <mergeCell ref="X4:Z4"/>
    <mergeCell ref="Q7:Q8"/>
    <mergeCell ref="O7:O8"/>
    <mergeCell ref="L6:M6"/>
    <mergeCell ref="T7:T8"/>
    <mergeCell ref="U7:U8"/>
    <mergeCell ref="M7:M8"/>
    <mergeCell ref="P7:P8"/>
    <mergeCell ref="X5:Z7"/>
    <mergeCell ref="R7:R8"/>
    <mergeCell ref="G5:G8"/>
    <mergeCell ref="N7:N8"/>
    <mergeCell ref="P6:Q6"/>
    <mergeCell ref="I4:I8"/>
    <mergeCell ref="J4:W4"/>
    <mergeCell ref="AA5:AB5"/>
    <mergeCell ref="N6:O6"/>
    <mergeCell ref="H6:H8"/>
    <mergeCell ref="S7:S8"/>
    <mergeCell ref="R6:S6"/>
    <mergeCell ref="J6:K6"/>
    <mergeCell ref="T6:U6"/>
    <mergeCell ref="V7:V8"/>
    <mergeCell ref="W7:W8"/>
    <mergeCell ref="AB6:AB8"/>
    <mergeCell ref="C5:C8"/>
    <mergeCell ref="D5:D8"/>
    <mergeCell ref="E5:E8"/>
    <mergeCell ref="F5:F8"/>
    <mergeCell ref="V6:W6"/>
    <mergeCell ref="AC6:AC8"/>
    <mergeCell ref="AK6:AK8"/>
    <mergeCell ref="AQ6:AQ8"/>
    <mergeCell ref="AO6:AO8"/>
    <mergeCell ref="AF6:AF8"/>
    <mergeCell ref="AN6:AN8"/>
    <mergeCell ref="AJ6:AJ8"/>
    <mergeCell ref="AE6:AE8"/>
    <mergeCell ref="AA6:AA8"/>
    <mergeCell ref="AZ4:AZ5"/>
    <mergeCell ref="BA4:BA5"/>
    <mergeCell ref="AY4:AY5"/>
    <mergeCell ref="AH6:AH8"/>
    <mergeCell ref="AT6:AT8"/>
    <mergeCell ref="AL6:AL8"/>
    <mergeCell ref="AX4:AX8"/>
    <mergeCell ref="AR5:AT5"/>
    <mergeCell ref="AI6:AI8"/>
    <mergeCell ref="AF5:AH5"/>
    <mergeCell ref="BR4:BS5"/>
    <mergeCell ref="BR8:BS8"/>
    <mergeCell ref="BB4:BB5"/>
    <mergeCell ref="BO4:BO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Header>&amp;RRK-18-2010-61,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2010-06-04T08:49:03Z</cp:lastPrinted>
  <dcterms:created xsi:type="dcterms:W3CDTF">2009-11-19T09:52:16Z</dcterms:created>
  <dcterms:modified xsi:type="dcterms:W3CDTF">2010-06-04T08:49:35Z</dcterms:modified>
  <cp:category/>
  <cp:version/>
  <cp:contentType/>
  <cp:contentStatus/>
</cp:coreProperties>
</file>