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RK-11-2010-19, př. 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<sst xmlns="http://schemas.openxmlformats.org/spreadsheetml/2006/main" count="86" uniqueCount="71">
  <si>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počet stran: 1</t>
  </si>
  <si>
    <t>Finanční plán výnosů a nákladů na rok 2010</t>
  </si>
  <si>
    <t>/v tis. Kč/</t>
  </si>
  <si>
    <t>Ukazatel</t>
  </si>
  <si>
    <t>Muzeum Vysočiny Třebíč, příspěvková organizace</t>
  </si>
  <si>
    <t>Rozdíl 2010-2009</t>
  </si>
  <si>
    <t xml:space="preserve">Hlavní </t>
  </si>
  <si>
    <t xml:space="preserve">Doplňková </t>
  </si>
  <si>
    <t>Celkem</t>
  </si>
  <si>
    <t xml:space="preserve">v </t>
  </si>
  <si>
    <t>činnost</t>
  </si>
  <si>
    <t>+/-</t>
  </si>
  <si>
    <t>%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</si>
  <si>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</si>
  <si>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</si>
  <si>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</si>
  <si>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</si>
  <si>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>Aktivace /sesk.úč. 62/</t>
  </si>
  <si>
    <t>Ostatní výnosy /sesk.úč. 64/</t>
  </si>
  <si>
    <t xml:space="preserve">      z toho: tržby z prodeje dlouhod. hmotného majetku /úč. 646/</t>
  </si>
  <si>
    <t xml:space="preserve">      z toho: čerpání fondů /úč.648/</t>
  </si>
  <si>
    <t>Výnosy z nároků na prostředky z rozpočtů ÚSC /úč. 672/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</si>
  <si>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</si>
  <si>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</si>
  <si>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</si>
  <si>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</si>
  <si>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jiných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</si>
  <si>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</si>
  <si>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</si>
  <si>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</si>
  <si>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</si>
  <si>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</si>
  <si>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</si>
  <si>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</si>
  <si>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</si>
  <si>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</si>
  <si>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</si>
  <si>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</si>
  <si>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rezervy a opravné položky        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</si>
  <si>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</si>
  <si>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</si>
  <si>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</si>
  <si>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</si>
  <si>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</si>
  <si>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</si>
  <si>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 xml:space="preserve"> </t>
  </si>
  <si>
    <t>Odpisový plán 2010</t>
  </si>
  <si>
    <t>Pořizovací cena majetku</t>
  </si>
  <si>
    <t>Oprávky k 1.1.2010</t>
  </si>
  <si>
    <t>Účetní odpisy na rok 2010</t>
  </si>
  <si>
    <t>Zůstatková cena k 31.12.2010</t>
  </si>
  <si>
    <t>celkem</t>
  </si>
  <si>
    <t>z toho odpisová skupina:</t>
  </si>
  <si>
    <t>Bankovní a účetní stav peněžních fondů</t>
  </si>
  <si>
    <t>Fondy v tis. Kč</t>
  </si>
  <si>
    <t>Plán 2010</t>
  </si>
  <si>
    <t>Tvorba</t>
  </si>
  <si>
    <t>Čerpání</t>
  </si>
  <si>
    <t>Stav k 1.1.2010</t>
  </si>
  <si>
    <t>Stav k 31.12.2010</t>
  </si>
  <si>
    <t>Běžný účet celkem</t>
  </si>
  <si>
    <t>-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</si>
  <si>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</si>
  <si>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</si>
  <si>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</si>
  <si>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</si>
  <si>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Běžný účet FKSP</t>
  </si>
  <si>
    <t>Schválený rozpočet 2010</t>
  </si>
  <si>
    <t>Návrh na úpravu rok 2010</t>
  </si>
  <si>
    <t xml:space="preserve">Odvod z investičního fondu </t>
  </si>
  <si>
    <t>RK-11-2010-19,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</si>
</sst>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11"/>
      <name val="Arial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 quotePrefix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10" fontId="8" fillId="0" borderId="17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3" fontId="8" fillId="0" borderId="21" xfId="0" applyNumberFormat="1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10" fontId="8" fillId="0" borderId="7" xfId="0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left" vertical="center" wrapText="1"/>
    </xf>
    <xf numFmtId="3" fontId="8" fillId="2" borderId="25" xfId="0" applyNumberFormat="1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vertical="center" wrapText="1"/>
    </xf>
    <xf numFmtId="3" fontId="8" fillId="2" borderId="27" xfId="0" applyNumberFormat="1" applyFont="1" applyFill="1" applyBorder="1" applyAlignment="1">
      <alignment vertical="center" wrapText="1"/>
    </xf>
    <xf numFmtId="10" fontId="8" fillId="2" borderId="28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24" xfId="0" applyFont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8" fillId="2" borderId="3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2" borderId="23" xfId="20" applyFont="1" applyFill="1" applyBorder="1" applyAlignment="1">
      <alignment horizontal="center" vertical="center"/>
      <protection/>
    </xf>
    <xf numFmtId="0" fontId="8" fillId="2" borderId="31" xfId="20" applyFont="1" applyFill="1" applyBorder="1" applyAlignment="1">
      <alignment horizontal="center" vertical="center"/>
      <protection/>
    </xf>
    <xf numFmtId="3" fontId="8" fillId="0" borderId="24" xfId="20" applyNumberFormat="1" applyFont="1" applyFill="1" applyBorder="1" applyAlignment="1">
      <alignment horizontal="center" vertical="center"/>
      <protection/>
    </xf>
    <xf numFmtId="3" fontId="8" fillId="0" borderId="32" xfId="20" applyNumberFormat="1" applyFont="1" applyBorder="1" applyAlignment="1">
      <alignment horizontal="right" vertical="center"/>
      <protection/>
    </xf>
    <xf numFmtId="3" fontId="8" fillId="0" borderId="33" xfId="20" applyNumberFormat="1" applyFont="1" applyBorder="1" applyAlignment="1">
      <alignment horizontal="right" vertical="center"/>
      <protection/>
    </xf>
    <xf numFmtId="3" fontId="8" fillId="0" borderId="34" xfId="20" applyNumberFormat="1" applyFont="1" applyBorder="1" applyAlignment="1">
      <alignment horizontal="right" vertical="center"/>
      <protection/>
    </xf>
    <xf numFmtId="3" fontId="8" fillId="0" borderId="34" xfId="20" applyNumberFormat="1" applyFont="1" applyFill="1" applyBorder="1" applyAlignment="1">
      <alignment horizontal="right" vertical="center"/>
      <protection/>
    </xf>
    <xf numFmtId="3" fontId="8" fillId="0" borderId="35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center" vertical="center"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Fill="1" applyBorder="1" applyAlignment="1">
      <alignment horizontal="center" vertic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/>
    </xf>
    <xf numFmtId="3" fontId="8" fillId="0" borderId="23" xfId="0" applyNumberFormat="1" applyFont="1" applyFill="1" applyBorder="1" applyAlignment="1" quotePrefix="1">
      <alignment horizontal="center"/>
    </xf>
    <xf numFmtId="3" fontId="8" fillId="0" borderId="20" xfId="0" applyNumberFormat="1" applyFont="1" applyFill="1" applyBorder="1" applyAlignment="1" quotePrefix="1">
      <alignment horizontal="center"/>
    </xf>
    <xf numFmtId="0" fontId="6" fillId="0" borderId="38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2" borderId="25" xfId="0" applyFont="1" applyFill="1" applyBorder="1" applyAlignment="1">
      <alignment/>
    </xf>
    <xf numFmtId="0" fontId="8" fillId="0" borderId="28" xfId="0" applyFont="1" applyBorder="1" applyAlignment="1">
      <alignment/>
    </xf>
    <xf numFmtId="0" fontId="5" fillId="0" borderId="0" xfId="0" applyFont="1" applyAlignment="1">
      <alignment horizontal="center"/>
    </xf>
    <xf numFmtId="0" fontId="8" fillId="2" borderId="40" xfId="20" applyFont="1" applyFill="1" applyBorder="1" applyAlignment="1">
      <alignment horizontal="center" vertical="center"/>
      <protection/>
    </xf>
    <xf numFmtId="0" fontId="8" fillId="2" borderId="41" xfId="20" applyFont="1" applyFill="1" applyBorder="1" applyAlignment="1">
      <alignment horizontal="center" vertical="center"/>
      <protection/>
    </xf>
    <xf numFmtId="0" fontId="8" fillId="2" borderId="42" xfId="20" applyFont="1" applyFill="1" applyBorder="1" applyAlignment="1">
      <alignment horizontal="center" vertical="center"/>
      <protection/>
    </xf>
    <xf numFmtId="0" fontId="8" fillId="2" borderId="31" xfId="20" applyFont="1" applyFill="1" applyBorder="1" applyAlignment="1">
      <alignment horizontal="left" vertical="center"/>
      <protection/>
    </xf>
    <xf numFmtId="0" fontId="8" fillId="2" borderId="43" xfId="20" applyFont="1" applyFill="1" applyBorder="1" applyAlignment="1">
      <alignment horizontal="left" vertical="center"/>
      <protection/>
    </xf>
    <xf numFmtId="0" fontId="8" fillId="2" borderId="44" xfId="20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8" fillId="2" borderId="45" xfId="20" applyFont="1" applyFill="1" applyBorder="1" applyAlignment="1">
      <alignment horizontal="center" vertical="center" wrapText="1"/>
      <protection/>
    </xf>
    <xf numFmtId="0" fontId="9" fillId="0" borderId="4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5" fillId="2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2" borderId="52" xfId="20" applyFont="1" applyFill="1" applyBorder="1" applyAlignment="1">
      <alignment horizontal="center" vertical="center"/>
      <protection/>
    </xf>
    <xf numFmtId="0" fontId="9" fillId="0" borderId="53" xfId="0" applyFont="1" applyBorder="1" applyAlignment="1">
      <alignment horizontal="center" vertical="center"/>
    </xf>
    <xf numFmtId="0" fontId="8" fillId="2" borderId="54" xfId="20" applyFont="1" applyFill="1" applyBorder="1" applyAlignment="1">
      <alignment horizontal="center" vertical="center" wrapText="1"/>
      <protection/>
    </xf>
    <xf numFmtId="0" fontId="9" fillId="0" borderId="5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0" xfId="0" applyFont="1" applyBorder="1" applyAlignment="1">
      <alignment/>
    </xf>
    <xf numFmtId="0" fontId="4" fillId="2" borderId="47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8" fillId="2" borderId="57" xfId="20" applyFont="1" applyFill="1" applyBorder="1" applyAlignment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4.375" style="0" customWidth="1"/>
    <col min="2" max="7" width="9.75390625" style="1" customWidth="1"/>
    <col min="8" max="8" width="8.75390625" style="1" customWidth="1"/>
    <col min="9" max="9" width="9.375" style="0" customWidth="1"/>
    <col min="10" max="10" width="10.375" style="0" customWidth="1"/>
    <col min="12" max="12" width="11.375" style="0" bestFit="1" customWidth="1"/>
    <col min="15" max="15" width="9.75390625" style="0" customWidth="1"/>
  </cols>
  <sheetData>
    <row r="1" ht="12.75">
      <c r="I1" s="2" t="s">
        <v>70</v>
      </c>
    </row>
    <row r="2" ht="12.75">
      <c r="I2" s="2" t="s">
        <v>0</v>
      </c>
    </row>
    <row r="3" spans="1:14" ht="15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3"/>
      <c r="K3" s="3"/>
      <c r="L3" s="3"/>
      <c r="M3" s="3"/>
      <c r="N3" s="3"/>
    </row>
    <row r="4" spans="1:9" ht="14.25" customHeight="1" thickBot="1">
      <c r="A4" s="4"/>
      <c r="B4" s="5"/>
      <c r="C4" s="5"/>
      <c r="D4" s="5"/>
      <c r="E4" s="5"/>
      <c r="F4" s="5"/>
      <c r="G4" s="5"/>
      <c r="H4" s="5"/>
      <c r="I4" t="s">
        <v>2</v>
      </c>
    </row>
    <row r="5" spans="1:14" ht="20.25" customHeight="1" thickBot="1">
      <c r="A5" s="103" t="s">
        <v>3</v>
      </c>
      <c r="B5" s="116" t="s">
        <v>4</v>
      </c>
      <c r="C5" s="117"/>
      <c r="D5" s="117"/>
      <c r="E5" s="117"/>
      <c r="F5" s="117"/>
      <c r="G5" s="117"/>
      <c r="H5" s="117"/>
      <c r="I5" s="117"/>
      <c r="J5" s="88"/>
      <c r="K5" s="89"/>
      <c r="L5" s="89"/>
      <c r="M5" s="89"/>
      <c r="N5" s="89"/>
    </row>
    <row r="6" spans="1:9" ht="12.75">
      <c r="A6" s="104"/>
      <c r="B6" s="6" t="s">
        <v>67</v>
      </c>
      <c r="C6" s="7"/>
      <c r="D6" s="8"/>
      <c r="E6" s="7" t="s">
        <v>68</v>
      </c>
      <c r="F6" s="9"/>
      <c r="G6" s="8"/>
      <c r="H6" s="106" t="s">
        <v>5</v>
      </c>
      <c r="I6" s="107"/>
    </row>
    <row r="7" spans="1:9" ht="12.75">
      <c r="A7" s="104"/>
      <c r="B7" s="10" t="s">
        <v>6</v>
      </c>
      <c r="C7" s="11" t="s">
        <v>7</v>
      </c>
      <c r="D7" s="12" t="s">
        <v>8</v>
      </c>
      <c r="E7" s="14" t="s">
        <v>6</v>
      </c>
      <c r="F7" s="11" t="s">
        <v>7</v>
      </c>
      <c r="G7" s="12" t="s">
        <v>8</v>
      </c>
      <c r="H7" s="13" t="s">
        <v>8</v>
      </c>
      <c r="I7" s="12" t="s">
        <v>9</v>
      </c>
    </row>
    <row r="8" spans="1:9" ht="13.5" thickBot="1">
      <c r="A8" s="105"/>
      <c r="B8" s="15" t="s">
        <v>10</v>
      </c>
      <c r="C8" s="16" t="s">
        <v>10</v>
      </c>
      <c r="D8" s="17"/>
      <c r="E8" s="19" t="s">
        <v>10</v>
      </c>
      <c r="F8" s="16" t="s">
        <v>10</v>
      </c>
      <c r="G8" s="17"/>
      <c r="H8" s="18" t="s">
        <v>11</v>
      </c>
      <c r="I8" s="17" t="s">
        <v>12</v>
      </c>
    </row>
    <row r="9" spans="1:9" ht="15" customHeight="1">
      <c r="A9" s="20" t="s">
        <v>13</v>
      </c>
      <c r="B9" s="24">
        <v>0</v>
      </c>
      <c r="C9" s="25">
        <v>0</v>
      </c>
      <c r="D9" s="21">
        <f>SUM(B9:C9)</f>
        <v>0</v>
      </c>
      <c r="E9" s="24">
        <v>0</v>
      </c>
      <c r="F9" s="25">
        <v>0</v>
      </c>
      <c r="G9" s="26">
        <f>SUM(E9:F9)</f>
        <v>0</v>
      </c>
      <c r="H9" s="22">
        <v>0</v>
      </c>
      <c r="I9" s="23">
        <f aca="true" t="shared" si="0" ref="I9:I37">IF(D9=0,0,+G9/D9)</f>
        <v>0</v>
      </c>
    </row>
    <row r="10" spans="1:9" ht="15" customHeight="1">
      <c r="A10" s="27" t="s">
        <v>14</v>
      </c>
      <c r="B10" s="29">
        <v>280</v>
      </c>
      <c r="C10" s="30">
        <v>0</v>
      </c>
      <c r="D10" s="21">
        <f aca="true" t="shared" si="1" ref="D10:D17">SUM(B10:C10)</f>
        <v>280</v>
      </c>
      <c r="E10" s="29">
        <v>280</v>
      </c>
      <c r="F10" s="30">
        <v>0</v>
      </c>
      <c r="G10" s="26">
        <f aca="true" t="shared" si="2" ref="G10:G17">SUM(E10:F10)</f>
        <v>280</v>
      </c>
      <c r="H10" s="28">
        <f aca="true" t="shared" si="3" ref="H10:H37">+G10-D10</f>
        <v>0</v>
      </c>
      <c r="I10" s="23">
        <f t="shared" si="0"/>
        <v>1</v>
      </c>
    </row>
    <row r="11" spans="1:9" ht="15" customHeight="1">
      <c r="A11" s="27" t="s">
        <v>15</v>
      </c>
      <c r="B11" s="29">
        <v>42</v>
      </c>
      <c r="C11" s="30">
        <v>0</v>
      </c>
      <c r="D11" s="21">
        <f t="shared" si="1"/>
        <v>42</v>
      </c>
      <c r="E11" s="29">
        <v>42</v>
      </c>
      <c r="F11" s="30">
        <v>0</v>
      </c>
      <c r="G11" s="26">
        <f t="shared" si="2"/>
        <v>42</v>
      </c>
      <c r="H11" s="28">
        <f t="shared" si="3"/>
        <v>0</v>
      </c>
      <c r="I11" s="23">
        <f t="shared" si="0"/>
        <v>1</v>
      </c>
    </row>
    <row r="12" spans="1:9" ht="15" customHeight="1">
      <c r="A12" s="27" t="s">
        <v>16</v>
      </c>
      <c r="B12" s="29">
        <v>20</v>
      </c>
      <c r="C12" s="30">
        <v>0</v>
      </c>
      <c r="D12" s="21">
        <f t="shared" si="1"/>
        <v>20</v>
      </c>
      <c r="E12" s="29">
        <v>20</v>
      </c>
      <c r="F12" s="30">
        <v>0</v>
      </c>
      <c r="G12" s="26">
        <f t="shared" si="2"/>
        <v>20</v>
      </c>
      <c r="H12" s="28">
        <f t="shared" si="3"/>
        <v>0</v>
      </c>
      <c r="I12" s="23">
        <f t="shared" si="0"/>
        <v>1</v>
      </c>
    </row>
    <row r="13" spans="1:9" ht="15" customHeight="1">
      <c r="A13" s="27" t="s">
        <v>17</v>
      </c>
      <c r="B13" s="29">
        <v>0</v>
      </c>
      <c r="C13" s="30">
        <v>0</v>
      </c>
      <c r="D13" s="21">
        <f t="shared" si="1"/>
        <v>0</v>
      </c>
      <c r="E13" s="29">
        <v>0</v>
      </c>
      <c r="F13" s="30">
        <v>0</v>
      </c>
      <c r="G13" s="26">
        <f t="shared" si="2"/>
        <v>0</v>
      </c>
      <c r="H13" s="28">
        <f t="shared" si="3"/>
        <v>0</v>
      </c>
      <c r="I13" s="23">
        <f t="shared" si="0"/>
        <v>0</v>
      </c>
    </row>
    <row r="14" spans="1:9" ht="15" customHeight="1">
      <c r="A14" s="27" t="s">
        <v>18</v>
      </c>
      <c r="B14" s="29">
        <v>0</v>
      </c>
      <c r="C14" s="30">
        <v>0</v>
      </c>
      <c r="D14" s="21">
        <f t="shared" si="1"/>
        <v>0</v>
      </c>
      <c r="E14" s="29">
        <v>0</v>
      </c>
      <c r="F14" s="30">
        <v>0</v>
      </c>
      <c r="G14" s="26">
        <f t="shared" si="2"/>
        <v>0</v>
      </c>
      <c r="H14" s="28">
        <f t="shared" si="3"/>
        <v>0</v>
      </c>
      <c r="I14" s="23">
        <f t="shared" si="0"/>
        <v>0</v>
      </c>
    </row>
    <row r="15" spans="1:9" ht="24">
      <c r="A15" s="27" t="s">
        <v>19</v>
      </c>
      <c r="B15" s="29">
        <v>0</v>
      </c>
      <c r="C15" s="30">
        <v>0</v>
      </c>
      <c r="D15" s="21">
        <f>SUM(B15:C15)</f>
        <v>0</v>
      </c>
      <c r="E15" s="29">
        <v>0</v>
      </c>
      <c r="F15" s="30">
        <v>0</v>
      </c>
      <c r="G15" s="26">
        <f>SUM(E15:F15)</f>
        <v>0</v>
      </c>
      <c r="H15" s="28">
        <f t="shared" si="3"/>
        <v>0</v>
      </c>
      <c r="I15" s="23">
        <f t="shared" si="0"/>
        <v>0</v>
      </c>
    </row>
    <row r="16" spans="1:9" ht="15" customHeight="1">
      <c r="A16" s="27" t="s">
        <v>20</v>
      </c>
      <c r="B16" s="29">
        <v>0</v>
      </c>
      <c r="C16" s="30">
        <v>0</v>
      </c>
      <c r="D16" s="21">
        <f t="shared" si="1"/>
        <v>0</v>
      </c>
      <c r="E16" s="29">
        <v>0</v>
      </c>
      <c r="F16" s="30">
        <v>0</v>
      </c>
      <c r="G16" s="26">
        <f t="shared" si="2"/>
        <v>0</v>
      </c>
      <c r="H16" s="28">
        <f t="shared" si="3"/>
        <v>0</v>
      </c>
      <c r="I16" s="23">
        <f t="shared" si="0"/>
        <v>0</v>
      </c>
    </row>
    <row r="17" spans="1:10" ht="24.75" customHeight="1" thickBot="1">
      <c r="A17" s="31" t="s">
        <v>21</v>
      </c>
      <c r="B17" s="35">
        <v>16751</v>
      </c>
      <c r="C17" s="32">
        <v>0</v>
      </c>
      <c r="D17" s="21">
        <f t="shared" si="1"/>
        <v>16751</v>
      </c>
      <c r="E17" s="35">
        <v>16751</v>
      </c>
      <c r="F17" s="32">
        <v>0</v>
      </c>
      <c r="G17" s="26">
        <f t="shared" si="2"/>
        <v>16751</v>
      </c>
      <c r="H17" s="33">
        <f t="shared" si="3"/>
        <v>0</v>
      </c>
      <c r="I17" s="34">
        <f t="shared" si="0"/>
        <v>1</v>
      </c>
      <c r="J17" s="123"/>
    </row>
    <row r="18" spans="1:10" ht="15" customHeight="1" thickBot="1">
      <c r="A18" s="36" t="s">
        <v>22</v>
      </c>
      <c r="B18" s="37">
        <f>SUM(B9+B10+B11+B12+B13+B14+B17)</f>
        <v>17093</v>
      </c>
      <c r="C18" s="38">
        <f>SUM(C9+C10+C12+C13+C14+C17)</f>
        <v>0</v>
      </c>
      <c r="D18" s="39">
        <f>SUM(D9+D10+B11+D12+D13+D14+D17)</f>
        <v>17093</v>
      </c>
      <c r="E18" s="38">
        <f>SUM(E9+E10+E11+E12+E13+E14+E17)</f>
        <v>17093</v>
      </c>
      <c r="F18" s="38">
        <f>SUM(F9+F10+F12+F13+F14+F17)</f>
        <v>0</v>
      </c>
      <c r="G18" s="39">
        <f>SUM(G9+G10+G11+G12+G13+G14+G17)</f>
        <v>17093</v>
      </c>
      <c r="H18" s="37">
        <f t="shared" si="3"/>
        <v>0</v>
      </c>
      <c r="I18" s="40">
        <f t="shared" si="0"/>
        <v>1</v>
      </c>
      <c r="J18" s="123"/>
    </row>
    <row r="19" spans="1:10" ht="15" customHeight="1">
      <c r="A19" s="41" t="s">
        <v>23</v>
      </c>
      <c r="B19" s="24">
        <v>1597</v>
      </c>
      <c r="C19" s="25">
        <v>0</v>
      </c>
      <c r="D19" s="21">
        <f aca="true" t="shared" si="4" ref="D19:D36">SUM(B19:C19)</f>
        <v>1597</v>
      </c>
      <c r="E19" s="24">
        <v>1597</v>
      </c>
      <c r="F19" s="25">
        <v>0</v>
      </c>
      <c r="G19" s="26">
        <f aca="true" t="shared" si="5" ref="G19:G36">SUM(E19:F19)</f>
        <v>1597</v>
      </c>
      <c r="H19" s="22">
        <f t="shared" si="3"/>
        <v>0</v>
      </c>
      <c r="I19" s="23">
        <f t="shared" si="0"/>
        <v>1</v>
      </c>
      <c r="J19" s="132"/>
    </row>
    <row r="20" spans="1:10" ht="24">
      <c r="A20" s="27" t="s">
        <v>24</v>
      </c>
      <c r="B20" s="24">
        <v>200</v>
      </c>
      <c r="C20" s="25">
        <v>0</v>
      </c>
      <c r="D20" s="21">
        <f t="shared" si="4"/>
        <v>200</v>
      </c>
      <c r="E20" s="24">
        <v>200</v>
      </c>
      <c r="F20" s="25">
        <v>0</v>
      </c>
      <c r="G20" s="26">
        <f t="shared" si="5"/>
        <v>200</v>
      </c>
      <c r="H20" s="22">
        <f t="shared" si="3"/>
        <v>0</v>
      </c>
      <c r="I20" s="23">
        <f t="shared" si="0"/>
        <v>1</v>
      </c>
      <c r="J20" s="132"/>
    </row>
    <row r="21" spans="1:10" ht="15" customHeight="1">
      <c r="A21" s="27" t="s">
        <v>25</v>
      </c>
      <c r="B21" s="42">
        <v>900</v>
      </c>
      <c r="C21" s="30">
        <v>0</v>
      </c>
      <c r="D21" s="21">
        <f t="shared" si="4"/>
        <v>900</v>
      </c>
      <c r="E21" s="42">
        <v>900</v>
      </c>
      <c r="F21" s="30">
        <v>0</v>
      </c>
      <c r="G21" s="26">
        <f t="shared" si="5"/>
        <v>900</v>
      </c>
      <c r="H21" s="22">
        <f t="shared" si="3"/>
        <v>0</v>
      </c>
      <c r="I21" s="23">
        <f t="shared" si="0"/>
        <v>1</v>
      </c>
      <c r="J21" s="1"/>
    </row>
    <row r="22" spans="1:10" ht="24">
      <c r="A22" s="27" t="s">
        <v>26</v>
      </c>
      <c r="B22" s="29">
        <v>0</v>
      </c>
      <c r="C22" s="30">
        <v>0</v>
      </c>
      <c r="D22" s="21">
        <f t="shared" si="4"/>
        <v>0</v>
      </c>
      <c r="E22" s="29">
        <v>0</v>
      </c>
      <c r="F22" s="30">
        <v>0</v>
      </c>
      <c r="G22" s="26">
        <f t="shared" si="5"/>
        <v>0</v>
      </c>
      <c r="H22" s="22">
        <f t="shared" si="3"/>
        <v>0</v>
      </c>
      <c r="I22" s="23">
        <f t="shared" si="0"/>
        <v>0</v>
      </c>
      <c r="J22" s="1"/>
    </row>
    <row r="23" spans="1:10" ht="15" customHeight="1">
      <c r="A23" s="27" t="s">
        <v>27</v>
      </c>
      <c r="B23" s="29">
        <v>20</v>
      </c>
      <c r="C23" s="30">
        <v>0</v>
      </c>
      <c r="D23" s="21">
        <f t="shared" si="4"/>
        <v>20</v>
      </c>
      <c r="E23" s="29">
        <v>20</v>
      </c>
      <c r="F23" s="30">
        <v>0</v>
      </c>
      <c r="G23" s="26">
        <f t="shared" si="5"/>
        <v>20</v>
      </c>
      <c r="H23" s="22">
        <f t="shared" si="3"/>
        <v>0</v>
      </c>
      <c r="I23" s="23">
        <f t="shared" si="0"/>
        <v>1</v>
      </c>
      <c r="J23" s="1"/>
    </row>
    <row r="24" spans="1:10" ht="15" customHeight="1">
      <c r="A24" s="27" t="s">
        <v>28</v>
      </c>
      <c r="B24" s="29">
        <v>2242</v>
      </c>
      <c r="C24" s="30">
        <v>0</v>
      </c>
      <c r="D24" s="21">
        <f t="shared" si="4"/>
        <v>2242</v>
      </c>
      <c r="E24" s="29">
        <v>2242</v>
      </c>
      <c r="F24" s="30">
        <v>0</v>
      </c>
      <c r="G24" s="26">
        <f t="shared" si="5"/>
        <v>2242</v>
      </c>
      <c r="H24" s="22">
        <f t="shared" si="3"/>
        <v>0</v>
      </c>
      <c r="I24" s="23">
        <f t="shared" si="0"/>
        <v>1</v>
      </c>
      <c r="J24" s="1"/>
    </row>
    <row r="25" spans="1:10" ht="12.75">
      <c r="A25" s="27" t="s">
        <v>29</v>
      </c>
      <c r="B25" s="29">
        <v>200</v>
      </c>
      <c r="C25" s="30">
        <v>0</v>
      </c>
      <c r="D25" s="21">
        <f t="shared" si="4"/>
        <v>200</v>
      </c>
      <c r="E25" s="29">
        <v>200</v>
      </c>
      <c r="F25" s="30">
        <v>0</v>
      </c>
      <c r="G25" s="26">
        <f t="shared" si="5"/>
        <v>200</v>
      </c>
      <c r="H25" s="22">
        <f t="shared" si="3"/>
        <v>0</v>
      </c>
      <c r="I25" s="23">
        <f t="shared" si="0"/>
        <v>1</v>
      </c>
      <c r="J25" s="1"/>
    </row>
    <row r="26" spans="1:10" ht="15" customHeight="1">
      <c r="A26" s="27" t="s">
        <v>30</v>
      </c>
      <c r="B26" s="29">
        <v>1912</v>
      </c>
      <c r="C26" s="30">
        <v>0</v>
      </c>
      <c r="D26" s="21">
        <f t="shared" si="4"/>
        <v>1912</v>
      </c>
      <c r="E26" s="29">
        <v>1912</v>
      </c>
      <c r="F26" s="30">
        <v>0</v>
      </c>
      <c r="G26" s="26">
        <f t="shared" si="5"/>
        <v>1912</v>
      </c>
      <c r="H26" s="22">
        <f t="shared" si="3"/>
        <v>0</v>
      </c>
      <c r="I26" s="23">
        <f t="shared" si="0"/>
        <v>1</v>
      </c>
      <c r="J26" s="1"/>
    </row>
    <row r="27" spans="1:10" ht="15" customHeight="1">
      <c r="A27" s="43" t="s">
        <v>31</v>
      </c>
      <c r="B27" s="29">
        <v>10706</v>
      </c>
      <c r="C27" s="30">
        <v>0</v>
      </c>
      <c r="D27" s="21">
        <f t="shared" si="4"/>
        <v>10706</v>
      </c>
      <c r="E27" s="29">
        <v>10706</v>
      </c>
      <c r="F27" s="30">
        <v>0</v>
      </c>
      <c r="G27" s="26">
        <f t="shared" si="5"/>
        <v>10706</v>
      </c>
      <c r="H27" s="22">
        <f t="shared" si="3"/>
        <v>0</v>
      </c>
      <c r="I27" s="23">
        <f t="shared" si="0"/>
        <v>1</v>
      </c>
      <c r="J27" s="1"/>
    </row>
    <row r="28" spans="1:10" ht="15" customHeight="1">
      <c r="A28" s="27" t="s">
        <v>32</v>
      </c>
      <c r="B28" s="42">
        <v>7840</v>
      </c>
      <c r="C28" s="30">
        <v>0</v>
      </c>
      <c r="D28" s="21">
        <f t="shared" si="4"/>
        <v>7840</v>
      </c>
      <c r="E28" s="42">
        <v>7840</v>
      </c>
      <c r="F28" s="30">
        <v>0</v>
      </c>
      <c r="G28" s="26">
        <f t="shared" si="5"/>
        <v>7840</v>
      </c>
      <c r="H28" s="22">
        <f t="shared" si="3"/>
        <v>0</v>
      </c>
      <c r="I28" s="23">
        <f t="shared" si="0"/>
        <v>1</v>
      </c>
      <c r="J28" s="1"/>
    </row>
    <row r="29" spans="1:10" ht="15" customHeight="1">
      <c r="A29" s="43" t="s">
        <v>33</v>
      </c>
      <c r="B29" s="42">
        <v>7690</v>
      </c>
      <c r="C29" s="30">
        <v>0</v>
      </c>
      <c r="D29" s="21">
        <f t="shared" si="4"/>
        <v>7690</v>
      </c>
      <c r="E29" s="42">
        <v>7690</v>
      </c>
      <c r="F29" s="30">
        <v>0</v>
      </c>
      <c r="G29" s="26">
        <f t="shared" si="5"/>
        <v>7690</v>
      </c>
      <c r="H29" s="22">
        <f t="shared" si="3"/>
        <v>0</v>
      </c>
      <c r="I29" s="23">
        <f t="shared" si="0"/>
        <v>1</v>
      </c>
      <c r="J29" s="1"/>
    </row>
    <row r="30" spans="1:10" ht="15" customHeight="1">
      <c r="A30" s="27" t="s">
        <v>34</v>
      </c>
      <c r="B30" s="42">
        <v>150</v>
      </c>
      <c r="C30" s="30">
        <v>0</v>
      </c>
      <c r="D30" s="21">
        <f t="shared" si="4"/>
        <v>150</v>
      </c>
      <c r="E30" s="42">
        <v>150</v>
      </c>
      <c r="F30" s="30">
        <v>0</v>
      </c>
      <c r="G30" s="26">
        <f t="shared" si="5"/>
        <v>150</v>
      </c>
      <c r="H30" s="22">
        <f t="shared" si="3"/>
        <v>0</v>
      </c>
      <c r="I30" s="23">
        <f t="shared" si="0"/>
        <v>1</v>
      </c>
      <c r="J30" s="131"/>
    </row>
    <row r="31" spans="1:10" ht="12.75" customHeight="1">
      <c r="A31" s="27" t="s">
        <v>35</v>
      </c>
      <c r="B31" s="42">
        <v>2866</v>
      </c>
      <c r="C31" s="30">
        <v>0</v>
      </c>
      <c r="D31" s="21">
        <f t="shared" si="4"/>
        <v>2866</v>
      </c>
      <c r="E31" s="42">
        <v>2866</v>
      </c>
      <c r="F31" s="30">
        <v>0</v>
      </c>
      <c r="G31" s="26">
        <f t="shared" si="5"/>
        <v>2866</v>
      </c>
      <c r="H31" s="22">
        <f t="shared" si="3"/>
        <v>0</v>
      </c>
      <c r="I31" s="23">
        <f t="shared" si="0"/>
        <v>1</v>
      </c>
      <c r="J31" s="131"/>
    </row>
    <row r="32" spans="1:10" ht="15" customHeight="1">
      <c r="A32" s="43" t="s">
        <v>36</v>
      </c>
      <c r="B32" s="29">
        <v>5</v>
      </c>
      <c r="C32" s="30">
        <v>0</v>
      </c>
      <c r="D32" s="21">
        <f t="shared" si="4"/>
        <v>5</v>
      </c>
      <c r="E32" s="29">
        <v>5</v>
      </c>
      <c r="F32" s="30">
        <v>0</v>
      </c>
      <c r="G32" s="26">
        <f t="shared" si="5"/>
        <v>5</v>
      </c>
      <c r="H32" s="22">
        <f t="shared" si="3"/>
        <v>0</v>
      </c>
      <c r="I32" s="23">
        <f t="shared" si="0"/>
        <v>1</v>
      </c>
      <c r="J32" s="131"/>
    </row>
    <row r="33" spans="1:10" ht="15" customHeight="1">
      <c r="A33" s="43" t="s">
        <v>37</v>
      </c>
      <c r="B33" s="29">
        <v>640</v>
      </c>
      <c r="C33" s="30">
        <v>0</v>
      </c>
      <c r="D33" s="21">
        <f t="shared" si="4"/>
        <v>640</v>
      </c>
      <c r="E33" s="29">
        <v>190</v>
      </c>
      <c r="F33" s="30">
        <v>0</v>
      </c>
      <c r="G33" s="26">
        <f t="shared" si="5"/>
        <v>190</v>
      </c>
      <c r="H33" s="22">
        <f t="shared" si="3"/>
        <v>-450</v>
      </c>
      <c r="I33" s="23">
        <f t="shared" si="0"/>
        <v>0.296875</v>
      </c>
      <c r="J33" s="1"/>
    </row>
    <row r="34" spans="1:9" ht="24">
      <c r="A34" s="27" t="s">
        <v>38</v>
      </c>
      <c r="B34" s="29">
        <v>983</v>
      </c>
      <c r="C34" s="30">
        <v>0</v>
      </c>
      <c r="D34" s="21">
        <f t="shared" si="4"/>
        <v>983</v>
      </c>
      <c r="E34" s="29">
        <v>1433</v>
      </c>
      <c r="F34" s="30">
        <v>0</v>
      </c>
      <c r="G34" s="26">
        <f t="shared" si="5"/>
        <v>1433</v>
      </c>
      <c r="H34" s="22">
        <f t="shared" si="3"/>
        <v>450</v>
      </c>
      <c r="I34" s="23">
        <f t="shared" si="0"/>
        <v>1.4577822990844354</v>
      </c>
    </row>
    <row r="35" spans="1:10" ht="24">
      <c r="A35" s="27" t="s">
        <v>39</v>
      </c>
      <c r="B35" s="29">
        <v>983</v>
      </c>
      <c r="C35" s="30">
        <v>0</v>
      </c>
      <c r="D35" s="21">
        <f t="shared" si="4"/>
        <v>983</v>
      </c>
      <c r="E35" s="29">
        <v>1433</v>
      </c>
      <c r="F35" s="30">
        <v>0</v>
      </c>
      <c r="G35" s="26">
        <f t="shared" si="5"/>
        <v>1433</v>
      </c>
      <c r="H35" s="22">
        <f t="shared" si="3"/>
        <v>450</v>
      </c>
      <c r="I35" s="23">
        <f t="shared" si="0"/>
        <v>1.4577822990844354</v>
      </c>
      <c r="J35" s="44"/>
    </row>
    <row r="36" spans="1:9" ht="15" customHeight="1" thickBot="1">
      <c r="A36" s="45" t="s">
        <v>40</v>
      </c>
      <c r="B36" s="35">
        <v>0</v>
      </c>
      <c r="C36" s="32">
        <v>0</v>
      </c>
      <c r="D36" s="21">
        <f t="shared" si="4"/>
        <v>0</v>
      </c>
      <c r="E36" s="35">
        <v>0</v>
      </c>
      <c r="F36" s="32">
        <v>0</v>
      </c>
      <c r="G36" s="26">
        <f t="shared" si="5"/>
        <v>0</v>
      </c>
      <c r="H36" s="46">
        <f t="shared" si="3"/>
        <v>0</v>
      </c>
      <c r="I36" s="34">
        <f t="shared" si="0"/>
        <v>0</v>
      </c>
    </row>
    <row r="37" spans="1:9" ht="15" customHeight="1" thickBot="1">
      <c r="A37" s="36" t="s">
        <v>41</v>
      </c>
      <c r="B37" s="37">
        <f aca="true" t="shared" si="6" ref="B37:G37">SUM(B19+B21+B22+B23+B24+B27+B32+B33+B34+B36)</f>
        <v>17093</v>
      </c>
      <c r="C37" s="38">
        <f t="shared" si="6"/>
        <v>0</v>
      </c>
      <c r="D37" s="39">
        <f t="shared" si="6"/>
        <v>17093</v>
      </c>
      <c r="E37" s="38">
        <f t="shared" si="6"/>
        <v>17093</v>
      </c>
      <c r="F37" s="38">
        <f t="shared" si="6"/>
        <v>0</v>
      </c>
      <c r="G37" s="39">
        <f t="shared" si="6"/>
        <v>17093</v>
      </c>
      <c r="H37" s="37">
        <f t="shared" si="3"/>
        <v>0</v>
      </c>
      <c r="I37" s="40">
        <f t="shared" si="0"/>
        <v>1</v>
      </c>
    </row>
    <row r="38" spans="1:9" ht="15" customHeight="1" thickBot="1">
      <c r="A38" s="36" t="s">
        <v>42</v>
      </c>
      <c r="B38" s="37">
        <f>B18-B37</f>
        <v>0</v>
      </c>
      <c r="C38" s="38">
        <f>C18-C37</f>
        <v>0</v>
      </c>
      <c r="D38" s="47">
        <f>SUM(B38:C38)</f>
        <v>0</v>
      </c>
      <c r="E38" s="37">
        <f>E18-E37</f>
        <v>0</v>
      </c>
      <c r="F38" s="38">
        <f>F18-F37</f>
        <v>0</v>
      </c>
      <c r="G38" s="47">
        <f>SUM(E38:F38)</f>
        <v>0</v>
      </c>
      <c r="H38" s="37"/>
      <c r="I38" s="40"/>
    </row>
    <row r="39" spans="1:9" ht="24.75" thickBot="1">
      <c r="A39" s="36" t="s">
        <v>43</v>
      </c>
      <c r="B39" s="125">
        <v>0</v>
      </c>
      <c r="C39" s="133"/>
      <c r="D39" s="134"/>
      <c r="E39" s="125">
        <v>0</v>
      </c>
      <c r="F39" s="126"/>
      <c r="G39" s="127"/>
      <c r="H39" s="37"/>
      <c r="I39" s="40"/>
    </row>
    <row r="40" spans="1:14" ht="21.75" customHeight="1" thickBot="1">
      <c r="A40" s="48" t="s">
        <v>44</v>
      </c>
      <c r="B40" s="108"/>
      <c r="C40" s="109"/>
      <c r="D40" s="109"/>
      <c r="E40" s="125">
        <f>+B39+C39</f>
        <v>0</v>
      </c>
      <c r="F40" s="133"/>
      <c r="G40" s="134"/>
      <c r="H40" s="49"/>
      <c r="I40" s="49"/>
      <c r="J40" s="49"/>
      <c r="K40" s="49"/>
      <c r="L40" s="49"/>
      <c r="M40" s="49"/>
      <c r="N40" s="49"/>
    </row>
    <row r="41" spans="1:14" s="51" customFormat="1" ht="16.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50"/>
    </row>
    <row r="42" spans="1:14" s="51" customFormat="1" ht="14.25" customHeight="1">
      <c r="A42" s="50"/>
      <c r="B42" s="50"/>
      <c r="C42" s="50"/>
      <c r="D42" s="50"/>
      <c r="E42" s="50"/>
      <c r="F42" s="50"/>
      <c r="G42" s="50"/>
      <c r="H42" s="50"/>
      <c r="I42" s="52"/>
      <c r="J42" s="50"/>
      <c r="K42" s="50"/>
      <c r="L42" s="50"/>
      <c r="M42" s="50"/>
      <c r="N42" s="50"/>
    </row>
    <row r="43" spans="1:10" ht="14.25" customHeight="1" thickBot="1">
      <c r="A43" s="53" t="s">
        <v>45</v>
      </c>
      <c r="B43" s="99" t="s">
        <v>46</v>
      </c>
      <c r="C43" s="99"/>
      <c r="D43" s="99"/>
      <c r="E43" s="99"/>
      <c r="F43" s="99"/>
      <c r="G43" s="99"/>
      <c r="H43" s="99"/>
      <c r="I43" s="99"/>
      <c r="J43" t="s">
        <v>2</v>
      </c>
    </row>
    <row r="44" spans="1:12" ht="14.25" customHeight="1">
      <c r="A44" s="100" t="s">
        <v>47</v>
      </c>
      <c r="B44" s="112" t="s">
        <v>48</v>
      </c>
      <c r="C44" s="93" t="s">
        <v>49</v>
      </c>
      <c r="D44" s="94"/>
      <c r="E44" s="94"/>
      <c r="F44" s="94"/>
      <c r="G44" s="94"/>
      <c r="H44" s="94"/>
      <c r="I44" s="95"/>
      <c r="J44" s="128" t="s">
        <v>50</v>
      </c>
      <c r="L44" s="55"/>
    </row>
    <row r="45" spans="1:10" ht="14.25" customHeight="1">
      <c r="A45" s="101"/>
      <c r="B45" s="113"/>
      <c r="C45" s="110" t="s">
        <v>51</v>
      </c>
      <c r="D45" s="96" t="s">
        <v>52</v>
      </c>
      <c r="E45" s="97"/>
      <c r="F45" s="97"/>
      <c r="G45" s="97"/>
      <c r="H45" s="97"/>
      <c r="I45" s="98"/>
      <c r="J45" s="129"/>
    </row>
    <row r="46" spans="1:10" ht="14.25" customHeight="1">
      <c r="A46" s="102"/>
      <c r="B46" s="114"/>
      <c r="C46" s="111"/>
      <c r="D46" s="56">
        <v>1</v>
      </c>
      <c r="E46" s="56">
        <v>2</v>
      </c>
      <c r="F46" s="56">
        <v>3</v>
      </c>
      <c r="G46" s="56">
        <v>4</v>
      </c>
      <c r="H46" s="57">
        <v>5</v>
      </c>
      <c r="I46" s="57">
        <v>6</v>
      </c>
      <c r="J46" s="130"/>
    </row>
    <row r="47" spans="1:10" ht="14.25" customHeight="1" thickBot="1">
      <c r="A47" s="58">
        <v>20174</v>
      </c>
      <c r="B47" s="59">
        <v>7498</v>
      </c>
      <c r="C47" s="59">
        <f>SUM(D47:I47)</f>
        <v>1433</v>
      </c>
      <c r="D47" s="60">
        <v>314</v>
      </c>
      <c r="E47" s="59">
        <v>339</v>
      </c>
      <c r="F47" s="59">
        <v>12</v>
      </c>
      <c r="G47" s="59">
        <v>0</v>
      </c>
      <c r="H47" s="61">
        <v>0</v>
      </c>
      <c r="I47" s="62">
        <v>768</v>
      </c>
      <c r="J47" s="63">
        <f>A47-B47-C47</f>
        <v>11243</v>
      </c>
    </row>
    <row r="48" spans="1:9" ht="14.25" customHeight="1">
      <c r="A48" s="64"/>
      <c r="B48" s="65"/>
      <c r="C48" s="65"/>
      <c r="D48" s="65"/>
      <c r="E48" s="65"/>
      <c r="F48" s="65"/>
      <c r="G48" s="65"/>
      <c r="H48" s="65"/>
      <c r="I48" s="65"/>
    </row>
    <row r="49" spans="1:9" ht="14.25" customHeight="1">
      <c r="A49" s="66"/>
      <c r="B49" s="65"/>
      <c r="C49" s="65"/>
      <c r="D49" s="65"/>
      <c r="E49" s="65"/>
      <c r="F49" s="65"/>
      <c r="G49" s="65"/>
      <c r="H49" s="65"/>
      <c r="I49" s="65"/>
    </row>
    <row r="50" spans="1:12" ht="14.25" customHeight="1" thickBot="1">
      <c r="A50" s="115" t="s">
        <v>53</v>
      </c>
      <c r="B50" s="115"/>
      <c r="C50" s="115"/>
      <c r="D50" s="115"/>
      <c r="E50" s="115"/>
      <c r="F50" s="54"/>
      <c r="G50" s="54"/>
      <c r="H50" s="54"/>
      <c r="I50" s="54"/>
      <c r="J50" s="54"/>
      <c r="K50" s="54"/>
      <c r="L50" s="54"/>
    </row>
    <row r="51" spans="1:12" ht="21.75" customHeight="1">
      <c r="A51" s="121" t="s">
        <v>54</v>
      </c>
      <c r="B51" s="118" t="s">
        <v>55</v>
      </c>
      <c r="C51" s="119"/>
      <c r="D51" s="119"/>
      <c r="E51" s="120"/>
      <c r="F51" s="86"/>
      <c r="G51" s="87"/>
      <c r="H51" s="87"/>
      <c r="I51" s="87"/>
      <c r="J51" s="87"/>
      <c r="K51" s="87"/>
      <c r="L51" s="87"/>
    </row>
    <row r="52" spans="1:8" ht="23.25" thickBot="1">
      <c r="A52" s="122"/>
      <c r="B52" s="67" t="s">
        <v>58</v>
      </c>
      <c r="C52" s="68" t="s">
        <v>56</v>
      </c>
      <c r="D52" s="68" t="s">
        <v>57</v>
      </c>
      <c r="E52" s="69" t="s">
        <v>59</v>
      </c>
      <c r="F52"/>
      <c r="G52"/>
      <c r="H52"/>
    </row>
    <row r="53" spans="1:8" ht="14.25" customHeight="1">
      <c r="A53" s="70" t="s">
        <v>60</v>
      </c>
      <c r="B53" s="71" t="s">
        <v>61</v>
      </c>
      <c r="C53" s="71" t="s">
        <v>61</v>
      </c>
      <c r="D53" s="71" t="s">
        <v>61</v>
      </c>
      <c r="E53" s="72" t="s">
        <v>61</v>
      </c>
      <c r="F53"/>
      <c r="G53"/>
      <c r="H53"/>
    </row>
    <row r="54" spans="1:8" ht="14.25" customHeight="1">
      <c r="A54" s="73" t="s">
        <v>62</v>
      </c>
      <c r="B54" s="74">
        <v>73</v>
      </c>
      <c r="C54" s="74">
        <v>0</v>
      </c>
      <c r="D54" s="74">
        <v>0</v>
      </c>
      <c r="E54" s="75">
        <f>+B54+C54-D54</f>
        <v>73</v>
      </c>
      <c r="F54"/>
      <c r="G54"/>
      <c r="H54"/>
    </row>
    <row r="55" spans="1:8" ht="14.25" customHeight="1">
      <c r="A55" s="73" t="s">
        <v>63</v>
      </c>
      <c r="B55" s="74">
        <v>313</v>
      </c>
      <c r="C55" s="74">
        <v>0</v>
      </c>
      <c r="D55" s="74">
        <v>0</v>
      </c>
      <c r="E55" s="75">
        <f>+B55+C55-D55</f>
        <v>313</v>
      </c>
      <c r="F55"/>
      <c r="G55"/>
      <c r="H55"/>
    </row>
    <row r="56" spans="1:8" ht="14.25" customHeight="1">
      <c r="A56" s="73" t="s">
        <v>64</v>
      </c>
      <c r="B56" s="74">
        <v>1346</v>
      </c>
      <c r="C56" s="74">
        <f>C47</f>
        <v>1433</v>
      </c>
      <c r="D56" s="74">
        <v>2737</v>
      </c>
      <c r="E56" s="75">
        <f>+B56+C56-D56</f>
        <v>42</v>
      </c>
      <c r="F56"/>
      <c r="G56"/>
      <c r="H56"/>
    </row>
    <row r="57" spans="1:8" ht="14.25" customHeight="1">
      <c r="A57" s="73" t="s">
        <v>65</v>
      </c>
      <c r="B57" s="71" t="s">
        <v>61</v>
      </c>
      <c r="C57" s="71" t="s">
        <v>61</v>
      </c>
      <c r="D57" s="71" t="s">
        <v>61</v>
      </c>
      <c r="E57" s="72" t="s">
        <v>61</v>
      </c>
      <c r="F57"/>
      <c r="G57"/>
      <c r="H57"/>
    </row>
    <row r="58" spans="1:8" ht="14.25" customHeight="1" thickBot="1">
      <c r="A58" s="76" t="s">
        <v>66</v>
      </c>
      <c r="B58" s="77">
        <v>9</v>
      </c>
      <c r="C58" s="77">
        <v>154</v>
      </c>
      <c r="D58" s="77">
        <v>159</v>
      </c>
      <c r="E58" s="78">
        <f>+B58+C58-D58</f>
        <v>4</v>
      </c>
      <c r="F58"/>
      <c r="G58"/>
      <c r="H58"/>
    </row>
    <row r="59" spans="1:12" ht="14.25" customHeight="1">
      <c r="A59" s="53"/>
      <c r="B59" s="79"/>
      <c r="C59" s="79"/>
      <c r="D59" s="79"/>
      <c r="E59" s="79"/>
      <c r="F59" s="79"/>
      <c r="G59" s="79"/>
      <c r="H59" s="79"/>
      <c r="I59" s="79"/>
      <c r="J59" s="80"/>
      <c r="K59" s="79"/>
      <c r="L59" s="79"/>
    </row>
    <row r="60" spans="1:12" ht="14.25" customHeight="1" thickBot="1">
      <c r="A60" s="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2" ht="14.25" customHeight="1" thickBot="1">
      <c r="A61" s="90" t="s">
        <v>69</v>
      </c>
      <c r="B61" s="91">
        <v>768</v>
      </c>
    </row>
    <row r="71" ht="12.75" customHeight="1"/>
    <row r="72" ht="14.25" customHeight="1"/>
    <row r="73" ht="15.75" customHeight="1"/>
    <row r="74" ht="6.7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3.5" customHeight="1"/>
    <row r="87" ht="18.75" customHeight="1"/>
    <row r="88" spans="1:15" s="81" customFormat="1" ht="12.75" customHeight="1">
      <c r="A88"/>
      <c r="B88" s="1"/>
      <c r="C88" s="1"/>
      <c r="D88" s="1"/>
      <c r="E88" s="1"/>
      <c r="F88" s="1"/>
      <c r="G88" s="1"/>
      <c r="H88" s="1"/>
      <c r="I88"/>
      <c r="J88"/>
      <c r="K88"/>
      <c r="L88"/>
      <c r="M88"/>
      <c r="N88"/>
      <c r="O88"/>
    </row>
    <row r="89" spans="1:15" s="81" customFormat="1" ht="12.75" customHeight="1">
      <c r="A89"/>
      <c r="B89" s="1"/>
      <c r="C89" s="1"/>
      <c r="D89" s="1"/>
      <c r="E89" s="1"/>
      <c r="F89" s="1"/>
      <c r="G89" s="1"/>
      <c r="H89" s="1"/>
      <c r="I89"/>
      <c r="J89"/>
      <c r="K89"/>
      <c r="L89"/>
      <c r="M89"/>
      <c r="N89"/>
      <c r="O89"/>
    </row>
    <row r="90" spans="1:15" s="81" customFormat="1" ht="12.75" customHeight="1">
      <c r="A90"/>
      <c r="B90" s="1"/>
      <c r="C90" s="1"/>
      <c r="D90" s="1"/>
      <c r="E90" s="1"/>
      <c r="F90" s="1"/>
      <c r="G90" s="1"/>
      <c r="H90" s="1"/>
      <c r="I90"/>
      <c r="J90"/>
      <c r="K90"/>
      <c r="L90"/>
      <c r="M90"/>
      <c r="N90"/>
      <c r="O90"/>
    </row>
    <row r="91" spans="1:15" s="81" customFormat="1" ht="16.5" customHeight="1">
      <c r="A91"/>
      <c r="B91" s="1"/>
      <c r="C91" s="1"/>
      <c r="D91" s="1"/>
      <c r="E91" s="1"/>
      <c r="F91" s="1"/>
      <c r="G91" s="1"/>
      <c r="H91" s="1"/>
      <c r="I91"/>
      <c r="J91"/>
      <c r="K91"/>
      <c r="L91"/>
      <c r="M91"/>
      <c r="N91"/>
      <c r="O91"/>
    </row>
    <row r="92" spans="1:15" s="81" customFormat="1" ht="18.75" customHeight="1">
      <c r="A92"/>
      <c r="B92" s="1"/>
      <c r="C92" s="1"/>
      <c r="D92" s="1"/>
      <c r="E92" s="1"/>
      <c r="F92" s="1"/>
      <c r="G92" s="1"/>
      <c r="H92" s="1"/>
      <c r="I92"/>
      <c r="J92"/>
      <c r="K92"/>
      <c r="L92"/>
      <c r="M92"/>
      <c r="N92"/>
      <c r="O92"/>
    </row>
    <row r="93" spans="1:15" s="2" customFormat="1" ht="19.5" customHeight="1">
      <c r="A93"/>
      <c r="B93" s="1"/>
      <c r="C93" s="1"/>
      <c r="D93" s="1"/>
      <c r="E93" s="1"/>
      <c r="F93" s="1"/>
      <c r="G93" s="1"/>
      <c r="H93" s="1"/>
      <c r="I93"/>
      <c r="J93"/>
      <c r="K93"/>
      <c r="L93"/>
      <c r="M93"/>
      <c r="N93"/>
      <c r="O93"/>
    </row>
    <row r="94" spans="1:15" s="2" customFormat="1" ht="12.75">
      <c r="A94"/>
      <c r="B94" s="1"/>
      <c r="C94" s="1"/>
      <c r="D94" s="1"/>
      <c r="E94" s="1"/>
      <c r="F94" s="1"/>
      <c r="G94" s="1"/>
      <c r="H94" s="1"/>
      <c r="I94"/>
      <c r="J94"/>
      <c r="K94"/>
      <c r="L94"/>
      <c r="M94"/>
      <c r="N94"/>
      <c r="O94"/>
    </row>
    <row r="95" spans="1:15" s="82" customFormat="1" ht="13.5" customHeight="1">
      <c r="A95"/>
      <c r="B95" s="1"/>
      <c r="C95" s="1"/>
      <c r="D95" s="1"/>
      <c r="E95" s="1"/>
      <c r="F95" s="1"/>
      <c r="G95" s="1"/>
      <c r="H95" s="1"/>
      <c r="I95"/>
      <c r="J95"/>
      <c r="K95"/>
      <c r="L95"/>
      <c r="M95"/>
      <c r="N95"/>
      <c r="O95"/>
    </row>
    <row r="96" spans="1:15" s="82" customFormat="1" ht="13.5" customHeight="1">
      <c r="A96"/>
      <c r="B96" s="1"/>
      <c r="C96" s="1"/>
      <c r="D96" s="1"/>
      <c r="E96" s="1"/>
      <c r="F96" s="1"/>
      <c r="G96" s="1"/>
      <c r="H96" s="1"/>
      <c r="I96"/>
      <c r="J96"/>
      <c r="K96"/>
      <c r="L96"/>
      <c r="M96"/>
      <c r="N96"/>
      <c r="O96"/>
    </row>
    <row r="97" spans="1:15" s="82" customFormat="1" ht="13.5" customHeight="1">
      <c r="A97"/>
      <c r="B97" s="1"/>
      <c r="C97" s="1"/>
      <c r="D97" s="1"/>
      <c r="E97" s="1"/>
      <c r="F97" s="1"/>
      <c r="G97" s="1"/>
      <c r="H97" s="1"/>
      <c r="I97"/>
      <c r="J97"/>
      <c r="K97"/>
      <c r="L97"/>
      <c r="M97"/>
      <c r="N97"/>
      <c r="O97"/>
    </row>
    <row r="98" spans="1:15" s="82" customFormat="1" ht="13.5" customHeight="1">
      <c r="A98"/>
      <c r="B98" s="1"/>
      <c r="C98" s="1"/>
      <c r="D98" s="1"/>
      <c r="E98" s="1"/>
      <c r="F98" s="1"/>
      <c r="G98" s="1"/>
      <c r="H98" s="1"/>
      <c r="I98"/>
      <c r="J98"/>
      <c r="K98"/>
      <c r="L98"/>
      <c r="M98"/>
      <c r="N98"/>
      <c r="O98"/>
    </row>
    <row r="99" spans="1:15" s="82" customFormat="1" ht="13.5" customHeight="1">
      <c r="A99"/>
      <c r="B99" s="1"/>
      <c r="C99" s="1"/>
      <c r="D99" s="1"/>
      <c r="E99" s="1"/>
      <c r="F99" s="1"/>
      <c r="G99" s="1"/>
      <c r="H99" s="1"/>
      <c r="I99"/>
      <c r="J99"/>
      <c r="K99"/>
      <c r="L99"/>
      <c r="M99"/>
      <c r="N99"/>
      <c r="O99"/>
    </row>
    <row r="100" spans="1:15" s="82" customFormat="1" ht="13.5" customHeight="1">
      <c r="A100"/>
      <c r="B100" s="1"/>
      <c r="C100" s="1"/>
      <c r="D100" s="1"/>
      <c r="E100" s="1"/>
      <c r="F100" s="1"/>
      <c r="G100" s="1"/>
      <c r="H100" s="1"/>
      <c r="I100"/>
      <c r="J100"/>
      <c r="K100"/>
      <c r="L100"/>
      <c r="M100"/>
      <c r="N100"/>
      <c r="O100"/>
    </row>
    <row r="101" ht="18" customHeight="1"/>
    <row r="102" ht="15.75" customHeight="1"/>
    <row r="106" ht="16.5" customHeight="1"/>
    <row r="107" spans="1:15" s="83" customFormat="1" ht="13.5" customHeight="1">
      <c r="A107"/>
      <c r="B107" s="1"/>
      <c r="C107" s="1"/>
      <c r="D107" s="1"/>
      <c r="E107" s="1"/>
      <c r="F107" s="1"/>
      <c r="G107" s="1"/>
      <c r="H107" s="1"/>
      <c r="I107"/>
      <c r="J107"/>
      <c r="K107"/>
      <c r="L107"/>
      <c r="M107"/>
      <c r="N107"/>
      <c r="O107"/>
    </row>
    <row r="108" spans="1:15" s="84" customFormat="1" ht="21.75" customHeight="1">
      <c r="A108"/>
      <c r="B108" s="1"/>
      <c r="C108" s="1"/>
      <c r="D108" s="1"/>
      <c r="E108" s="1"/>
      <c r="F108" s="1"/>
      <c r="G108" s="1"/>
      <c r="H108" s="1"/>
      <c r="I108"/>
      <c r="J108"/>
      <c r="K108"/>
      <c r="L108"/>
      <c r="M108"/>
      <c r="N108"/>
      <c r="O108"/>
    </row>
    <row r="109" spans="1:15" s="84" customFormat="1" ht="21.75" customHeight="1">
      <c r="A109"/>
      <c r="B109" s="1"/>
      <c r="C109" s="1"/>
      <c r="D109" s="1"/>
      <c r="E109" s="1"/>
      <c r="F109" s="1"/>
      <c r="G109" s="1"/>
      <c r="H109" s="1"/>
      <c r="I109"/>
      <c r="J109"/>
      <c r="K109"/>
      <c r="L109"/>
      <c r="M109"/>
      <c r="N109"/>
      <c r="O109"/>
    </row>
    <row r="113" spans="1:15" s="85" customFormat="1" ht="14.25" customHeight="1">
      <c r="A113"/>
      <c r="B113" s="1"/>
      <c r="C113" s="1"/>
      <c r="D113" s="1"/>
      <c r="E113" s="1"/>
      <c r="F113" s="1"/>
      <c r="G113" s="1"/>
      <c r="H113" s="1"/>
      <c r="I113"/>
      <c r="J113"/>
      <c r="K113"/>
      <c r="L113"/>
      <c r="M113"/>
      <c r="N113"/>
      <c r="O113"/>
    </row>
    <row r="114" spans="1:15" s="85" customFormat="1" ht="14.25" customHeight="1">
      <c r="A114"/>
      <c r="B114" s="1"/>
      <c r="C114" s="1"/>
      <c r="D114" s="1"/>
      <c r="E114" s="1"/>
      <c r="F114" s="1"/>
      <c r="G114" s="1"/>
      <c r="H114" s="1"/>
      <c r="I114"/>
      <c r="J114"/>
      <c r="K114"/>
      <c r="L114"/>
      <c r="M114"/>
      <c r="N114"/>
      <c r="O114"/>
    </row>
    <row r="115" spans="1:15" s="85" customFormat="1" ht="14.25" customHeight="1">
      <c r="A115"/>
      <c r="B115" s="1"/>
      <c r="C115" s="1"/>
      <c r="D115" s="1"/>
      <c r="E115" s="1"/>
      <c r="F115" s="1"/>
      <c r="G115" s="1"/>
      <c r="H115" s="1"/>
      <c r="I115"/>
      <c r="J115"/>
      <c r="K115"/>
      <c r="L115"/>
      <c r="M115"/>
      <c r="N115"/>
      <c r="O115"/>
    </row>
    <row r="116" spans="1:15" s="85" customFormat="1" ht="14.25" customHeight="1">
      <c r="A116"/>
      <c r="B116" s="1"/>
      <c r="C116" s="1"/>
      <c r="D116" s="1"/>
      <c r="E116" s="1"/>
      <c r="F116" s="1"/>
      <c r="G116" s="1"/>
      <c r="H116" s="1"/>
      <c r="I116"/>
      <c r="J116"/>
      <c r="K116"/>
      <c r="L116"/>
      <c r="M116"/>
      <c r="N116"/>
      <c r="O116"/>
    </row>
    <row r="117" spans="1:15" s="85" customFormat="1" ht="14.25" customHeight="1">
      <c r="A117"/>
      <c r="B117" s="1"/>
      <c r="C117" s="1"/>
      <c r="D117" s="1"/>
      <c r="E117" s="1"/>
      <c r="F117" s="1"/>
      <c r="G117" s="1"/>
      <c r="H117" s="1"/>
      <c r="I117"/>
      <c r="J117"/>
      <c r="K117"/>
      <c r="L117"/>
      <c r="M117"/>
      <c r="N117"/>
      <c r="O117"/>
    </row>
    <row r="118" spans="1:15" s="85" customFormat="1" ht="14.25" customHeight="1">
      <c r="A118"/>
      <c r="B118" s="1"/>
      <c r="C118" s="1"/>
      <c r="D118" s="1"/>
      <c r="E118" s="1"/>
      <c r="F118" s="1"/>
      <c r="G118" s="1"/>
      <c r="H118" s="1"/>
      <c r="I118"/>
      <c r="J118"/>
      <c r="K118"/>
      <c r="L118"/>
      <c r="M118"/>
      <c r="N118"/>
      <c r="O118"/>
    </row>
    <row r="119" spans="1:15" s="85" customFormat="1" ht="14.25" customHeight="1">
      <c r="A119"/>
      <c r="B119" s="1"/>
      <c r="C119" s="1"/>
      <c r="D119" s="1"/>
      <c r="E119" s="1"/>
      <c r="F119" s="1"/>
      <c r="G119" s="1"/>
      <c r="H119" s="1"/>
      <c r="I119"/>
      <c r="J119"/>
      <c r="K119"/>
      <c r="L119"/>
      <c r="M119"/>
      <c r="N119"/>
      <c r="O119"/>
    </row>
    <row r="120" spans="1:15" s="85" customFormat="1" ht="14.25" customHeight="1">
      <c r="A120"/>
      <c r="B120" s="1"/>
      <c r="C120" s="1"/>
      <c r="D120" s="1"/>
      <c r="E120" s="1"/>
      <c r="F120" s="1"/>
      <c r="G120" s="1"/>
      <c r="H120" s="1"/>
      <c r="I120"/>
      <c r="J120"/>
      <c r="K120"/>
      <c r="L120"/>
      <c r="M120"/>
      <c r="N120"/>
      <c r="O120"/>
    </row>
    <row r="121" spans="1:15" s="85" customFormat="1" ht="19.5" customHeight="1">
      <c r="A121"/>
      <c r="B121" s="1"/>
      <c r="C121" s="1"/>
      <c r="D121" s="1"/>
      <c r="E121" s="1"/>
      <c r="F121" s="1"/>
      <c r="G121" s="1"/>
      <c r="H121" s="1"/>
      <c r="I121"/>
      <c r="J121"/>
      <c r="K121"/>
      <c r="L121"/>
      <c r="M121"/>
      <c r="N121"/>
      <c r="O121"/>
    </row>
    <row r="122" spans="1:15" s="85" customFormat="1" ht="14.25" customHeight="1">
      <c r="A122"/>
      <c r="B122" s="1"/>
      <c r="C122" s="1"/>
      <c r="D122" s="1"/>
      <c r="E122" s="1"/>
      <c r="F122" s="1"/>
      <c r="G122" s="1"/>
      <c r="H122" s="1"/>
      <c r="I122"/>
      <c r="J122"/>
      <c r="K122"/>
      <c r="L122"/>
      <c r="M122"/>
      <c r="N122"/>
      <c r="O122"/>
    </row>
    <row r="124" ht="24.75" customHeight="1"/>
    <row r="125" ht="24.75" customHeight="1"/>
  </sheetData>
  <mergeCells count="22">
    <mergeCell ref="J17:J18"/>
    <mergeCell ref="A41:M41"/>
    <mergeCell ref="E39:G39"/>
    <mergeCell ref="J44:J46"/>
    <mergeCell ref="J30:J32"/>
    <mergeCell ref="J19:J20"/>
    <mergeCell ref="E40:G40"/>
    <mergeCell ref="B39:D39"/>
    <mergeCell ref="A50:E50"/>
    <mergeCell ref="B5:I5"/>
    <mergeCell ref="B51:E51"/>
    <mergeCell ref="A51:A52"/>
    <mergeCell ref="A3:I3"/>
    <mergeCell ref="C44:I44"/>
    <mergeCell ref="D45:I45"/>
    <mergeCell ref="B43:I43"/>
    <mergeCell ref="A44:A46"/>
    <mergeCell ref="A5:A8"/>
    <mergeCell ref="H6:I6"/>
    <mergeCell ref="B40:D40"/>
    <mergeCell ref="C45:C46"/>
    <mergeCell ref="B44:B4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2010-04-01T11:34:30Z</cp:lastPrinted>
  <dcterms:created xsi:type="dcterms:W3CDTF">2010-03-17T15:05:01Z</dcterms:created>
  <dcterms:modified xsi:type="dcterms:W3CDTF">2010-04-01T11:34:40Z</dcterms:modified>
  <cp:category/>
  <cp:version/>
  <cp:contentType/>
  <cp:contentStatus/>
</cp:coreProperties>
</file>