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RK-38-2009-62, př. 1" sheetId="1" r:id="rId1"/>
  </sheets>
  <definedNames>
    <definedName name="_xlnm.Print_Area" localSheetId="0">'RK-38-2009-62, př. 1'!$A$1:$N$78</definedName>
  </definedNames>
  <calcPr fullCalcOnLoad="1"/>
</workbook>
</file>

<file path=xl/sharedStrings.xml><?xml version="1.0" encoding="utf-8"?>
<sst xmlns="http://schemas.openxmlformats.org/spreadsheetml/2006/main" count="94" uniqueCount="55">
  <si>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</si>
  <si>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</si>
  <si>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</si>
  <si>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</si>
  <si>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</si>
  <si>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</si>
  <si>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</si>
  <si>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</si>
  <si>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</si>
  <si>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</si>
  <si>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</si>
  <si>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Nemocnice Havlíčkův Brod</t>
  </si>
  <si>
    <t>Nemocnice Jihlava</t>
  </si>
  <si>
    <t>Nemocnice Pelhřimov</t>
  </si>
  <si>
    <t>Nemocnice Třebíč</t>
  </si>
  <si>
    <t>Nemocnice Nové Město na M.</t>
  </si>
  <si>
    <t>Příjmy celkem</t>
  </si>
  <si>
    <t>/v tis. Kč/</t>
  </si>
  <si>
    <t>ORJ</t>
  </si>
  <si>
    <t>Celkem</t>
  </si>
  <si>
    <t>po</t>
  </si>
  <si>
    <t>z toho: Nemocnice Havlíčkův Brod</t>
  </si>
  <si>
    <t xml:space="preserve">            Nemocnice Jihlava</t>
  </si>
  <si>
    <t xml:space="preserve">            Nemocnice Třebíč</t>
  </si>
  <si>
    <t xml:space="preserve">            Nemocnice Pelhřimov</t>
  </si>
  <si>
    <t xml:space="preserve">            Nemocnice Nové Město na Mor.</t>
  </si>
  <si>
    <t>na změnu</t>
  </si>
  <si>
    <t>+  -</t>
  </si>
  <si>
    <t>Rozpočet výdajů</t>
  </si>
  <si>
    <t>3522 - Ostatní nemocnice</t>
  </si>
  <si>
    <t>III. Úprava výdajů rozpočtu kraje a úprava ukazatele "Investiční dotace"</t>
  </si>
  <si>
    <t>§/zdravotnické zařízení</t>
  </si>
  <si>
    <t>Investiční dotace s ÚZ 00052</t>
  </si>
  <si>
    <t>3=4-2</t>
  </si>
  <si>
    <t>Výdaje celkem</t>
  </si>
  <si>
    <t>Nemocnice Nové Město na Mor.</t>
  </si>
  <si>
    <t>Návrh na změnu příjmů a výdajů rozpočtu kraje Vysočina na rok 2009</t>
  </si>
  <si>
    <t>ukazatel "Příspěvek na provoz"</t>
  </si>
  <si>
    <t>návrh na změnu</t>
  </si>
  <si>
    <t>po úpravě</t>
  </si>
  <si>
    <t>Druh příjmů/zdravotnické zařízení</t>
  </si>
  <si>
    <t xml:space="preserve">I. Úprava příjmů rozpočtu kraje s účelovým znakem 00052 (pronájem majetku u nemocnic) </t>
  </si>
  <si>
    <t xml:space="preserve">   a s účelovým znakem 00055 (prodej majetku)</t>
  </si>
  <si>
    <t>II. Úprava výdajů rozpočtu kraje s účelovým znakem 00052 a 00055</t>
  </si>
  <si>
    <t>pol. 5362 - Platby daní a poplatků SR</t>
  </si>
  <si>
    <t>§ 6399 - Ostatní finanční operace</t>
  </si>
  <si>
    <t>§/položka/nemocnice</t>
  </si>
  <si>
    <t>pol. 2132 - Příjmy z pronájmu ost.nemovitostí s ÚZ 00052</t>
  </si>
  <si>
    <t>pol. 2133 - Příjmy z pronájmu movitých věcí s ÚZ 00052</t>
  </si>
  <si>
    <t>pol. 5331 - Neinvestiční příspěvky ÚZ 00052</t>
  </si>
  <si>
    <t>pol. 5171 - Opravy a udržování ÚZ 00052</t>
  </si>
  <si>
    <t>pol. 5171 - Opravy a udržování ÚZ 00055</t>
  </si>
  <si>
    <r>
      <t>pol. 2310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Příjmy z prodeje krátkodobého a drobného dl.majetku s ÚZ 00055</t>
    </r>
  </si>
  <si>
    <t>III. Úprava ukazatele "Příspěvek na provoz" s účelovým znakem 00052</t>
  </si>
  <si>
    <t>RK-38-2009-62,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</si>
</sst>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[$-405]d\.\ mmmm\ yyyy"/>
  </numFmts>
  <fonts count="1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6" fillId="2" borderId="3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164" fontId="7" fillId="2" borderId="14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7" fillId="2" borderId="16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15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2" fillId="0" borderId="0" xfId="0" applyNumberFormat="1" applyFont="1" applyAlignment="1">
      <alignment horizontal="left"/>
    </xf>
    <xf numFmtId="168" fontId="1" fillId="0" borderId="0" xfId="0" applyNumberFormat="1" applyFont="1" applyAlignment="1">
      <alignment/>
    </xf>
    <xf numFmtId="168" fontId="3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right"/>
    </xf>
    <xf numFmtId="168" fontId="2" fillId="2" borderId="17" xfId="0" applyNumberFormat="1" applyFont="1" applyFill="1" applyBorder="1" applyAlignment="1">
      <alignment horizontal="center"/>
    </xf>
    <xf numFmtId="168" fontId="2" fillId="2" borderId="12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168" fontId="2" fillId="2" borderId="2" xfId="0" applyNumberFormat="1" applyFont="1" applyFill="1" applyBorder="1" applyAlignment="1">
      <alignment horizontal="center"/>
    </xf>
    <xf numFmtId="168" fontId="2" fillId="2" borderId="18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2" xfId="0" applyNumberFormat="1" applyFont="1" applyBorder="1" applyAlignment="1">
      <alignment horizontal="center"/>
    </xf>
    <xf numFmtId="168" fontId="4" fillId="0" borderId="19" xfId="0" applyNumberFormat="1" applyFont="1" applyBorder="1" applyAlignment="1">
      <alignment/>
    </xf>
    <xf numFmtId="168" fontId="8" fillId="0" borderId="20" xfId="0" applyNumberFormat="1" applyFont="1" applyBorder="1" applyAlignment="1">
      <alignment/>
    </xf>
    <xf numFmtId="168" fontId="7" fillId="0" borderId="19" xfId="0" applyNumberFormat="1" applyFont="1" applyFill="1" applyBorder="1" applyAlignment="1">
      <alignment/>
    </xf>
    <xf numFmtId="168" fontId="7" fillId="0" borderId="20" xfId="0" applyNumberFormat="1" applyFont="1" applyFill="1" applyBorder="1" applyAlignment="1">
      <alignment/>
    </xf>
    <xf numFmtId="168" fontId="7" fillId="2" borderId="21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2" fillId="2" borderId="18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4" fontId="14" fillId="0" borderId="19" xfId="0" applyNumberFormat="1" applyFont="1" applyBorder="1" applyAlignment="1">
      <alignment/>
    </xf>
    <xf numFmtId="4" fontId="13" fillId="0" borderId="2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2" borderId="4" xfId="0" applyNumberFormat="1" applyFont="1" applyFill="1" applyBorder="1" applyAlignment="1">
      <alignment/>
    </xf>
    <xf numFmtId="4" fontId="12" fillId="2" borderId="6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" fontId="9" fillId="0" borderId="22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0" fontId="14" fillId="0" borderId="10" xfId="0" applyFont="1" applyBorder="1" applyAlignment="1">
      <alignment/>
    </xf>
    <xf numFmtId="4" fontId="14" fillId="0" borderId="22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2" borderId="3" xfId="0" applyFont="1" applyFill="1" applyBorder="1" applyAlignment="1">
      <alignment/>
    </xf>
    <xf numFmtId="4" fontId="12" fillId="2" borderId="23" xfId="0" applyNumberFormat="1" applyFont="1" applyFill="1" applyBorder="1" applyAlignment="1">
      <alignment/>
    </xf>
    <xf numFmtId="164" fontId="12" fillId="2" borderId="3" xfId="0" applyNumberFormat="1" applyFont="1" applyFill="1" applyBorder="1" applyAlignment="1">
      <alignment/>
    </xf>
    <xf numFmtId="4" fontId="12" fillId="2" borderId="16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0" fontId="14" fillId="0" borderId="2" xfId="0" applyFont="1" applyBorder="1" applyAlignment="1">
      <alignment/>
    </xf>
    <xf numFmtId="0" fontId="14" fillId="0" borderId="6" xfId="0" applyFont="1" applyBorder="1" applyAlignment="1">
      <alignment/>
    </xf>
    <xf numFmtId="164" fontId="12" fillId="2" borderId="14" xfId="0" applyNumberFormat="1" applyFont="1" applyFill="1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2" fillId="0" borderId="11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/>
    </xf>
    <xf numFmtId="4" fontId="14" fillId="0" borderId="11" xfId="0" applyNumberFormat="1" applyFont="1" applyBorder="1" applyAlignment="1">
      <alignment/>
    </xf>
    <xf numFmtId="0" fontId="14" fillId="0" borderId="14" xfId="0" applyFont="1" applyBorder="1" applyAlignment="1">
      <alignment/>
    </xf>
    <xf numFmtId="4" fontId="14" fillId="0" borderId="24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2" fillId="2" borderId="2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/>
    </xf>
    <xf numFmtId="164" fontId="9" fillId="0" borderId="11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2" fillId="2" borderId="14" xfId="0" applyNumberFormat="1" applyFont="1" applyFill="1" applyBorder="1" applyAlignment="1">
      <alignment/>
    </xf>
    <xf numFmtId="4" fontId="12" fillId="2" borderId="26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2" fillId="2" borderId="1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I43" sqref="I43"/>
    </sheetView>
  </sheetViews>
  <sheetFormatPr defaultColWidth="9.00390625" defaultRowHeight="12.75"/>
  <cols>
    <col min="1" max="1" width="5.875" style="0" customWidth="1"/>
    <col min="2" max="2" width="40.625" style="0" customWidth="1"/>
    <col min="3" max="4" width="11.75390625" style="0" customWidth="1"/>
    <col min="5" max="6" width="11.75390625" style="67" customWidth="1"/>
    <col min="7" max="7" width="11.75390625" style="125" customWidth="1"/>
    <col min="8" max="10" width="10.00390625" style="0" bestFit="1" customWidth="1"/>
  </cols>
  <sheetData>
    <row r="1" spans="5:7" s="1" customFormat="1" ht="12.75">
      <c r="E1" s="48" t="s">
        <v>54</v>
      </c>
      <c r="F1" s="49"/>
      <c r="G1" s="118"/>
    </row>
    <row r="2" spans="5:7" s="1" customFormat="1" ht="12.75">
      <c r="E2" s="48" t="s">
        <v>0</v>
      </c>
      <c r="F2" s="49"/>
      <c r="G2" s="118"/>
    </row>
    <row r="3" spans="1:7" s="1" customFormat="1" ht="15.75">
      <c r="A3" s="2" t="s">
        <v>36</v>
      </c>
      <c r="E3" s="50"/>
      <c r="F3" s="49"/>
      <c r="G3" s="118"/>
    </row>
    <row r="4" spans="1:7" s="1" customFormat="1" ht="12.75">
      <c r="A4" s="3"/>
      <c r="E4" s="48"/>
      <c r="F4" s="49"/>
      <c r="G4" s="118"/>
    </row>
    <row r="5" spans="1:7" s="1" customFormat="1" ht="12.75">
      <c r="A5" s="3" t="s">
        <v>41</v>
      </c>
      <c r="B5" s="3"/>
      <c r="E5" s="49"/>
      <c r="F5" s="49"/>
      <c r="G5" s="118"/>
    </row>
    <row r="6" spans="1:7" s="1" customFormat="1" ht="12.75">
      <c r="A6" s="130" t="s">
        <v>42</v>
      </c>
      <c r="E6" s="49"/>
      <c r="F6" s="49"/>
      <c r="G6" s="118"/>
    </row>
    <row r="7" spans="5:7" s="1" customFormat="1" ht="13.5" thickBot="1">
      <c r="E7" s="51"/>
      <c r="F7" s="51" t="s">
        <v>17</v>
      </c>
      <c r="G7" s="118"/>
    </row>
    <row r="8" spans="1:7" s="4" customFormat="1" ht="12.75">
      <c r="A8" s="145" t="s">
        <v>40</v>
      </c>
      <c r="B8" s="146"/>
      <c r="C8" s="158" t="s">
        <v>1</v>
      </c>
      <c r="D8" s="159"/>
      <c r="E8" s="52" t="s">
        <v>4</v>
      </c>
      <c r="F8" s="53" t="s">
        <v>7</v>
      </c>
      <c r="G8" s="119"/>
    </row>
    <row r="9" spans="1:9" s="4" customFormat="1" ht="12.75">
      <c r="A9" s="147"/>
      <c r="B9" s="148"/>
      <c r="C9" s="160"/>
      <c r="D9" s="161"/>
      <c r="E9" s="54" t="s">
        <v>26</v>
      </c>
      <c r="F9" s="55" t="s">
        <v>9</v>
      </c>
      <c r="G9" s="119"/>
      <c r="I9" s="36"/>
    </row>
    <row r="10" spans="1:7" s="4" customFormat="1" ht="13.5" thickBot="1">
      <c r="A10" s="149"/>
      <c r="B10" s="150"/>
      <c r="C10" s="8" t="s">
        <v>3</v>
      </c>
      <c r="D10" s="9" t="s">
        <v>2</v>
      </c>
      <c r="E10" s="56" t="s">
        <v>27</v>
      </c>
      <c r="F10" s="57" t="s">
        <v>8</v>
      </c>
      <c r="G10" s="119"/>
    </row>
    <row r="11" spans="1:7" s="16" customFormat="1" ht="9" customHeight="1">
      <c r="A11" s="11"/>
      <c r="B11" s="12"/>
      <c r="C11" s="13">
        <v>1</v>
      </c>
      <c r="D11" s="14">
        <v>2</v>
      </c>
      <c r="E11" s="58" t="s">
        <v>33</v>
      </c>
      <c r="F11" s="116">
        <v>4</v>
      </c>
      <c r="G11" s="120"/>
    </row>
    <row r="12" spans="1:10" s="17" customFormat="1" ht="12">
      <c r="A12" s="78" t="s">
        <v>47</v>
      </c>
      <c r="B12" s="79"/>
      <c r="C12" s="80">
        <v>0</v>
      </c>
      <c r="D12" s="81">
        <f>SUM(D13:D17)</f>
        <v>1711.62</v>
      </c>
      <c r="E12" s="70">
        <f>SUM(E13:E18)</f>
        <v>179.48</v>
      </c>
      <c r="F12" s="71">
        <f>SUM(D12:E12)</f>
        <v>1891.1</v>
      </c>
      <c r="G12" s="121"/>
      <c r="H12" s="38"/>
      <c r="I12" s="38"/>
      <c r="J12" s="38"/>
    </row>
    <row r="13" spans="1:10" s="17" customFormat="1" ht="12">
      <c r="A13" s="82" t="s">
        <v>21</v>
      </c>
      <c r="B13" s="83"/>
      <c r="C13" s="84">
        <v>0</v>
      </c>
      <c r="D13" s="85">
        <v>105.12</v>
      </c>
      <c r="E13" s="73">
        <v>26.46</v>
      </c>
      <c r="F13" s="74">
        <f>+D13+E13</f>
        <v>131.58</v>
      </c>
      <c r="G13" s="121"/>
      <c r="H13" s="37"/>
      <c r="I13" s="37"/>
      <c r="J13" s="37"/>
    </row>
    <row r="14" spans="1:11" s="17" customFormat="1" ht="12">
      <c r="A14" s="82" t="s">
        <v>22</v>
      </c>
      <c r="B14" s="83"/>
      <c r="C14" s="84">
        <v>0</v>
      </c>
      <c r="D14" s="85">
        <v>695.78</v>
      </c>
      <c r="E14" s="73">
        <v>109.01</v>
      </c>
      <c r="F14" s="74">
        <f>+D14+E14</f>
        <v>804.79</v>
      </c>
      <c r="G14" s="122"/>
      <c r="H14" s="37"/>
      <c r="I14" s="37"/>
      <c r="J14" s="37"/>
      <c r="K14" s="37"/>
    </row>
    <row r="15" spans="1:11" s="17" customFormat="1" ht="12">
      <c r="A15" s="82" t="s">
        <v>24</v>
      </c>
      <c r="B15" s="83"/>
      <c r="C15" s="84">
        <v>0</v>
      </c>
      <c r="D15" s="85">
        <v>182.52</v>
      </c>
      <c r="E15" s="73">
        <v>0</v>
      </c>
      <c r="F15" s="74">
        <f>+D15+E15</f>
        <v>182.52</v>
      </c>
      <c r="G15" s="122"/>
      <c r="H15" s="37"/>
      <c r="I15" s="37"/>
      <c r="J15" s="37"/>
      <c r="K15" s="37"/>
    </row>
    <row r="16" spans="1:11" s="17" customFormat="1" ht="12">
      <c r="A16" s="82" t="s">
        <v>23</v>
      </c>
      <c r="B16" s="83"/>
      <c r="C16" s="84">
        <v>0</v>
      </c>
      <c r="D16" s="85">
        <v>634.38</v>
      </c>
      <c r="E16" s="73">
        <v>27.5</v>
      </c>
      <c r="F16" s="74">
        <f>+D16+E16</f>
        <v>661.88</v>
      </c>
      <c r="G16" s="122"/>
      <c r="H16" s="37"/>
      <c r="I16" s="37"/>
      <c r="J16" s="37"/>
      <c r="K16" s="37"/>
    </row>
    <row r="17" spans="1:11" s="17" customFormat="1" ht="12">
      <c r="A17" s="82" t="s">
        <v>25</v>
      </c>
      <c r="B17" s="83"/>
      <c r="C17" s="84">
        <v>0</v>
      </c>
      <c r="D17" s="85">
        <v>93.82</v>
      </c>
      <c r="E17" s="73">
        <v>16.51</v>
      </c>
      <c r="F17" s="74">
        <f>+D17+E17</f>
        <v>110.33</v>
      </c>
      <c r="G17" s="122"/>
      <c r="H17" s="37"/>
      <c r="I17" s="37"/>
      <c r="J17" s="37"/>
      <c r="K17" s="37"/>
    </row>
    <row r="18" spans="1:11" s="17" customFormat="1" ht="9" customHeight="1">
      <c r="A18" s="82"/>
      <c r="B18" s="83"/>
      <c r="C18" s="84"/>
      <c r="D18" s="85"/>
      <c r="E18" s="73"/>
      <c r="F18" s="74"/>
      <c r="G18" s="122"/>
      <c r="H18" s="37"/>
      <c r="I18" s="37"/>
      <c r="J18" s="37"/>
      <c r="K18" s="37"/>
    </row>
    <row r="19" spans="1:14" s="17" customFormat="1" ht="12">
      <c r="A19" s="78" t="s">
        <v>48</v>
      </c>
      <c r="B19" s="79"/>
      <c r="C19" s="86">
        <f>SUM(C20:C24)</f>
        <v>0</v>
      </c>
      <c r="D19" s="81">
        <f>SUM(D20:D24)</f>
        <v>9.530000000000001</v>
      </c>
      <c r="E19" s="75">
        <f>SUM(E20:E24)</f>
        <v>0</v>
      </c>
      <c r="F19" s="71">
        <f>SUM(D19:E19)</f>
        <v>9.530000000000001</v>
      </c>
      <c r="G19" s="122"/>
      <c r="H19" s="38"/>
      <c r="I19" s="37"/>
      <c r="J19" s="37"/>
      <c r="K19" s="37"/>
      <c r="N19" s="37"/>
    </row>
    <row r="20" spans="1:11" s="17" customFormat="1" ht="12">
      <c r="A20" s="82" t="s">
        <v>21</v>
      </c>
      <c r="B20" s="83"/>
      <c r="C20" s="84">
        <v>0</v>
      </c>
      <c r="D20" s="85">
        <v>0</v>
      </c>
      <c r="E20" s="73">
        <v>0</v>
      </c>
      <c r="F20" s="74">
        <f>+D20+E20</f>
        <v>0</v>
      </c>
      <c r="G20" s="121"/>
      <c r="H20" s="37"/>
      <c r="I20" s="37"/>
      <c r="J20" s="37"/>
      <c r="K20" s="37"/>
    </row>
    <row r="21" spans="1:11" s="17" customFormat="1" ht="12">
      <c r="A21" s="82" t="s">
        <v>22</v>
      </c>
      <c r="B21" s="83"/>
      <c r="C21" s="84">
        <v>0</v>
      </c>
      <c r="D21" s="85">
        <v>0</v>
      </c>
      <c r="E21" s="73">
        <v>0</v>
      </c>
      <c r="F21" s="74">
        <f>+D21+E21</f>
        <v>0</v>
      </c>
      <c r="G21" s="128"/>
      <c r="H21" s="129"/>
      <c r="I21" s="129"/>
      <c r="J21" s="129"/>
      <c r="K21" s="129"/>
    </row>
    <row r="22" spans="1:10" s="17" customFormat="1" ht="12">
      <c r="A22" s="82" t="s">
        <v>24</v>
      </c>
      <c r="B22" s="83"/>
      <c r="C22" s="84">
        <v>0</v>
      </c>
      <c r="D22" s="85">
        <v>3.93</v>
      </c>
      <c r="E22" s="73">
        <v>0</v>
      </c>
      <c r="F22" s="74">
        <f>+D22+E22</f>
        <v>3.93</v>
      </c>
      <c r="G22" s="121"/>
      <c r="H22" s="39"/>
      <c r="I22" s="37"/>
      <c r="J22" s="37"/>
    </row>
    <row r="23" spans="1:10" s="17" customFormat="1" ht="12">
      <c r="A23" s="82" t="s">
        <v>23</v>
      </c>
      <c r="B23" s="83"/>
      <c r="C23" s="84">
        <v>0</v>
      </c>
      <c r="D23" s="85">
        <v>0.48</v>
      </c>
      <c r="E23" s="73">
        <v>0</v>
      </c>
      <c r="F23" s="74">
        <f>+D23+E23</f>
        <v>0.48</v>
      </c>
      <c r="G23" s="122"/>
      <c r="H23" s="37"/>
      <c r="I23" s="37"/>
      <c r="J23" s="37"/>
    </row>
    <row r="24" spans="1:10" s="17" customFormat="1" ht="12">
      <c r="A24" s="82" t="s">
        <v>25</v>
      </c>
      <c r="B24" s="83"/>
      <c r="C24" s="84">
        <v>0</v>
      </c>
      <c r="D24" s="85">
        <v>5.12</v>
      </c>
      <c r="E24" s="73">
        <v>0</v>
      </c>
      <c r="F24" s="74">
        <f>+D24+E24</f>
        <v>5.12</v>
      </c>
      <c r="G24" s="122"/>
      <c r="H24" s="37"/>
      <c r="I24" s="37"/>
      <c r="J24" s="37"/>
    </row>
    <row r="25" spans="1:10" s="17" customFormat="1" ht="9" customHeight="1">
      <c r="A25" s="82"/>
      <c r="B25" s="83"/>
      <c r="C25" s="84"/>
      <c r="D25" s="85"/>
      <c r="E25" s="73"/>
      <c r="F25" s="74"/>
      <c r="G25" s="122"/>
      <c r="H25" s="37"/>
      <c r="I25" s="37"/>
      <c r="J25" s="37"/>
    </row>
    <row r="26" spans="1:10" s="17" customFormat="1" ht="12">
      <c r="A26" s="111" t="s">
        <v>52</v>
      </c>
      <c r="B26" s="83"/>
      <c r="C26" s="84"/>
      <c r="D26" s="135">
        <f>SUM(D27)</f>
        <v>0</v>
      </c>
      <c r="E26" s="136">
        <f>SUM(E27)</f>
        <v>14.83</v>
      </c>
      <c r="F26" s="115">
        <f>SUM(D26:E26)</f>
        <v>14.83</v>
      </c>
      <c r="G26" s="122"/>
      <c r="H26" s="38"/>
      <c r="I26" s="37"/>
      <c r="J26" s="38"/>
    </row>
    <row r="27" spans="1:14" s="17" customFormat="1" ht="12.75">
      <c r="A27" s="82" t="s">
        <v>21</v>
      </c>
      <c r="B27" s="83"/>
      <c r="C27" s="84">
        <v>0</v>
      </c>
      <c r="D27" s="85">
        <v>0</v>
      </c>
      <c r="E27" s="73">
        <v>14.83</v>
      </c>
      <c r="F27" s="72">
        <v>14.83</v>
      </c>
      <c r="G27" s="118"/>
      <c r="H27" s="1"/>
      <c r="I27" s="1"/>
      <c r="J27" s="1"/>
      <c r="K27" s="1"/>
      <c r="L27" s="1"/>
      <c r="M27" s="37"/>
      <c r="N27" s="1"/>
    </row>
    <row r="28" spans="1:14" s="17" customFormat="1" ht="13.5" thickBot="1">
      <c r="A28" s="87" t="s">
        <v>16</v>
      </c>
      <c r="B28" s="88"/>
      <c r="C28" s="89">
        <f>SUM(C12+C19+C26)</f>
        <v>0</v>
      </c>
      <c r="D28" s="90">
        <f>SUM(D12+D19+D26)</f>
        <v>1721.1499999999999</v>
      </c>
      <c r="E28" s="76">
        <f>SUM(E12+E19+E26)</f>
        <v>194.31</v>
      </c>
      <c r="F28" s="77">
        <f>SUM(D28:E28)</f>
        <v>1915.4599999999998</v>
      </c>
      <c r="G28" s="131"/>
      <c r="H28" s="132"/>
      <c r="I28" s="133"/>
      <c r="J28" s="1"/>
      <c r="K28" s="1"/>
      <c r="L28" s="1"/>
      <c r="M28" s="37"/>
      <c r="N28" s="127"/>
    </row>
    <row r="29" spans="5:13" s="1" customFormat="1" ht="12.75">
      <c r="E29" s="49"/>
      <c r="F29" s="49"/>
      <c r="G29" s="118"/>
      <c r="M29" s="37"/>
    </row>
    <row r="30" spans="5:7" s="1" customFormat="1" ht="12.75">
      <c r="E30" s="49"/>
      <c r="F30" s="49"/>
      <c r="G30" s="118"/>
    </row>
    <row r="31" spans="1:13" s="1" customFormat="1" ht="12.75">
      <c r="A31" s="3" t="s">
        <v>43</v>
      </c>
      <c r="E31" s="49"/>
      <c r="F31" s="49"/>
      <c r="G31" s="118"/>
      <c r="M31" s="37"/>
    </row>
    <row r="32" spans="5:7" s="1" customFormat="1" ht="13.5" thickBot="1">
      <c r="E32" s="49"/>
      <c r="F32" s="51" t="s">
        <v>17</v>
      </c>
      <c r="G32" s="118"/>
    </row>
    <row r="33" spans="1:7" s="4" customFormat="1" ht="12.75">
      <c r="A33" s="153" t="s">
        <v>18</v>
      </c>
      <c r="B33" s="143" t="s">
        <v>46</v>
      </c>
      <c r="C33" s="151" t="s">
        <v>28</v>
      </c>
      <c r="D33" s="152"/>
      <c r="E33" s="52" t="s">
        <v>4</v>
      </c>
      <c r="F33" s="53" t="s">
        <v>7</v>
      </c>
      <c r="G33" s="44"/>
    </row>
    <row r="34" spans="1:7" s="4" customFormat="1" ht="13.5" thickBot="1">
      <c r="A34" s="162"/>
      <c r="B34" s="144"/>
      <c r="C34" s="8" t="s">
        <v>3</v>
      </c>
      <c r="D34" s="9" t="s">
        <v>2</v>
      </c>
      <c r="E34" s="56" t="s">
        <v>26</v>
      </c>
      <c r="F34" s="57" t="s">
        <v>39</v>
      </c>
      <c r="G34" s="44"/>
    </row>
    <row r="35" spans="1:14" s="16" customFormat="1" ht="9.75" customHeight="1">
      <c r="A35" s="15"/>
      <c r="B35" s="11"/>
      <c r="C35" s="13">
        <v>1</v>
      </c>
      <c r="D35" s="14">
        <v>2</v>
      </c>
      <c r="E35" s="117">
        <v>3</v>
      </c>
      <c r="F35" s="59" t="s">
        <v>10</v>
      </c>
      <c r="G35" s="122"/>
      <c r="H35" s="37"/>
      <c r="I35" s="37"/>
      <c r="J35" s="37"/>
      <c r="K35" s="17"/>
      <c r="L35" s="17"/>
      <c r="M35" s="17"/>
      <c r="N35" s="17"/>
    </row>
    <row r="36" spans="1:10" s="17" customFormat="1" ht="12">
      <c r="A36" s="91">
        <v>5000</v>
      </c>
      <c r="B36" s="92" t="s">
        <v>29</v>
      </c>
      <c r="C36" s="93">
        <f>SUM(C38:C43)</f>
        <v>0</v>
      </c>
      <c r="D36" s="94">
        <f>SUM(D38:D42)</f>
        <v>1616.0300000000002</v>
      </c>
      <c r="E36" s="101">
        <f>SUM(E38:E42)</f>
        <v>152.79</v>
      </c>
      <c r="F36" s="102">
        <f>SUM(F38:F42)</f>
        <v>1768.82</v>
      </c>
      <c r="G36" s="122"/>
      <c r="H36" s="37"/>
      <c r="I36" s="37"/>
      <c r="J36" s="37"/>
    </row>
    <row r="37" spans="1:10" s="17" customFormat="1" ht="12">
      <c r="A37" s="91"/>
      <c r="B37" s="140" t="s">
        <v>49</v>
      </c>
      <c r="C37" s="93"/>
      <c r="D37" s="94"/>
      <c r="E37" s="101"/>
      <c r="F37" s="102"/>
      <c r="G37" s="122"/>
      <c r="H37" s="37"/>
      <c r="I37" s="37"/>
      <c r="J37" s="37"/>
    </row>
    <row r="38" spans="1:10" s="17" customFormat="1" ht="12">
      <c r="A38" s="95"/>
      <c r="B38" s="82" t="s">
        <v>11</v>
      </c>
      <c r="C38" s="84">
        <v>0</v>
      </c>
      <c r="D38" s="85">
        <v>0</v>
      </c>
      <c r="E38" s="73">
        <v>0</v>
      </c>
      <c r="F38" s="74">
        <f>SUM(D38:E38)</f>
        <v>0</v>
      </c>
      <c r="G38" s="122"/>
      <c r="H38" s="37"/>
      <c r="I38" s="37"/>
      <c r="J38" s="37"/>
    </row>
    <row r="39" spans="1:10" s="17" customFormat="1" ht="12">
      <c r="A39" s="95"/>
      <c r="B39" s="82" t="s">
        <v>12</v>
      </c>
      <c r="C39" s="84">
        <v>0</v>
      </c>
      <c r="D39" s="85">
        <v>695.78</v>
      </c>
      <c r="E39" s="73">
        <v>108.78</v>
      </c>
      <c r="F39" s="74">
        <f>SUM(D39:E39)</f>
        <v>804.56</v>
      </c>
      <c r="G39" s="122"/>
      <c r="H39" s="38"/>
      <c r="I39" s="37"/>
      <c r="J39" s="38"/>
    </row>
    <row r="40" spans="1:14" s="17" customFormat="1" ht="12.75">
      <c r="A40" s="95"/>
      <c r="B40" s="82" t="s">
        <v>13</v>
      </c>
      <c r="C40" s="84">
        <v>0</v>
      </c>
      <c r="D40" s="85">
        <v>186.45</v>
      </c>
      <c r="E40" s="73">
        <f>+E15+E22</f>
        <v>0</v>
      </c>
      <c r="F40" s="74">
        <f>SUM(D40:E40)</f>
        <v>186.45</v>
      </c>
      <c r="G40" s="118"/>
      <c r="H40" s="1"/>
      <c r="I40" s="1"/>
      <c r="J40" s="1"/>
      <c r="K40" s="1"/>
      <c r="L40" s="1"/>
      <c r="M40" s="37"/>
      <c r="N40" s="1"/>
    </row>
    <row r="41" spans="1:14" s="17" customFormat="1" ht="12.75">
      <c r="A41" s="95"/>
      <c r="B41" s="82" t="s">
        <v>14</v>
      </c>
      <c r="C41" s="84">
        <v>0</v>
      </c>
      <c r="D41" s="85">
        <v>634.86</v>
      </c>
      <c r="E41" s="73">
        <f>+E16+E23</f>
        <v>27.5</v>
      </c>
      <c r="F41" s="74">
        <f>SUM(D41:E41)</f>
        <v>662.36</v>
      </c>
      <c r="G41" s="131"/>
      <c r="H41" s="132"/>
      <c r="I41" s="133"/>
      <c r="J41" s="1"/>
      <c r="K41" s="1"/>
      <c r="L41" s="1"/>
      <c r="M41" s="37"/>
      <c r="N41" s="127"/>
    </row>
    <row r="42" spans="1:14" s="17" customFormat="1" ht="12.75">
      <c r="A42" s="95"/>
      <c r="B42" s="82" t="s">
        <v>35</v>
      </c>
      <c r="C42" s="84">
        <v>0</v>
      </c>
      <c r="D42" s="85">
        <v>98.94</v>
      </c>
      <c r="E42" s="73">
        <f>+E17+E24</f>
        <v>16.51</v>
      </c>
      <c r="F42" s="74">
        <f>SUM(D42:E42)</f>
        <v>115.45</v>
      </c>
      <c r="G42" s="118"/>
      <c r="H42" s="1"/>
      <c r="I42" s="1"/>
      <c r="J42" s="1"/>
      <c r="K42" s="1"/>
      <c r="L42" s="1"/>
      <c r="M42" s="37"/>
      <c r="N42" s="1"/>
    </row>
    <row r="43" spans="1:14" s="17" customFormat="1" ht="9" customHeight="1">
      <c r="A43" s="95"/>
      <c r="B43" s="82"/>
      <c r="C43" s="84"/>
      <c r="D43" s="85"/>
      <c r="E43" s="73"/>
      <c r="F43" s="74"/>
      <c r="G43" s="118"/>
      <c r="H43" s="1"/>
      <c r="I43" s="1"/>
      <c r="J43" s="1"/>
      <c r="K43" s="1"/>
      <c r="L43" s="1"/>
      <c r="M43" s="1"/>
      <c r="N43" s="1"/>
    </row>
    <row r="44" spans="1:14" s="17" customFormat="1" ht="12.75">
      <c r="A44" s="95"/>
      <c r="B44" s="111" t="s">
        <v>50</v>
      </c>
      <c r="C44" s="112">
        <v>0</v>
      </c>
      <c r="D44" s="113">
        <v>105.12</v>
      </c>
      <c r="E44" s="114">
        <v>26.46</v>
      </c>
      <c r="F44" s="115">
        <f>SUM(D44:E44)</f>
        <v>131.58</v>
      </c>
      <c r="G44" s="118"/>
      <c r="H44" s="1"/>
      <c r="I44" s="1"/>
      <c r="J44" s="1"/>
      <c r="K44" s="1"/>
      <c r="L44" s="1"/>
      <c r="M44" s="37"/>
      <c r="N44" s="1"/>
    </row>
    <row r="45" spans="1:14" s="17" customFormat="1" ht="12.75">
      <c r="A45" s="95"/>
      <c r="B45" s="111" t="s">
        <v>51</v>
      </c>
      <c r="C45" s="112">
        <v>0</v>
      </c>
      <c r="D45" s="113">
        <v>0</v>
      </c>
      <c r="E45" s="114">
        <v>14.83</v>
      </c>
      <c r="F45" s="115">
        <f>SUM(D45:E45)</f>
        <v>14.83</v>
      </c>
      <c r="G45" s="118"/>
      <c r="H45" s="1"/>
      <c r="I45" s="1"/>
      <c r="J45" s="1"/>
      <c r="K45" s="1"/>
      <c r="L45" s="1"/>
      <c r="M45" s="37"/>
      <c r="N45" s="1"/>
    </row>
    <row r="46" spans="1:14" s="17" customFormat="1" ht="12.75">
      <c r="A46" s="95"/>
      <c r="B46" s="111"/>
      <c r="C46" s="112"/>
      <c r="D46" s="113"/>
      <c r="E46" s="114"/>
      <c r="F46" s="115"/>
      <c r="G46" s="118"/>
      <c r="H46" s="1"/>
      <c r="I46" s="1"/>
      <c r="J46" s="1"/>
      <c r="K46" s="1"/>
      <c r="L46" s="1"/>
      <c r="M46" s="37"/>
      <c r="N46" s="1"/>
    </row>
    <row r="47" spans="1:14" s="17" customFormat="1" ht="12" customHeight="1">
      <c r="A47" s="142"/>
      <c r="B47" s="141" t="s">
        <v>45</v>
      </c>
      <c r="C47" s="112"/>
      <c r="D47" s="113"/>
      <c r="E47" s="114"/>
      <c r="F47" s="115"/>
      <c r="G47" s="118"/>
      <c r="H47" s="1"/>
      <c r="I47" s="1"/>
      <c r="J47" s="1"/>
      <c r="K47" s="1"/>
      <c r="L47" s="1"/>
      <c r="M47" s="37"/>
      <c r="N47" s="1"/>
    </row>
    <row r="48" spans="1:10" s="17" customFormat="1" ht="12">
      <c r="A48" s="95"/>
      <c r="B48" s="139" t="s">
        <v>44</v>
      </c>
      <c r="C48" s="112">
        <v>0</v>
      </c>
      <c r="D48" s="113">
        <v>0</v>
      </c>
      <c r="E48" s="114">
        <v>0.23</v>
      </c>
      <c r="F48" s="115">
        <f>SUM(D48:E48)</f>
        <v>0.23</v>
      </c>
      <c r="G48" s="123"/>
      <c r="H48" s="40"/>
      <c r="I48" s="37"/>
      <c r="J48" s="41"/>
    </row>
    <row r="49" spans="1:10" s="17" customFormat="1" ht="12">
      <c r="A49" s="95"/>
      <c r="B49" s="82"/>
      <c r="C49" s="112"/>
      <c r="D49" s="85"/>
      <c r="E49" s="73"/>
      <c r="F49" s="74"/>
      <c r="G49" s="123"/>
      <c r="H49" s="40"/>
      <c r="I49" s="37"/>
      <c r="J49" s="41"/>
    </row>
    <row r="50" spans="1:9" s="17" customFormat="1" ht="12.75" thickBot="1">
      <c r="A50" s="96"/>
      <c r="B50" s="87" t="s">
        <v>34</v>
      </c>
      <c r="C50" s="97">
        <f>+C44+C36+C45+C48</f>
        <v>0</v>
      </c>
      <c r="D50" s="138">
        <f>+D44+D36+D45+D48</f>
        <v>1721.15</v>
      </c>
      <c r="E50" s="137">
        <f>+E44+E36+E45+E48</f>
        <v>194.31</v>
      </c>
      <c r="F50" s="109">
        <f>+F44+F36+F45+F48</f>
        <v>1915.4599999999998</v>
      </c>
      <c r="G50" s="124"/>
      <c r="H50" s="40"/>
      <c r="I50" s="37"/>
    </row>
    <row r="51" spans="5:7" s="1" customFormat="1" ht="12.75">
      <c r="E51" s="49"/>
      <c r="F51" s="49"/>
      <c r="G51" s="118"/>
    </row>
    <row r="52" spans="5:7" s="1" customFormat="1" ht="12.75" hidden="1">
      <c r="E52" s="49"/>
      <c r="F52" s="49"/>
      <c r="G52" s="118"/>
    </row>
    <row r="53" spans="1:7" s="1" customFormat="1" ht="12.75" hidden="1">
      <c r="A53" s="3" t="s">
        <v>30</v>
      </c>
      <c r="E53" s="49"/>
      <c r="F53" s="49"/>
      <c r="G53" s="118"/>
    </row>
    <row r="54" spans="5:7" s="1" customFormat="1" ht="12.75" hidden="1">
      <c r="E54" s="49"/>
      <c r="F54" s="51" t="s">
        <v>17</v>
      </c>
      <c r="G54" s="118"/>
    </row>
    <row r="55" spans="1:7" s="1" customFormat="1" ht="12.75" hidden="1">
      <c r="A55" s="21"/>
      <c r="B55" s="22"/>
      <c r="C55" s="155" t="s">
        <v>32</v>
      </c>
      <c r="D55" s="156"/>
      <c r="E55" s="156"/>
      <c r="F55" s="157"/>
      <c r="G55" s="118"/>
    </row>
    <row r="56" spans="1:7" s="1" customFormat="1" ht="12.75" hidden="1">
      <c r="A56" s="6" t="s">
        <v>18</v>
      </c>
      <c r="B56" s="5" t="s">
        <v>31</v>
      </c>
      <c r="C56" s="158" t="s">
        <v>28</v>
      </c>
      <c r="D56" s="159"/>
      <c r="E56" s="52" t="s">
        <v>4</v>
      </c>
      <c r="F56" s="53" t="s">
        <v>7</v>
      </c>
      <c r="G56" s="118"/>
    </row>
    <row r="57" spans="1:10" s="1" customFormat="1" ht="12.75" hidden="1">
      <c r="A57" s="6"/>
      <c r="B57" s="23"/>
      <c r="C57" s="160"/>
      <c r="D57" s="161"/>
      <c r="E57" s="54" t="s">
        <v>5</v>
      </c>
      <c r="F57" s="55" t="s">
        <v>20</v>
      </c>
      <c r="G57" s="118"/>
      <c r="H57" s="4"/>
      <c r="I57" s="4"/>
      <c r="J57" s="4"/>
    </row>
    <row r="58" spans="1:10" s="1" customFormat="1" ht="13.5" hidden="1" thickBot="1">
      <c r="A58" s="10"/>
      <c r="B58" s="7"/>
      <c r="C58" s="8" t="s">
        <v>3</v>
      </c>
      <c r="D58" s="9" t="s">
        <v>2</v>
      </c>
      <c r="E58" s="56" t="s">
        <v>6</v>
      </c>
      <c r="F58" s="57" t="s">
        <v>8</v>
      </c>
      <c r="G58" s="118"/>
      <c r="H58" s="4"/>
      <c r="I58" s="4"/>
      <c r="J58" s="4"/>
    </row>
    <row r="59" spans="1:7" s="17" customFormat="1" ht="11.25" hidden="1">
      <c r="A59" s="30"/>
      <c r="B59" s="31"/>
      <c r="C59" s="32">
        <v>1</v>
      </c>
      <c r="D59" s="33">
        <v>2</v>
      </c>
      <c r="E59" s="65">
        <v>3</v>
      </c>
      <c r="F59" s="66" t="s">
        <v>10</v>
      </c>
      <c r="G59" s="123"/>
    </row>
    <row r="60" spans="1:10" s="1" customFormat="1" ht="12.75" hidden="1">
      <c r="A60" s="24">
        <v>5000</v>
      </c>
      <c r="B60" s="25" t="s">
        <v>29</v>
      </c>
      <c r="C60" s="26">
        <f>SUM(C61:C65)</f>
        <v>0</v>
      </c>
      <c r="D60" s="43">
        <f>SUM(D61:D65)</f>
        <v>0</v>
      </c>
      <c r="E60" s="62">
        <f>SUM(E61:E65)</f>
        <v>0</v>
      </c>
      <c r="F60" s="63">
        <f aca="true" t="shared" si="0" ref="F60:F65">SUM(D60:E60)</f>
        <v>0</v>
      </c>
      <c r="G60" s="118"/>
      <c r="H60" s="37"/>
      <c r="I60" s="37"/>
      <c r="J60" s="42"/>
    </row>
    <row r="61" spans="1:10" s="1" customFormat="1" ht="12.75" hidden="1">
      <c r="A61" s="27"/>
      <c r="B61" s="18" t="s">
        <v>11</v>
      </c>
      <c r="C61" s="19">
        <v>0</v>
      </c>
      <c r="D61" s="34">
        <v>0</v>
      </c>
      <c r="E61" s="60">
        <v>0</v>
      </c>
      <c r="F61" s="61">
        <f t="shared" si="0"/>
        <v>0</v>
      </c>
      <c r="G61" s="118"/>
      <c r="H61" s="37"/>
      <c r="I61" s="37"/>
      <c r="J61" s="42"/>
    </row>
    <row r="62" spans="1:10" s="1" customFormat="1" ht="12.75" hidden="1">
      <c r="A62" s="27"/>
      <c r="B62" s="18" t="s">
        <v>12</v>
      </c>
      <c r="C62" s="19">
        <v>0</v>
      </c>
      <c r="D62" s="34">
        <v>0</v>
      </c>
      <c r="E62" s="60">
        <v>0</v>
      </c>
      <c r="F62" s="61">
        <f t="shared" si="0"/>
        <v>0</v>
      </c>
      <c r="G62" s="118"/>
      <c r="H62" s="37"/>
      <c r="I62" s="37"/>
      <c r="J62" s="42"/>
    </row>
    <row r="63" spans="1:10" s="1" customFormat="1" ht="12.75" hidden="1">
      <c r="A63" s="27"/>
      <c r="B63" s="18" t="s">
        <v>13</v>
      </c>
      <c r="C63" s="19">
        <v>0</v>
      </c>
      <c r="D63" s="34">
        <v>0</v>
      </c>
      <c r="E63" s="60">
        <v>0</v>
      </c>
      <c r="F63" s="61">
        <f t="shared" si="0"/>
        <v>0</v>
      </c>
      <c r="G63" s="118"/>
      <c r="H63" s="37"/>
      <c r="I63" s="37"/>
      <c r="J63" s="42"/>
    </row>
    <row r="64" spans="1:10" s="1" customFormat="1" ht="12.75" hidden="1">
      <c r="A64" s="27"/>
      <c r="B64" s="18" t="s">
        <v>14</v>
      </c>
      <c r="C64" s="19">
        <v>0</v>
      </c>
      <c r="D64" s="34">
        <v>0</v>
      </c>
      <c r="E64" s="60">
        <v>0</v>
      </c>
      <c r="F64" s="61">
        <f t="shared" si="0"/>
        <v>0</v>
      </c>
      <c r="G64" s="118"/>
      <c r="H64" s="37"/>
      <c r="I64" s="37"/>
      <c r="J64" s="42"/>
    </row>
    <row r="65" spans="1:10" s="1" customFormat="1" ht="12.75" hidden="1">
      <c r="A65" s="27"/>
      <c r="B65" s="18" t="s">
        <v>15</v>
      </c>
      <c r="C65" s="19">
        <v>0</v>
      </c>
      <c r="D65" s="34">
        <v>0</v>
      </c>
      <c r="E65" s="60">
        <v>0</v>
      </c>
      <c r="F65" s="61">
        <f t="shared" si="0"/>
        <v>0</v>
      </c>
      <c r="G65" s="118"/>
      <c r="H65" s="37"/>
      <c r="I65" s="37"/>
      <c r="J65" s="42"/>
    </row>
    <row r="66" spans="1:10" s="1" customFormat="1" ht="12.75" hidden="1">
      <c r="A66" s="27"/>
      <c r="B66" s="18"/>
      <c r="C66" s="19"/>
      <c r="D66" s="34"/>
      <c r="E66" s="60"/>
      <c r="F66" s="61"/>
      <c r="G66" s="118"/>
      <c r="H66" s="37"/>
      <c r="I66" s="37"/>
      <c r="J66" s="42"/>
    </row>
    <row r="67" spans="1:10" s="1" customFormat="1" ht="13.5" hidden="1" thickBot="1">
      <c r="A67" s="28"/>
      <c r="B67" s="20" t="s">
        <v>19</v>
      </c>
      <c r="C67" s="29">
        <f>SUM(C61:C66)</f>
        <v>0</v>
      </c>
      <c r="D67" s="35">
        <f>SUM(D61:D66)</f>
        <v>0</v>
      </c>
      <c r="E67" s="64">
        <f>SUM(E61:E66)</f>
        <v>0</v>
      </c>
      <c r="F67" s="64">
        <f>SUM(D67+E67)</f>
        <v>0</v>
      </c>
      <c r="G67" s="118"/>
      <c r="H67" s="37"/>
      <c r="I67" s="37"/>
      <c r="J67" s="37"/>
    </row>
    <row r="69" spans="1:6" ht="13.5" thickBot="1">
      <c r="A69" s="110" t="s">
        <v>53</v>
      </c>
      <c r="B69" s="110"/>
      <c r="F69" s="51" t="s">
        <v>17</v>
      </c>
    </row>
    <row r="70" spans="1:6" ht="12.75">
      <c r="A70" s="153" t="s">
        <v>18</v>
      </c>
      <c r="B70" s="143" t="s">
        <v>31</v>
      </c>
      <c r="C70" s="155" t="s">
        <v>37</v>
      </c>
      <c r="D70" s="156"/>
      <c r="E70" s="156"/>
      <c r="F70" s="157"/>
    </row>
    <row r="71" spans="1:7" s="47" customFormat="1" ht="26.25" thickBot="1">
      <c r="A71" s="154"/>
      <c r="B71" s="144"/>
      <c r="C71" s="45" t="s">
        <v>3</v>
      </c>
      <c r="D71" s="46" t="s">
        <v>2</v>
      </c>
      <c r="E71" s="68" t="s">
        <v>38</v>
      </c>
      <c r="F71" s="69" t="s">
        <v>39</v>
      </c>
      <c r="G71" s="126"/>
    </row>
    <row r="72" spans="1:6" ht="9.75" customHeight="1">
      <c r="A72" s="98"/>
      <c r="B72" s="99"/>
      <c r="C72" s="13">
        <v>1</v>
      </c>
      <c r="D72" s="14">
        <v>2</v>
      </c>
      <c r="E72" s="117">
        <v>3</v>
      </c>
      <c r="F72" s="59" t="s">
        <v>10</v>
      </c>
    </row>
    <row r="73" spans="1:6" ht="12.75">
      <c r="A73" s="91">
        <v>5000</v>
      </c>
      <c r="B73" s="92" t="s">
        <v>29</v>
      </c>
      <c r="C73" s="100">
        <f>SUM(C74:C78)</f>
        <v>0</v>
      </c>
      <c r="D73" s="94">
        <f>SUM(D74:D78)</f>
        <v>1616.0300000000002</v>
      </c>
      <c r="E73" s="101">
        <f>SUM(E74:E78)</f>
        <v>152.79</v>
      </c>
      <c r="F73" s="102">
        <f aca="true" t="shared" si="1" ref="F73:F78">SUM(D73:E73)</f>
        <v>1768.8200000000002</v>
      </c>
    </row>
    <row r="74" spans="1:8" ht="12.75">
      <c r="A74" s="95"/>
      <c r="B74" s="82" t="s">
        <v>11</v>
      </c>
      <c r="C74" s="103">
        <v>0</v>
      </c>
      <c r="D74" s="85">
        <v>0</v>
      </c>
      <c r="E74" s="73">
        <f>+E38</f>
        <v>0</v>
      </c>
      <c r="F74" s="74">
        <f t="shared" si="1"/>
        <v>0</v>
      </c>
      <c r="H74" s="134"/>
    </row>
    <row r="75" spans="1:6" ht="12.75">
      <c r="A75" s="95"/>
      <c r="B75" s="82" t="s">
        <v>12</v>
      </c>
      <c r="C75" s="103">
        <v>0</v>
      </c>
      <c r="D75" s="85">
        <v>695.78</v>
      </c>
      <c r="E75" s="73">
        <f>+E39</f>
        <v>108.78</v>
      </c>
      <c r="F75" s="74">
        <f t="shared" si="1"/>
        <v>804.56</v>
      </c>
    </row>
    <row r="76" spans="1:6" ht="12.75">
      <c r="A76" s="95"/>
      <c r="B76" s="82" t="s">
        <v>13</v>
      </c>
      <c r="C76" s="103">
        <v>0</v>
      </c>
      <c r="D76" s="85">
        <v>186.45</v>
      </c>
      <c r="E76" s="73">
        <f>+E40</f>
        <v>0</v>
      </c>
      <c r="F76" s="74">
        <f t="shared" si="1"/>
        <v>186.45</v>
      </c>
    </row>
    <row r="77" spans="1:6" ht="12.75">
      <c r="A77" s="95"/>
      <c r="B77" s="82" t="s">
        <v>14</v>
      </c>
      <c r="C77" s="103">
        <v>0</v>
      </c>
      <c r="D77" s="85">
        <v>634.86</v>
      </c>
      <c r="E77" s="73">
        <v>27.5</v>
      </c>
      <c r="F77" s="74">
        <f t="shared" si="1"/>
        <v>662.36</v>
      </c>
    </row>
    <row r="78" spans="1:6" ht="13.5" thickBot="1">
      <c r="A78" s="96"/>
      <c r="B78" s="104" t="s">
        <v>35</v>
      </c>
      <c r="C78" s="105">
        <v>0</v>
      </c>
      <c r="D78" s="106">
        <v>98.94</v>
      </c>
      <c r="E78" s="107">
        <v>16.51</v>
      </c>
      <c r="F78" s="108">
        <f t="shared" si="1"/>
        <v>115.45</v>
      </c>
    </row>
  </sheetData>
  <mergeCells count="10">
    <mergeCell ref="B33:B34"/>
    <mergeCell ref="A8:B10"/>
    <mergeCell ref="B70:B71"/>
    <mergeCell ref="C33:D33"/>
    <mergeCell ref="A70:A71"/>
    <mergeCell ref="C70:F70"/>
    <mergeCell ref="C8:D9"/>
    <mergeCell ref="C56:D57"/>
    <mergeCell ref="C55:F55"/>
    <mergeCell ref="A33:A34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pospichalova</cp:lastModifiedBy>
  <cp:lastPrinted>2009-12-17T06:17:18Z</cp:lastPrinted>
  <dcterms:created xsi:type="dcterms:W3CDTF">2003-12-06T20:20:57Z</dcterms:created>
  <dcterms:modified xsi:type="dcterms:W3CDTF">2009-12-17T13:24:53Z</dcterms:modified>
  <cp:category/>
  <cp:version/>
  <cp:contentType/>
  <cp:contentStatus/>
</cp:coreProperties>
</file>