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1" yWindow="165" windowWidth="15480" windowHeight="9210" activeTab="0"/>
  </bookViews>
  <sheets>
    <sheet name="List1" sheetId="1" r:id="rId1"/>
  </sheets>
  <definedNames>
    <definedName name="_xlnm._FilterDatabase" localSheetId="0" hidden="1">'List1'!$A$6:$N$117</definedName>
    <definedName name="_xlnm.Print_Titles" localSheetId="0">'List1'!$6:$6</definedName>
    <definedName name="_xlnm.Print_Area" localSheetId="0">'List1'!$A$1:$P$156</definedName>
  </definedNames>
  <calcPr fullCalcOnLoad="1"/>
</workbook>
</file>

<file path=xl/sharedStrings.xml><?xml version="1.0" encoding="utf-8"?>
<sst xmlns="http://schemas.openxmlformats.org/spreadsheetml/2006/main" count="604" uniqueCount="217">
  <si>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</si>
  <si>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</si>
  <si>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</si>
  <si>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</si>
  <si>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</si>
  <si>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</si>
  <si>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Tyflo Vysočina Jihlava o.p.s.</t>
  </si>
  <si>
    <t>Centra denních služeb</t>
  </si>
  <si>
    <t>Asociace pomáhající lidem s autismem - APLA-Vysočina o.s.</t>
  </si>
  <si>
    <t>denní stacionáře</t>
  </si>
  <si>
    <t>Denní stacionář Integrační centrum Sasov</t>
  </si>
  <si>
    <t>Denní centrum Barevný svět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</si>
  <si>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</si>
  <si>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</si>
  <si>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</si>
  <si>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</si>
  <si>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</si>
  <si>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Dům sv. Antonína - denní stacionář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</si>
  <si>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</si>
  <si>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</si>
  <si>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</si>
  <si>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</si>
  <si>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</si>
  <si>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Centrum J.J.Pestalozziho,o.p.s.</t>
  </si>
  <si>
    <t>domy na půl cesty</t>
  </si>
  <si>
    <t>Dům na půli cesty Havlíčkův Brod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</si>
  <si>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</si>
  <si>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</si>
  <si>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</si>
  <si>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</si>
  <si>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</si>
  <si>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</si>
  <si>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</si>
  <si>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</si>
  <si>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</si>
  <si>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</si>
  <si>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</si>
  <si>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</si>
  <si>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</si>
  <si>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</si>
  <si>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nízkoprahová zařízení pro děti a mládež</t>
  </si>
  <si>
    <t>Nízkoprahový klub Vrakbar Jihlava</t>
  </si>
  <si>
    <t>Klub Zámek - centrum prevence Třebíč</t>
  </si>
  <si>
    <t>Nadosah - centrum prevence Bystřice nad Pernštejnem</t>
  </si>
  <si>
    <t>Ambrela - Komunitní centrum pro děti a mládež Třebíč</t>
  </si>
  <si>
    <t>ERKO-nízkoprahové zařízení pro děti a mládež Jihlava</t>
  </si>
  <si>
    <t>Ponorka - nízkoprahové zařízení pro děti a mládež Žďár nad Sázavou</t>
  </si>
  <si>
    <t>Farní charita Pacov</t>
  </si>
  <si>
    <t>Nízkoprahové zaříní pro děti a mládež Spirála</t>
  </si>
  <si>
    <t>Nízkoprahové centrum pro děti a mládež Světlá nad Sázavou</t>
  </si>
  <si>
    <t>Sdružení Nové Město na Moravě o.s.</t>
  </si>
  <si>
    <t>EZOP - Nízkoprahové zařízení pro děti a mládež</t>
  </si>
  <si>
    <t>STŘED,o.s.</t>
  </si>
  <si>
    <t>Su-Terén</t>
  </si>
  <si>
    <t>odborné sociální poradenství</t>
  </si>
  <si>
    <t>Odborné sociální poradenství APLA-Vysočina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</si>
  <si>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</si>
  <si>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</si>
  <si>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</si>
  <si>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</si>
  <si>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</si>
  <si>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</si>
  <si>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Odborné sociální poradenství</t>
  </si>
  <si>
    <t>Hospicové hnutí - Vysočina, o.s.</t>
  </si>
  <si>
    <t>Hospicová péče</t>
  </si>
  <si>
    <t>Občanská poradna  Jihlava</t>
  </si>
  <si>
    <t>Občanská poradna Jihlava</t>
  </si>
  <si>
    <t>Občanská poradna Třebíč</t>
  </si>
  <si>
    <t>Občanská poradna Žďár nad Sázavou</t>
  </si>
  <si>
    <t>Sociální poradenství</t>
  </si>
  <si>
    <t>Občanská poradna Havlíčkův Brod</t>
  </si>
  <si>
    <t>Oblastní charita Pelhřimov</t>
  </si>
  <si>
    <t>Občanská poradna</t>
  </si>
  <si>
    <t>Občanská poradna Nové Město na Moravě, člen AOP ČR</t>
  </si>
  <si>
    <t>Svaz neslyšících a nedoslýchavých v ČR Krajská organizace Vysočina</t>
  </si>
  <si>
    <t>TyfloCentrum Jihlava o.p.s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</si>
  <si>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</si>
  <si>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</si>
  <si>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</si>
  <si>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</si>
  <si>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</si>
  <si>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DIANA TŘEBÍČ, o.p.s</t>
  </si>
  <si>
    <t>DIANA TŘEBÍČ, o.p.s. - Domácí hospicová péče</t>
  </si>
  <si>
    <t>Charitní domácí hospicová péče Jihlava</t>
  </si>
  <si>
    <t>Domácí hospicová péče Žďár nad Sázavou</t>
  </si>
  <si>
    <t>Domácí hospicová péče Třebíč</t>
  </si>
  <si>
    <t>Dům sv. Antonína - odlehčovací služby</t>
  </si>
  <si>
    <t>Domácí hospicová péče</t>
  </si>
  <si>
    <t>Domácí hospicová péče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</si>
  <si>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</si>
  <si>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</si>
  <si>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</si>
  <si>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</si>
  <si>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</si>
  <si>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</si>
  <si>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</si>
  <si>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průvodcovské a předčitatelské služby</t>
  </si>
  <si>
    <t>Průvodcovské a předčitatelské služby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</si>
  <si>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</si>
  <si>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</si>
  <si>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</si>
  <si>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</si>
  <si>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</si>
  <si>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</si>
  <si>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</si>
  <si>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Komunitní centrum Klubíčko Třebíč</t>
  </si>
  <si>
    <t>Sociálně aktivizační služby pro rodiny s dětmi</t>
  </si>
  <si>
    <t>Sociální asistence a poradenství a Program Pět P</t>
  </si>
  <si>
    <t>sociálně aktivizační služby pro seniory a osoby se zdravotním postižením</t>
  </si>
  <si>
    <t>Včela - centrum aktivizačních služeb pro seniory Bystřice nad Pernš.</t>
  </si>
  <si>
    <t>Centrum aktivizačních služeb</t>
  </si>
  <si>
    <t>Program pro seniory a osoby se zdravotním postižením</t>
  </si>
  <si>
    <t>Aktivizační a tlumočnické služby pro neslyšící</t>
  </si>
  <si>
    <t>Sociálně aktivizační služby pro seniory a osoby se zdravotním postižením</t>
  </si>
  <si>
    <t>sociálně aktivizační služby pro zrakově postižené</t>
  </si>
  <si>
    <t>sociálně terapeutické dílny</t>
  </si>
  <si>
    <t>Sociálně terapeutická dílna Pelhřimov</t>
  </si>
  <si>
    <t>Sociálně terapeutická dílna Havlíčkův Brod</t>
  </si>
  <si>
    <t>Sociálně terapeutické dílny</t>
  </si>
  <si>
    <t>Sociálně terapeutická dílna Ledeč nad Sázavou</t>
  </si>
  <si>
    <t>sociální rehabilitace</t>
  </si>
  <si>
    <t>Sociální rehabilitace Integrační centrum Sasov</t>
  </si>
  <si>
    <t>Klub v 9 - centrum služeb pro podporu duševního zdraví Žďár nad Sázavou</t>
  </si>
  <si>
    <t>Malá řemesla Jihlava</t>
  </si>
  <si>
    <t>Paprsek naděje - Centrum služeb pro podporu duševního zdraví Třebíč</t>
  </si>
  <si>
    <t>Tým podpory v zaměstnávání - Sociální rehabilitace Havlíčkův Brod</t>
  </si>
  <si>
    <t>Tým podpory v zaměstnávání - Sociální rehabilitace Pelhřimov</t>
  </si>
  <si>
    <t>Komunitní tým - Sociální rehabilitace Pelhřimov</t>
  </si>
  <si>
    <t>Komunitní tým - Sociální rehabilitace Chotěboř</t>
  </si>
  <si>
    <t>Komunitní tým - Sociální rehabilitace Havlíčkův Brod</t>
  </si>
  <si>
    <t>Sociální rehabilitace</t>
  </si>
  <si>
    <t>Byty sociální rehabilitace Havlíčkův Brod</t>
  </si>
  <si>
    <t>Byty sociální rehabilitace Humpolec</t>
  </si>
  <si>
    <t>Šance ve STŘEDu.</t>
  </si>
  <si>
    <t>Tyfloservis. o.p.s.</t>
  </si>
  <si>
    <t>Krajské ambulantní středisko Jihlava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</si>
  <si>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</si>
  <si>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</si>
  <si>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</si>
  <si>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</si>
  <si>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</si>
  <si>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terénní programy</t>
  </si>
  <si>
    <t>Klub Zámek - centrum prevence Třebíč (streetwork)</t>
  </si>
  <si>
    <t>Občanské sdružení Ječmínek</t>
  </si>
  <si>
    <t>terénní práce v ohrožených skupinách</t>
  </si>
  <si>
    <t>tísňová péče</t>
  </si>
  <si>
    <t>AREÍON-tísňová péče pro seniory a tělesně postižené, včetně prevence kriminality</t>
  </si>
  <si>
    <t>Jihlavská unie neslyšících</t>
  </si>
  <si>
    <t>tlumočnické služby</t>
  </si>
  <si>
    <t>Tlumočnické služby pro neslyšící a artikulační tlumočení pro sluchově postižené Pelhřimov</t>
  </si>
  <si>
    <t>Tlumočnické služby pro neslyšící a aktivizační tlumočení pro sluchově postižené Jihlava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</si>
  <si>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</si>
  <si>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</si>
  <si>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</si>
  <si>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</si>
  <si>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</si>
  <si>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</si>
  <si>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</si>
  <si>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</si>
  <si>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</si>
  <si>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</si>
  <si>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 xml:space="preserve"> Kapitola Sociální věcí: § a položka </t>
  </si>
  <si>
    <t>§4351</t>
  </si>
  <si>
    <t>§4356</t>
  </si>
  <si>
    <t>§4373</t>
  </si>
  <si>
    <t>§4354</t>
  </si>
  <si>
    <t>§4376</t>
  </si>
  <si>
    <t>§4375</t>
  </si>
  <si>
    <t>§4359</t>
  </si>
  <si>
    <t>§4353</t>
  </si>
  <si>
    <t>§4371</t>
  </si>
  <si>
    <t>§4379</t>
  </si>
  <si>
    <t>§4377</t>
  </si>
  <si>
    <t>§4344</t>
  </si>
  <si>
    <t>§4378</t>
  </si>
  <si>
    <t>§4352</t>
  </si>
  <si>
    <t>pol.5223</t>
  </si>
  <si>
    <t>pol.5221</t>
  </si>
  <si>
    <t>pol.5222</t>
  </si>
  <si>
    <t>Záloha ve výši 8% ze součtu dotací MPSV+kraj 2009</t>
  </si>
  <si>
    <t>Rekapitulace</t>
  </si>
  <si>
    <t>§ 4351 pol. 5221</t>
  </si>
  <si>
    <t>§ 4351 pol. 5222</t>
  </si>
  <si>
    <t>§ 4351 pol. 5223</t>
  </si>
  <si>
    <t>Celkem</t>
  </si>
  <si>
    <t>§4356 pol. 5222</t>
  </si>
  <si>
    <t>§4356 pol. 5223</t>
  </si>
  <si>
    <t>§4356 pol. 5221</t>
  </si>
  <si>
    <t>§4373 pol. 5221</t>
  </si>
  <si>
    <t>§4373 pol. 5222</t>
  </si>
  <si>
    <t>§4354 pol. 5222</t>
  </si>
  <si>
    <t>§4376 pol. 5223</t>
  </si>
  <si>
    <t>§4376 pol. 5222</t>
  </si>
  <si>
    <t>§4375 pol. 5223</t>
  </si>
  <si>
    <t>§4375 pol. 5222</t>
  </si>
  <si>
    <t>§4379 pol. 5222</t>
  </si>
  <si>
    <t>§ 4344 pol. 5221</t>
  </si>
  <si>
    <t>§ 4344 pol. 5222</t>
  </si>
  <si>
    <t>§ 4344 pol. 5223</t>
  </si>
  <si>
    <t>§4359 pol. 5222</t>
  </si>
  <si>
    <t>§4359 pol. 5223</t>
  </si>
  <si>
    <t>§4359 pol. 5221</t>
  </si>
  <si>
    <t>§4353 pol. 5221</t>
  </si>
  <si>
    <t>§4371 pol. 5222</t>
  </si>
  <si>
    <t>§4371 pol. 5223</t>
  </si>
  <si>
    <t>§4379 pol. 5221</t>
  </si>
  <si>
    <t>§4377 pol. 5223</t>
  </si>
  <si>
    <t>§4377 pol. 5222</t>
  </si>
  <si>
    <t>§4377 pol. 5221</t>
  </si>
  <si>
    <t>§4378 pol. 5222</t>
  </si>
  <si>
    <t>§4378 pol. 5223</t>
  </si>
  <si>
    <t>§4352 pol. 5222</t>
  </si>
  <si>
    <t>§4312</t>
  </si>
  <si>
    <t>§ 4312 pol. 5221</t>
  </si>
  <si>
    <t>§ 4312 pol. 5222</t>
  </si>
  <si>
    <t>§ 4312 pol. 5223</t>
  </si>
  <si>
    <t>Návrh na částečnou dotaci od kraje Vysočina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</si>
</sst>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1" xfId="0" applyNumberForma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3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3" fontId="0" fillId="0" borderId="10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14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14" xfId="0" applyFont="1" applyFill="1" applyBorder="1" applyAlignment="1">
      <alignment vertical="top" wrapText="1"/>
    </xf>
    <xf numFmtId="3" fontId="0" fillId="0" borderId="2" xfId="0" applyNumberFormat="1" applyFill="1" applyBorder="1" applyAlignment="1">
      <alignment wrapText="1"/>
    </xf>
    <xf numFmtId="0" fontId="0" fillId="0" borderId="8" xfId="0" applyFont="1" applyFill="1" applyBorder="1" applyAlignment="1">
      <alignment vertical="top"/>
    </xf>
    <xf numFmtId="3" fontId="0" fillId="0" borderId="1" xfId="0" applyNumberFormat="1" applyFill="1" applyBorder="1" applyAlignment="1">
      <alignment wrapText="1"/>
    </xf>
    <xf numFmtId="3" fontId="0" fillId="0" borderId="0" xfId="0" applyNumberFormat="1" applyFill="1" applyAlignment="1">
      <alignment/>
    </xf>
    <xf numFmtId="0" fontId="2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54"/>
  <sheetViews>
    <sheetView tabSelected="1" workbookViewId="0" topLeftCell="F1">
      <selection activeCell="N7" sqref="N7"/>
    </sheetView>
  </sheetViews>
  <sheetFormatPr defaultColWidth="9.00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7.25390625" style="2" customWidth="1"/>
    <col min="5" max="5" width="25.625" style="2" customWidth="1"/>
    <col min="6" max="6" width="11.00390625" style="2" bestFit="1" customWidth="1"/>
    <col min="7" max="7" width="9.125" style="2" bestFit="1" customWidth="1"/>
    <col min="8" max="8" width="11.00390625" style="2" bestFit="1" customWidth="1"/>
    <col min="9" max="9" width="9.125" style="2" bestFit="1" customWidth="1"/>
    <col min="10" max="10" width="6.125" style="2" hidden="1" customWidth="1"/>
    <col min="11" max="11" width="10.625" style="2" customWidth="1"/>
    <col min="12" max="12" width="13.00390625" style="2" hidden="1" customWidth="1"/>
    <col min="13" max="13" width="11.625" style="2" hidden="1" customWidth="1"/>
    <col min="14" max="14" width="13.875" style="2" customWidth="1"/>
    <col min="15" max="15" width="11.625" style="2" customWidth="1"/>
    <col min="16" max="16" width="11.875" style="2" customWidth="1"/>
    <col min="17" max="16384" width="22.25390625" style="2" customWidth="1"/>
  </cols>
  <sheetData>
    <row r="5" spans="14:16" ht="13.5" thickBot="1">
      <c r="N5" s="34"/>
      <c r="O5" s="34"/>
      <c r="P5" s="34"/>
    </row>
    <row r="6" spans="1:17" s="14" customFormat="1" ht="77.25" thickBot="1">
      <c r="A6" s="10" t="s">
        <v>151</v>
      </c>
      <c r="B6" s="11" t="s">
        <v>0</v>
      </c>
      <c r="C6" s="9" t="s">
        <v>152</v>
      </c>
      <c r="D6" s="12" t="s">
        <v>153</v>
      </c>
      <c r="E6" s="12" t="s">
        <v>154</v>
      </c>
      <c r="F6" s="12" t="s">
        <v>155</v>
      </c>
      <c r="G6" s="12" t="s">
        <v>156</v>
      </c>
      <c r="H6" s="12" t="s">
        <v>157</v>
      </c>
      <c r="I6" s="12" t="s">
        <v>158</v>
      </c>
      <c r="J6" s="12"/>
      <c r="K6" s="13" t="s">
        <v>159</v>
      </c>
      <c r="L6" s="13" t="s">
        <v>160</v>
      </c>
      <c r="M6" s="13" t="s">
        <v>179</v>
      </c>
      <c r="N6" s="35" t="s">
        <v>216</v>
      </c>
      <c r="O6" s="40" t="s">
        <v>161</v>
      </c>
      <c r="P6" s="41"/>
      <c r="Q6" s="19"/>
    </row>
    <row r="7" spans="1:16" ht="51.75" thickBot="1">
      <c r="A7" s="6">
        <v>26518252</v>
      </c>
      <c r="B7" s="17" t="s">
        <v>1</v>
      </c>
      <c r="C7" s="6">
        <v>5587371</v>
      </c>
      <c r="D7" s="17" t="s">
        <v>2</v>
      </c>
      <c r="E7" s="17" t="s">
        <v>3</v>
      </c>
      <c r="F7" s="7">
        <v>1515000</v>
      </c>
      <c r="G7" s="7">
        <v>373500</v>
      </c>
      <c r="H7" s="7">
        <v>2390740</v>
      </c>
      <c r="I7" s="7">
        <v>210000</v>
      </c>
      <c r="J7" s="8"/>
      <c r="K7" s="8">
        <f>F7+G7</f>
        <v>1888500</v>
      </c>
      <c r="L7" s="8">
        <f>0.2*K7</f>
        <v>377700</v>
      </c>
      <c r="M7" s="8">
        <f>0.4*L7</f>
        <v>151080</v>
      </c>
      <c r="N7" s="36">
        <v>151000</v>
      </c>
      <c r="O7" s="33" t="s">
        <v>163</v>
      </c>
      <c r="P7" s="37" t="s">
        <v>178</v>
      </c>
    </row>
    <row r="8" spans="1:16" ht="26.25" thickBot="1">
      <c r="A8" s="3">
        <v>15060233</v>
      </c>
      <c r="B8" s="18" t="s">
        <v>4</v>
      </c>
      <c r="C8" s="3">
        <v>1556513</v>
      </c>
      <c r="D8" s="18" t="s">
        <v>2</v>
      </c>
      <c r="E8" s="18" t="s">
        <v>5</v>
      </c>
      <c r="F8" s="4">
        <v>605000</v>
      </c>
      <c r="G8" s="4">
        <v>163000</v>
      </c>
      <c r="H8" s="4">
        <v>873500</v>
      </c>
      <c r="I8" s="4">
        <v>163000</v>
      </c>
      <c r="J8" s="1"/>
      <c r="K8" s="1">
        <f aca="true" t="shared" si="0" ref="K8:K53">F8+G8</f>
        <v>768000</v>
      </c>
      <c r="L8" s="1">
        <f aca="true" t="shared" si="1" ref="L8:L53">0.2*K8</f>
        <v>153600</v>
      </c>
      <c r="M8" s="1">
        <f aca="true" t="shared" si="2" ref="M8:M53">0.4*L8</f>
        <v>61440</v>
      </c>
      <c r="N8" s="38">
        <v>61400</v>
      </c>
      <c r="O8" s="33" t="s">
        <v>163</v>
      </c>
      <c r="P8" s="37" t="s">
        <v>176</v>
      </c>
    </row>
    <row r="9" spans="1:16" ht="26.25" thickBot="1">
      <c r="A9" s="3">
        <v>26304856</v>
      </c>
      <c r="B9" s="18" t="s">
        <v>6</v>
      </c>
      <c r="C9" s="3">
        <v>9928125</v>
      </c>
      <c r="D9" s="18" t="s">
        <v>2</v>
      </c>
      <c r="E9" s="18" t="s">
        <v>7</v>
      </c>
      <c r="F9" s="4">
        <v>0</v>
      </c>
      <c r="G9" s="4">
        <v>246000</v>
      </c>
      <c r="H9" s="4">
        <v>200000</v>
      </c>
      <c r="I9" s="4">
        <v>200000</v>
      </c>
      <c r="J9" s="1"/>
      <c r="K9" s="1">
        <f t="shared" si="0"/>
        <v>246000</v>
      </c>
      <c r="L9" s="1">
        <f t="shared" si="1"/>
        <v>49200</v>
      </c>
      <c r="M9" s="1">
        <f t="shared" si="2"/>
        <v>19680</v>
      </c>
      <c r="N9" s="38">
        <v>19700</v>
      </c>
      <c r="O9" s="33" t="s">
        <v>163</v>
      </c>
      <c r="P9" s="37" t="s">
        <v>177</v>
      </c>
    </row>
    <row r="10" spans="1:16" ht="39" thickBot="1">
      <c r="A10" s="3">
        <v>26652935</v>
      </c>
      <c r="B10" s="18" t="s">
        <v>8</v>
      </c>
      <c r="C10" s="3">
        <v>2110189</v>
      </c>
      <c r="D10" s="18" t="s">
        <v>9</v>
      </c>
      <c r="E10" s="18" t="s">
        <v>10</v>
      </c>
      <c r="F10" s="4">
        <v>2073000</v>
      </c>
      <c r="G10" s="4">
        <v>270860</v>
      </c>
      <c r="H10" s="4">
        <v>2468536</v>
      </c>
      <c r="I10" s="4">
        <v>319072</v>
      </c>
      <c r="J10" s="1"/>
      <c r="K10" s="1">
        <f t="shared" si="0"/>
        <v>2343860</v>
      </c>
      <c r="L10" s="1">
        <f t="shared" si="1"/>
        <v>468772</v>
      </c>
      <c r="M10" s="1">
        <f t="shared" si="2"/>
        <v>187508.80000000002</v>
      </c>
      <c r="N10" s="38">
        <v>187500</v>
      </c>
      <c r="O10" s="33" t="s">
        <v>163</v>
      </c>
      <c r="P10" s="37" t="s">
        <v>178</v>
      </c>
    </row>
    <row r="11" spans="1:16" ht="13.5" thickBot="1">
      <c r="A11" s="3">
        <v>75051630</v>
      </c>
      <c r="B11" s="18" t="s">
        <v>11</v>
      </c>
      <c r="C11" s="3">
        <v>1153271</v>
      </c>
      <c r="D11" s="18" t="s">
        <v>9</v>
      </c>
      <c r="E11" s="18" t="s">
        <v>11</v>
      </c>
      <c r="F11" s="4">
        <v>1480000</v>
      </c>
      <c r="G11" s="4">
        <v>80000</v>
      </c>
      <c r="H11" s="4">
        <v>2099240</v>
      </c>
      <c r="I11" s="4">
        <v>85000</v>
      </c>
      <c r="J11" s="1"/>
      <c r="K11" s="1">
        <f t="shared" si="0"/>
        <v>1560000</v>
      </c>
      <c r="L11" s="1">
        <f t="shared" si="1"/>
        <v>312000</v>
      </c>
      <c r="M11" s="1">
        <f t="shared" si="2"/>
        <v>124800</v>
      </c>
      <c r="N11" s="38">
        <f>IF(M11&lt;I11,M11,I11)</f>
        <v>85000</v>
      </c>
      <c r="O11" s="33" t="s">
        <v>163</v>
      </c>
      <c r="P11" s="37" t="s">
        <v>178</v>
      </c>
    </row>
    <row r="12" spans="1:16" ht="26.25" thickBot="1">
      <c r="A12" s="3">
        <v>44990260</v>
      </c>
      <c r="B12" s="18" t="s">
        <v>12</v>
      </c>
      <c r="C12" s="3">
        <v>4409498</v>
      </c>
      <c r="D12" s="18" t="s">
        <v>9</v>
      </c>
      <c r="E12" s="18" t="s">
        <v>13</v>
      </c>
      <c r="F12" s="4">
        <v>1015000</v>
      </c>
      <c r="G12" s="4">
        <v>179000</v>
      </c>
      <c r="H12" s="4">
        <v>2130000</v>
      </c>
      <c r="I12" s="4">
        <v>510000</v>
      </c>
      <c r="J12" s="1"/>
      <c r="K12" s="1">
        <f t="shared" si="0"/>
        <v>1194000</v>
      </c>
      <c r="L12" s="1">
        <f t="shared" si="1"/>
        <v>238800</v>
      </c>
      <c r="M12" s="1">
        <f t="shared" si="2"/>
        <v>95520</v>
      </c>
      <c r="N12" s="38">
        <v>295500</v>
      </c>
      <c r="O12" s="33" t="s">
        <v>163</v>
      </c>
      <c r="P12" s="37" t="s">
        <v>176</v>
      </c>
    </row>
    <row r="13" spans="1:16" ht="13.5" thickBot="1">
      <c r="A13" s="3">
        <v>44990260</v>
      </c>
      <c r="B13" s="18" t="s">
        <v>12</v>
      </c>
      <c r="C13" s="3">
        <v>8089034</v>
      </c>
      <c r="D13" s="18" t="s">
        <v>9</v>
      </c>
      <c r="E13" s="18" t="s">
        <v>14</v>
      </c>
      <c r="F13" s="4">
        <v>1448000</v>
      </c>
      <c r="G13" s="4">
        <v>134000</v>
      </c>
      <c r="H13" s="4">
        <v>1604000</v>
      </c>
      <c r="I13" s="4">
        <v>300000</v>
      </c>
      <c r="J13" s="1"/>
      <c r="K13" s="1">
        <f t="shared" si="0"/>
        <v>1582000</v>
      </c>
      <c r="L13" s="1">
        <f t="shared" si="1"/>
        <v>316400</v>
      </c>
      <c r="M13" s="1">
        <f t="shared" si="2"/>
        <v>126560</v>
      </c>
      <c r="N13" s="38">
        <v>126500</v>
      </c>
      <c r="O13" s="33" t="s">
        <v>163</v>
      </c>
      <c r="P13" s="37" t="s">
        <v>176</v>
      </c>
    </row>
    <row r="14" spans="1:16" ht="13.5" thickBot="1">
      <c r="A14" s="3">
        <v>44990260</v>
      </c>
      <c r="B14" s="18" t="s">
        <v>12</v>
      </c>
      <c r="C14" s="3">
        <v>8981293</v>
      </c>
      <c r="D14" s="18" t="s">
        <v>9</v>
      </c>
      <c r="E14" s="18" t="s">
        <v>15</v>
      </c>
      <c r="F14" s="4">
        <v>2272000</v>
      </c>
      <c r="G14" s="4">
        <v>278000</v>
      </c>
      <c r="H14" s="4">
        <v>2385000</v>
      </c>
      <c r="I14" s="4">
        <v>410000</v>
      </c>
      <c r="J14" s="1"/>
      <c r="K14" s="1">
        <f t="shared" si="0"/>
        <v>2550000</v>
      </c>
      <c r="L14" s="1">
        <f t="shared" si="1"/>
        <v>510000</v>
      </c>
      <c r="M14" s="1">
        <f t="shared" si="2"/>
        <v>204000</v>
      </c>
      <c r="N14" s="38">
        <f>IF(M14&lt;I14,M14,I14)</f>
        <v>204000</v>
      </c>
      <c r="O14" s="33" t="s">
        <v>163</v>
      </c>
      <c r="P14" s="37" t="s">
        <v>176</v>
      </c>
    </row>
    <row r="15" spans="1:16" ht="26.25" thickBot="1">
      <c r="A15" s="3">
        <v>394190</v>
      </c>
      <c r="B15" s="18" t="s">
        <v>16</v>
      </c>
      <c r="C15" s="3">
        <v>1784518</v>
      </c>
      <c r="D15" s="18" t="s">
        <v>9</v>
      </c>
      <c r="E15" s="18" t="s">
        <v>17</v>
      </c>
      <c r="F15" s="4">
        <v>120000</v>
      </c>
      <c r="G15" s="4">
        <v>58000</v>
      </c>
      <c r="H15" s="4">
        <v>70000</v>
      </c>
      <c r="I15" s="4">
        <v>58000</v>
      </c>
      <c r="J15" s="1"/>
      <c r="K15" s="1">
        <f t="shared" si="0"/>
        <v>178000</v>
      </c>
      <c r="L15" s="1">
        <f t="shared" si="1"/>
        <v>35600</v>
      </c>
      <c r="M15" s="1">
        <f t="shared" si="2"/>
        <v>14240</v>
      </c>
      <c r="N15" s="38">
        <v>14200</v>
      </c>
      <c r="O15" s="33" t="s">
        <v>163</v>
      </c>
      <c r="P15" s="37" t="s">
        <v>176</v>
      </c>
    </row>
    <row r="16" spans="1:16" ht="13.5" thickBot="1">
      <c r="A16" s="3">
        <v>15060306</v>
      </c>
      <c r="B16" s="18" t="s">
        <v>18</v>
      </c>
      <c r="C16" s="3">
        <v>6928452</v>
      </c>
      <c r="D16" s="18" t="s">
        <v>9</v>
      </c>
      <c r="E16" s="18" t="s">
        <v>19</v>
      </c>
      <c r="F16" s="4">
        <v>878000</v>
      </c>
      <c r="G16" s="4">
        <v>44000</v>
      </c>
      <c r="H16" s="4">
        <v>1150000</v>
      </c>
      <c r="I16" s="4">
        <v>210000</v>
      </c>
      <c r="J16" s="1"/>
      <c r="K16" s="1">
        <f t="shared" si="0"/>
        <v>922000</v>
      </c>
      <c r="L16" s="1">
        <f t="shared" si="1"/>
        <v>184400</v>
      </c>
      <c r="M16" s="1">
        <f t="shared" si="2"/>
        <v>73760</v>
      </c>
      <c r="N16" s="38">
        <v>73700</v>
      </c>
      <c r="O16" s="33" t="s">
        <v>163</v>
      </c>
      <c r="P16" s="37" t="s">
        <v>178</v>
      </c>
    </row>
    <row r="17" spans="1:16" ht="39" thickBot="1">
      <c r="A17" s="3">
        <v>15060233</v>
      </c>
      <c r="B17" s="18" t="s">
        <v>4</v>
      </c>
      <c r="C17" s="3">
        <v>7776230</v>
      </c>
      <c r="D17" s="18" t="s">
        <v>9</v>
      </c>
      <c r="E17" s="18" t="s">
        <v>20</v>
      </c>
      <c r="F17" s="4">
        <v>1845000</v>
      </c>
      <c r="G17" s="4">
        <v>227000</v>
      </c>
      <c r="H17" s="4">
        <v>2097000</v>
      </c>
      <c r="I17" s="4">
        <v>234000</v>
      </c>
      <c r="J17" s="1"/>
      <c r="K17" s="1">
        <f t="shared" si="0"/>
        <v>2072000</v>
      </c>
      <c r="L17" s="1">
        <f t="shared" si="1"/>
        <v>414400</v>
      </c>
      <c r="M17" s="1">
        <f t="shared" si="2"/>
        <v>165760</v>
      </c>
      <c r="N17" s="38">
        <v>165700</v>
      </c>
      <c r="O17" s="33" t="s">
        <v>163</v>
      </c>
      <c r="P17" s="37" t="s">
        <v>176</v>
      </c>
    </row>
    <row r="18" spans="1:16" ht="26.25" thickBot="1">
      <c r="A18" s="3">
        <v>60128640</v>
      </c>
      <c r="B18" s="18" t="s">
        <v>21</v>
      </c>
      <c r="C18" s="3">
        <v>7691496</v>
      </c>
      <c r="D18" s="18" t="s">
        <v>9</v>
      </c>
      <c r="E18" s="18" t="s">
        <v>22</v>
      </c>
      <c r="F18" s="4">
        <v>2128000</v>
      </c>
      <c r="G18" s="4">
        <v>244000</v>
      </c>
      <c r="H18" s="4">
        <v>2593859</v>
      </c>
      <c r="I18" s="4">
        <v>300000</v>
      </c>
      <c r="J18" s="1"/>
      <c r="K18" s="1">
        <f t="shared" si="0"/>
        <v>2372000</v>
      </c>
      <c r="L18" s="1">
        <f t="shared" si="1"/>
        <v>474400</v>
      </c>
      <c r="M18" s="1">
        <f t="shared" si="2"/>
        <v>189760</v>
      </c>
      <c r="N18" s="38">
        <v>189700</v>
      </c>
      <c r="O18" s="33" t="s">
        <v>163</v>
      </c>
      <c r="P18" s="37" t="s">
        <v>178</v>
      </c>
    </row>
    <row r="19" spans="1:16" ht="26.25" thickBot="1">
      <c r="A19" s="3">
        <v>25918974</v>
      </c>
      <c r="B19" s="18" t="s">
        <v>23</v>
      </c>
      <c r="C19" s="3">
        <v>5387515</v>
      </c>
      <c r="D19" s="18" t="s">
        <v>24</v>
      </c>
      <c r="E19" s="18" t="s">
        <v>25</v>
      </c>
      <c r="F19" s="4">
        <v>705000</v>
      </c>
      <c r="G19" s="4">
        <v>587000</v>
      </c>
      <c r="H19" s="4">
        <v>1344510</v>
      </c>
      <c r="I19" s="4">
        <v>528565</v>
      </c>
      <c r="J19" s="1"/>
      <c r="K19" s="1">
        <f t="shared" si="0"/>
        <v>1292000</v>
      </c>
      <c r="L19" s="1">
        <f t="shared" si="1"/>
        <v>258400</v>
      </c>
      <c r="M19" s="1">
        <f t="shared" si="2"/>
        <v>103360</v>
      </c>
      <c r="N19" s="38">
        <v>103300</v>
      </c>
      <c r="O19" s="33" t="s">
        <v>164</v>
      </c>
      <c r="P19" s="37" t="s">
        <v>177</v>
      </c>
    </row>
    <row r="20" spans="1:16" ht="39" thickBot="1">
      <c r="A20" s="3">
        <v>60554665</v>
      </c>
      <c r="B20" s="18" t="s">
        <v>26</v>
      </c>
      <c r="C20" s="3">
        <v>9944950</v>
      </c>
      <c r="D20" s="18" t="s">
        <v>24</v>
      </c>
      <c r="E20" s="18" t="s">
        <v>27</v>
      </c>
      <c r="F20" s="4">
        <v>384000</v>
      </c>
      <c r="G20" s="4">
        <v>327000</v>
      </c>
      <c r="H20" s="4">
        <v>424315</v>
      </c>
      <c r="I20" s="4">
        <v>350000</v>
      </c>
      <c r="J20" s="1"/>
      <c r="K20" s="1">
        <f t="shared" si="0"/>
        <v>711000</v>
      </c>
      <c r="L20" s="1">
        <f t="shared" si="1"/>
        <v>142200</v>
      </c>
      <c r="M20" s="1">
        <f t="shared" si="2"/>
        <v>56880</v>
      </c>
      <c r="N20" s="38">
        <v>56000</v>
      </c>
      <c r="O20" s="33" t="s">
        <v>164</v>
      </c>
      <c r="P20" s="37" t="s">
        <v>178</v>
      </c>
    </row>
    <row r="21" spans="1:16" ht="13.5" thickBot="1">
      <c r="A21" s="3">
        <v>28555597</v>
      </c>
      <c r="B21" s="18" t="s">
        <v>28</v>
      </c>
      <c r="C21" s="3">
        <v>5346602</v>
      </c>
      <c r="D21" s="18" t="s">
        <v>29</v>
      </c>
      <c r="E21" s="18" t="s">
        <v>30</v>
      </c>
      <c r="F21" s="4">
        <v>819000</v>
      </c>
      <c r="G21" s="4">
        <v>75000</v>
      </c>
      <c r="H21" s="4">
        <v>1274000</v>
      </c>
      <c r="I21" s="4">
        <v>0</v>
      </c>
      <c r="J21" s="1"/>
      <c r="K21" s="1">
        <f t="shared" si="0"/>
        <v>894000</v>
      </c>
      <c r="L21" s="1">
        <f t="shared" si="1"/>
        <v>178800</v>
      </c>
      <c r="M21" s="1">
        <f t="shared" si="2"/>
        <v>71520</v>
      </c>
      <c r="N21" s="38">
        <v>71500</v>
      </c>
      <c r="O21" s="33" t="s">
        <v>165</v>
      </c>
      <c r="P21" s="37" t="s">
        <v>178</v>
      </c>
    </row>
    <row r="22" spans="1:16" ht="13.5" thickBot="1">
      <c r="A22" s="3">
        <v>15060306</v>
      </c>
      <c r="B22" s="18" t="s">
        <v>18</v>
      </c>
      <c r="C22" s="3">
        <v>5646012</v>
      </c>
      <c r="D22" s="18" t="s">
        <v>29</v>
      </c>
      <c r="E22" s="18" t="s">
        <v>31</v>
      </c>
      <c r="F22" s="4">
        <v>108000</v>
      </c>
      <c r="G22" s="4">
        <v>57200</v>
      </c>
      <c r="H22" s="4">
        <v>230000</v>
      </c>
      <c r="I22" s="4">
        <v>87000</v>
      </c>
      <c r="J22" s="1"/>
      <c r="K22" s="1">
        <f t="shared" si="0"/>
        <v>165200</v>
      </c>
      <c r="L22" s="1">
        <f t="shared" si="1"/>
        <v>33040</v>
      </c>
      <c r="M22" s="1">
        <f t="shared" si="2"/>
        <v>13216</v>
      </c>
      <c r="N22" s="38">
        <v>13200</v>
      </c>
      <c r="O22" s="33" t="s">
        <v>165</v>
      </c>
      <c r="P22" s="37" t="s">
        <v>178</v>
      </c>
    </row>
    <row r="23" spans="1:16" ht="26.25" thickBot="1">
      <c r="A23" s="3">
        <v>15060306</v>
      </c>
      <c r="B23" s="18" t="s">
        <v>18</v>
      </c>
      <c r="C23" s="3">
        <v>9737086</v>
      </c>
      <c r="D23" s="18" t="s">
        <v>29</v>
      </c>
      <c r="E23" s="18" t="s">
        <v>32</v>
      </c>
      <c r="F23" s="4">
        <v>206000</v>
      </c>
      <c r="G23" s="4">
        <v>16000</v>
      </c>
      <c r="H23" s="4">
        <v>230000</v>
      </c>
      <c r="I23" s="4">
        <v>85000</v>
      </c>
      <c r="J23" s="1"/>
      <c r="K23" s="1">
        <f t="shared" si="0"/>
        <v>222000</v>
      </c>
      <c r="L23" s="1">
        <f t="shared" si="1"/>
        <v>44400</v>
      </c>
      <c r="M23" s="1">
        <f t="shared" si="2"/>
        <v>17760</v>
      </c>
      <c r="N23" s="38">
        <v>17700</v>
      </c>
      <c r="O23" s="33" t="s">
        <v>165</v>
      </c>
      <c r="P23" s="37" t="s">
        <v>178</v>
      </c>
    </row>
    <row r="24" spans="1:16" ht="39" thickBot="1">
      <c r="A24" s="3">
        <v>65761979</v>
      </c>
      <c r="B24" s="18" t="s">
        <v>33</v>
      </c>
      <c r="C24" s="3">
        <v>2328357</v>
      </c>
      <c r="D24" s="18" t="s">
        <v>29</v>
      </c>
      <c r="E24" s="18" t="s">
        <v>34</v>
      </c>
      <c r="F24" s="4">
        <v>178000</v>
      </c>
      <c r="G24" s="4">
        <v>27600</v>
      </c>
      <c r="H24" s="4">
        <v>317000</v>
      </c>
      <c r="I24" s="4">
        <v>172200</v>
      </c>
      <c r="J24" s="1"/>
      <c r="K24" s="1">
        <f t="shared" si="0"/>
        <v>205600</v>
      </c>
      <c r="L24" s="1">
        <f t="shared" si="1"/>
        <v>41120</v>
      </c>
      <c r="M24" s="1">
        <f t="shared" si="2"/>
        <v>16448</v>
      </c>
      <c r="N24" s="38">
        <v>48000</v>
      </c>
      <c r="O24" s="33" t="s">
        <v>165</v>
      </c>
      <c r="P24" s="37" t="s">
        <v>178</v>
      </c>
    </row>
    <row r="25" spans="1:16" ht="26.25" thickBot="1">
      <c r="A25" s="3">
        <v>60128640</v>
      </c>
      <c r="B25" s="18" t="s">
        <v>21</v>
      </c>
      <c r="C25" s="3">
        <v>4640855</v>
      </c>
      <c r="D25" s="18" t="s">
        <v>29</v>
      </c>
      <c r="E25" s="18" t="s">
        <v>22</v>
      </c>
      <c r="F25" s="4">
        <v>60000</v>
      </c>
      <c r="G25" s="4">
        <v>6600</v>
      </c>
      <c r="H25" s="4">
        <v>57064</v>
      </c>
      <c r="I25" s="4">
        <v>45000</v>
      </c>
      <c r="J25" s="1"/>
      <c r="K25" s="1">
        <f t="shared" si="0"/>
        <v>66600</v>
      </c>
      <c r="L25" s="1">
        <f t="shared" si="1"/>
        <v>13320</v>
      </c>
      <c r="M25" s="1">
        <f t="shared" si="2"/>
        <v>5328</v>
      </c>
      <c r="N25" s="38">
        <v>5300</v>
      </c>
      <c r="O25" s="33" t="s">
        <v>165</v>
      </c>
      <c r="P25" s="37" t="s">
        <v>178</v>
      </c>
    </row>
    <row r="26" spans="1:16" ht="13.5" thickBot="1">
      <c r="A26" s="3">
        <v>44990260</v>
      </c>
      <c r="B26" s="18" t="s">
        <v>12</v>
      </c>
      <c r="C26" s="3">
        <v>7117099</v>
      </c>
      <c r="D26" s="18" t="s">
        <v>35</v>
      </c>
      <c r="E26" s="18" t="s">
        <v>36</v>
      </c>
      <c r="F26" s="4">
        <v>795000</v>
      </c>
      <c r="G26" s="4">
        <v>560000</v>
      </c>
      <c r="H26" s="4">
        <v>800000</v>
      </c>
      <c r="I26" s="4">
        <v>650000</v>
      </c>
      <c r="J26" s="1"/>
      <c r="K26" s="1">
        <f t="shared" si="0"/>
        <v>1355000</v>
      </c>
      <c r="L26" s="1">
        <f t="shared" si="1"/>
        <v>271000</v>
      </c>
      <c r="M26" s="1">
        <f t="shared" si="2"/>
        <v>108400</v>
      </c>
      <c r="N26" s="38">
        <v>208400</v>
      </c>
      <c r="O26" s="33" t="s">
        <v>166</v>
      </c>
      <c r="P26" s="37" t="s">
        <v>176</v>
      </c>
    </row>
    <row r="27" spans="1:16" ht="13.5" thickBot="1">
      <c r="A27" s="3">
        <v>44990260</v>
      </c>
      <c r="B27" s="18" t="s">
        <v>12</v>
      </c>
      <c r="C27" s="3">
        <v>7736193</v>
      </c>
      <c r="D27" s="18" t="s">
        <v>35</v>
      </c>
      <c r="E27" s="18" t="s">
        <v>37</v>
      </c>
      <c r="F27" s="4">
        <v>790000</v>
      </c>
      <c r="G27" s="4">
        <v>591500</v>
      </c>
      <c r="H27" s="4">
        <v>1055800</v>
      </c>
      <c r="I27" s="4">
        <v>436000</v>
      </c>
      <c r="J27" s="1"/>
      <c r="K27" s="1">
        <f t="shared" si="0"/>
        <v>1381500</v>
      </c>
      <c r="L27" s="1">
        <f t="shared" si="1"/>
        <v>276300</v>
      </c>
      <c r="M27" s="1">
        <f t="shared" si="2"/>
        <v>110520</v>
      </c>
      <c r="N27" s="38">
        <v>210500</v>
      </c>
      <c r="O27" s="33" t="s">
        <v>166</v>
      </c>
      <c r="P27" s="37" t="s">
        <v>176</v>
      </c>
    </row>
    <row r="28" spans="1:16" ht="26.25" thickBot="1">
      <c r="A28" s="3">
        <v>43379729</v>
      </c>
      <c r="B28" s="18" t="s">
        <v>38</v>
      </c>
      <c r="C28" s="3">
        <v>2496890</v>
      </c>
      <c r="D28" s="18" t="s">
        <v>35</v>
      </c>
      <c r="E28" s="18" t="s">
        <v>39</v>
      </c>
      <c r="F28" s="4">
        <v>529000</v>
      </c>
      <c r="G28" s="4">
        <v>312000</v>
      </c>
      <c r="H28" s="4">
        <v>735000</v>
      </c>
      <c r="I28" s="4">
        <v>450000</v>
      </c>
      <c r="J28" s="1"/>
      <c r="K28" s="1">
        <f t="shared" si="0"/>
        <v>841000</v>
      </c>
      <c r="L28" s="1">
        <f t="shared" si="1"/>
        <v>168200</v>
      </c>
      <c r="M28" s="1">
        <f t="shared" si="2"/>
        <v>67280</v>
      </c>
      <c r="N28" s="38">
        <v>167300</v>
      </c>
      <c r="O28" s="33" t="s">
        <v>166</v>
      </c>
      <c r="P28" s="37" t="s">
        <v>178</v>
      </c>
    </row>
    <row r="29" spans="1:16" ht="39" thickBot="1">
      <c r="A29" s="3">
        <v>44990260</v>
      </c>
      <c r="B29" s="18" t="s">
        <v>12</v>
      </c>
      <c r="C29" s="3">
        <v>1817641</v>
      </c>
      <c r="D29" s="18" t="s">
        <v>40</v>
      </c>
      <c r="E29" s="18" t="s">
        <v>41</v>
      </c>
      <c r="F29" s="4">
        <v>890000</v>
      </c>
      <c r="G29" s="4">
        <v>161750</v>
      </c>
      <c r="H29" s="4">
        <v>900000</v>
      </c>
      <c r="I29" s="4">
        <v>400000</v>
      </c>
      <c r="J29" s="1"/>
      <c r="K29" s="1">
        <f t="shared" si="0"/>
        <v>1051750</v>
      </c>
      <c r="L29" s="1">
        <f t="shared" si="1"/>
        <v>210350</v>
      </c>
      <c r="M29" s="1">
        <f t="shared" si="2"/>
        <v>84140</v>
      </c>
      <c r="N29" s="38">
        <v>84100</v>
      </c>
      <c r="O29" s="33" t="s">
        <v>167</v>
      </c>
      <c r="P29" s="37" t="s">
        <v>176</v>
      </c>
    </row>
    <row r="30" spans="1:16" ht="39" thickBot="1">
      <c r="A30" s="3">
        <v>44990260</v>
      </c>
      <c r="B30" s="18" t="s">
        <v>12</v>
      </c>
      <c r="C30" s="3">
        <v>1824210</v>
      </c>
      <c r="D30" s="18" t="s">
        <v>40</v>
      </c>
      <c r="E30" s="18" t="s">
        <v>42</v>
      </c>
      <c r="F30" s="4">
        <v>1694000</v>
      </c>
      <c r="G30" s="4">
        <v>472000</v>
      </c>
      <c r="H30" s="4">
        <v>1950000</v>
      </c>
      <c r="I30" s="4">
        <v>450000</v>
      </c>
      <c r="J30" s="1"/>
      <c r="K30" s="1">
        <f t="shared" si="0"/>
        <v>2166000</v>
      </c>
      <c r="L30" s="1">
        <f t="shared" si="1"/>
        <v>433200</v>
      </c>
      <c r="M30" s="1">
        <f t="shared" si="2"/>
        <v>173280</v>
      </c>
      <c r="N30" s="38">
        <v>173300</v>
      </c>
      <c r="O30" s="33" t="s">
        <v>167</v>
      </c>
      <c r="P30" s="37" t="s">
        <v>176</v>
      </c>
    </row>
    <row r="31" spans="1:16" ht="39" thickBot="1">
      <c r="A31" s="3">
        <v>44990260</v>
      </c>
      <c r="B31" s="18" t="s">
        <v>12</v>
      </c>
      <c r="C31" s="3">
        <v>5434121</v>
      </c>
      <c r="D31" s="18" t="s">
        <v>40</v>
      </c>
      <c r="E31" s="18" t="s">
        <v>43</v>
      </c>
      <c r="F31" s="4">
        <v>739000</v>
      </c>
      <c r="G31" s="4">
        <v>104500</v>
      </c>
      <c r="H31" s="4">
        <v>911000</v>
      </c>
      <c r="I31" s="4">
        <v>220500</v>
      </c>
      <c r="J31" s="1"/>
      <c r="K31" s="1">
        <f t="shared" si="0"/>
        <v>843500</v>
      </c>
      <c r="L31" s="1">
        <f t="shared" si="1"/>
        <v>168700</v>
      </c>
      <c r="M31" s="1">
        <f t="shared" si="2"/>
        <v>67480</v>
      </c>
      <c r="N31" s="38">
        <v>67500</v>
      </c>
      <c r="O31" s="33" t="s">
        <v>167</v>
      </c>
      <c r="P31" s="37" t="s">
        <v>176</v>
      </c>
    </row>
    <row r="32" spans="1:16" ht="39" thickBot="1">
      <c r="A32" s="3">
        <v>44990260</v>
      </c>
      <c r="B32" s="18" t="s">
        <v>12</v>
      </c>
      <c r="C32" s="3">
        <v>6521044</v>
      </c>
      <c r="D32" s="18" t="s">
        <v>40</v>
      </c>
      <c r="E32" s="18" t="s">
        <v>44</v>
      </c>
      <c r="F32" s="4">
        <v>945000</v>
      </c>
      <c r="G32" s="4">
        <v>76000</v>
      </c>
      <c r="H32" s="4">
        <v>1041000</v>
      </c>
      <c r="I32" s="4">
        <v>300000</v>
      </c>
      <c r="J32" s="1"/>
      <c r="K32" s="1">
        <f t="shared" si="0"/>
        <v>1021000</v>
      </c>
      <c r="L32" s="1">
        <f t="shared" si="1"/>
        <v>204200</v>
      </c>
      <c r="M32" s="1">
        <f t="shared" si="2"/>
        <v>81680</v>
      </c>
      <c r="N32" s="38">
        <v>81700</v>
      </c>
      <c r="O32" s="33" t="s">
        <v>167</v>
      </c>
      <c r="P32" s="37" t="s">
        <v>176</v>
      </c>
    </row>
    <row r="33" spans="1:16" ht="39" thickBot="1">
      <c r="A33" s="3">
        <v>44990260</v>
      </c>
      <c r="B33" s="18" t="s">
        <v>12</v>
      </c>
      <c r="C33" s="3">
        <v>7018288</v>
      </c>
      <c r="D33" s="18" t="s">
        <v>40</v>
      </c>
      <c r="E33" s="18" t="s">
        <v>45</v>
      </c>
      <c r="F33" s="4">
        <v>1040000</v>
      </c>
      <c r="G33" s="4">
        <v>220000</v>
      </c>
      <c r="H33" s="4">
        <v>1100000</v>
      </c>
      <c r="I33" s="4">
        <v>500000</v>
      </c>
      <c r="J33" s="1"/>
      <c r="K33" s="1">
        <f t="shared" si="0"/>
        <v>1260000</v>
      </c>
      <c r="L33" s="1">
        <f t="shared" si="1"/>
        <v>252000</v>
      </c>
      <c r="M33" s="1">
        <f t="shared" si="2"/>
        <v>100800</v>
      </c>
      <c r="N33" s="38">
        <v>100800</v>
      </c>
      <c r="O33" s="33" t="s">
        <v>167</v>
      </c>
      <c r="P33" s="37" t="s">
        <v>176</v>
      </c>
    </row>
    <row r="34" spans="1:16" ht="39" thickBot="1">
      <c r="A34" s="3">
        <v>44990260</v>
      </c>
      <c r="B34" s="18" t="s">
        <v>12</v>
      </c>
      <c r="C34" s="3">
        <v>7732889</v>
      </c>
      <c r="D34" s="18" t="s">
        <v>40</v>
      </c>
      <c r="E34" s="18" t="s">
        <v>46</v>
      </c>
      <c r="F34" s="4">
        <v>722000</v>
      </c>
      <c r="G34" s="4">
        <v>257000</v>
      </c>
      <c r="H34" s="4">
        <v>1090000</v>
      </c>
      <c r="I34" s="4">
        <v>270000</v>
      </c>
      <c r="J34" s="1"/>
      <c r="K34" s="1">
        <f t="shared" si="0"/>
        <v>979000</v>
      </c>
      <c r="L34" s="1">
        <f t="shared" si="1"/>
        <v>195800</v>
      </c>
      <c r="M34" s="1">
        <f t="shared" si="2"/>
        <v>78320</v>
      </c>
      <c r="N34" s="38">
        <v>78300</v>
      </c>
      <c r="O34" s="33" t="s">
        <v>167</v>
      </c>
      <c r="P34" s="37" t="s">
        <v>176</v>
      </c>
    </row>
    <row r="35" spans="1:16" ht="39" thickBot="1">
      <c r="A35" s="3">
        <v>47224444</v>
      </c>
      <c r="B35" s="18" t="s">
        <v>47</v>
      </c>
      <c r="C35" s="3">
        <v>3940857</v>
      </c>
      <c r="D35" s="18" t="s">
        <v>40</v>
      </c>
      <c r="E35" s="18" t="s">
        <v>48</v>
      </c>
      <c r="F35" s="4">
        <v>367000</v>
      </c>
      <c r="G35" s="4">
        <v>220000</v>
      </c>
      <c r="H35" s="4">
        <v>646000</v>
      </c>
      <c r="I35" s="4">
        <v>220000</v>
      </c>
      <c r="J35" s="1"/>
      <c r="K35" s="1">
        <f t="shared" si="0"/>
        <v>587000</v>
      </c>
      <c r="L35" s="1">
        <f t="shared" si="1"/>
        <v>117400</v>
      </c>
      <c r="M35" s="1">
        <f t="shared" si="2"/>
        <v>46960</v>
      </c>
      <c r="N35" s="38">
        <v>47000</v>
      </c>
      <c r="O35" s="33" t="s">
        <v>167</v>
      </c>
      <c r="P35" s="37" t="s">
        <v>176</v>
      </c>
    </row>
    <row r="36" spans="1:16" ht="39" thickBot="1">
      <c r="A36" s="3">
        <v>15060233</v>
      </c>
      <c r="B36" s="18" t="s">
        <v>4</v>
      </c>
      <c r="C36" s="3">
        <v>1758665</v>
      </c>
      <c r="D36" s="18" t="s">
        <v>40</v>
      </c>
      <c r="E36" s="18" t="s">
        <v>49</v>
      </c>
      <c r="F36" s="4">
        <v>621000</v>
      </c>
      <c r="G36" s="4">
        <v>89000</v>
      </c>
      <c r="H36" s="4">
        <v>735000</v>
      </c>
      <c r="I36" s="4">
        <v>89000</v>
      </c>
      <c r="J36" s="1"/>
      <c r="K36" s="1">
        <f t="shared" si="0"/>
        <v>710000</v>
      </c>
      <c r="L36" s="1">
        <f t="shared" si="1"/>
        <v>142000</v>
      </c>
      <c r="M36" s="1">
        <f t="shared" si="2"/>
        <v>56800</v>
      </c>
      <c r="N36" s="38">
        <f>IF(M36&lt;I36,M36,I36)</f>
        <v>56800</v>
      </c>
      <c r="O36" s="33" t="s">
        <v>167</v>
      </c>
      <c r="P36" s="37" t="s">
        <v>176</v>
      </c>
    </row>
    <row r="37" spans="1:16" ht="39" thickBot="1">
      <c r="A37" s="3">
        <v>45659028</v>
      </c>
      <c r="B37" s="18" t="s">
        <v>50</v>
      </c>
      <c r="C37" s="3">
        <v>9401897</v>
      </c>
      <c r="D37" s="18" t="s">
        <v>40</v>
      </c>
      <c r="E37" s="18" t="s">
        <v>51</v>
      </c>
      <c r="F37" s="4">
        <v>934000</v>
      </c>
      <c r="G37" s="4">
        <v>341000</v>
      </c>
      <c r="H37" s="4">
        <v>1434774</v>
      </c>
      <c r="I37" s="4">
        <v>355000</v>
      </c>
      <c r="J37" s="1"/>
      <c r="K37" s="1">
        <f t="shared" si="0"/>
        <v>1275000</v>
      </c>
      <c r="L37" s="1">
        <f t="shared" si="1"/>
        <v>255000</v>
      </c>
      <c r="M37" s="1">
        <f t="shared" si="2"/>
        <v>102000</v>
      </c>
      <c r="N37" s="38">
        <f>IF(M37&lt;I37,M37,I37)</f>
        <v>102000</v>
      </c>
      <c r="O37" s="33" t="s">
        <v>167</v>
      </c>
      <c r="P37" s="37" t="s">
        <v>178</v>
      </c>
    </row>
    <row r="38" spans="1:16" ht="39" thickBot="1">
      <c r="A38" s="3">
        <v>70870896</v>
      </c>
      <c r="B38" s="18" t="s">
        <v>52</v>
      </c>
      <c r="C38" s="3">
        <v>4891653</v>
      </c>
      <c r="D38" s="18" t="s">
        <v>40</v>
      </c>
      <c r="E38" s="18" t="s">
        <v>53</v>
      </c>
      <c r="F38" s="4">
        <v>766000</v>
      </c>
      <c r="G38" s="4">
        <v>50000</v>
      </c>
      <c r="H38" s="4">
        <v>1691250</v>
      </c>
      <c r="I38" s="4">
        <v>50000</v>
      </c>
      <c r="J38" s="1"/>
      <c r="K38" s="1">
        <f t="shared" si="0"/>
        <v>816000</v>
      </c>
      <c r="L38" s="1">
        <f t="shared" si="1"/>
        <v>163200</v>
      </c>
      <c r="M38" s="1">
        <f t="shared" si="2"/>
        <v>65280</v>
      </c>
      <c r="N38" s="38">
        <f>IF(M38&lt;I38,M38,I38)</f>
        <v>50000</v>
      </c>
      <c r="O38" s="33" t="s">
        <v>167</v>
      </c>
      <c r="P38" s="37" t="s">
        <v>178</v>
      </c>
    </row>
    <row r="39" spans="1:16" ht="39" thickBot="1">
      <c r="A39" s="3">
        <v>26652935</v>
      </c>
      <c r="B39" s="18" t="s">
        <v>8</v>
      </c>
      <c r="C39" s="3">
        <v>4809258</v>
      </c>
      <c r="D39" s="18" t="s">
        <v>54</v>
      </c>
      <c r="E39" s="18" t="s">
        <v>55</v>
      </c>
      <c r="F39" s="4">
        <v>238000</v>
      </c>
      <c r="G39" s="4">
        <v>41000</v>
      </c>
      <c r="H39" s="4">
        <v>353310</v>
      </c>
      <c r="I39" s="4">
        <v>41000</v>
      </c>
      <c r="J39" s="1"/>
      <c r="K39" s="1">
        <f t="shared" si="0"/>
        <v>279000</v>
      </c>
      <c r="L39" s="1">
        <f t="shared" si="1"/>
        <v>55800</v>
      </c>
      <c r="M39" s="1">
        <f t="shared" si="2"/>
        <v>22320</v>
      </c>
      <c r="N39" s="38">
        <v>22300</v>
      </c>
      <c r="O39" s="33" t="s">
        <v>212</v>
      </c>
      <c r="P39" s="37" t="s">
        <v>178</v>
      </c>
    </row>
    <row r="40" spans="1:16" ht="39" thickBot="1">
      <c r="A40" s="3">
        <v>26594706</v>
      </c>
      <c r="B40" s="18" t="s">
        <v>56</v>
      </c>
      <c r="C40" s="3">
        <v>3994230</v>
      </c>
      <c r="D40" s="18" t="s">
        <v>54</v>
      </c>
      <c r="E40" s="18" t="s">
        <v>57</v>
      </c>
      <c r="F40" s="4">
        <v>275000</v>
      </c>
      <c r="G40" s="4">
        <v>32000</v>
      </c>
      <c r="H40" s="4">
        <v>379050</v>
      </c>
      <c r="I40" s="4">
        <v>50000</v>
      </c>
      <c r="J40" s="1"/>
      <c r="K40" s="1">
        <f t="shared" si="0"/>
        <v>307000</v>
      </c>
      <c r="L40" s="1">
        <f t="shared" si="1"/>
        <v>61400</v>
      </c>
      <c r="M40" s="1">
        <f t="shared" si="2"/>
        <v>24560</v>
      </c>
      <c r="N40" s="38">
        <v>24500</v>
      </c>
      <c r="O40" s="33" t="s">
        <v>212</v>
      </c>
      <c r="P40" s="37" t="s">
        <v>178</v>
      </c>
    </row>
    <row r="41" spans="1:16" ht="39" thickBot="1">
      <c r="A41" s="3">
        <v>26594706</v>
      </c>
      <c r="B41" s="18" t="s">
        <v>56</v>
      </c>
      <c r="C41" s="3">
        <v>4576756</v>
      </c>
      <c r="D41" s="18" t="s">
        <v>54</v>
      </c>
      <c r="E41" s="18" t="s">
        <v>58</v>
      </c>
      <c r="F41" s="4">
        <v>375000</v>
      </c>
      <c r="G41" s="4">
        <v>62000</v>
      </c>
      <c r="H41" s="4">
        <v>406950</v>
      </c>
      <c r="I41" s="4">
        <v>70000</v>
      </c>
      <c r="J41" s="1"/>
      <c r="K41" s="1">
        <f t="shared" si="0"/>
        <v>437000</v>
      </c>
      <c r="L41" s="1">
        <f t="shared" si="1"/>
        <v>87400</v>
      </c>
      <c r="M41" s="1">
        <f t="shared" si="2"/>
        <v>34960</v>
      </c>
      <c r="N41" s="38">
        <v>35000</v>
      </c>
      <c r="O41" s="33" t="s">
        <v>212</v>
      </c>
      <c r="P41" s="37" t="s">
        <v>178</v>
      </c>
    </row>
    <row r="42" spans="1:16" ht="39" thickBot="1">
      <c r="A42" s="3">
        <v>26594706</v>
      </c>
      <c r="B42" s="18" t="s">
        <v>56</v>
      </c>
      <c r="C42" s="3">
        <v>7050514</v>
      </c>
      <c r="D42" s="18" t="s">
        <v>54</v>
      </c>
      <c r="E42" s="18" t="s">
        <v>59</v>
      </c>
      <c r="F42" s="4">
        <v>275000</v>
      </c>
      <c r="G42" s="4">
        <v>24000</v>
      </c>
      <c r="H42" s="4">
        <v>317850</v>
      </c>
      <c r="I42" s="4">
        <v>60000</v>
      </c>
      <c r="J42" s="1"/>
      <c r="K42" s="1">
        <f t="shared" si="0"/>
        <v>299000</v>
      </c>
      <c r="L42" s="1">
        <f t="shared" si="1"/>
        <v>59800</v>
      </c>
      <c r="M42" s="1">
        <f t="shared" si="2"/>
        <v>23920</v>
      </c>
      <c r="N42" s="38">
        <v>23900</v>
      </c>
      <c r="O42" s="33" t="s">
        <v>212</v>
      </c>
      <c r="P42" s="37" t="s">
        <v>178</v>
      </c>
    </row>
    <row r="43" spans="1:16" ht="39" thickBot="1">
      <c r="A43" s="3">
        <v>26594706</v>
      </c>
      <c r="B43" s="18" t="s">
        <v>56</v>
      </c>
      <c r="C43" s="3">
        <v>7192717</v>
      </c>
      <c r="D43" s="18" t="s">
        <v>54</v>
      </c>
      <c r="E43" s="18" t="s">
        <v>60</v>
      </c>
      <c r="F43" s="4">
        <v>375000</v>
      </c>
      <c r="G43" s="4">
        <v>53000</v>
      </c>
      <c r="H43" s="4">
        <v>498150</v>
      </c>
      <c r="I43" s="4">
        <v>72500</v>
      </c>
      <c r="J43" s="1"/>
      <c r="K43" s="1">
        <f t="shared" si="0"/>
        <v>428000</v>
      </c>
      <c r="L43" s="1">
        <f t="shared" si="1"/>
        <v>85600</v>
      </c>
      <c r="M43" s="1">
        <f t="shared" si="2"/>
        <v>34240</v>
      </c>
      <c r="N43" s="38">
        <v>34200</v>
      </c>
      <c r="O43" s="33" t="s">
        <v>212</v>
      </c>
      <c r="P43" s="37" t="s">
        <v>178</v>
      </c>
    </row>
    <row r="44" spans="1:16" ht="39" thickBot="1">
      <c r="A44" s="3">
        <v>26594706</v>
      </c>
      <c r="B44" s="18" t="s">
        <v>56</v>
      </c>
      <c r="C44" s="3">
        <v>8577498</v>
      </c>
      <c r="D44" s="18" t="s">
        <v>54</v>
      </c>
      <c r="E44" s="18" t="s">
        <v>61</v>
      </c>
      <c r="F44" s="4">
        <v>375000</v>
      </c>
      <c r="G44" s="4">
        <v>60000</v>
      </c>
      <c r="H44" s="4">
        <v>521210</v>
      </c>
      <c r="I44" s="4">
        <v>70000</v>
      </c>
      <c r="J44" s="1"/>
      <c r="K44" s="1">
        <f t="shared" si="0"/>
        <v>435000</v>
      </c>
      <c r="L44" s="1">
        <f t="shared" si="1"/>
        <v>87000</v>
      </c>
      <c r="M44" s="1">
        <f t="shared" si="2"/>
        <v>34800</v>
      </c>
      <c r="N44" s="38">
        <f>IF(M44&lt;I44,M44,I44)</f>
        <v>34800</v>
      </c>
      <c r="O44" s="33" t="s">
        <v>212</v>
      </c>
      <c r="P44" s="37" t="s">
        <v>178</v>
      </c>
    </row>
    <row r="45" spans="1:16" ht="26.25" thickBot="1">
      <c r="A45" s="3">
        <v>70803978</v>
      </c>
      <c r="B45" s="18" t="s">
        <v>63</v>
      </c>
      <c r="C45" s="3">
        <v>3108321</v>
      </c>
      <c r="D45" s="18" t="s">
        <v>54</v>
      </c>
      <c r="E45" s="18" t="s">
        <v>64</v>
      </c>
      <c r="F45" s="4">
        <v>550000</v>
      </c>
      <c r="G45" s="4">
        <v>1400000</v>
      </c>
      <c r="H45" s="4">
        <v>1800000</v>
      </c>
      <c r="I45" s="4">
        <v>200000</v>
      </c>
      <c r="J45" s="1"/>
      <c r="K45" s="1">
        <f t="shared" si="0"/>
        <v>1950000</v>
      </c>
      <c r="L45" s="1">
        <f t="shared" si="1"/>
        <v>390000</v>
      </c>
      <c r="M45" s="1">
        <f t="shared" si="2"/>
        <v>156000</v>
      </c>
      <c r="N45" s="38">
        <v>200000</v>
      </c>
      <c r="O45" s="33" t="s">
        <v>212</v>
      </c>
      <c r="P45" s="37" t="s">
        <v>178</v>
      </c>
    </row>
    <row r="46" spans="1:16" ht="26.25" thickBot="1">
      <c r="A46" s="3">
        <v>70803978</v>
      </c>
      <c r="B46" s="18" t="s">
        <v>63</v>
      </c>
      <c r="C46" s="3">
        <v>7780361</v>
      </c>
      <c r="D46" s="18" t="s">
        <v>54</v>
      </c>
      <c r="E46" s="18" t="s">
        <v>64</v>
      </c>
      <c r="F46" s="4">
        <v>800000</v>
      </c>
      <c r="G46" s="4">
        <v>1146000</v>
      </c>
      <c r="H46" s="4">
        <v>2400000</v>
      </c>
      <c r="I46" s="4">
        <v>150000</v>
      </c>
      <c r="J46" s="1"/>
      <c r="K46" s="1">
        <f t="shared" si="0"/>
        <v>1946000</v>
      </c>
      <c r="L46" s="1">
        <f t="shared" si="1"/>
        <v>389200</v>
      </c>
      <c r="M46" s="1">
        <f t="shared" si="2"/>
        <v>155680</v>
      </c>
      <c r="N46" s="38">
        <v>200000</v>
      </c>
      <c r="O46" s="33" t="s">
        <v>212</v>
      </c>
      <c r="P46" s="37" t="s">
        <v>178</v>
      </c>
    </row>
    <row r="47" spans="1:16" ht="26.25" thickBot="1">
      <c r="A47" s="3">
        <v>66597064</v>
      </c>
      <c r="B47" s="18" t="s">
        <v>65</v>
      </c>
      <c r="C47" s="3">
        <v>8125444</v>
      </c>
      <c r="D47" s="18" t="s">
        <v>54</v>
      </c>
      <c r="E47" s="18" t="s">
        <v>66</v>
      </c>
      <c r="F47" s="4">
        <v>1056000</v>
      </c>
      <c r="G47" s="4">
        <v>172000</v>
      </c>
      <c r="H47" s="4">
        <v>1349000</v>
      </c>
      <c r="I47" s="4">
        <v>194000</v>
      </c>
      <c r="J47" s="1"/>
      <c r="K47" s="1">
        <f t="shared" si="0"/>
        <v>1228000</v>
      </c>
      <c r="L47" s="1">
        <f t="shared" si="1"/>
        <v>245600</v>
      </c>
      <c r="M47" s="1">
        <f t="shared" si="2"/>
        <v>98240</v>
      </c>
      <c r="N47" s="38">
        <v>98200</v>
      </c>
      <c r="O47" s="33" t="s">
        <v>212</v>
      </c>
      <c r="P47" s="37" t="s">
        <v>178</v>
      </c>
    </row>
    <row r="48" spans="1:16" ht="26.25" thickBot="1">
      <c r="A48" s="3">
        <v>66597064</v>
      </c>
      <c r="B48" s="18" t="s">
        <v>65</v>
      </c>
      <c r="C48" s="3">
        <v>9390296</v>
      </c>
      <c r="D48" s="18" t="s">
        <v>54</v>
      </c>
      <c r="E48" s="18" t="s">
        <v>66</v>
      </c>
      <c r="F48" s="4">
        <v>50000</v>
      </c>
      <c r="G48" s="4">
        <v>2000</v>
      </c>
      <c r="H48" s="4">
        <v>63000</v>
      </c>
      <c r="I48" s="4">
        <v>10000</v>
      </c>
      <c r="J48" s="1"/>
      <c r="K48" s="1">
        <f t="shared" si="0"/>
        <v>52000</v>
      </c>
      <c r="L48" s="1">
        <f t="shared" si="1"/>
        <v>10400</v>
      </c>
      <c r="M48" s="1">
        <f t="shared" si="2"/>
        <v>4160</v>
      </c>
      <c r="N48" s="38">
        <v>4100</v>
      </c>
      <c r="O48" s="33" t="s">
        <v>212</v>
      </c>
      <c r="P48" s="37" t="s">
        <v>178</v>
      </c>
    </row>
    <row r="49" spans="1:16" ht="26.25" thickBot="1">
      <c r="A49" s="3">
        <v>70283966</v>
      </c>
      <c r="B49" s="18" t="s">
        <v>67</v>
      </c>
      <c r="C49" s="3">
        <v>2560256</v>
      </c>
      <c r="D49" s="18" t="s">
        <v>54</v>
      </c>
      <c r="E49" s="18" t="s">
        <v>67</v>
      </c>
      <c r="F49" s="4">
        <v>700000</v>
      </c>
      <c r="G49" s="4">
        <v>151000</v>
      </c>
      <c r="H49" s="4">
        <v>1315260</v>
      </c>
      <c r="I49" s="4">
        <v>130000</v>
      </c>
      <c r="J49" s="1"/>
      <c r="K49" s="1">
        <f t="shared" si="0"/>
        <v>851000</v>
      </c>
      <c r="L49" s="1">
        <f t="shared" si="1"/>
        <v>170200</v>
      </c>
      <c r="M49" s="1">
        <f t="shared" si="2"/>
        <v>68080</v>
      </c>
      <c r="N49" s="38">
        <v>128000</v>
      </c>
      <c r="O49" s="33" t="s">
        <v>212</v>
      </c>
      <c r="P49" s="37" t="s">
        <v>178</v>
      </c>
    </row>
    <row r="50" spans="1:16" ht="26.25" thickBot="1">
      <c r="A50" s="3">
        <v>69720649</v>
      </c>
      <c r="B50" s="18" t="s">
        <v>68</v>
      </c>
      <c r="C50" s="3">
        <v>2029003</v>
      </c>
      <c r="D50" s="18" t="s">
        <v>54</v>
      </c>
      <c r="E50" s="18" t="s">
        <v>68</v>
      </c>
      <c r="F50" s="4">
        <v>424000</v>
      </c>
      <c r="G50" s="4">
        <v>27000</v>
      </c>
      <c r="H50" s="4">
        <v>646000</v>
      </c>
      <c r="I50" s="4">
        <v>79000</v>
      </c>
      <c r="J50" s="1"/>
      <c r="K50" s="1">
        <f t="shared" si="0"/>
        <v>451000</v>
      </c>
      <c r="L50" s="1">
        <f t="shared" si="1"/>
        <v>90200</v>
      </c>
      <c r="M50" s="1">
        <f t="shared" si="2"/>
        <v>36080</v>
      </c>
      <c r="N50" s="38">
        <v>36000</v>
      </c>
      <c r="O50" s="33" t="s">
        <v>212</v>
      </c>
      <c r="P50" s="37" t="s">
        <v>178</v>
      </c>
    </row>
    <row r="51" spans="1:16" ht="39" thickBot="1">
      <c r="A51" s="3">
        <v>65761979</v>
      </c>
      <c r="B51" s="18" t="s">
        <v>33</v>
      </c>
      <c r="C51" s="3">
        <v>3460645</v>
      </c>
      <c r="D51" s="18" t="s">
        <v>54</v>
      </c>
      <c r="E51" s="18" t="s">
        <v>69</v>
      </c>
      <c r="F51" s="4">
        <v>136000</v>
      </c>
      <c r="G51" s="4">
        <v>18000</v>
      </c>
      <c r="H51" s="4">
        <v>29583</v>
      </c>
      <c r="I51" s="16">
        <v>0</v>
      </c>
      <c r="J51" s="1"/>
      <c r="K51" s="1">
        <f t="shared" si="0"/>
        <v>154000</v>
      </c>
      <c r="L51" s="1">
        <f t="shared" si="1"/>
        <v>30800</v>
      </c>
      <c r="M51" s="1">
        <f t="shared" si="2"/>
        <v>12320</v>
      </c>
      <c r="N51" s="38">
        <v>30300</v>
      </c>
      <c r="O51" s="33" t="s">
        <v>212</v>
      </c>
      <c r="P51" s="37" t="s">
        <v>178</v>
      </c>
    </row>
    <row r="52" spans="1:16" ht="26.25" thickBot="1">
      <c r="A52" s="3">
        <v>15060233</v>
      </c>
      <c r="B52" s="18" t="s">
        <v>4</v>
      </c>
      <c r="C52" s="3">
        <v>8496850</v>
      </c>
      <c r="D52" s="18" t="s">
        <v>54</v>
      </c>
      <c r="E52" s="18" t="s">
        <v>70</v>
      </c>
      <c r="F52" s="4">
        <v>546000</v>
      </c>
      <c r="G52" s="4">
        <v>138000</v>
      </c>
      <c r="H52" s="4">
        <v>628500</v>
      </c>
      <c r="I52" s="4">
        <v>115000</v>
      </c>
      <c r="J52" s="1"/>
      <c r="K52" s="1">
        <f t="shared" si="0"/>
        <v>684000</v>
      </c>
      <c r="L52" s="1">
        <f t="shared" si="1"/>
        <v>136800</v>
      </c>
      <c r="M52" s="1">
        <f t="shared" si="2"/>
        <v>54720</v>
      </c>
      <c r="N52" s="38">
        <v>54700</v>
      </c>
      <c r="O52" s="33" t="s">
        <v>212</v>
      </c>
      <c r="P52" s="37" t="s">
        <v>176</v>
      </c>
    </row>
    <row r="53" spans="1:16" ht="26.25" thickBot="1">
      <c r="A53" s="3">
        <v>47224541</v>
      </c>
      <c r="B53" s="18" t="s">
        <v>71</v>
      </c>
      <c r="C53" s="3">
        <v>1810833</v>
      </c>
      <c r="D53" s="18" t="s">
        <v>54</v>
      </c>
      <c r="E53" s="18" t="s">
        <v>72</v>
      </c>
      <c r="F53" s="4">
        <v>498800</v>
      </c>
      <c r="G53" s="4">
        <v>160000</v>
      </c>
      <c r="H53" s="4">
        <v>651556</v>
      </c>
      <c r="I53" s="4">
        <v>160000</v>
      </c>
      <c r="J53" s="1"/>
      <c r="K53" s="1">
        <f t="shared" si="0"/>
        <v>658800</v>
      </c>
      <c r="L53" s="1">
        <f t="shared" si="1"/>
        <v>131760</v>
      </c>
      <c r="M53" s="1">
        <f t="shared" si="2"/>
        <v>52704</v>
      </c>
      <c r="N53" s="38">
        <v>52700</v>
      </c>
      <c r="O53" s="33" t="s">
        <v>212</v>
      </c>
      <c r="P53" s="37" t="s">
        <v>176</v>
      </c>
    </row>
    <row r="54" spans="1:16" ht="39" thickBot="1">
      <c r="A54" s="3">
        <v>45659028</v>
      </c>
      <c r="B54" s="18" t="s">
        <v>50</v>
      </c>
      <c r="C54" s="3">
        <v>9459540</v>
      </c>
      <c r="D54" s="18" t="s">
        <v>54</v>
      </c>
      <c r="E54" s="18" t="s">
        <v>73</v>
      </c>
      <c r="F54" s="4">
        <v>595000</v>
      </c>
      <c r="G54" s="4">
        <v>67000</v>
      </c>
      <c r="H54" s="4">
        <v>731611</v>
      </c>
      <c r="I54" s="4">
        <v>68000</v>
      </c>
      <c r="J54" s="1"/>
      <c r="K54" s="1">
        <f aca="true" t="shared" si="3" ref="K54:K99">F54+G54</f>
        <v>662000</v>
      </c>
      <c r="L54" s="1">
        <f aca="true" t="shared" si="4" ref="L54:L99">0.2*K54</f>
        <v>132400</v>
      </c>
      <c r="M54" s="1">
        <f aca="true" t="shared" si="5" ref="M54:M99">0.4*L54</f>
        <v>52960</v>
      </c>
      <c r="N54" s="38">
        <v>53000</v>
      </c>
      <c r="O54" s="33" t="s">
        <v>212</v>
      </c>
      <c r="P54" s="37" t="s">
        <v>178</v>
      </c>
    </row>
    <row r="55" spans="1:16" ht="26.25" thickBot="1">
      <c r="A55" s="3">
        <v>26304856</v>
      </c>
      <c r="B55" s="18" t="s">
        <v>6</v>
      </c>
      <c r="C55" s="3">
        <v>3940396</v>
      </c>
      <c r="D55" s="18" t="s">
        <v>54</v>
      </c>
      <c r="E55" s="18" t="s">
        <v>62</v>
      </c>
      <c r="F55" s="4">
        <v>365000</v>
      </c>
      <c r="G55" s="4">
        <v>148000</v>
      </c>
      <c r="H55" s="4">
        <v>574000</v>
      </c>
      <c r="I55" s="4">
        <v>228000</v>
      </c>
      <c r="J55" s="1"/>
      <c r="K55" s="1">
        <f t="shared" si="3"/>
        <v>513000</v>
      </c>
      <c r="L55" s="1">
        <f t="shared" si="4"/>
        <v>102600</v>
      </c>
      <c r="M55" s="1">
        <f t="shared" si="5"/>
        <v>41040</v>
      </c>
      <c r="N55" s="38">
        <v>41000</v>
      </c>
      <c r="O55" s="33" t="s">
        <v>212</v>
      </c>
      <c r="P55" s="37" t="s">
        <v>177</v>
      </c>
    </row>
    <row r="56" spans="1:16" ht="26.25" thickBot="1">
      <c r="A56" s="3">
        <v>26908042</v>
      </c>
      <c r="B56" s="18" t="s">
        <v>75</v>
      </c>
      <c r="C56" s="3">
        <v>1838017</v>
      </c>
      <c r="D56" s="18" t="s">
        <v>54</v>
      </c>
      <c r="E56" s="18" t="s">
        <v>54</v>
      </c>
      <c r="F56" s="4">
        <v>215000</v>
      </c>
      <c r="G56" s="4">
        <v>10000</v>
      </c>
      <c r="H56" s="4">
        <v>338000</v>
      </c>
      <c r="I56" s="4">
        <v>15000</v>
      </c>
      <c r="J56" s="1"/>
      <c r="K56" s="1">
        <f t="shared" si="3"/>
        <v>225000</v>
      </c>
      <c r="L56" s="1">
        <f t="shared" si="4"/>
        <v>45000</v>
      </c>
      <c r="M56" s="1">
        <f t="shared" si="5"/>
        <v>18000</v>
      </c>
      <c r="N56" s="38">
        <f>IF(M56&lt;I56,M56,I56)</f>
        <v>15000</v>
      </c>
      <c r="O56" s="33" t="s">
        <v>212</v>
      </c>
      <c r="P56" s="37" t="s">
        <v>177</v>
      </c>
    </row>
    <row r="57" spans="1:16" ht="13.5" thickBot="1">
      <c r="A57" s="3">
        <v>70868832</v>
      </c>
      <c r="B57" s="18" t="s">
        <v>76</v>
      </c>
      <c r="C57" s="3">
        <v>2028787</v>
      </c>
      <c r="D57" s="18" t="s">
        <v>77</v>
      </c>
      <c r="E57" s="18" t="s">
        <v>78</v>
      </c>
      <c r="F57" s="4">
        <v>1140000</v>
      </c>
      <c r="G57" s="4">
        <v>569500</v>
      </c>
      <c r="H57" s="4">
        <v>4644321</v>
      </c>
      <c r="I57" s="4">
        <v>330000</v>
      </c>
      <c r="J57" s="1"/>
      <c r="K57" s="1">
        <f t="shared" si="3"/>
        <v>1709500</v>
      </c>
      <c r="L57" s="1">
        <f t="shared" si="4"/>
        <v>341900</v>
      </c>
      <c r="M57" s="1">
        <f t="shared" si="5"/>
        <v>136760</v>
      </c>
      <c r="N57" s="38">
        <v>136700</v>
      </c>
      <c r="O57" s="33" t="s">
        <v>168</v>
      </c>
      <c r="P57" s="37" t="s">
        <v>178</v>
      </c>
    </row>
    <row r="58" spans="1:16" ht="26.25" thickBot="1">
      <c r="A58" s="3">
        <v>839345</v>
      </c>
      <c r="B58" s="18" t="s">
        <v>79</v>
      </c>
      <c r="C58" s="3">
        <v>6380698</v>
      </c>
      <c r="D58" s="18" t="s">
        <v>77</v>
      </c>
      <c r="E58" s="18" t="s">
        <v>80</v>
      </c>
      <c r="F58" s="4">
        <v>190000</v>
      </c>
      <c r="G58" s="4">
        <v>46644</v>
      </c>
      <c r="H58" s="4">
        <v>259214</v>
      </c>
      <c r="I58" s="4">
        <v>30000</v>
      </c>
      <c r="J58" s="1"/>
      <c r="K58" s="1">
        <f t="shared" si="3"/>
        <v>236644</v>
      </c>
      <c r="L58" s="1">
        <f t="shared" si="4"/>
        <v>47328.8</v>
      </c>
      <c r="M58" s="1">
        <f t="shared" si="5"/>
        <v>18931.52</v>
      </c>
      <c r="N58" s="38">
        <v>18900</v>
      </c>
      <c r="O58" s="33" t="s">
        <v>168</v>
      </c>
      <c r="P58" s="37" t="s">
        <v>176</v>
      </c>
    </row>
    <row r="59" spans="1:16" ht="26.25" thickBot="1">
      <c r="A59" s="3">
        <v>27668240</v>
      </c>
      <c r="B59" s="18" t="s">
        <v>81</v>
      </c>
      <c r="C59" s="3">
        <v>2703459</v>
      </c>
      <c r="D59" s="18" t="s">
        <v>77</v>
      </c>
      <c r="E59" s="18" t="s">
        <v>82</v>
      </c>
      <c r="F59" s="4">
        <v>0</v>
      </c>
      <c r="G59" s="4">
        <v>129960</v>
      </c>
      <c r="H59" s="4">
        <v>100000</v>
      </c>
      <c r="I59" s="4">
        <v>100000</v>
      </c>
      <c r="J59" s="1"/>
      <c r="K59" s="1">
        <f t="shared" si="3"/>
        <v>129960</v>
      </c>
      <c r="L59" s="1">
        <f t="shared" si="4"/>
        <v>25992</v>
      </c>
      <c r="M59" s="1">
        <f t="shared" si="5"/>
        <v>10396.800000000001</v>
      </c>
      <c r="N59" s="38">
        <v>10400</v>
      </c>
      <c r="O59" s="33" t="s">
        <v>168</v>
      </c>
      <c r="P59" s="37" t="s">
        <v>177</v>
      </c>
    </row>
    <row r="60" spans="1:16" ht="26.25" thickBot="1">
      <c r="A60" s="3">
        <v>44990260</v>
      </c>
      <c r="B60" s="18" t="s">
        <v>12</v>
      </c>
      <c r="C60" s="3">
        <v>4578503</v>
      </c>
      <c r="D60" s="18" t="s">
        <v>77</v>
      </c>
      <c r="E60" s="18" t="s">
        <v>83</v>
      </c>
      <c r="F60" s="4">
        <v>400000</v>
      </c>
      <c r="G60" s="4">
        <v>300000</v>
      </c>
      <c r="H60" s="4">
        <v>600000</v>
      </c>
      <c r="I60" s="4">
        <v>600000</v>
      </c>
      <c r="J60" s="1"/>
      <c r="K60" s="1">
        <f t="shared" si="3"/>
        <v>700000</v>
      </c>
      <c r="L60" s="1">
        <f t="shared" si="4"/>
        <v>140000</v>
      </c>
      <c r="M60" s="1">
        <f t="shared" si="5"/>
        <v>56000</v>
      </c>
      <c r="N60" s="38">
        <v>200000</v>
      </c>
      <c r="O60" s="33" t="s">
        <v>168</v>
      </c>
      <c r="P60" s="37" t="s">
        <v>176</v>
      </c>
    </row>
    <row r="61" spans="1:16" ht="26.25" thickBot="1">
      <c r="A61" s="3">
        <v>44990260</v>
      </c>
      <c r="B61" s="18" t="s">
        <v>12</v>
      </c>
      <c r="C61" s="3">
        <v>7981302</v>
      </c>
      <c r="D61" s="18" t="s">
        <v>77</v>
      </c>
      <c r="E61" s="18" t="s">
        <v>84</v>
      </c>
      <c r="F61" s="4">
        <v>400000</v>
      </c>
      <c r="G61" s="4">
        <v>300000</v>
      </c>
      <c r="H61" s="4">
        <v>914000</v>
      </c>
      <c r="I61" s="4">
        <v>466000</v>
      </c>
      <c r="J61" s="1"/>
      <c r="K61" s="1">
        <f t="shared" si="3"/>
        <v>700000</v>
      </c>
      <c r="L61" s="1">
        <f t="shared" si="4"/>
        <v>140000</v>
      </c>
      <c r="M61" s="1">
        <f t="shared" si="5"/>
        <v>56000</v>
      </c>
      <c r="N61" s="38">
        <v>200000</v>
      </c>
      <c r="O61" s="33" t="s">
        <v>168</v>
      </c>
      <c r="P61" s="37" t="s">
        <v>176</v>
      </c>
    </row>
    <row r="62" spans="1:16" ht="26.25" thickBot="1">
      <c r="A62" s="3">
        <v>44990260</v>
      </c>
      <c r="B62" s="18" t="s">
        <v>12</v>
      </c>
      <c r="C62" s="3">
        <v>8756952</v>
      </c>
      <c r="D62" s="18" t="s">
        <v>77</v>
      </c>
      <c r="E62" s="18" t="s">
        <v>85</v>
      </c>
      <c r="F62" s="4">
        <v>400000</v>
      </c>
      <c r="G62" s="4">
        <v>300000</v>
      </c>
      <c r="H62" s="4">
        <v>611000</v>
      </c>
      <c r="I62" s="4">
        <v>364000</v>
      </c>
      <c r="J62" s="1"/>
      <c r="K62" s="1">
        <f t="shared" si="3"/>
        <v>700000</v>
      </c>
      <c r="L62" s="1">
        <f t="shared" si="4"/>
        <v>140000</v>
      </c>
      <c r="M62" s="1">
        <f t="shared" si="5"/>
        <v>56000</v>
      </c>
      <c r="N62" s="38">
        <v>200000</v>
      </c>
      <c r="O62" s="33" t="s">
        <v>168</v>
      </c>
      <c r="P62" s="37" t="s">
        <v>176</v>
      </c>
    </row>
    <row r="63" spans="1:16" ht="26.25" thickBot="1">
      <c r="A63" s="3">
        <v>394190</v>
      </c>
      <c r="B63" s="18" t="s">
        <v>16</v>
      </c>
      <c r="C63" s="3">
        <v>7526673</v>
      </c>
      <c r="D63" s="18" t="s">
        <v>77</v>
      </c>
      <c r="E63" s="18" t="s">
        <v>86</v>
      </c>
      <c r="F63" s="4">
        <v>160000</v>
      </c>
      <c r="G63" s="4">
        <v>10500</v>
      </c>
      <c r="H63" s="4">
        <v>186000</v>
      </c>
      <c r="I63" s="4">
        <v>30000</v>
      </c>
      <c r="J63" s="1"/>
      <c r="K63" s="1">
        <f t="shared" si="3"/>
        <v>170500</v>
      </c>
      <c r="L63" s="1">
        <f t="shared" si="4"/>
        <v>34100</v>
      </c>
      <c r="M63" s="1">
        <f t="shared" si="5"/>
        <v>13640</v>
      </c>
      <c r="N63" s="38">
        <v>13600</v>
      </c>
      <c r="O63" s="33" t="s">
        <v>168</v>
      </c>
      <c r="P63" s="37" t="s">
        <v>176</v>
      </c>
    </row>
    <row r="64" spans="1:16" ht="13.5" thickBot="1">
      <c r="A64" s="3">
        <v>15060233</v>
      </c>
      <c r="B64" s="18" t="s">
        <v>4</v>
      </c>
      <c r="C64" s="3">
        <v>6314482</v>
      </c>
      <c r="D64" s="18" t="s">
        <v>77</v>
      </c>
      <c r="E64" s="18" t="s">
        <v>87</v>
      </c>
      <c r="F64" s="4">
        <v>400000</v>
      </c>
      <c r="G64" s="4">
        <v>300000</v>
      </c>
      <c r="H64" s="4">
        <v>772700</v>
      </c>
      <c r="I64" s="4">
        <v>239000</v>
      </c>
      <c r="J64" s="1"/>
      <c r="K64" s="1">
        <f t="shared" si="3"/>
        <v>700000</v>
      </c>
      <c r="L64" s="1">
        <f t="shared" si="4"/>
        <v>140000</v>
      </c>
      <c r="M64" s="1">
        <f t="shared" si="5"/>
        <v>56000</v>
      </c>
      <c r="N64" s="38">
        <f>IF(M64&lt;I64,M64,I64)</f>
        <v>56000</v>
      </c>
      <c r="O64" s="33" t="s">
        <v>168</v>
      </c>
      <c r="P64" s="37" t="s">
        <v>176</v>
      </c>
    </row>
    <row r="65" spans="1:16" ht="26.25" thickBot="1">
      <c r="A65" s="3">
        <v>47224541</v>
      </c>
      <c r="B65" s="18" t="s">
        <v>71</v>
      </c>
      <c r="C65" s="3">
        <v>6500388</v>
      </c>
      <c r="D65" s="18" t="s">
        <v>77</v>
      </c>
      <c r="E65" s="18" t="s">
        <v>88</v>
      </c>
      <c r="F65" s="4">
        <v>103000</v>
      </c>
      <c r="G65" s="4">
        <v>450000</v>
      </c>
      <c r="H65" s="4">
        <v>743156</v>
      </c>
      <c r="I65" s="4">
        <v>265000</v>
      </c>
      <c r="J65" s="1"/>
      <c r="K65" s="1">
        <f t="shared" si="3"/>
        <v>553000</v>
      </c>
      <c r="L65" s="1">
        <f t="shared" si="4"/>
        <v>110600</v>
      </c>
      <c r="M65" s="1">
        <f t="shared" si="5"/>
        <v>44240</v>
      </c>
      <c r="N65" s="38">
        <v>200000</v>
      </c>
      <c r="O65" s="33" t="s">
        <v>168</v>
      </c>
      <c r="P65" s="37" t="s">
        <v>176</v>
      </c>
    </row>
    <row r="66" spans="1:16" ht="13.5" thickBot="1">
      <c r="A66" s="3">
        <v>44990260</v>
      </c>
      <c r="B66" s="18" t="s">
        <v>12</v>
      </c>
      <c r="C66" s="3">
        <v>5595277</v>
      </c>
      <c r="D66" s="18" t="s">
        <v>89</v>
      </c>
      <c r="E66" s="18" t="s">
        <v>90</v>
      </c>
      <c r="F66" s="4">
        <v>1331000</v>
      </c>
      <c r="G66" s="4">
        <v>170000</v>
      </c>
      <c r="H66" s="4">
        <v>1540000</v>
      </c>
      <c r="I66" s="4">
        <v>299000</v>
      </c>
      <c r="J66" s="1"/>
      <c r="K66" s="1">
        <f t="shared" si="3"/>
        <v>1501000</v>
      </c>
      <c r="L66" s="1">
        <f t="shared" si="4"/>
        <v>300200</v>
      </c>
      <c r="M66" s="1">
        <f t="shared" si="5"/>
        <v>120080</v>
      </c>
      <c r="N66" s="38">
        <v>120000</v>
      </c>
      <c r="O66" s="33" t="s">
        <v>162</v>
      </c>
      <c r="P66" s="37" t="s">
        <v>176</v>
      </c>
    </row>
    <row r="67" spans="1:16" ht="13.5" thickBot="1">
      <c r="A67" s="3">
        <v>47224444</v>
      </c>
      <c r="B67" s="18" t="s">
        <v>47</v>
      </c>
      <c r="C67" s="3">
        <v>5310191</v>
      </c>
      <c r="D67" s="18" t="s">
        <v>89</v>
      </c>
      <c r="E67" s="18" t="s">
        <v>91</v>
      </c>
      <c r="F67" s="4">
        <v>100000</v>
      </c>
      <c r="G67" s="4">
        <v>61000</v>
      </c>
      <c r="H67" s="4">
        <v>292000</v>
      </c>
      <c r="I67" s="4">
        <v>80000</v>
      </c>
      <c r="J67" s="1"/>
      <c r="K67" s="1">
        <f t="shared" si="3"/>
        <v>161000</v>
      </c>
      <c r="L67" s="1">
        <f t="shared" si="4"/>
        <v>32200</v>
      </c>
      <c r="M67" s="1">
        <f t="shared" si="5"/>
        <v>12880</v>
      </c>
      <c r="N67" s="38">
        <v>12900</v>
      </c>
      <c r="O67" s="33" t="s">
        <v>162</v>
      </c>
      <c r="P67" s="37" t="s">
        <v>176</v>
      </c>
    </row>
    <row r="68" spans="1:16" ht="13.5" thickBot="1">
      <c r="A68" s="3">
        <v>15060306</v>
      </c>
      <c r="B68" s="18" t="s">
        <v>18</v>
      </c>
      <c r="C68" s="3">
        <v>6019022</v>
      </c>
      <c r="D68" s="18" t="s">
        <v>89</v>
      </c>
      <c r="E68" s="18" t="s">
        <v>92</v>
      </c>
      <c r="F68" s="4">
        <v>100000</v>
      </c>
      <c r="G68" s="4">
        <v>101000</v>
      </c>
      <c r="H68" s="4">
        <v>260000</v>
      </c>
      <c r="I68" s="4">
        <v>120000</v>
      </c>
      <c r="J68" s="1"/>
      <c r="K68" s="1">
        <f t="shared" si="3"/>
        <v>201000</v>
      </c>
      <c r="L68" s="1">
        <f t="shared" si="4"/>
        <v>40200</v>
      </c>
      <c r="M68" s="1">
        <f t="shared" si="5"/>
        <v>16080</v>
      </c>
      <c r="N68" s="38">
        <v>16000</v>
      </c>
      <c r="O68" s="33" t="s">
        <v>162</v>
      </c>
      <c r="P68" s="37" t="s">
        <v>178</v>
      </c>
    </row>
    <row r="69" spans="1:16" ht="26.25" thickBot="1">
      <c r="A69" s="3">
        <v>15060233</v>
      </c>
      <c r="B69" s="18" t="s">
        <v>4</v>
      </c>
      <c r="C69" s="3">
        <v>6254782</v>
      </c>
      <c r="D69" s="18" t="s">
        <v>89</v>
      </c>
      <c r="E69" s="18" t="s">
        <v>93</v>
      </c>
      <c r="F69" s="4">
        <v>976000</v>
      </c>
      <c r="G69" s="4">
        <v>120000</v>
      </c>
      <c r="H69" s="4">
        <v>1327000</v>
      </c>
      <c r="I69" s="4">
        <v>120000</v>
      </c>
      <c r="J69" s="1"/>
      <c r="K69" s="1">
        <f t="shared" si="3"/>
        <v>1096000</v>
      </c>
      <c r="L69" s="1">
        <f t="shared" si="4"/>
        <v>219200</v>
      </c>
      <c r="M69" s="1">
        <f t="shared" si="5"/>
        <v>87680</v>
      </c>
      <c r="N69" s="38">
        <v>87700</v>
      </c>
      <c r="O69" s="33" t="s">
        <v>162</v>
      </c>
      <c r="P69" s="37" t="s">
        <v>176</v>
      </c>
    </row>
    <row r="70" spans="1:16" ht="13.5" thickBot="1">
      <c r="A70" s="3">
        <v>47224541</v>
      </c>
      <c r="B70" s="18" t="s">
        <v>71</v>
      </c>
      <c r="C70" s="3">
        <v>4632272</v>
      </c>
      <c r="D70" s="18" t="s">
        <v>89</v>
      </c>
      <c r="E70" s="18" t="s">
        <v>94</v>
      </c>
      <c r="F70" s="4">
        <v>623000</v>
      </c>
      <c r="G70" s="4">
        <v>298000</v>
      </c>
      <c r="H70" s="4">
        <v>1002200</v>
      </c>
      <c r="I70" s="4">
        <v>300000</v>
      </c>
      <c r="J70" s="1"/>
      <c r="K70" s="1">
        <f t="shared" si="3"/>
        <v>921000</v>
      </c>
      <c r="L70" s="1">
        <f t="shared" si="4"/>
        <v>184200</v>
      </c>
      <c r="M70" s="1">
        <f t="shared" si="5"/>
        <v>73680</v>
      </c>
      <c r="N70" s="38">
        <v>73700</v>
      </c>
      <c r="O70" s="33" t="s">
        <v>162</v>
      </c>
      <c r="P70" s="37" t="s">
        <v>176</v>
      </c>
    </row>
    <row r="71" spans="1:16" ht="26.25" thickBot="1">
      <c r="A71" s="3">
        <v>45659028</v>
      </c>
      <c r="B71" s="18" t="s">
        <v>50</v>
      </c>
      <c r="C71" s="3">
        <v>5078660</v>
      </c>
      <c r="D71" s="18" t="s">
        <v>89</v>
      </c>
      <c r="E71" s="18" t="s">
        <v>91</v>
      </c>
      <c r="F71" s="4">
        <v>516000</v>
      </c>
      <c r="G71" s="4">
        <v>384000</v>
      </c>
      <c r="H71" s="4">
        <v>720096</v>
      </c>
      <c r="I71" s="4">
        <v>385000</v>
      </c>
      <c r="J71" s="1"/>
      <c r="K71" s="1">
        <f t="shared" si="3"/>
        <v>900000</v>
      </c>
      <c r="L71" s="1">
        <f t="shared" si="4"/>
        <v>180000</v>
      </c>
      <c r="M71" s="1">
        <f t="shared" si="5"/>
        <v>72000</v>
      </c>
      <c r="N71" s="38">
        <f>IF(M71&lt;I71,M71,I71)</f>
        <v>72000</v>
      </c>
      <c r="O71" s="33" t="s">
        <v>162</v>
      </c>
      <c r="P71" s="37" t="s">
        <v>178</v>
      </c>
    </row>
    <row r="72" spans="1:16" ht="13.5" thickBot="1">
      <c r="A72" s="3">
        <v>26304856</v>
      </c>
      <c r="B72" s="18" t="s">
        <v>6</v>
      </c>
      <c r="C72" s="3">
        <v>6379403</v>
      </c>
      <c r="D72" s="18" t="s">
        <v>89</v>
      </c>
      <c r="E72" s="18" t="s">
        <v>91</v>
      </c>
      <c r="F72" s="4">
        <v>85000</v>
      </c>
      <c r="G72" s="4">
        <v>48000</v>
      </c>
      <c r="H72" s="4">
        <v>328000</v>
      </c>
      <c r="I72" s="4">
        <v>70000</v>
      </c>
      <c r="J72" s="1"/>
      <c r="K72" s="1">
        <f t="shared" si="3"/>
        <v>133000</v>
      </c>
      <c r="L72" s="1">
        <f t="shared" si="4"/>
        <v>26600</v>
      </c>
      <c r="M72" s="1">
        <f t="shared" si="5"/>
        <v>10640</v>
      </c>
      <c r="N72" s="38">
        <v>10600</v>
      </c>
      <c r="O72" s="33" t="s">
        <v>162</v>
      </c>
      <c r="P72" s="37" t="s">
        <v>177</v>
      </c>
    </row>
    <row r="73" spans="1:16" ht="13.5" thickBot="1">
      <c r="A73" s="3">
        <v>62797549</v>
      </c>
      <c r="B73" s="18" t="s">
        <v>95</v>
      </c>
      <c r="C73" s="3">
        <v>4753623</v>
      </c>
      <c r="D73" s="18" t="s">
        <v>89</v>
      </c>
      <c r="E73" s="18" t="s">
        <v>91</v>
      </c>
      <c r="F73" s="4">
        <v>750000</v>
      </c>
      <c r="G73" s="4">
        <v>172000</v>
      </c>
      <c r="H73" s="4">
        <v>1488217</v>
      </c>
      <c r="I73" s="4">
        <v>200000</v>
      </c>
      <c r="J73" s="1"/>
      <c r="K73" s="1">
        <f t="shared" si="3"/>
        <v>922000</v>
      </c>
      <c r="L73" s="1">
        <f t="shared" si="4"/>
        <v>184400</v>
      </c>
      <c r="M73" s="1">
        <f t="shared" si="5"/>
        <v>73760</v>
      </c>
      <c r="N73" s="38">
        <v>73700</v>
      </c>
      <c r="O73" s="33" t="s">
        <v>162</v>
      </c>
      <c r="P73" s="37" t="s">
        <v>178</v>
      </c>
    </row>
    <row r="74" spans="1:16" ht="39" thickBot="1">
      <c r="A74" s="3">
        <v>26304856</v>
      </c>
      <c r="B74" s="18" t="s">
        <v>6</v>
      </c>
      <c r="C74" s="3">
        <v>7481318</v>
      </c>
      <c r="D74" s="18" t="s">
        <v>96</v>
      </c>
      <c r="E74" s="18" t="s">
        <v>97</v>
      </c>
      <c r="F74" s="4">
        <v>43000</v>
      </c>
      <c r="G74" s="4">
        <v>80300</v>
      </c>
      <c r="H74" s="4">
        <v>273000</v>
      </c>
      <c r="I74" s="4">
        <v>80000</v>
      </c>
      <c r="J74" s="1"/>
      <c r="K74" s="1">
        <f t="shared" si="3"/>
        <v>123300</v>
      </c>
      <c r="L74" s="1">
        <f t="shared" si="4"/>
        <v>24660</v>
      </c>
      <c r="M74" s="1">
        <f t="shared" si="5"/>
        <v>9864</v>
      </c>
      <c r="N74" s="38">
        <v>9800</v>
      </c>
      <c r="O74" s="33" t="s">
        <v>169</v>
      </c>
      <c r="P74" s="37" t="s">
        <v>177</v>
      </c>
    </row>
    <row r="75" spans="1:16" ht="39" thickBot="1">
      <c r="A75" s="3">
        <v>26908042</v>
      </c>
      <c r="B75" s="18" t="s">
        <v>75</v>
      </c>
      <c r="C75" s="3">
        <v>9078213</v>
      </c>
      <c r="D75" s="18" t="s">
        <v>96</v>
      </c>
      <c r="E75" s="18" t="s">
        <v>96</v>
      </c>
      <c r="F75" s="4">
        <v>105000</v>
      </c>
      <c r="G75" s="4">
        <v>7200</v>
      </c>
      <c r="H75" s="4">
        <v>201400</v>
      </c>
      <c r="I75" s="4">
        <v>15000</v>
      </c>
      <c r="J75" s="1"/>
      <c r="K75" s="1">
        <f t="shared" si="3"/>
        <v>112200</v>
      </c>
      <c r="L75" s="1">
        <f t="shared" si="4"/>
        <v>22440</v>
      </c>
      <c r="M75" s="1">
        <f t="shared" si="5"/>
        <v>8976</v>
      </c>
      <c r="N75" s="38">
        <v>8900</v>
      </c>
      <c r="O75" s="33" t="s">
        <v>169</v>
      </c>
      <c r="P75" s="37" t="s">
        <v>177</v>
      </c>
    </row>
    <row r="76" spans="1:16" ht="13.5" thickBot="1">
      <c r="A76" s="3">
        <v>44990260</v>
      </c>
      <c r="B76" s="18" t="s">
        <v>12</v>
      </c>
      <c r="C76" s="3">
        <v>9920262</v>
      </c>
      <c r="D76" s="18" t="s">
        <v>98</v>
      </c>
      <c r="E76" s="18" t="s">
        <v>99</v>
      </c>
      <c r="F76" s="4">
        <v>801000</v>
      </c>
      <c r="G76" s="4">
        <v>30600</v>
      </c>
      <c r="H76" s="4">
        <v>920000</v>
      </c>
      <c r="I76" s="4">
        <v>150000</v>
      </c>
      <c r="J76" s="1"/>
      <c r="K76" s="1">
        <f t="shared" si="3"/>
        <v>831600</v>
      </c>
      <c r="L76" s="1">
        <f t="shared" si="4"/>
        <v>166320</v>
      </c>
      <c r="M76" s="1">
        <f t="shared" si="5"/>
        <v>66528</v>
      </c>
      <c r="N76" s="38">
        <v>66500</v>
      </c>
      <c r="O76" s="33" t="s">
        <v>170</v>
      </c>
      <c r="P76" s="37" t="s">
        <v>176</v>
      </c>
    </row>
    <row r="77" spans="1:16" ht="26.25" thickBot="1">
      <c r="A77" s="3">
        <v>15060233</v>
      </c>
      <c r="B77" s="18" t="s">
        <v>4</v>
      </c>
      <c r="C77" s="3">
        <v>8307350</v>
      </c>
      <c r="D77" s="18" t="s">
        <v>98</v>
      </c>
      <c r="E77" s="18" t="s">
        <v>100</v>
      </c>
      <c r="F77" s="4">
        <v>1100000</v>
      </c>
      <c r="G77" s="4">
        <v>81600</v>
      </c>
      <c r="H77" s="4">
        <v>1330500</v>
      </c>
      <c r="I77" s="4">
        <v>88426</v>
      </c>
      <c r="J77" s="1"/>
      <c r="K77" s="1">
        <f t="shared" si="3"/>
        <v>1181600</v>
      </c>
      <c r="L77" s="1">
        <f t="shared" si="4"/>
        <v>236320</v>
      </c>
      <c r="M77" s="1">
        <f t="shared" si="5"/>
        <v>94528</v>
      </c>
      <c r="N77" s="38">
        <v>88400</v>
      </c>
      <c r="O77" s="33" t="s">
        <v>170</v>
      </c>
      <c r="P77" s="37" t="s">
        <v>176</v>
      </c>
    </row>
    <row r="78" spans="1:16" ht="26.25" thickBot="1">
      <c r="A78" s="3">
        <v>45659028</v>
      </c>
      <c r="B78" s="18" t="s">
        <v>50</v>
      </c>
      <c r="C78" s="3">
        <v>8414368</v>
      </c>
      <c r="D78" s="18" t="s">
        <v>98</v>
      </c>
      <c r="E78" s="18" t="s">
        <v>101</v>
      </c>
      <c r="F78" s="4">
        <v>510000</v>
      </c>
      <c r="G78" s="4">
        <v>19500</v>
      </c>
      <c r="H78" s="4">
        <v>594746</v>
      </c>
      <c r="I78" s="4">
        <v>20000</v>
      </c>
      <c r="J78" s="1"/>
      <c r="K78" s="1">
        <f t="shared" si="3"/>
        <v>529500</v>
      </c>
      <c r="L78" s="1">
        <f t="shared" si="4"/>
        <v>105900</v>
      </c>
      <c r="M78" s="1">
        <f t="shared" si="5"/>
        <v>42360</v>
      </c>
      <c r="N78" s="38">
        <f>IF(M78&lt;I78,M78,I78)</f>
        <v>20000</v>
      </c>
      <c r="O78" s="33" t="s">
        <v>170</v>
      </c>
      <c r="P78" s="37" t="s">
        <v>178</v>
      </c>
    </row>
    <row r="79" spans="1:16" ht="26.25" thickBot="1">
      <c r="A79" s="3">
        <v>75094924</v>
      </c>
      <c r="B79" s="18" t="s">
        <v>102</v>
      </c>
      <c r="C79" s="3">
        <v>4123958</v>
      </c>
      <c r="D79" s="18" t="s">
        <v>98</v>
      </c>
      <c r="E79" s="18" t="s">
        <v>102</v>
      </c>
      <c r="F79" s="4">
        <v>2389400</v>
      </c>
      <c r="G79" s="4">
        <v>245500</v>
      </c>
      <c r="H79" s="4">
        <v>554000</v>
      </c>
      <c r="I79" s="4">
        <v>260000</v>
      </c>
      <c r="J79" s="1"/>
      <c r="K79" s="1">
        <f t="shared" si="3"/>
        <v>2634900</v>
      </c>
      <c r="L79" s="1">
        <f t="shared" si="4"/>
        <v>526980</v>
      </c>
      <c r="M79" s="1">
        <f t="shared" si="5"/>
        <v>210792</v>
      </c>
      <c r="N79" s="38">
        <v>210800</v>
      </c>
      <c r="O79" s="33" t="s">
        <v>170</v>
      </c>
      <c r="P79" s="37" t="s">
        <v>178</v>
      </c>
    </row>
    <row r="80" spans="1:16" ht="26.25" thickBot="1">
      <c r="A80" s="3">
        <v>75094975</v>
      </c>
      <c r="B80" s="18" t="s">
        <v>103</v>
      </c>
      <c r="C80" s="3">
        <v>5585320</v>
      </c>
      <c r="D80" s="18" t="s">
        <v>98</v>
      </c>
      <c r="E80" s="18" t="s">
        <v>103</v>
      </c>
      <c r="F80" s="4">
        <v>1418000</v>
      </c>
      <c r="G80" s="4">
        <v>229100</v>
      </c>
      <c r="H80" s="4">
        <v>323010</v>
      </c>
      <c r="I80" s="4">
        <v>50000</v>
      </c>
      <c r="J80" s="1"/>
      <c r="K80" s="1">
        <f t="shared" si="3"/>
        <v>1647100</v>
      </c>
      <c r="L80" s="1">
        <f t="shared" si="4"/>
        <v>329420</v>
      </c>
      <c r="M80" s="1">
        <f t="shared" si="5"/>
        <v>131768</v>
      </c>
      <c r="N80" s="38">
        <f>IF(M80&lt;I80,M80,I80)</f>
        <v>50000</v>
      </c>
      <c r="O80" s="33" t="s">
        <v>170</v>
      </c>
      <c r="P80" s="37" t="s">
        <v>178</v>
      </c>
    </row>
    <row r="81" spans="1:16" ht="39" thickBot="1">
      <c r="A81" s="3">
        <v>44990260</v>
      </c>
      <c r="B81" s="18" t="s">
        <v>12</v>
      </c>
      <c r="C81" s="3">
        <v>5085198</v>
      </c>
      <c r="D81" s="18" t="s">
        <v>104</v>
      </c>
      <c r="E81" s="18" t="s">
        <v>105</v>
      </c>
      <c r="F81" s="4">
        <v>550000</v>
      </c>
      <c r="G81" s="4">
        <v>20000</v>
      </c>
      <c r="H81" s="4">
        <v>612000</v>
      </c>
      <c r="I81" s="4">
        <v>30000</v>
      </c>
      <c r="J81" s="1"/>
      <c r="K81" s="1">
        <f t="shared" si="3"/>
        <v>570000</v>
      </c>
      <c r="L81" s="1">
        <f t="shared" si="4"/>
        <v>114000</v>
      </c>
      <c r="M81" s="1">
        <f t="shared" si="5"/>
        <v>45600</v>
      </c>
      <c r="N81" s="38">
        <f>IF(M81&lt;I81,M81,I81)</f>
        <v>30000</v>
      </c>
      <c r="O81" s="33" t="s">
        <v>170</v>
      </c>
      <c r="P81" s="37" t="s">
        <v>176</v>
      </c>
    </row>
    <row r="82" spans="1:16" ht="39" thickBot="1">
      <c r="A82" s="3">
        <v>45659028</v>
      </c>
      <c r="B82" s="18" t="s">
        <v>50</v>
      </c>
      <c r="C82" s="3">
        <v>8199096</v>
      </c>
      <c r="D82" s="18" t="s">
        <v>104</v>
      </c>
      <c r="E82" s="18" t="s">
        <v>106</v>
      </c>
      <c r="F82" s="4">
        <v>145000</v>
      </c>
      <c r="G82" s="4">
        <v>4000</v>
      </c>
      <c r="H82" s="4">
        <v>210350</v>
      </c>
      <c r="I82" s="4">
        <v>5000</v>
      </c>
      <c r="J82" s="1"/>
      <c r="K82" s="1">
        <f t="shared" si="3"/>
        <v>149000</v>
      </c>
      <c r="L82" s="1">
        <f t="shared" si="4"/>
        <v>29800</v>
      </c>
      <c r="M82" s="1">
        <f t="shared" si="5"/>
        <v>11920</v>
      </c>
      <c r="N82" s="38">
        <f>IF(M82&lt;I82,M82,I82)</f>
        <v>5000</v>
      </c>
      <c r="O82" s="33" t="s">
        <v>170</v>
      </c>
      <c r="P82" s="37" t="s">
        <v>178</v>
      </c>
    </row>
    <row r="83" spans="1:16" ht="39" thickBot="1">
      <c r="A83" s="3">
        <v>70870896</v>
      </c>
      <c r="B83" s="18" t="s">
        <v>52</v>
      </c>
      <c r="C83" s="3">
        <v>8652328</v>
      </c>
      <c r="D83" s="18" t="s">
        <v>104</v>
      </c>
      <c r="E83" s="18" t="s">
        <v>107</v>
      </c>
      <c r="F83" s="4">
        <v>302900</v>
      </c>
      <c r="G83" s="4">
        <v>627000</v>
      </c>
      <c r="H83" s="4">
        <v>1342200</v>
      </c>
      <c r="I83" s="4">
        <v>80000</v>
      </c>
      <c r="J83" s="1"/>
      <c r="K83" s="1">
        <f t="shared" si="3"/>
        <v>929900</v>
      </c>
      <c r="L83" s="1">
        <f t="shared" si="4"/>
        <v>185980</v>
      </c>
      <c r="M83" s="1">
        <f t="shared" si="5"/>
        <v>74392</v>
      </c>
      <c r="N83" s="38">
        <v>74400</v>
      </c>
      <c r="O83" s="33" t="s">
        <v>170</v>
      </c>
      <c r="P83" s="37" t="s">
        <v>178</v>
      </c>
    </row>
    <row r="84" spans="1:16" ht="64.5" thickBot="1">
      <c r="A84" s="3">
        <v>44990260</v>
      </c>
      <c r="B84" s="18" t="s">
        <v>12</v>
      </c>
      <c r="C84" s="3">
        <v>8119685</v>
      </c>
      <c r="D84" s="18" t="s">
        <v>108</v>
      </c>
      <c r="E84" s="18" t="s">
        <v>109</v>
      </c>
      <c r="F84" s="4">
        <v>0</v>
      </c>
      <c r="G84" s="4"/>
      <c r="H84" s="4">
        <v>192000</v>
      </c>
      <c r="I84" s="4">
        <v>0</v>
      </c>
      <c r="J84" s="1"/>
      <c r="K84" s="1">
        <f t="shared" si="3"/>
        <v>0</v>
      </c>
      <c r="L84" s="1">
        <f t="shared" si="4"/>
        <v>0</v>
      </c>
      <c r="M84" s="1">
        <f t="shared" si="5"/>
        <v>0</v>
      </c>
      <c r="N84" s="38">
        <f>IF(M84&lt;I84,M84,I84)</f>
        <v>0</v>
      </c>
      <c r="O84" s="33" t="s">
        <v>171</v>
      </c>
      <c r="P84" s="37" t="s">
        <v>176</v>
      </c>
    </row>
    <row r="85" spans="1:16" ht="64.5" thickBot="1">
      <c r="A85" s="3">
        <v>70803978</v>
      </c>
      <c r="B85" s="18" t="s">
        <v>63</v>
      </c>
      <c r="C85" s="3">
        <v>9642384</v>
      </c>
      <c r="D85" s="18" t="s">
        <v>108</v>
      </c>
      <c r="E85" s="18" t="s">
        <v>110</v>
      </c>
      <c r="F85" s="4">
        <v>460000</v>
      </c>
      <c r="G85" s="4">
        <v>300000</v>
      </c>
      <c r="H85" s="4">
        <v>600000</v>
      </c>
      <c r="I85" s="4">
        <v>180000</v>
      </c>
      <c r="J85" s="1"/>
      <c r="K85" s="1">
        <f t="shared" si="3"/>
        <v>760000</v>
      </c>
      <c r="L85" s="1">
        <f t="shared" si="4"/>
        <v>152000</v>
      </c>
      <c r="M85" s="1">
        <f t="shared" si="5"/>
        <v>60800</v>
      </c>
      <c r="N85" s="38">
        <f>IF(M85&lt;I85,M85,I85)</f>
        <v>60800</v>
      </c>
      <c r="O85" s="33" t="s">
        <v>171</v>
      </c>
      <c r="P85" s="37" t="s">
        <v>178</v>
      </c>
    </row>
    <row r="86" spans="1:16" ht="64.5" thickBot="1">
      <c r="A86" s="3">
        <v>70870896</v>
      </c>
      <c r="B86" s="18" t="s">
        <v>52</v>
      </c>
      <c r="C86" s="3">
        <v>8658757</v>
      </c>
      <c r="D86" s="18" t="s">
        <v>108</v>
      </c>
      <c r="E86" s="18" t="s">
        <v>111</v>
      </c>
      <c r="F86" s="4">
        <v>0</v>
      </c>
      <c r="G86" s="4">
        <v>150000</v>
      </c>
      <c r="H86" s="4">
        <v>324000</v>
      </c>
      <c r="I86" s="4">
        <v>68560</v>
      </c>
      <c r="J86" s="1"/>
      <c r="K86" s="1">
        <f t="shared" si="3"/>
        <v>150000</v>
      </c>
      <c r="L86" s="1">
        <f t="shared" si="4"/>
        <v>30000</v>
      </c>
      <c r="M86" s="1">
        <f t="shared" si="5"/>
        <v>12000</v>
      </c>
      <c r="N86" s="38">
        <f>IF(M86&lt;I86,M86,I86)</f>
        <v>12000</v>
      </c>
      <c r="O86" s="33" t="s">
        <v>171</v>
      </c>
      <c r="P86" s="37" t="s">
        <v>178</v>
      </c>
    </row>
    <row r="87" spans="1:16" ht="64.5" thickBot="1">
      <c r="A87" s="3">
        <v>70955751</v>
      </c>
      <c r="B87" s="18" t="s">
        <v>74</v>
      </c>
      <c r="C87" s="3">
        <v>2996635</v>
      </c>
      <c r="D87" s="18" t="s">
        <v>108</v>
      </c>
      <c r="E87" s="18" t="s">
        <v>112</v>
      </c>
      <c r="F87" s="4">
        <v>115000</v>
      </c>
      <c r="G87" s="4">
        <v>0</v>
      </c>
      <c r="H87" s="4">
        <v>231000</v>
      </c>
      <c r="I87" s="4">
        <v>0</v>
      </c>
      <c r="J87" s="1"/>
      <c r="K87" s="1">
        <f t="shared" si="3"/>
        <v>115000</v>
      </c>
      <c r="L87" s="1">
        <f t="shared" si="4"/>
        <v>23000</v>
      </c>
      <c r="M87" s="1">
        <f t="shared" si="5"/>
        <v>9200</v>
      </c>
      <c r="N87" s="38">
        <v>9200</v>
      </c>
      <c r="O87" s="33" t="s">
        <v>171</v>
      </c>
      <c r="P87" s="37" t="s">
        <v>178</v>
      </c>
    </row>
    <row r="88" spans="1:16" ht="64.5" thickBot="1">
      <c r="A88" s="3">
        <v>26304856</v>
      </c>
      <c r="B88" s="18" t="s">
        <v>6</v>
      </c>
      <c r="C88" s="3">
        <v>8502155</v>
      </c>
      <c r="D88" s="18" t="s">
        <v>108</v>
      </c>
      <c r="E88" s="18" t="s">
        <v>113</v>
      </c>
      <c r="F88" s="4">
        <v>0</v>
      </c>
      <c r="G88" s="4">
        <v>0</v>
      </c>
      <c r="H88" s="4">
        <v>570000</v>
      </c>
      <c r="I88" s="4">
        <v>87000</v>
      </c>
      <c r="J88" s="1"/>
      <c r="K88" s="1">
        <f t="shared" si="3"/>
        <v>0</v>
      </c>
      <c r="L88" s="1">
        <f t="shared" si="4"/>
        <v>0</v>
      </c>
      <c r="M88" s="1">
        <f t="shared" si="5"/>
        <v>0</v>
      </c>
      <c r="N88" s="38">
        <f>IF(M88&lt;I88,M88,I88)</f>
        <v>0</v>
      </c>
      <c r="O88" s="33" t="s">
        <v>171</v>
      </c>
      <c r="P88" s="37" t="s">
        <v>177</v>
      </c>
    </row>
    <row r="89" spans="1:16" ht="64.5" thickBot="1">
      <c r="A89" s="3">
        <v>26908042</v>
      </c>
      <c r="B89" s="18" t="s">
        <v>75</v>
      </c>
      <c r="C89" s="3">
        <v>5813452</v>
      </c>
      <c r="D89" s="18" t="s">
        <v>108</v>
      </c>
      <c r="E89" s="18" t="s">
        <v>114</v>
      </c>
      <c r="F89" s="4">
        <v>358000</v>
      </c>
      <c r="G89" s="4">
        <v>26000</v>
      </c>
      <c r="H89" s="4">
        <v>481400</v>
      </c>
      <c r="I89" s="4">
        <v>40000</v>
      </c>
      <c r="J89" s="1"/>
      <c r="K89" s="1">
        <f t="shared" si="3"/>
        <v>384000</v>
      </c>
      <c r="L89" s="1">
        <f t="shared" si="4"/>
        <v>76800</v>
      </c>
      <c r="M89" s="1">
        <f t="shared" si="5"/>
        <v>30720</v>
      </c>
      <c r="N89" s="38">
        <v>30700</v>
      </c>
      <c r="O89" s="33" t="s">
        <v>171</v>
      </c>
      <c r="P89" s="37" t="s">
        <v>177</v>
      </c>
    </row>
    <row r="90" spans="1:16" ht="26.25" thickBot="1">
      <c r="A90" s="3">
        <v>15060306</v>
      </c>
      <c r="B90" s="18" t="s">
        <v>18</v>
      </c>
      <c r="C90" s="3">
        <v>1238866</v>
      </c>
      <c r="D90" s="18" t="s">
        <v>115</v>
      </c>
      <c r="E90" s="18" t="s">
        <v>116</v>
      </c>
      <c r="F90" s="4">
        <v>369000</v>
      </c>
      <c r="G90" s="4">
        <v>18000</v>
      </c>
      <c r="H90" s="4">
        <v>620000</v>
      </c>
      <c r="I90" s="4">
        <v>140000</v>
      </c>
      <c r="J90" s="1"/>
      <c r="K90" s="1">
        <f t="shared" si="3"/>
        <v>387000</v>
      </c>
      <c r="L90" s="1">
        <f t="shared" si="4"/>
        <v>77400</v>
      </c>
      <c r="M90" s="1">
        <f t="shared" si="5"/>
        <v>30960</v>
      </c>
      <c r="N90" s="38">
        <v>31000</v>
      </c>
      <c r="O90" s="33" t="s">
        <v>172</v>
      </c>
      <c r="P90" s="37" t="s">
        <v>178</v>
      </c>
    </row>
    <row r="91" spans="1:16" ht="26.25" thickBot="1">
      <c r="A91" s="3">
        <v>15060306</v>
      </c>
      <c r="B91" s="18" t="s">
        <v>18</v>
      </c>
      <c r="C91" s="3">
        <v>4228518</v>
      </c>
      <c r="D91" s="18" t="s">
        <v>115</v>
      </c>
      <c r="E91" s="18" t="s">
        <v>117</v>
      </c>
      <c r="F91" s="4">
        <v>542000</v>
      </c>
      <c r="G91" s="4">
        <v>0</v>
      </c>
      <c r="H91" s="4">
        <v>700000</v>
      </c>
      <c r="I91" s="4">
        <v>260000</v>
      </c>
      <c r="J91" s="1"/>
      <c r="K91" s="1">
        <f t="shared" si="3"/>
        <v>542000</v>
      </c>
      <c r="L91" s="1">
        <f t="shared" si="4"/>
        <v>108400</v>
      </c>
      <c r="M91" s="1">
        <f t="shared" si="5"/>
        <v>43360</v>
      </c>
      <c r="N91" s="38">
        <v>43300</v>
      </c>
      <c r="O91" s="33" t="s">
        <v>172</v>
      </c>
      <c r="P91" s="37" t="s">
        <v>178</v>
      </c>
    </row>
    <row r="92" spans="1:16" ht="39" thickBot="1">
      <c r="A92" s="3">
        <v>65761979</v>
      </c>
      <c r="B92" s="18" t="s">
        <v>33</v>
      </c>
      <c r="C92" s="3">
        <v>1704464</v>
      </c>
      <c r="D92" s="18" t="s">
        <v>115</v>
      </c>
      <c r="E92" s="18" t="s">
        <v>118</v>
      </c>
      <c r="F92" s="4">
        <v>505000</v>
      </c>
      <c r="G92" s="4">
        <v>0</v>
      </c>
      <c r="H92" s="4">
        <v>745385</v>
      </c>
      <c r="I92" s="4">
        <v>120633</v>
      </c>
      <c r="J92" s="1"/>
      <c r="K92" s="1">
        <f t="shared" si="3"/>
        <v>505000</v>
      </c>
      <c r="L92" s="1">
        <f t="shared" si="4"/>
        <v>101000</v>
      </c>
      <c r="M92" s="1">
        <f t="shared" si="5"/>
        <v>40400</v>
      </c>
      <c r="N92" s="38">
        <f>IF(M92&lt;I92,M92,I92)</f>
        <v>40400</v>
      </c>
      <c r="O92" s="33" t="s">
        <v>172</v>
      </c>
      <c r="P92" s="37" t="s">
        <v>178</v>
      </c>
    </row>
    <row r="93" spans="1:16" ht="26.25" thickBot="1">
      <c r="A93" s="3">
        <v>15060233</v>
      </c>
      <c r="B93" s="18" t="s">
        <v>4</v>
      </c>
      <c r="C93" s="3">
        <v>8855871</v>
      </c>
      <c r="D93" s="18" t="s">
        <v>115</v>
      </c>
      <c r="E93" s="18" t="s">
        <v>119</v>
      </c>
      <c r="F93" s="4">
        <v>293000</v>
      </c>
      <c r="G93" s="4">
        <v>98000</v>
      </c>
      <c r="H93" s="4">
        <v>536000</v>
      </c>
      <c r="I93" s="4">
        <v>100000</v>
      </c>
      <c r="J93" s="1"/>
      <c r="K93" s="1">
        <f t="shared" si="3"/>
        <v>391000</v>
      </c>
      <c r="L93" s="1">
        <f t="shared" si="4"/>
        <v>78200</v>
      </c>
      <c r="M93" s="1">
        <f t="shared" si="5"/>
        <v>31280</v>
      </c>
      <c r="N93" s="38">
        <v>31300</v>
      </c>
      <c r="O93" s="33" t="s">
        <v>172</v>
      </c>
      <c r="P93" s="37" t="s">
        <v>176</v>
      </c>
    </row>
    <row r="94" spans="1:16" ht="26.25" thickBot="1">
      <c r="A94" s="3">
        <v>26304856</v>
      </c>
      <c r="B94" s="18" t="s">
        <v>6</v>
      </c>
      <c r="C94" s="3">
        <v>3573071</v>
      </c>
      <c r="D94" s="18" t="s">
        <v>115</v>
      </c>
      <c r="E94" s="18" t="s">
        <v>118</v>
      </c>
      <c r="F94" s="4">
        <v>170000</v>
      </c>
      <c r="G94" s="4">
        <v>32000</v>
      </c>
      <c r="H94" s="4">
        <v>873000</v>
      </c>
      <c r="I94" s="4">
        <v>68000</v>
      </c>
      <c r="J94" s="1"/>
      <c r="K94" s="1">
        <f t="shared" si="3"/>
        <v>202000</v>
      </c>
      <c r="L94" s="1">
        <f t="shared" si="4"/>
        <v>40400</v>
      </c>
      <c r="M94" s="1">
        <f t="shared" si="5"/>
        <v>16160</v>
      </c>
      <c r="N94" s="38">
        <v>16100</v>
      </c>
      <c r="O94" s="33" t="s">
        <v>172</v>
      </c>
      <c r="P94" s="37" t="s">
        <v>177</v>
      </c>
    </row>
    <row r="95" spans="1:16" ht="39" thickBot="1">
      <c r="A95" s="3">
        <v>26652935</v>
      </c>
      <c r="B95" s="18" t="s">
        <v>8</v>
      </c>
      <c r="C95" s="3">
        <v>9744860</v>
      </c>
      <c r="D95" s="18" t="s">
        <v>120</v>
      </c>
      <c r="E95" s="18" t="s">
        <v>121</v>
      </c>
      <c r="F95" s="4">
        <v>0</v>
      </c>
      <c r="G95" s="4"/>
      <c r="H95" s="4">
        <v>257754</v>
      </c>
      <c r="I95" s="4">
        <v>0</v>
      </c>
      <c r="J95" s="1"/>
      <c r="K95" s="1">
        <f t="shared" si="3"/>
        <v>0</v>
      </c>
      <c r="L95" s="1">
        <f t="shared" si="4"/>
        <v>0</v>
      </c>
      <c r="M95" s="1">
        <f t="shared" si="5"/>
        <v>0</v>
      </c>
      <c r="N95" s="38">
        <v>20000</v>
      </c>
      <c r="O95" s="33" t="s">
        <v>173</v>
      </c>
      <c r="P95" s="37" t="s">
        <v>178</v>
      </c>
    </row>
    <row r="96" spans="1:16" ht="39" thickBot="1">
      <c r="A96" s="3">
        <v>44990260</v>
      </c>
      <c r="B96" s="18" t="s">
        <v>12</v>
      </c>
      <c r="C96" s="3">
        <v>1121256</v>
      </c>
      <c r="D96" s="18" t="s">
        <v>120</v>
      </c>
      <c r="E96" s="18" t="s">
        <v>122</v>
      </c>
      <c r="F96" s="4">
        <v>971000</v>
      </c>
      <c r="G96" s="4">
        <v>112000</v>
      </c>
      <c r="H96" s="4">
        <v>1460000</v>
      </c>
      <c r="I96" s="4">
        <v>266000</v>
      </c>
      <c r="J96" s="1"/>
      <c r="K96" s="1">
        <f t="shared" si="3"/>
        <v>1083000</v>
      </c>
      <c r="L96" s="1">
        <f t="shared" si="4"/>
        <v>216600</v>
      </c>
      <c r="M96" s="1">
        <f t="shared" si="5"/>
        <v>86640</v>
      </c>
      <c r="N96" s="38">
        <v>86600</v>
      </c>
      <c r="O96" s="33" t="s">
        <v>173</v>
      </c>
      <c r="P96" s="37" t="s">
        <v>176</v>
      </c>
    </row>
    <row r="97" spans="1:16" ht="26.25" thickBot="1">
      <c r="A97" s="3">
        <v>44990260</v>
      </c>
      <c r="B97" s="18" t="s">
        <v>12</v>
      </c>
      <c r="C97" s="3">
        <v>7849206</v>
      </c>
      <c r="D97" s="18" t="s">
        <v>120</v>
      </c>
      <c r="E97" s="18" t="s">
        <v>123</v>
      </c>
      <c r="F97" s="4">
        <v>764000</v>
      </c>
      <c r="G97" s="4">
        <v>66000</v>
      </c>
      <c r="H97" s="4">
        <v>900000</v>
      </c>
      <c r="I97" s="4">
        <v>300000</v>
      </c>
      <c r="J97" s="1"/>
      <c r="K97" s="1">
        <f t="shared" si="3"/>
        <v>830000</v>
      </c>
      <c r="L97" s="1">
        <f t="shared" si="4"/>
        <v>166000</v>
      </c>
      <c r="M97" s="1">
        <f t="shared" si="5"/>
        <v>66400</v>
      </c>
      <c r="N97" s="38">
        <f>IF(M97&lt;I97,M97,I97)</f>
        <v>66400</v>
      </c>
      <c r="O97" s="33" t="s">
        <v>173</v>
      </c>
      <c r="P97" s="37" t="s">
        <v>176</v>
      </c>
    </row>
    <row r="98" spans="1:16" ht="39" thickBot="1">
      <c r="A98" s="3">
        <v>44990260</v>
      </c>
      <c r="B98" s="18" t="s">
        <v>12</v>
      </c>
      <c r="C98" s="3">
        <v>7978014</v>
      </c>
      <c r="D98" s="18" t="s">
        <v>120</v>
      </c>
      <c r="E98" s="18" t="s">
        <v>124</v>
      </c>
      <c r="F98" s="4">
        <v>700000</v>
      </c>
      <c r="G98" s="4">
        <v>425000</v>
      </c>
      <c r="H98" s="4">
        <v>1449000</v>
      </c>
      <c r="I98" s="4">
        <v>430000</v>
      </c>
      <c r="J98" s="1"/>
      <c r="K98" s="1">
        <f t="shared" si="3"/>
        <v>1125000</v>
      </c>
      <c r="L98" s="1">
        <f t="shared" si="4"/>
        <v>225000</v>
      </c>
      <c r="M98" s="1">
        <f t="shared" si="5"/>
        <v>90000</v>
      </c>
      <c r="N98" s="38">
        <f>IF(M98&lt;I98,M98,I98)</f>
        <v>90000</v>
      </c>
      <c r="O98" s="33" t="s">
        <v>173</v>
      </c>
      <c r="P98" s="37" t="s">
        <v>176</v>
      </c>
    </row>
    <row r="99" spans="1:16" ht="39" thickBot="1">
      <c r="A99" s="3">
        <v>15060306</v>
      </c>
      <c r="B99" s="18" t="s">
        <v>18</v>
      </c>
      <c r="C99" s="3">
        <v>3177945</v>
      </c>
      <c r="D99" s="18" t="s">
        <v>120</v>
      </c>
      <c r="E99" s="18" t="s">
        <v>125</v>
      </c>
      <c r="F99" s="4">
        <v>600000</v>
      </c>
      <c r="G99" s="4">
        <v>167000</v>
      </c>
      <c r="H99" s="4">
        <v>950000</v>
      </c>
      <c r="I99" s="4">
        <v>650000</v>
      </c>
      <c r="J99" s="1"/>
      <c r="K99" s="1">
        <f t="shared" si="3"/>
        <v>767000</v>
      </c>
      <c r="L99" s="1">
        <f t="shared" si="4"/>
        <v>153400</v>
      </c>
      <c r="M99" s="1">
        <f t="shared" si="5"/>
        <v>61360</v>
      </c>
      <c r="N99" s="38">
        <v>61300</v>
      </c>
      <c r="O99" s="33" t="s">
        <v>173</v>
      </c>
      <c r="P99" s="37" t="s">
        <v>178</v>
      </c>
    </row>
    <row r="100" spans="1:16" ht="39" thickBot="1">
      <c r="A100" s="3">
        <v>15060306</v>
      </c>
      <c r="B100" s="18" t="s">
        <v>18</v>
      </c>
      <c r="C100" s="3">
        <v>6983655</v>
      </c>
      <c r="D100" s="18" t="s">
        <v>120</v>
      </c>
      <c r="E100" s="18" t="s">
        <v>126</v>
      </c>
      <c r="F100" s="4">
        <v>550000</v>
      </c>
      <c r="G100" s="4">
        <v>169000</v>
      </c>
      <c r="H100" s="4">
        <v>950000</v>
      </c>
      <c r="I100" s="4">
        <v>650000</v>
      </c>
      <c r="J100" s="1"/>
      <c r="K100" s="1">
        <f aca="true" t="shared" si="6" ref="K100:K117">F100+G100</f>
        <v>719000</v>
      </c>
      <c r="L100" s="1">
        <f aca="true" t="shared" si="7" ref="L100:L117">0.2*K100</f>
        <v>143800</v>
      </c>
      <c r="M100" s="1">
        <f aca="true" t="shared" si="8" ref="M100:M117">0.4*L100</f>
        <v>57520</v>
      </c>
      <c r="N100" s="38">
        <v>57500</v>
      </c>
      <c r="O100" s="33" t="s">
        <v>173</v>
      </c>
      <c r="P100" s="37" t="s">
        <v>178</v>
      </c>
    </row>
    <row r="101" spans="1:16" ht="26.25" thickBot="1">
      <c r="A101" s="3">
        <v>15060306</v>
      </c>
      <c r="B101" s="18" t="s">
        <v>18</v>
      </c>
      <c r="C101" s="3">
        <v>8060062</v>
      </c>
      <c r="D101" s="18" t="s">
        <v>120</v>
      </c>
      <c r="E101" s="18" t="s">
        <v>127</v>
      </c>
      <c r="F101" s="4">
        <v>1125000</v>
      </c>
      <c r="G101" s="4">
        <v>658000</v>
      </c>
      <c r="H101" s="4">
        <v>2250000</v>
      </c>
      <c r="I101" s="4">
        <v>1350000</v>
      </c>
      <c r="J101" s="1"/>
      <c r="K101" s="1">
        <f t="shared" si="6"/>
        <v>1783000</v>
      </c>
      <c r="L101" s="1">
        <f t="shared" si="7"/>
        <v>356600</v>
      </c>
      <c r="M101" s="1">
        <f t="shared" si="8"/>
        <v>142640</v>
      </c>
      <c r="N101" s="38">
        <v>142600</v>
      </c>
      <c r="O101" s="33" t="s">
        <v>173</v>
      </c>
      <c r="P101" s="37" t="s">
        <v>178</v>
      </c>
    </row>
    <row r="102" spans="1:16" ht="26.25" thickBot="1">
      <c r="A102" s="3">
        <v>15060306</v>
      </c>
      <c r="B102" s="18" t="s">
        <v>18</v>
      </c>
      <c r="C102" s="3">
        <v>8986436</v>
      </c>
      <c r="D102" s="18" t="s">
        <v>120</v>
      </c>
      <c r="E102" s="18" t="s">
        <v>128</v>
      </c>
      <c r="F102" s="4">
        <v>445000</v>
      </c>
      <c r="G102" s="4">
        <v>59000</v>
      </c>
      <c r="H102" s="4">
        <v>1100000</v>
      </c>
      <c r="I102" s="4">
        <v>480000</v>
      </c>
      <c r="J102" s="1"/>
      <c r="K102" s="1">
        <f t="shared" si="6"/>
        <v>504000</v>
      </c>
      <c r="L102" s="1">
        <f t="shared" si="7"/>
        <v>100800</v>
      </c>
      <c r="M102" s="1">
        <f t="shared" si="8"/>
        <v>40320</v>
      </c>
      <c r="N102" s="38">
        <v>40300</v>
      </c>
      <c r="O102" s="33" t="s">
        <v>173</v>
      </c>
      <c r="P102" s="37" t="s">
        <v>178</v>
      </c>
    </row>
    <row r="103" spans="1:16" ht="26.25" thickBot="1">
      <c r="A103" s="3">
        <v>15060306</v>
      </c>
      <c r="B103" s="18" t="s">
        <v>18</v>
      </c>
      <c r="C103" s="3">
        <v>9042100</v>
      </c>
      <c r="D103" s="18" t="s">
        <v>120</v>
      </c>
      <c r="E103" s="18" t="s">
        <v>129</v>
      </c>
      <c r="F103" s="4">
        <v>1524000</v>
      </c>
      <c r="G103" s="4">
        <v>789000</v>
      </c>
      <c r="H103" s="4">
        <v>2150000</v>
      </c>
      <c r="I103" s="4">
        <v>1160000</v>
      </c>
      <c r="J103" s="1"/>
      <c r="K103" s="1">
        <f t="shared" si="6"/>
        <v>2313000</v>
      </c>
      <c r="L103" s="1">
        <f t="shared" si="7"/>
        <v>462600</v>
      </c>
      <c r="M103" s="1">
        <f t="shared" si="8"/>
        <v>185040</v>
      </c>
      <c r="N103" s="38">
        <v>185000</v>
      </c>
      <c r="O103" s="33" t="s">
        <v>173</v>
      </c>
      <c r="P103" s="37" t="s">
        <v>178</v>
      </c>
    </row>
    <row r="104" spans="1:16" ht="39" thickBot="1">
      <c r="A104" s="3">
        <v>65761979</v>
      </c>
      <c r="B104" s="18" t="s">
        <v>33</v>
      </c>
      <c r="C104" s="3">
        <v>3107113</v>
      </c>
      <c r="D104" s="18" t="s">
        <v>120</v>
      </c>
      <c r="E104" s="18" t="s">
        <v>130</v>
      </c>
      <c r="F104" s="4">
        <v>550000</v>
      </c>
      <c r="G104" s="4">
        <v>184000</v>
      </c>
      <c r="H104" s="4">
        <v>1600856</v>
      </c>
      <c r="I104" s="4">
        <v>184300</v>
      </c>
      <c r="J104" s="1"/>
      <c r="K104" s="1">
        <f t="shared" si="6"/>
        <v>734000</v>
      </c>
      <c r="L104" s="1">
        <f t="shared" si="7"/>
        <v>146800</v>
      </c>
      <c r="M104" s="1">
        <f t="shared" si="8"/>
        <v>58720</v>
      </c>
      <c r="N104" s="38">
        <v>58700</v>
      </c>
      <c r="O104" s="33" t="s">
        <v>173</v>
      </c>
      <c r="P104" s="37" t="s">
        <v>178</v>
      </c>
    </row>
    <row r="105" spans="1:16" ht="26.25" thickBot="1">
      <c r="A105" s="3">
        <v>15060233</v>
      </c>
      <c r="B105" s="18" t="s">
        <v>4</v>
      </c>
      <c r="C105" s="3">
        <v>5658028</v>
      </c>
      <c r="D105" s="18" t="s">
        <v>120</v>
      </c>
      <c r="E105" s="18" t="s">
        <v>131</v>
      </c>
      <c r="F105" s="4">
        <v>141000</v>
      </c>
      <c r="G105" s="4">
        <v>9000</v>
      </c>
      <c r="H105" s="4">
        <v>369500</v>
      </c>
      <c r="I105" s="4">
        <v>50000</v>
      </c>
      <c r="J105" s="1"/>
      <c r="K105" s="1">
        <f t="shared" si="6"/>
        <v>150000</v>
      </c>
      <c r="L105" s="1">
        <f t="shared" si="7"/>
        <v>30000</v>
      </c>
      <c r="M105" s="1">
        <f t="shared" si="8"/>
        <v>12000</v>
      </c>
      <c r="N105" s="38">
        <f>IF(M105&lt;I105,M105,I105)</f>
        <v>12000</v>
      </c>
      <c r="O105" s="33" t="s">
        <v>173</v>
      </c>
      <c r="P105" s="37" t="s">
        <v>176</v>
      </c>
    </row>
    <row r="106" spans="1:16" ht="26.25" thickBot="1">
      <c r="A106" s="3">
        <v>15060233</v>
      </c>
      <c r="B106" s="18" t="s">
        <v>4</v>
      </c>
      <c r="C106" s="3">
        <v>6891770</v>
      </c>
      <c r="D106" s="18" t="s">
        <v>120</v>
      </c>
      <c r="E106" s="18" t="s">
        <v>132</v>
      </c>
      <c r="F106" s="4">
        <v>120000</v>
      </c>
      <c r="G106" s="4">
        <v>9000</v>
      </c>
      <c r="H106" s="4">
        <v>1021400</v>
      </c>
      <c r="I106" s="4">
        <v>100000</v>
      </c>
      <c r="J106" s="1"/>
      <c r="K106" s="1">
        <f t="shared" si="6"/>
        <v>129000</v>
      </c>
      <c r="L106" s="1">
        <f t="shared" si="7"/>
        <v>25800</v>
      </c>
      <c r="M106" s="1">
        <f t="shared" si="8"/>
        <v>10320</v>
      </c>
      <c r="N106" s="38">
        <v>10300</v>
      </c>
      <c r="O106" s="33" t="s">
        <v>173</v>
      </c>
      <c r="P106" s="37" t="s">
        <v>176</v>
      </c>
    </row>
    <row r="107" spans="1:16" ht="26.25" thickBot="1">
      <c r="A107" s="3">
        <v>70870896</v>
      </c>
      <c r="B107" s="18" t="s">
        <v>52</v>
      </c>
      <c r="C107" s="3">
        <v>6589752</v>
      </c>
      <c r="D107" s="18" t="s">
        <v>120</v>
      </c>
      <c r="E107" s="18" t="s">
        <v>133</v>
      </c>
      <c r="F107" s="4">
        <v>150000</v>
      </c>
      <c r="G107" s="4">
        <v>120000</v>
      </c>
      <c r="H107" s="4">
        <v>280000</v>
      </c>
      <c r="I107" s="4">
        <v>0</v>
      </c>
      <c r="J107" s="1"/>
      <c r="K107" s="1">
        <f t="shared" si="6"/>
        <v>270000</v>
      </c>
      <c r="L107" s="1">
        <f t="shared" si="7"/>
        <v>54000</v>
      </c>
      <c r="M107" s="1">
        <f t="shared" si="8"/>
        <v>21600</v>
      </c>
      <c r="N107" s="38">
        <v>21600</v>
      </c>
      <c r="O107" s="33" t="s">
        <v>173</v>
      </c>
      <c r="P107" s="37" t="s">
        <v>178</v>
      </c>
    </row>
    <row r="108" spans="1:16" ht="26.25" thickBot="1">
      <c r="A108" s="3">
        <v>26304856</v>
      </c>
      <c r="B108" s="18" t="s">
        <v>6</v>
      </c>
      <c r="C108" s="3">
        <v>4101835</v>
      </c>
      <c r="D108" s="18" t="s">
        <v>120</v>
      </c>
      <c r="E108" s="18" t="s">
        <v>130</v>
      </c>
      <c r="F108" s="4">
        <v>150000</v>
      </c>
      <c r="G108" s="4">
        <v>50000</v>
      </c>
      <c r="H108" s="4">
        <v>876000</v>
      </c>
      <c r="I108" s="4">
        <v>79000</v>
      </c>
      <c r="J108" s="1"/>
      <c r="K108" s="1">
        <f t="shared" si="6"/>
        <v>200000</v>
      </c>
      <c r="L108" s="1">
        <f t="shared" si="7"/>
        <v>40000</v>
      </c>
      <c r="M108" s="1">
        <f t="shared" si="8"/>
        <v>16000</v>
      </c>
      <c r="N108" s="38">
        <f>IF(M108&lt;I108,M108,I108)</f>
        <v>16000</v>
      </c>
      <c r="O108" s="33" t="s">
        <v>173</v>
      </c>
      <c r="P108" s="37" t="s">
        <v>177</v>
      </c>
    </row>
    <row r="109" spans="1:16" ht="26.25" thickBot="1">
      <c r="A109" s="3">
        <v>26200481</v>
      </c>
      <c r="B109" s="18" t="s">
        <v>134</v>
      </c>
      <c r="C109" s="3">
        <v>9608182</v>
      </c>
      <c r="D109" s="18" t="s">
        <v>120</v>
      </c>
      <c r="E109" s="18" t="s">
        <v>135</v>
      </c>
      <c r="F109" s="4">
        <v>250000</v>
      </c>
      <c r="G109" s="4"/>
      <c r="H109" s="4">
        <v>578000</v>
      </c>
      <c r="I109" s="4">
        <v>0</v>
      </c>
      <c r="J109" s="1"/>
      <c r="K109" s="1">
        <f t="shared" si="6"/>
        <v>250000</v>
      </c>
      <c r="L109" s="1">
        <f t="shared" si="7"/>
        <v>50000</v>
      </c>
      <c r="M109" s="1">
        <f t="shared" si="8"/>
        <v>20000</v>
      </c>
      <c r="N109" s="38">
        <v>20000</v>
      </c>
      <c r="O109" s="33" t="s">
        <v>173</v>
      </c>
      <c r="P109" s="37" t="s">
        <v>177</v>
      </c>
    </row>
    <row r="110" spans="1:16" ht="26.25" thickBot="1">
      <c r="A110" s="3">
        <v>70870896</v>
      </c>
      <c r="B110" s="18" t="s">
        <v>52</v>
      </c>
      <c r="C110" s="3">
        <v>3849965</v>
      </c>
      <c r="D110" s="18" t="s">
        <v>136</v>
      </c>
      <c r="E110" s="18" t="s">
        <v>137</v>
      </c>
      <c r="F110" s="4">
        <v>900000</v>
      </c>
      <c r="G110" s="4">
        <v>175000</v>
      </c>
      <c r="H110" s="4">
        <v>983360</v>
      </c>
      <c r="I110" s="4">
        <v>145200</v>
      </c>
      <c r="J110" s="1"/>
      <c r="K110" s="1">
        <f t="shared" si="6"/>
        <v>1075000</v>
      </c>
      <c r="L110" s="1">
        <f t="shared" si="7"/>
        <v>215000</v>
      </c>
      <c r="M110" s="1">
        <f t="shared" si="8"/>
        <v>86000</v>
      </c>
      <c r="N110" s="38">
        <f>IF(M110&lt;I110,M110,I110)</f>
        <v>86000</v>
      </c>
      <c r="O110" s="33" t="s">
        <v>171</v>
      </c>
      <c r="P110" s="37" t="s">
        <v>178</v>
      </c>
    </row>
    <row r="111" spans="1:16" ht="51.75" thickBot="1">
      <c r="A111" s="3">
        <v>65761758</v>
      </c>
      <c r="B111" s="18" t="s">
        <v>138</v>
      </c>
      <c r="C111" s="3">
        <v>1299023</v>
      </c>
      <c r="D111" s="18" t="s">
        <v>139</v>
      </c>
      <c r="E111" s="18" t="s">
        <v>140</v>
      </c>
      <c r="F111" s="4">
        <v>1278000</v>
      </c>
      <c r="G111" s="4">
        <v>1104000</v>
      </c>
      <c r="H111" s="4">
        <v>1950000</v>
      </c>
      <c r="I111" s="4">
        <v>500000</v>
      </c>
      <c r="J111" s="1"/>
      <c r="K111" s="1">
        <f t="shared" si="6"/>
        <v>2382000</v>
      </c>
      <c r="L111" s="1">
        <f t="shared" si="7"/>
        <v>476400</v>
      </c>
      <c r="M111" s="1">
        <f t="shared" si="8"/>
        <v>190560</v>
      </c>
      <c r="N111" s="38">
        <v>190500</v>
      </c>
      <c r="O111" s="33" t="s">
        <v>166</v>
      </c>
      <c r="P111" s="37" t="s">
        <v>178</v>
      </c>
    </row>
    <row r="112" spans="1:16" ht="26.25" thickBot="1">
      <c r="A112" s="3">
        <v>44990260</v>
      </c>
      <c r="B112" s="18" t="s">
        <v>12</v>
      </c>
      <c r="C112" s="3">
        <v>3822427</v>
      </c>
      <c r="D112" s="18" t="s">
        <v>141</v>
      </c>
      <c r="E112" s="18" t="s">
        <v>142</v>
      </c>
      <c r="F112" s="4">
        <v>250000</v>
      </c>
      <c r="G112" s="4">
        <v>105000</v>
      </c>
      <c r="H112" s="4">
        <v>464000</v>
      </c>
      <c r="I112" s="4">
        <v>110000</v>
      </c>
      <c r="J112" s="1"/>
      <c r="K112" s="1">
        <f t="shared" si="6"/>
        <v>355000</v>
      </c>
      <c r="L112" s="1">
        <f t="shared" si="7"/>
        <v>71000</v>
      </c>
      <c r="M112" s="1">
        <f t="shared" si="8"/>
        <v>28400</v>
      </c>
      <c r="N112" s="38">
        <f>IF(M112&lt;I112,M112,I112)</f>
        <v>28400</v>
      </c>
      <c r="O112" s="33" t="s">
        <v>174</v>
      </c>
      <c r="P112" s="37" t="s">
        <v>176</v>
      </c>
    </row>
    <row r="113" spans="1:16" ht="26.25" thickBot="1">
      <c r="A113" s="3">
        <v>26538377</v>
      </c>
      <c r="B113" s="18" t="s">
        <v>143</v>
      </c>
      <c r="C113" s="3">
        <v>5370399</v>
      </c>
      <c r="D113" s="18" t="s">
        <v>141</v>
      </c>
      <c r="E113" s="18" t="s">
        <v>144</v>
      </c>
      <c r="F113" s="4">
        <v>370000</v>
      </c>
      <c r="G113" s="4">
        <v>32000</v>
      </c>
      <c r="H113" s="4">
        <v>618200</v>
      </c>
      <c r="I113" s="4">
        <v>32000</v>
      </c>
      <c r="J113" s="1"/>
      <c r="K113" s="1">
        <f t="shared" si="6"/>
        <v>402000</v>
      </c>
      <c r="L113" s="1">
        <f t="shared" si="7"/>
        <v>80400</v>
      </c>
      <c r="M113" s="1">
        <f t="shared" si="8"/>
        <v>32160</v>
      </c>
      <c r="N113" s="38">
        <v>32200</v>
      </c>
      <c r="O113" s="33" t="s">
        <v>174</v>
      </c>
      <c r="P113" s="37" t="s">
        <v>178</v>
      </c>
    </row>
    <row r="114" spans="1:16" ht="39" thickBot="1">
      <c r="A114" s="3">
        <v>62797549</v>
      </c>
      <c r="B114" s="18" t="s">
        <v>95</v>
      </c>
      <c r="C114" s="3">
        <v>9959954</v>
      </c>
      <c r="D114" s="18" t="s">
        <v>145</v>
      </c>
      <c r="E114" s="18" t="s">
        <v>146</v>
      </c>
      <c r="F114" s="4">
        <v>1110000</v>
      </c>
      <c r="G114" s="4">
        <v>348000</v>
      </c>
      <c r="H114" s="4">
        <v>1832972</v>
      </c>
      <c r="I114" s="4">
        <v>350000</v>
      </c>
      <c r="J114" s="1"/>
      <c r="K114" s="1">
        <f t="shared" si="6"/>
        <v>1458000</v>
      </c>
      <c r="L114" s="1">
        <f t="shared" si="7"/>
        <v>291600</v>
      </c>
      <c r="M114" s="1">
        <f t="shared" si="8"/>
        <v>116640</v>
      </c>
      <c r="N114" s="38">
        <v>116600</v>
      </c>
      <c r="O114" s="33" t="s">
        <v>175</v>
      </c>
      <c r="P114" s="37" t="s">
        <v>178</v>
      </c>
    </row>
    <row r="115" spans="1:16" ht="13.5" thickBot="1">
      <c r="A115" s="3">
        <v>66598940</v>
      </c>
      <c r="B115" s="18" t="s">
        <v>147</v>
      </c>
      <c r="C115" s="3">
        <v>4541840</v>
      </c>
      <c r="D115" s="18" t="s">
        <v>148</v>
      </c>
      <c r="E115" s="18" t="s">
        <v>147</v>
      </c>
      <c r="F115" s="4">
        <v>545000</v>
      </c>
      <c r="G115" s="4">
        <v>16600</v>
      </c>
      <c r="H115" s="4">
        <v>1125172</v>
      </c>
      <c r="I115" s="4">
        <v>11000</v>
      </c>
      <c r="J115" s="1"/>
      <c r="K115" s="1">
        <f t="shared" si="6"/>
        <v>561600</v>
      </c>
      <c r="L115" s="1">
        <f t="shared" si="7"/>
        <v>112320</v>
      </c>
      <c r="M115" s="1">
        <f t="shared" si="8"/>
        <v>44928</v>
      </c>
      <c r="N115" s="38">
        <f>IF(M115&lt;I115,M115,I115)</f>
        <v>11000</v>
      </c>
      <c r="O115" s="33" t="s">
        <v>171</v>
      </c>
      <c r="P115" s="37" t="s">
        <v>178</v>
      </c>
    </row>
    <row r="116" spans="1:16" ht="51.75" thickBot="1">
      <c r="A116" s="3">
        <v>70955751</v>
      </c>
      <c r="B116" s="18" t="s">
        <v>74</v>
      </c>
      <c r="C116" s="3">
        <v>7355509</v>
      </c>
      <c r="D116" s="18" t="s">
        <v>148</v>
      </c>
      <c r="E116" s="18" t="s">
        <v>149</v>
      </c>
      <c r="F116" s="4">
        <v>20</v>
      </c>
      <c r="G116" s="4">
        <v>5000</v>
      </c>
      <c r="H116" s="4">
        <v>61500</v>
      </c>
      <c r="I116" s="4">
        <v>0</v>
      </c>
      <c r="J116" s="1"/>
      <c r="K116" s="1">
        <f t="shared" si="6"/>
        <v>5020</v>
      </c>
      <c r="L116" s="1">
        <f t="shared" si="7"/>
        <v>1004</v>
      </c>
      <c r="M116" s="1">
        <f t="shared" si="8"/>
        <v>401.6</v>
      </c>
      <c r="N116" s="38">
        <f>IF(M116&lt;I116,M116,I116)</f>
        <v>0</v>
      </c>
      <c r="O116" s="33" t="s">
        <v>171</v>
      </c>
      <c r="P116" s="37" t="s">
        <v>178</v>
      </c>
    </row>
    <row r="117" spans="1:16" ht="51">
      <c r="A117" s="3">
        <v>70955751</v>
      </c>
      <c r="B117" s="18" t="s">
        <v>74</v>
      </c>
      <c r="C117" s="3">
        <v>8880550</v>
      </c>
      <c r="D117" s="18" t="s">
        <v>148</v>
      </c>
      <c r="E117" s="18" t="s">
        <v>150</v>
      </c>
      <c r="F117" s="4">
        <v>425000</v>
      </c>
      <c r="G117" s="4">
        <v>74000</v>
      </c>
      <c r="H117" s="4">
        <v>586000</v>
      </c>
      <c r="I117" s="4">
        <v>0</v>
      </c>
      <c r="J117" s="1"/>
      <c r="K117" s="1">
        <f t="shared" si="6"/>
        <v>499000</v>
      </c>
      <c r="L117" s="1">
        <f t="shared" si="7"/>
        <v>99800</v>
      </c>
      <c r="M117" s="1">
        <f t="shared" si="8"/>
        <v>39920</v>
      </c>
      <c r="N117" s="38">
        <v>39900</v>
      </c>
      <c r="O117" s="33" t="s">
        <v>171</v>
      </c>
      <c r="P117" s="37" t="s">
        <v>178</v>
      </c>
    </row>
    <row r="118" spans="6:16" ht="12.75">
      <c r="F118" s="15"/>
      <c r="G118" s="15"/>
      <c r="H118" s="15"/>
      <c r="I118" s="15"/>
      <c r="J118" s="5"/>
      <c r="K118" s="5">
        <f>SUM(K7:K117)</f>
        <v>88253634</v>
      </c>
      <c r="L118" s="5">
        <f>SUM(L7:L117)</f>
        <v>17650726.8</v>
      </c>
      <c r="M118" s="5">
        <f>SUM(M7:M117)</f>
        <v>7060290.719999999</v>
      </c>
      <c r="N118" s="39">
        <f>SUM(N7:N117)</f>
        <v>8138000</v>
      </c>
      <c r="O118" s="34"/>
      <c r="P118" s="34"/>
    </row>
    <row r="119" ht="13.5" thickBot="1"/>
    <row r="120" spans="2:4" ht="13.5" thickBot="1">
      <c r="B120" s="42" t="s">
        <v>180</v>
      </c>
      <c r="C120" s="43"/>
      <c r="D120" s="44"/>
    </row>
    <row r="121" spans="2:4" ht="12.75">
      <c r="B121" s="20" t="s">
        <v>213</v>
      </c>
      <c r="C121" s="21"/>
      <c r="D121" s="22">
        <v>56000</v>
      </c>
    </row>
    <row r="122" spans="2:4" ht="12.75">
      <c r="B122" s="23" t="s">
        <v>214</v>
      </c>
      <c r="C122" s="24"/>
      <c r="D122" s="25">
        <v>924300</v>
      </c>
    </row>
    <row r="123" spans="2:4" ht="12.75">
      <c r="B123" s="23" t="s">
        <v>215</v>
      </c>
      <c r="C123" s="24"/>
      <c r="D123" s="25">
        <v>107400</v>
      </c>
    </row>
    <row r="124" spans="2:4" ht="12.75">
      <c r="B124" s="23" t="s">
        <v>196</v>
      </c>
      <c r="C124" s="24"/>
      <c r="D124" s="25">
        <v>36000</v>
      </c>
    </row>
    <row r="125" spans="2:4" ht="12.75">
      <c r="B125" s="23" t="s">
        <v>197</v>
      </c>
      <c r="C125" s="24"/>
      <c r="D125" s="25">
        <v>587000</v>
      </c>
    </row>
    <row r="126" spans="2:4" ht="12.75">
      <c r="B126" s="23" t="s">
        <v>198</v>
      </c>
      <c r="C126" s="24"/>
      <c r="D126" s="25">
        <v>265300</v>
      </c>
    </row>
    <row r="127" spans="2:4" ht="12.75">
      <c r="B127" s="23" t="s">
        <v>181</v>
      </c>
      <c r="C127" s="26">
        <v>61000</v>
      </c>
      <c r="D127" s="25">
        <v>10600</v>
      </c>
    </row>
    <row r="128" spans="2:4" ht="12.75">
      <c r="B128" s="23" t="s">
        <v>182</v>
      </c>
      <c r="C128" s="26">
        <v>80000</v>
      </c>
      <c r="D128" s="25">
        <v>161700</v>
      </c>
    </row>
    <row r="129" spans="2:4" ht="12.75">
      <c r="B129" s="23" t="s">
        <v>183</v>
      </c>
      <c r="C129" s="26">
        <v>1517000</v>
      </c>
      <c r="D129" s="25">
        <v>294300</v>
      </c>
    </row>
    <row r="130" spans="2:4" ht="12.75">
      <c r="B130" s="23" t="s">
        <v>211</v>
      </c>
      <c r="C130" s="26"/>
      <c r="D130" s="25">
        <v>116600</v>
      </c>
    </row>
    <row r="131" spans="2:4" ht="12.75">
      <c r="B131" s="23" t="s">
        <v>202</v>
      </c>
      <c r="C131" s="26"/>
      <c r="D131" s="25">
        <v>18700</v>
      </c>
    </row>
    <row r="132" spans="2:4" ht="12.75">
      <c r="B132" s="23" t="s">
        <v>190</v>
      </c>
      <c r="C132" s="26"/>
      <c r="D132" s="25">
        <v>155700</v>
      </c>
    </row>
    <row r="133" spans="2:4" ht="12.75">
      <c r="B133" s="23" t="s">
        <v>187</v>
      </c>
      <c r="C133" s="26"/>
      <c r="D133" s="25">
        <v>19700</v>
      </c>
    </row>
    <row r="134" spans="2:4" ht="12.75">
      <c r="B134" s="23" t="s">
        <v>185</v>
      </c>
      <c r="C134" s="26"/>
      <c r="D134" s="25">
        <v>686900</v>
      </c>
    </row>
    <row r="135" spans="2:4" ht="12.75">
      <c r="B135" s="23" t="s">
        <v>186</v>
      </c>
      <c r="C135" s="26"/>
      <c r="D135" s="25">
        <v>867300</v>
      </c>
    </row>
    <row r="136" spans="2:4" ht="12.75">
      <c r="B136" s="23" t="s">
        <v>201</v>
      </c>
      <c r="C136" s="26"/>
      <c r="D136" s="25">
        <v>10400</v>
      </c>
    </row>
    <row r="137" spans="2:4" ht="12.75">
      <c r="B137" s="23" t="s">
        <v>199</v>
      </c>
      <c r="C137" s="26"/>
      <c r="D137" s="25">
        <v>136700</v>
      </c>
    </row>
    <row r="138" spans="2:4" ht="12.75">
      <c r="B138" s="23" t="s">
        <v>200</v>
      </c>
      <c r="C138" s="26"/>
      <c r="D138" s="25">
        <v>888500</v>
      </c>
    </row>
    <row r="139" spans="2:4" ht="12.75">
      <c r="B139" s="23" t="s">
        <v>203</v>
      </c>
      <c r="C139" s="26"/>
      <c r="D139" s="25">
        <v>360200</v>
      </c>
    </row>
    <row r="140" spans="2:4" ht="12.75">
      <c r="B140" s="23" t="s">
        <v>204</v>
      </c>
      <c r="C140" s="26"/>
      <c r="D140" s="25">
        <v>184900</v>
      </c>
    </row>
    <row r="141" spans="2:4" ht="12.75">
      <c r="B141" s="23" t="s">
        <v>188</v>
      </c>
      <c r="C141" s="26"/>
      <c r="D141" s="25">
        <v>103300</v>
      </c>
    </row>
    <row r="142" spans="2:4" ht="12.75">
      <c r="B142" s="23" t="s">
        <v>189</v>
      </c>
      <c r="C142" s="26"/>
      <c r="D142" s="25">
        <v>56000</v>
      </c>
    </row>
    <row r="143" spans="2:4" ht="12.75">
      <c r="B143" s="23" t="s">
        <v>194</v>
      </c>
      <c r="C143" s="26"/>
      <c r="D143" s="25">
        <v>152000</v>
      </c>
    </row>
    <row r="144" spans="2:4" ht="12.75">
      <c r="B144" s="23" t="s">
        <v>193</v>
      </c>
      <c r="C144" s="26"/>
      <c r="D144" s="25">
        <v>689500</v>
      </c>
    </row>
    <row r="145" spans="2:4" ht="12.75">
      <c r="B145" s="23" t="s">
        <v>192</v>
      </c>
      <c r="C145" s="26"/>
      <c r="D145" s="25">
        <v>357800</v>
      </c>
    </row>
    <row r="146" spans="2:4" ht="12.75">
      <c r="B146" s="23" t="s">
        <v>191</v>
      </c>
      <c r="C146" s="26"/>
      <c r="D146" s="25">
        <v>418900</v>
      </c>
    </row>
    <row r="147" spans="2:4" ht="12.75">
      <c r="B147" s="23" t="s">
        <v>208</v>
      </c>
      <c r="C147" s="26"/>
      <c r="D147" s="25">
        <v>16100</v>
      </c>
    </row>
    <row r="148" spans="2:4" ht="12.75">
      <c r="B148" s="23" t="s">
        <v>207</v>
      </c>
      <c r="C148" s="26"/>
      <c r="D148" s="25">
        <v>114700</v>
      </c>
    </row>
    <row r="149" spans="2:4" ht="12.75">
      <c r="B149" s="23" t="s">
        <v>206</v>
      </c>
      <c r="C149" s="26"/>
      <c r="D149" s="25">
        <v>31300</v>
      </c>
    </row>
    <row r="150" spans="2:4" ht="12.75">
      <c r="B150" s="23" t="s">
        <v>209</v>
      </c>
      <c r="C150" s="26"/>
      <c r="D150" s="25">
        <v>32200</v>
      </c>
    </row>
    <row r="151" spans="2:4" ht="12.75">
      <c r="B151" s="23" t="s">
        <v>210</v>
      </c>
      <c r="C151" s="26"/>
      <c r="D151" s="25">
        <v>28400</v>
      </c>
    </row>
    <row r="152" spans="2:4" ht="12.75">
      <c r="B152" s="23" t="s">
        <v>205</v>
      </c>
      <c r="C152" s="26"/>
      <c r="D152" s="25">
        <v>30700</v>
      </c>
    </row>
    <row r="153" spans="2:4" ht="13.5" thickBot="1">
      <c r="B153" s="27" t="s">
        <v>195</v>
      </c>
      <c r="C153" s="28"/>
      <c r="D153" s="29">
        <v>218900</v>
      </c>
    </row>
    <row r="154" spans="2:4" ht="13.5" thickBot="1">
      <c r="B154" s="31" t="s">
        <v>184</v>
      </c>
      <c r="C154" s="30">
        <v>1920000</v>
      </c>
      <c r="D154" s="32">
        <f>SUM(D121:D153)</f>
        <v>8138000</v>
      </c>
    </row>
  </sheetData>
  <autoFilter ref="A6:N117"/>
  <mergeCells count="2">
    <mergeCell ref="O6:P6"/>
    <mergeCell ref="B120:D120"/>
  </mergeCells>
  <printOptions/>
  <pageMargins left="0.75" right="0.75" top="1" bottom="1" header="0.4921259845" footer="0.4921259845"/>
  <pageSetup horizontalDpi="600" verticalDpi="600" orientation="landscape" paperSize="8" r:id="rId1"/>
  <headerFooter alignWithMargins="0">
    <oddHeader>&amp;R&amp;"Arial,tučné"&amp;11RK-36-2009-48, př. 3
počet stran: 7&amp;"Arial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tvaruzkova</cp:lastModifiedBy>
  <cp:lastPrinted>2009-11-26T14:22:13Z</cp:lastPrinted>
  <dcterms:created xsi:type="dcterms:W3CDTF">2009-11-24T22:59:05Z</dcterms:created>
  <dcterms:modified xsi:type="dcterms:W3CDTF">2009-11-27T09:45:44Z</dcterms:modified>
  <cp:category/>
  <cp:version/>
  <cp:contentType/>
  <cp:contentStatus/>
</cp:coreProperties>
</file>