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645" windowWidth="6930" windowHeight="4575" tabRatio="944" activeTab="0"/>
  </bookViews>
  <sheets>
    <sheet name="REKAPITULACE" sheetId="1" r:id="rId1"/>
    <sheet name="PLNĚNÍ PŘÍJMŮ" sheetId="2" r:id="rId2"/>
    <sheet name="daně" sheetId="3" r:id="rId3"/>
    <sheet name="VÝDAJE - kapitoly" sheetId="4" r:id="rId4"/>
    <sheet name="čerpání KÚ" sheetId="5" r:id="rId5"/>
    <sheet name="čerpání zastupitelstva" sheetId="6" r:id="rId6"/>
    <sheet name="SOCIÁLNÍ FOND" sheetId="7" r:id="rId7"/>
    <sheet name="FOND VYSOČINY" sheetId="8" r:id="rId8"/>
    <sheet name="FOND VYS GP" sheetId="9" r:id="rId9"/>
    <sheet name="Fond strateg.rez." sheetId="10" r:id="rId10"/>
    <sheet name="Čerpání EU" sheetId="11" r:id="rId11"/>
    <sheet name="Čerpání EU_pujcka  " sheetId="12" r:id="rId12"/>
    <sheet name="UŽITÍ" sheetId="13" r:id="rId13"/>
  </sheets>
  <definedNames>
    <definedName name="_468">#REF!</definedName>
    <definedName name="_469">#REF!</definedName>
    <definedName name="_470">#REF!</definedName>
    <definedName name="_471">#REF!</definedName>
    <definedName name="_472">#REF!</definedName>
    <definedName name="_473">#REF!</definedName>
    <definedName name="_474">#REF!</definedName>
    <definedName name="_475">#REF!</definedName>
    <definedName name="_476">#REF!</definedName>
    <definedName name="_477">#REF!</definedName>
    <definedName name="_478">#REF!</definedName>
    <definedName name="_479">#REF!</definedName>
    <definedName name="_480">#REF!</definedName>
    <definedName name="_481">#REF!</definedName>
    <definedName name="_482">#REF!</definedName>
    <definedName name="_483">#REF!</definedName>
    <definedName name="_484">#REF!</definedName>
    <definedName name="_485">#REF!</definedName>
    <definedName name="_486">#REF!</definedName>
    <definedName name="_487">#REF!</definedName>
    <definedName name="_488">#REF!</definedName>
    <definedName name="_489">#REF!</definedName>
    <definedName name="_490">#REF!</definedName>
    <definedName name="_491">#REF!</definedName>
    <definedName name="_492">#REF!</definedName>
    <definedName name="_493">#REF!</definedName>
    <definedName name="_494">#REF!</definedName>
    <definedName name="_495">#REF!</definedName>
    <definedName name="_496">#REF!</definedName>
    <definedName name="_497">#REF!</definedName>
    <definedName name="_498">#REF!</definedName>
    <definedName name="_499">#REF!</definedName>
    <definedName name="_500">#REF!</definedName>
    <definedName name="_501">#REF!</definedName>
    <definedName name="_502">#REF!</definedName>
    <definedName name="_503">#REF!</definedName>
    <definedName name="_504">#REF!</definedName>
    <definedName name="_505">#REF!</definedName>
    <definedName name="_506">#REF!</definedName>
    <definedName name="_507">#REF!</definedName>
    <definedName name="_508">#REF!</definedName>
    <definedName name="_509">#REF!</definedName>
    <definedName name="_510">#REF!</definedName>
    <definedName name="_511">#REF!</definedName>
    <definedName name="_512">#REF!</definedName>
    <definedName name="_513">#REF!</definedName>
    <definedName name="_514">#REF!</definedName>
    <definedName name="_515">#REF!</definedName>
    <definedName name="_516">#REF!</definedName>
    <definedName name="_517">#REF!</definedName>
    <definedName name="_518">#REF!</definedName>
    <definedName name="_519">#REF!</definedName>
    <definedName name="_520">#REF!</definedName>
    <definedName name="_521">#REF!</definedName>
    <definedName name="_522">#REF!</definedName>
    <definedName name="_523">#REF!</definedName>
    <definedName name="_524">#REF!</definedName>
    <definedName name="_525">#REF!</definedName>
    <definedName name="_526">#REF!</definedName>
    <definedName name="_527">#REF!</definedName>
    <definedName name="_528">#REF!</definedName>
    <definedName name="_529">#REF!</definedName>
    <definedName name="_530">#REF!</definedName>
    <definedName name="_531">#REF!</definedName>
    <definedName name="_532" localSheetId="2">'daně'!$C$50</definedName>
    <definedName name="_532">#REF!</definedName>
    <definedName name="_533" localSheetId="2">'daně'!$D$50</definedName>
    <definedName name="_533">#REF!</definedName>
    <definedName name="_534" localSheetId="2">'daně'!$E$50</definedName>
    <definedName name="_534">#REF!</definedName>
    <definedName name="_535" localSheetId="2">'daně'!$F$50</definedName>
    <definedName name="_535">#REF!</definedName>
    <definedName name="_536" localSheetId="2">'daně'!$G$50</definedName>
    <definedName name="_536">#REF!</definedName>
    <definedName name="_537" localSheetId="2">'daně'!$H$50</definedName>
    <definedName name="_537">#REF!</definedName>
    <definedName name="_538" localSheetId="2">'daně'!$I$50</definedName>
    <definedName name="_538">#REF!</definedName>
    <definedName name="_539" localSheetId="2">'daně'!$L$50</definedName>
    <definedName name="_539">#REF!</definedName>
    <definedName name="_540" localSheetId="2">'daně'!$M$50</definedName>
    <definedName name="_540">#REF!</definedName>
    <definedName name="_541" localSheetId="2">'daně'!$N$50</definedName>
    <definedName name="_541">#REF!</definedName>
    <definedName name="_542" localSheetId="2">'daně'!$O$50</definedName>
    <definedName name="_542">#REF!</definedName>
    <definedName name="_543" localSheetId="2">'daně'!$P$50</definedName>
    <definedName name="_543">#REF!</definedName>
    <definedName name="_544" localSheetId="2">'daně'!$Q$50</definedName>
    <definedName name="_544">#REF!</definedName>
    <definedName name="_545" localSheetId="2">'daně'!$T$50</definedName>
    <definedName name="_545">#REF!</definedName>
    <definedName name="_546">#REF!</definedName>
    <definedName name="_547">#REF!</definedName>
    <definedName name="_548">#REF!</definedName>
    <definedName name="_549">#REF!</definedName>
    <definedName name="_550" localSheetId="2">'daně'!$C$45</definedName>
    <definedName name="_550">#REF!</definedName>
    <definedName name="_551" localSheetId="2">'daně'!$D$45</definedName>
    <definedName name="_551">#REF!</definedName>
    <definedName name="_552" localSheetId="2">'daně'!$E$45</definedName>
    <definedName name="_552">#REF!</definedName>
    <definedName name="_553" localSheetId="2">'daně'!$F$45</definedName>
    <definedName name="_553">#REF!</definedName>
    <definedName name="_554" localSheetId="2">'daně'!$G$45</definedName>
    <definedName name="_554">#REF!</definedName>
    <definedName name="_555" localSheetId="2">'daně'!$H$45</definedName>
    <definedName name="_555">#REF!</definedName>
    <definedName name="_556" localSheetId="2">'daně'!$I$45</definedName>
    <definedName name="_556">#REF!</definedName>
    <definedName name="_557" localSheetId="2">'daně'!$L$45</definedName>
    <definedName name="_557">#REF!</definedName>
    <definedName name="_558" localSheetId="2">'daně'!$M$45</definedName>
    <definedName name="_558">#REF!</definedName>
    <definedName name="_559" localSheetId="2">'daně'!$N$45</definedName>
    <definedName name="_559">#REF!</definedName>
    <definedName name="_560" localSheetId="2">'daně'!$O$45</definedName>
    <definedName name="_560">#REF!</definedName>
    <definedName name="_561" localSheetId="2">'daně'!$P$45</definedName>
    <definedName name="_561">#REF!</definedName>
    <definedName name="_562" localSheetId="2">'daně'!$Q$45</definedName>
    <definedName name="_562">#REF!</definedName>
    <definedName name="_563" localSheetId="2">'daně'!$T$45</definedName>
    <definedName name="_563">#REF!</definedName>
    <definedName name="_564">#REF!</definedName>
    <definedName name="_565">#REF!</definedName>
    <definedName name="_566">#REF!</definedName>
    <definedName name="_567">#REF!</definedName>
    <definedName name="_568" localSheetId="2">'daně'!$C$46</definedName>
    <definedName name="_568">#REF!</definedName>
    <definedName name="_569" localSheetId="2">'daně'!$D$46</definedName>
    <definedName name="_569">#REF!</definedName>
    <definedName name="_570" localSheetId="2">'daně'!$E$46</definedName>
    <definedName name="_570">#REF!</definedName>
    <definedName name="_571" localSheetId="2">'daně'!$F$46</definedName>
    <definedName name="_571">#REF!</definedName>
    <definedName name="_572" localSheetId="2">'daně'!$G$46</definedName>
    <definedName name="_572">#REF!</definedName>
    <definedName name="_573" localSheetId="2">'daně'!$H$46</definedName>
    <definedName name="_573">#REF!</definedName>
    <definedName name="_574" localSheetId="2">'daně'!$I$46</definedName>
    <definedName name="_574">#REF!</definedName>
    <definedName name="_575" localSheetId="2">'daně'!$L$46</definedName>
    <definedName name="_575">#REF!</definedName>
    <definedName name="_576" localSheetId="2">'daně'!$M$46</definedName>
    <definedName name="_576">#REF!</definedName>
    <definedName name="_577" localSheetId="2">'daně'!$N$46</definedName>
    <definedName name="_577">#REF!</definedName>
    <definedName name="_578" localSheetId="2">'daně'!$O$46</definedName>
    <definedName name="_578">#REF!</definedName>
    <definedName name="_579" localSheetId="2">'daně'!$P$46</definedName>
    <definedName name="_579">#REF!</definedName>
    <definedName name="_580" localSheetId="2">'daně'!$Q$46</definedName>
    <definedName name="_580">#REF!</definedName>
    <definedName name="_581" localSheetId="10">#REF!</definedName>
    <definedName name="_581" localSheetId="11">#REF!</definedName>
    <definedName name="_581" localSheetId="2">'daně'!$T$46</definedName>
    <definedName name="_581">#REF!</definedName>
    <definedName name="_582" localSheetId="10">#REF!</definedName>
    <definedName name="_582" localSheetId="11">#REF!</definedName>
    <definedName name="_582">#REF!</definedName>
    <definedName name="_583" localSheetId="10">#REF!</definedName>
    <definedName name="_583" localSheetId="11">#REF!</definedName>
    <definedName name="_583">#REF!</definedName>
    <definedName name="_584" localSheetId="10">#REF!</definedName>
    <definedName name="_584" localSheetId="11">#REF!</definedName>
    <definedName name="_584">#REF!</definedName>
    <definedName name="_585" localSheetId="10">#REF!</definedName>
    <definedName name="_585" localSheetId="11">#REF!</definedName>
    <definedName name="_585">#REF!</definedName>
    <definedName name="_586" localSheetId="10">#REF!</definedName>
    <definedName name="_586" localSheetId="11">#REF!</definedName>
    <definedName name="_586" localSheetId="2">'daně'!$C$47</definedName>
    <definedName name="_586">#REF!</definedName>
    <definedName name="_587" localSheetId="2">'daně'!$D$47</definedName>
    <definedName name="_587">#REF!</definedName>
    <definedName name="_588" localSheetId="2">'daně'!$E$47</definedName>
    <definedName name="_588">#REF!</definedName>
    <definedName name="_589" localSheetId="2">'daně'!$F$47</definedName>
    <definedName name="_589">#REF!</definedName>
    <definedName name="_590" localSheetId="2">'daně'!$G$47</definedName>
    <definedName name="_590">#REF!</definedName>
    <definedName name="_591" localSheetId="2">'daně'!$H$47</definedName>
    <definedName name="_591">#REF!</definedName>
    <definedName name="_592" localSheetId="2">'daně'!$I$47</definedName>
    <definedName name="_592">#REF!</definedName>
    <definedName name="_593" localSheetId="2">'daně'!$L$47</definedName>
    <definedName name="_593">#REF!</definedName>
    <definedName name="_594" localSheetId="10">#REF!</definedName>
    <definedName name="_594" localSheetId="11">#REF!</definedName>
    <definedName name="_594" localSheetId="2">'daně'!$M$47</definedName>
    <definedName name="_594">#REF!</definedName>
    <definedName name="_595" localSheetId="10">#REF!</definedName>
    <definedName name="_595" localSheetId="11">#REF!</definedName>
    <definedName name="_595" localSheetId="2">'daně'!$N$47</definedName>
    <definedName name="_595">#REF!</definedName>
    <definedName name="_596" localSheetId="10">#REF!</definedName>
    <definedName name="_596" localSheetId="11">#REF!</definedName>
    <definedName name="_596" localSheetId="2">'daně'!$O$47</definedName>
    <definedName name="_596">#REF!</definedName>
    <definedName name="_597" localSheetId="10">#REF!</definedName>
    <definedName name="_597" localSheetId="11">#REF!</definedName>
    <definedName name="_597" localSheetId="2">'daně'!$P$47</definedName>
    <definedName name="_597">#REF!</definedName>
    <definedName name="_598" localSheetId="2">'daně'!$Q$47</definedName>
    <definedName name="_598">#REF!</definedName>
    <definedName name="_599" localSheetId="2">'daně'!$T$47</definedName>
    <definedName name="_599">#REF!</definedName>
    <definedName name="_600">#REF!</definedName>
    <definedName name="_601">#REF!</definedName>
    <definedName name="_602">#REF!</definedName>
    <definedName name="_603">#REF!</definedName>
    <definedName name="_604" localSheetId="2">'daně'!$C$48</definedName>
    <definedName name="_604">#REF!</definedName>
    <definedName name="_605" localSheetId="2">'daně'!$D$48</definedName>
    <definedName name="_605">#REF!</definedName>
    <definedName name="_606" localSheetId="2">'daně'!$E$48</definedName>
    <definedName name="_606">#REF!</definedName>
    <definedName name="_607" localSheetId="2">'daně'!$F$48</definedName>
    <definedName name="_607">#REF!</definedName>
    <definedName name="_608" localSheetId="2">'daně'!$G$48</definedName>
    <definedName name="_608">#REF!</definedName>
    <definedName name="_609" localSheetId="2">'daně'!$H$48</definedName>
    <definedName name="_609">#REF!</definedName>
    <definedName name="_610" localSheetId="2">'daně'!$I$48</definedName>
    <definedName name="_610">#REF!</definedName>
    <definedName name="_611" localSheetId="2">'daně'!$L$48</definedName>
    <definedName name="_611">#REF!</definedName>
    <definedName name="_612" localSheetId="10">#REF!</definedName>
    <definedName name="_612" localSheetId="11">#REF!</definedName>
    <definedName name="_612" localSheetId="2">'daně'!$M$48</definedName>
    <definedName name="_612">#REF!</definedName>
    <definedName name="_613" localSheetId="10">#REF!</definedName>
    <definedName name="_613" localSheetId="11">#REF!</definedName>
    <definedName name="_613" localSheetId="2">'daně'!$N$48</definedName>
    <definedName name="_613">#REF!</definedName>
    <definedName name="_614" localSheetId="10">#REF!</definedName>
    <definedName name="_614" localSheetId="11">#REF!</definedName>
    <definedName name="_614" localSheetId="2">'daně'!$O$48</definedName>
    <definedName name="_614">#REF!</definedName>
    <definedName name="_615" localSheetId="10">#REF!</definedName>
    <definedName name="_615" localSheetId="11">#REF!</definedName>
    <definedName name="_615" localSheetId="2">'daně'!$P$48</definedName>
    <definedName name="_615">#REF!</definedName>
    <definedName name="_616" localSheetId="10">#REF!</definedName>
    <definedName name="_616" localSheetId="11">#REF!</definedName>
    <definedName name="_616" localSheetId="2">'daně'!$Q$48</definedName>
    <definedName name="_616">#REF!</definedName>
    <definedName name="_617" localSheetId="10">#REF!</definedName>
    <definedName name="_617" localSheetId="11">#REF!</definedName>
    <definedName name="_617" localSheetId="2">'daně'!$T$48</definedName>
    <definedName name="_617">#REF!</definedName>
    <definedName name="_618">#REF!</definedName>
    <definedName name="_619">#REF!</definedName>
    <definedName name="_620">#REF!</definedName>
    <definedName name="_621">#REF!</definedName>
    <definedName name="_622" localSheetId="2">'daně'!$C$49</definedName>
    <definedName name="_622">#REF!</definedName>
    <definedName name="_623" localSheetId="2">'daně'!$D$49</definedName>
    <definedName name="_623">#REF!</definedName>
    <definedName name="_624" localSheetId="2">'daně'!$E$49</definedName>
    <definedName name="_624">#REF!</definedName>
    <definedName name="_625" localSheetId="2">'daně'!$F$49</definedName>
    <definedName name="_625">#REF!</definedName>
    <definedName name="_626" localSheetId="2">'daně'!$G$49</definedName>
    <definedName name="_626">#REF!</definedName>
    <definedName name="_627" localSheetId="2">'daně'!$H$49</definedName>
    <definedName name="_627">#REF!</definedName>
    <definedName name="_628" localSheetId="2">'daně'!$I$49</definedName>
    <definedName name="_628">#REF!</definedName>
    <definedName name="_629" localSheetId="2">'daně'!$L$49</definedName>
    <definedName name="_629">#REF!</definedName>
    <definedName name="_630">'daně'!$M$49</definedName>
    <definedName name="_631">'daně'!$N$49</definedName>
    <definedName name="_632">'daně'!$O$49</definedName>
    <definedName name="_633">'daně'!$P$49</definedName>
    <definedName name="_634">'daně'!$Q$49</definedName>
    <definedName name="_635">'daně'!$T$49</definedName>
    <definedName name="_xlnm.Print_Titles" localSheetId="10">'Čerpání EU'!$3:$4</definedName>
    <definedName name="_xlnm.Print_Area" localSheetId="10">'Čerpání EU'!$A$1:$N$116</definedName>
    <definedName name="_xlnm.Print_Area" localSheetId="4">'čerpání KÚ'!$A$1:$F$90</definedName>
    <definedName name="_xlnm.Print_Area" localSheetId="5">'čerpání zastupitelstva'!$A$1:$F$91</definedName>
    <definedName name="_xlnm.Print_Area" localSheetId="2">'daně'!$A$1:$Y$55</definedName>
    <definedName name="_xlnm.Print_Area" localSheetId="9">'Fond strateg.rez.'!$A$1:$G$177</definedName>
    <definedName name="_xlnm.Print_Area" localSheetId="8">'FOND VYS GP'!$A$1:$H$139</definedName>
    <definedName name="_xlnm.Print_Area" localSheetId="7">'FOND VYSOČINY'!$A$1:$E$32</definedName>
    <definedName name="_xlnm.Print_Area" localSheetId="1">'PLNĚNÍ PŘÍJMŮ'!$A$1:$E$106</definedName>
    <definedName name="_xlnm.Print_Area" localSheetId="0">'REKAPITULACE'!$A$1:$E$50</definedName>
    <definedName name="_xlnm.Print_Area" localSheetId="6">'SOCIÁLNÍ FOND'!$A$1:$E$44</definedName>
    <definedName name="_xlnm.Print_Area" localSheetId="12">'UŽITÍ'!$A$1:$E$126</definedName>
    <definedName name="_xlnm.Print_Area" localSheetId="3">'VÝDAJE - kapitoly'!$A$1:$G$619</definedName>
  </definedNames>
  <calcPr fullCalcOnLoad="1"/>
</workbook>
</file>

<file path=xl/sharedStrings.xml><?xml version="1.0" encoding="utf-8"?>
<sst xmlns="http://schemas.openxmlformats.org/spreadsheetml/2006/main" count="2371" uniqueCount="1227">
  <si>
    <t>Prevence dět. úrazů ve školách 2008</t>
  </si>
  <si>
    <t>Doprovodná infrastruktura CR 2008</t>
  </si>
  <si>
    <t>Zdravé stravování ve školách 2008</t>
  </si>
  <si>
    <t>Mezinárodní projekty 2008</t>
  </si>
  <si>
    <t>Rekultivace starých skládek 2008</t>
  </si>
  <si>
    <t>Popularizace a vzdělávání v oblasti inf. technologií - 2008</t>
  </si>
  <si>
    <t>Rozvoj malých podnikatelů ve vybr. regionech 2008 - II.</t>
  </si>
  <si>
    <t>Klenotnice Vysočiny 2008</t>
  </si>
  <si>
    <t>Bioodpady 2008</t>
  </si>
  <si>
    <t>Prevence kriminality 2008</t>
  </si>
  <si>
    <t>Rozvoj vesnice 2008</t>
  </si>
  <si>
    <t>Edice Vysočiny VI.</t>
  </si>
  <si>
    <t>Vysočina bez bariér 2008</t>
  </si>
  <si>
    <t>Obnova památkově chráněných území</t>
  </si>
  <si>
    <t>Volný čas 2009</t>
  </si>
  <si>
    <t>Bioodpady 2008/II</t>
  </si>
  <si>
    <t>Web.stránky pro všechny - aktivní weby 2008</t>
  </si>
  <si>
    <t>Metropolitní sítě IX 2008</t>
  </si>
  <si>
    <t>Bezpečnost ICT a archivace dat 2008</t>
  </si>
  <si>
    <t>GIS VIII 2008</t>
  </si>
  <si>
    <t>Podpora dostupnosti služeb veř. správy 2008</t>
  </si>
  <si>
    <t>Regionální kultura VIII.</t>
  </si>
  <si>
    <t xml:space="preserve">Granty vyhlášené v roce 2009 </t>
  </si>
  <si>
    <t>Jednorázové akce 2009</t>
  </si>
  <si>
    <t>Sportoviště 2009</t>
  </si>
  <si>
    <t>Sport pro všechny 2009</t>
  </si>
  <si>
    <t>Diagnóza památek 2009</t>
  </si>
  <si>
    <t>Rozvoj vesnice 2009</t>
  </si>
  <si>
    <t>Doprov. infr. CR 2009</t>
  </si>
  <si>
    <t>Čistá voda 2009</t>
  </si>
  <si>
    <t>Popularizace a vzdělávání v oblasti ICT II - 2009</t>
  </si>
  <si>
    <t>Metropolitní sítě X - 2009</t>
  </si>
  <si>
    <t>Jdeme příkladem-předcházíme odpadům 2009</t>
  </si>
  <si>
    <t>Krajina Vysočiny 2009</t>
  </si>
  <si>
    <t>Mezinárodní projekty 2009</t>
  </si>
  <si>
    <t>Naše školka</t>
  </si>
  <si>
    <t>Rozvoj malých podnikatelů 2009</t>
  </si>
  <si>
    <t>Dobrovolnictví a koordinace sociální výpomoci v obcích 2009</t>
  </si>
  <si>
    <t>Obnova památkově chráněných území 2009</t>
  </si>
  <si>
    <t xml:space="preserve">CELKEM </t>
  </si>
  <si>
    <t>PŘÍJMY DLE GRANTOVÝCH PROGRAMŮ  A ÚROKY</t>
  </si>
  <si>
    <t xml:space="preserve"> Program číslo</t>
  </si>
  <si>
    <t>Příjmy v roce 2009 z let min.</t>
  </si>
  <si>
    <t>Vítejte u nás</t>
  </si>
  <si>
    <t>CELKEM příjmy z let min.</t>
  </si>
  <si>
    <t>Převod z rozp. kap. ORJ 3000 Školství</t>
  </si>
  <si>
    <t>Převod z přebytku hosp. za rok 2008</t>
  </si>
  <si>
    <t>ÚROKY</t>
  </si>
  <si>
    <t>CELKEM PŘÍJMY</t>
  </si>
  <si>
    <t>Závazek ze smlouvy na koupi areálu v Heleníně</t>
  </si>
  <si>
    <t>Poskytnutí finanční návratné výpomoci příspěvkovým organizacím kraje</t>
  </si>
  <si>
    <t xml:space="preserve">Příspěvky na provoz zřizovaným příspěvkovým organizacím kraje </t>
  </si>
  <si>
    <t>Propojení systému Rodinných pasů v kraji Vysočina se systémem NO Familienpass v Dolním Rakousku</t>
  </si>
  <si>
    <t>Výkon inspekce poskytování sociálních služeb</t>
  </si>
  <si>
    <t>Neinvestiční přijaté transfery z Národního fondu a od obcí (pol.4121)</t>
  </si>
  <si>
    <t>Ostatní finanční operace (fin. vypořádání se SR za rok 2008)</t>
  </si>
  <si>
    <t>Odvody za nesplnění povinnosti zaměstnávat ZP</t>
  </si>
  <si>
    <t>Náhrady mezd v době nemoci</t>
  </si>
  <si>
    <t>Zapojení části disponibilního zůstatku kraje Vysočina za rok 2008 do rozpočtu kraje Vysočina na rok 2009</t>
  </si>
  <si>
    <t>Převod do FSR splátka půjčených prostředků od SOŠ a SOU Třešť, příspěvkové organizace kraje</t>
  </si>
  <si>
    <t>Správa sítí, databází a aplikací, správa GIS a Telefonie KrÚ - příloha I1</t>
  </si>
  <si>
    <t>Spoluúčast na centrálních projektech, poplatky a příspěvkly ve sdruženích, konference DIS-V4 a náklady sítě Rowanet - příloha I1</t>
  </si>
  <si>
    <t xml:space="preserve">Školní potřeby pro žáky 1. ročníku základního vzdělávání </t>
  </si>
  <si>
    <t>Investice Rowanet, projekt DiPla a JDTMK, projekt TIIZS, projekt eParticipate, investice MAN Jihlava, investice sítě SomtNet-MAX, průzkumy a studie - příloha I1</t>
  </si>
  <si>
    <t>Neinvestiční výdaje spojené s majetkem kraje - režijní výdaje a pojištění 2. úrovně rizik PO kraje Vysočina</t>
  </si>
  <si>
    <t>Technická zhodnocení a opravy ve školství - příloha M1</t>
  </si>
  <si>
    <t>Technická zhodnocení a opravy v sociálních organizacích - příloha M2</t>
  </si>
  <si>
    <t>Technická zhodnocení a opravy ve zdravotnictví - příloha M2</t>
  </si>
  <si>
    <t>Technická zhodnocení a opravy v kulturních organizacích - příloha M3</t>
  </si>
  <si>
    <t>Splátky půjčených prostředků od příspěvkových organizací</t>
  </si>
  <si>
    <t>Investice v sociálních věcech - příloha M4</t>
  </si>
  <si>
    <t>Investice ve zdravotnictví - příloha M4</t>
  </si>
  <si>
    <t>Investice ve školství - příloha M5</t>
  </si>
  <si>
    <t>Investice v kultuře - příloha M6</t>
  </si>
  <si>
    <t>Volby do zastupitelstev ÚSC</t>
  </si>
  <si>
    <t xml:space="preserve">Ostatní výdaje </t>
  </si>
  <si>
    <t>Příspěvek HZS kraje Vysočina - repasi a pořízení požární techniky a zařízení</t>
  </si>
  <si>
    <t>Požární ochrana profesionální část HZS Jihlava - repasi a pořízení požární techniky a zařízení</t>
  </si>
  <si>
    <t xml:space="preserve">Městys Jimramov - dotace na údržbu věřejné zeleně </t>
  </si>
  <si>
    <t>Převod z FSR spolufinancování projektů ROP Regionální radě regionu soudržnosti NUTS II Jihovýchod</t>
  </si>
  <si>
    <t>3000   8000</t>
  </si>
  <si>
    <t>Přímé náklady na vzdělávání - sportovní gymnázia</t>
  </si>
  <si>
    <t xml:space="preserve">Posílení úrovně odměňování nepedagogických pracovníků </t>
  </si>
  <si>
    <t>Soutěže</t>
  </si>
  <si>
    <t xml:space="preserve">Převod z rozpočtu kraje, kapitola Územní plánování na zvl. účet "ÚAP kraje Vysočina" </t>
  </si>
  <si>
    <t xml:space="preserve">Převod z rozpočtu kraje, kapitola Školství, mládeže a sportu do Fondu Vysočiny na realizaci GP Sport pro všechny 2009 </t>
  </si>
  <si>
    <t xml:space="preserve">Převod z rozpočtu kraje, položka Péče o lidské zdroje a majetek kraje na zvl. účet "Rozvoj lidských zdrojů" </t>
  </si>
  <si>
    <t xml:space="preserve">Přijmy z prodeje krátk.a drobného dlouhodobého majetku   </t>
  </si>
  <si>
    <t xml:space="preserve"> ZDROJE CELKEM včetně financování  (+)</t>
  </si>
  <si>
    <t>Zachování a obnova klturních památek  - UNESCO</t>
  </si>
  <si>
    <t>Dotace vlastníkům kulturních památek v kraji Vysočina</t>
  </si>
  <si>
    <t xml:space="preserve">Příspěvky na provoz zřizovaným příspěvkovýn organizacím kraje </t>
  </si>
  <si>
    <t xml:space="preserve">Transfery obcím a systémová podpora jednotlivým biskupstvím </t>
  </si>
  <si>
    <t>33122</t>
  </si>
  <si>
    <t>33163</t>
  </si>
  <si>
    <t>Ostatní správa ve zdravotnictví - znalecké komise</t>
  </si>
  <si>
    <t>3XXX</t>
  </si>
  <si>
    <t>Dotace Městu Velké Meziříčí - stavební úpravy budovy v Poštovní ulici</t>
  </si>
  <si>
    <t>Nájemné ze smluv o nájmu u  5 zdravotnických zařízení</t>
  </si>
  <si>
    <t>Podpora  vzdělávání středního managementu ve zdravotnictví a realizace konference Dny bezpečí</t>
  </si>
  <si>
    <t>Prostředky určené na poplatky v nemocnicích</t>
  </si>
  <si>
    <t xml:space="preserve">Vázané zdroje </t>
  </si>
  <si>
    <t xml:space="preserve">Rozvoj nemocnic - přístrojové vybavení </t>
  </si>
  <si>
    <t xml:space="preserve">Školení, anylýzy studie a informační kampaň k prostředkům EU, seminář GS 3.2. SROP a 3.3. OPRLZ </t>
  </si>
  <si>
    <t>Dotace dle zásad zastupitelstva v rámci Programu obnovy venkova Vysočiny</t>
  </si>
  <si>
    <t>Regionální rada regionu soudržnosti NUTS II Jihovýchod - spolufinancování projektů v rámci ROP</t>
  </si>
  <si>
    <t>Technická pomoc v rámci OP Vzdělávání pro konkurenceschopnost, oblast podpory 5.2 Informovanost a publicita</t>
  </si>
  <si>
    <t>Investiční výdaje - příloha KR1</t>
  </si>
  <si>
    <t>Severojižní propojení kraje Vysočina 2</t>
  </si>
  <si>
    <t xml:space="preserve">Výdaje na pořízení movitých věcí v sociální oblasti - příloha SV1 </t>
  </si>
  <si>
    <t>Kulturní, společenské a sportovní akce podporované krajem Vysočina (VIP akce - příloha Z2)</t>
  </si>
  <si>
    <t>Investiční výdaje spojené s majetkem kraje - výkupy (pozemků a nemovitostí)</t>
  </si>
  <si>
    <t xml:space="preserve">Drobné studie, analýzy a podpory v oblasti školství </t>
  </si>
  <si>
    <t>Regionální kolo ankety Zlatý Ámos 2009</t>
  </si>
  <si>
    <t>Energetická agentura Vysočiny - půjčka na projekt "ENERGY - FUTURE"</t>
  </si>
  <si>
    <t>Rozvojový prgram EVVO pro školy</t>
  </si>
  <si>
    <t>Projekty romské komunity</t>
  </si>
  <si>
    <t>Dotace obcím na pomoc s krytím provozních nákladů základního školství</t>
  </si>
  <si>
    <t xml:space="preserve">Zvyšování odbornosti učitelů ve špičkových výzkumných a vzdělávacích pracovištích </t>
  </si>
  <si>
    <t>Podpora sportu v kraji Vysočina</t>
  </si>
  <si>
    <t xml:space="preserve">Mezistátní mezikrajové utkání v atletice </t>
  </si>
  <si>
    <t>Dary a dotace obcím z daňových příjmů kraje</t>
  </si>
  <si>
    <t>Investiční dotace jednotlivým školám a školským zařízením na nákup investičního movitého majetku a na modernizaci vybavení techniky zaměřených center vzdělávání - příloha Š3</t>
  </si>
  <si>
    <t>TIC - Turistická informační centra</t>
  </si>
  <si>
    <t xml:space="preserve">Vysočina TOURISM - příspěvek na provoz a půjčka zřizované příspěvkové organizaci kraje </t>
  </si>
  <si>
    <t xml:space="preserve">Ostatní činnosti j.n. - Nespecifikovaná rezerva  </t>
  </si>
  <si>
    <t xml:space="preserve">Ostatní činnosti j.n. - Péče o lidské zdroje a majetek kraje  </t>
  </si>
  <si>
    <t>Dotace obcím na ochranu obecního nemovitého majetku</t>
  </si>
  <si>
    <t>Dotace obcím na pomoc s krytím provozních nákladů zákl.školsví</t>
  </si>
  <si>
    <t>Na úhradu provize  Anderson Consulting s.r.o., Praha z realizovaných úspor za pevnou a mobilní telefonii</t>
  </si>
  <si>
    <t>Česká hlava, s.r.o. Sedlec 23 - fin.dar realizátorovi akce "Machři roku"</t>
  </si>
  <si>
    <t>Přijatý fin.dar od města Přibyslav</t>
  </si>
  <si>
    <t>Přijatý fin.dar od města Jemnice</t>
  </si>
  <si>
    <t>ZO ČSOP - SEV Mravenec Třebíč - na další rozvoj organizace s důrazem na volnočasové aktivity</t>
  </si>
  <si>
    <t>Finanční dar režisérovi vítězného filmu v sekci "Mezi moři" na MFDF Jihlava</t>
  </si>
  <si>
    <t>Na krajského koordinátora problematiky nelékařských zdravot.pracovníků</t>
  </si>
  <si>
    <t xml:space="preserve">Na úhradu rozšíření pojištění odpovědnosti PO zřizovaných krajem </t>
  </si>
  <si>
    <t>Rada seniorů ČR - na činnost Krajské rady seniorů v kraji Vysočina</t>
  </si>
  <si>
    <t>Na mimořádné odměny ředitelům PO na úseku kultury</t>
  </si>
  <si>
    <t>Na zpracování dokumentace záměrů projektu Biodiverzita</t>
  </si>
  <si>
    <t>Sdružení Krajina - dotace na projekt "Obnova Laguny u Bohdalova"</t>
  </si>
  <si>
    <t>Navýšení přílohy M4 Investice v sociálních věcech</t>
  </si>
  <si>
    <t>SUPŠ Jihlava - Helenín - na úhradu zvýšených nákladů</t>
  </si>
  <si>
    <t>Finanční dary provozovatelům mateřských a rodinných center v kraji Vysočina</t>
  </si>
  <si>
    <t>Nemocnice NMnM - na náklady s úpravou prostor JIP, přestěhováním…</t>
  </si>
  <si>
    <t xml:space="preserve">Ostatní činnosti j.n. - Strategické a koncepční materiály kraje  </t>
  </si>
  <si>
    <t>Převod do sociálního fondu příloha KR2</t>
  </si>
  <si>
    <t>ZASTUPITELSTVO KRAJE</t>
  </si>
  <si>
    <t xml:space="preserve">KULTURNÍ, SPOLEČENSKÉ A SPORTOVNÍ AKCE </t>
  </si>
  <si>
    <t>OSTATNÍ VÝDAJE</t>
  </si>
  <si>
    <t>Ostatní výdaje</t>
  </si>
  <si>
    <t>CELKEM AKCE VIP</t>
  </si>
  <si>
    <t>2000</t>
  </si>
  <si>
    <t>3000</t>
  </si>
  <si>
    <t>4000</t>
  </si>
  <si>
    <t>5000</t>
  </si>
  <si>
    <t>6000</t>
  </si>
  <si>
    <t>Příspěvek na provoz (z daňových příjmů - peníze kraje) - příloha Š1</t>
  </si>
  <si>
    <t>7000</t>
  </si>
  <si>
    <t>1000</t>
  </si>
  <si>
    <t>1700</t>
  </si>
  <si>
    <t>5100</t>
  </si>
  <si>
    <t>1500</t>
  </si>
  <si>
    <t>1800</t>
  </si>
  <si>
    <t>1400</t>
  </si>
  <si>
    <t>1900</t>
  </si>
  <si>
    <t>9000</t>
  </si>
  <si>
    <t>1600</t>
  </si>
  <si>
    <t>1701</t>
  </si>
  <si>
    <t>KSÚS Vysočiny - příspěvek na provoz a investiční dotace</t>
  </si>
  <si>
    <t xml:space="preserve">z toho </t>
  </si>
  <si>
    <t xml:space="preserve">Příspěvek na provoz - celkem </t>
  </si>
  <si>
    <t>SPŠ Třebíč - nové maturitní studium ENERGETIKA</t>
  </si>
  <si>
    <t>Zavedení oboru ENERGETIKA</t>
  </si>
  <si>
    <t>Ostatní záležitosti sociálních věcí a politiky zaměstnanosti - režijní výdaje</t>
  </si>
  <si>
    <t>33457</t>
  </si>
  <si>
    <t>PŘÍSPĚVKY NA PROVOZ</t>
  </si>
  <si>
    <t>Osobní a věcné výdaje zastupitelstva - příloha Z1</t>
  </si>
  <si>
    <t>Ostatní ekologické záležitosti a programy</t>
  </si>
  <si>
    <t xml:space="preserve">Ostatní speciální zdravotnická péče - příspěvek pro okresní centra NOR </t>
  </si>
  <si>
    <t>Ostatní ústavní péče</t>
  </si>
  <si>
    <t>Zdravotnická záchranná služba</t>
  </si>
  <si>
    <t>Činnost muzeí a galerií</t>
  </si>
  <si>
    <t>3231</t>
  </si>
  <si>
    <t>Vítejte na Vysočině</t>
  </si>
  <si>
    <t>3122</t>
  </si>
  <si>
    <t>Zámek Třebíč - modernizace zámku a zpřístupnění nových expozic</t>
  </si>
  <si>
    <t>3) VÝVOJ DAŇOVÝCH PŘÍJMŮ KRAJE V OBDOBÍ   leden - říjen       2009</t>
  </si>
  <si>
    <t>(v tis.Kč)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</si>
  <si>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</si>
  <si>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</si>
  <si>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</si>
  <si>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</si>
  <si>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</si>
  <si>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</si>
  <si>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</si>
  <si>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</si>
  <si>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</si>
  <si>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</si>
  <si>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</si>
  <si>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</si>
  <si>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Celkem skutečnost</t>
  </si>
  <si>
    <t>Roz.sch.</t>
  </si>
  <si>
    <t>Roz.upr.</t>
  </si>
  <si>
    <t>%</t>
  </si>
  <si>
    <t>daň z příjmů FO ze závislé činnosti</t>
  </si>
  <si>
    <t>daň z příjmů FO ze SVČ</t>
  </si>
  <si>
    <t>daň z příjmů FO zvláštní sazbou</t>
  </si>
  <si>
    <t>daň z příjmů PO</t>
  </si>
  <si>
    <t>DPH</t>
  </si>
  <si>
    <t>Příjmy z daní celkem (tis.Kč)</t>
  </si>
  <si>
    <t>Daň placená krajem</t>
  </si>
  <si>
    <t>Celkem období skutečnost</t>
  </si>
  <si>
    <t>Roz.sch</t>
  </si>
  <si>
    <t>% RU</t>
  </si>
  <si>
    <t>daň placená krajem</t>
  </si>
  <si>
    <t>SROVNÁNÍ VÝVOJE DAŇOVÝCH PŘÍJMŮ V ROCE 2009 A 2008   (bez daně placené krajem)</t>
  </si>
  <si>
    <t>ROK 2009</t>
  </si>
  <si>
    <t>Rozpočet</t>
  </si>
  <si>
    <t>Poznámka:</t>
  </si>
  <si>
    <t>Ve sledovaném období by alikvotní plnění daň. příjmů mělo činit 83.3%, tj. 3 013 833 tis. Kč. , což je o  230 683 tis. Kč více než skutečnost.</t>
  </si>
  <si>
    <t>Skutečné plnění daňových příjmů za sledované období činí 2 783 150 tis. Kč, což je o  390 504 tis. Kč méně než za stejné období minulého roku, tj. 88 %.</t>
  </si>
  <si>
    <t>ROK 2008</t>
  </si>
  <si>
    <t>Celkem celý rok - skutečnost</t>
  </si>
  <si>
    <t xml:space="preserve">                                                                                                                                                                   </t>
  </si>
  <si>
    <t>Celkem účelové státní dotace</t>
  </si>
  <si>
    <t>Krajská hygienická stanice kraje Vysočina</t>
  </si>
  <si>
    <t>Celkem ostatní činnosti ve školství</t>
  </si>
  <si>
    <t>Dotace obcím - na posporty místních komunikací</t>
  </si>
  <si>
    <t>Dotace obcím - na údržbu zeleně v průjezdních úsecích obcí</t>
  </si>
  <si>
    <t>Celkem dotace obcím</t>
  </si>
  <si>
    <t>Celkem ostatní výdaje</t>
  </si>
  <si>
    <t>Divadelní činnost - Horácké divadlo Jihlava</t>
  </si>
  <si>
    <t>Činnost ve zdravotnictví</t>
  </si>
  <si>
    <t>Vratky nevyčerpaných přísp. z grant. programů</t>
  </si>
  <si>
    <t>Podpora drobných podnikatelů v ekonomicky slabých regionech kraje Vysočina</t>
  </si>
  <si>
    <t xml:space="preserve">Zastupitelstvem schválené a dosud nerealizované převody aktivních projektů EU na zvláštní účty týkající  </t>
  </si>
  <si>
    <t>se období 2007 - 2013 :</t>
  </si>
  <si>
    <t>Implementace a péče o území soustavy NATURA 2000 v kraji Vysočina</t>
  </si>
  <si>
    <t>Kulturní dědictví Vysočiny FM/EHP Norsko - řízení</t>
  </si>
  <si>
    <t>Kulturní dědictví Vysočiny FM/EHP Norsko - subprojekty</t>
  </si>
  <si>
    <t>103X</t>
  </si>
  <si>
    <t>Pěstební činnost</t>
  </si>
  <si>
    <t>Podpora ostatních produkčních činností</t>
  </si>
  <si>
    <t>Ostatní záležitosti lesního hospodářství</t>
  </si>
  <si>
    <t>Celkem příspěvky na provoz</t>
  </si>
  <si>
    <t>Celkem dotace</t>
  </si>
  <si>
    <t>sesk. 50</t>
  </si>
  <si>
    <t>Výdaje na zajištění provozu protialkoholní záchytné stanice v Jihlavě</t>
  </si>
  <si>
    <t>z toho 3721</t>
  </si>
  <si>
    <t>Zneškodňování léčiv</t>
  </si>
  <si>
    <t>Kalmetizace</t>
  </si>
  <si>
    <t>z toho 3599</t>
  </si>
  <si>
    <t>33435</t>
  </si>
  <si>
    <t>Bezplatná příprava dětí azylantů, účastníků řízení o azyl (státu EU k začlenění do ZV)</t>
  </si>
  <si>
    <t>3326</t>
  </si>
  <si>
    <t xml:space="preserve">Asistenti pedagogů pro děti, žáky a studenty se sociálním znevýhodněním </t>
  </si>
  <si>
    <t>34070</t>
  </si>
  <si>
    <t>Kulturní aktivity</t>
  </si>
  <si>
    <t>Daně placené krajem celkem</t>
  </si>
  <si>
    <t>Daně placené krajem Vysočina</t>
  </si>
  <si>
    <t>DANĚ PLACENÉ KRAJEM VYSOČINA</t>
  </si>
  <si>
    <t>Laická přednemocniční první pomoc</t>
  </si>
  <si>
    <t>Ostatní režijní výdaje ve zdravotnictví</t>
  </si>
  <si>
    <t xml:space="preserve">Ekologická výchova a osvěta </t>
  </si>
  <si>
    <t>Úhrada ztrát na provoz veřejné železniční dopravy</t>
  </si>
  <si>
    <t>22XX</t>
  </si>
  <si>
    <t>Realizované kurzové zisky (pol.2143)</t>
  </si>
  <si>
    <t>Ostatní příjmy z pronájmu majetku (pol.2139)</t>
  </si>
  <si>
    <t>Daň z příjmů prav. osob za kraj 2008</t>
  </si>
  <si>
    <t>VÝDAJE CELKEM</t>
  </si>
  <si>
    <t>Dosud nerealizované převody aktivních projektů EU :</t>
  </si>
  <si>
    <t>Schválené dosud neotevřené účty projektů EU :</t>
  </si>
  <si>
    <t>Ostatní nemocnice</t>
  </si>
  <si>
    <t>Podpora malých a středních podnikatelů v ekonomicky slabých regionech kraje Vysočina</t>
  </si>
  <si>
    <t>Podpora regionálních a místních služeb cestovního ruchu v kraji Vysočina</t>
  </si>
  <si>
    <t>Podpora regionální a místní infrastruktury cestovního ruchu v kraji Vysočina</t>
  </si>
  <si>
    <t>Centrum maternofetální medicíny - Nemocnice Jihlava - příslib poskytnutí návratných finančních prostředků</t>
  </si>
  <si>
    <t>v Kč</t>
  </si>
  <si>
    <t>Výdaje (Kč):</t>
  </si>
  <si>
    <t>Převod na projekty kofinancované EU</t>
  </si>
  <si>
    <t>3419</t>
  </si>
  <si>
    <t>3299</t>
  </si>
  <si>
    <t>3421</t>
  </si>
  <si>
    <t>Vázané zdroje na projekty EU celkem</t>
  </si>
  <si>
    <t xml:space="preserve">Převod úroků z běžného účtu Volskbank na příjmový účet kraje </t>
  </si>
  <si>
    <t>Úroky z běžného účtů Volskbank</t>
  </si>
  <si>
    <t>FINANCOVÁNÍ KRAJ (-)</t>
  </si>
  <si>
    <t xml:space="preserve">Vázané zdroje - schválených dosud neotevřených účtů projektů EU celkem : </t>
  </si>
  <si>
    <t>SU</t>
  </si>
  <si>
    <t>Název projektu, grantového schématu</t>
  </si>
  <si>
    <t>236 62</t>
  </si>
  <si>
    <t>236 64</t>
  </si>
  <si>
    <t>236 67</t>
  </si>
  <si>
    <t>Vázané zdroje - aktivních projektů EU celkem :</t>
  </si>
  <si>
    <t>236 79</t>
  </si>
  <si>
    <t>236 84</t>
  </si>
  <si>
    <t>z toho :</t>
  </si>
  <si>
    <t>Druh příjmu</t>
  </si>
  <si>
    <t>Skutečnost</t>
  </si>
  <si>
    <t>Správní poplatky</t>
  </si>
  <si>
    <t>Odvody příspěvkových organizací</t>
  </si>
  <si>
    <t>II/360 Velké Meziříčí - JV obchvat</t>
  </si>
  <si>
    <t>II/405 Zašovice - Okříšky</t>
  </si>
  <si>
    <t>II/405 Brtnice</t>
  </si>
  <si>
    <t>II/405 Příseka - obchvat</t>
  </si>
  <si>
    <t>II/405 Krahulov - I/23</t>
  </si>
  <si>
    <t>II/405 Okříšky - Krahulov</t>
  </si>
  <si>
    <t>II/602 Sedliště - obchvat</t>
  </si>
  <si>
    <t>II/602 Olešná - obchvat</t>
  </si>
  <si>
    <t>II/602 Jihlava - Dvorce</t>
  </si>
  <si>
    <t>II/353 Velký Beranov - obchvat</t>
  </si>
  <si>
    <t>II/353 D1-Rytířsko - Jamné</t>
  </si>
  <si>
    <t>II/353 Stáj - Zhoř</t>
  </si>
  <si>
    <t>II/353 Bohdalov - Rudolec</t>
  </si>
  <si>
    <t>II/353 Žďár nS - Nové Veselí</t>
  </si>
  <si>
    <t>II/128 Salačova Lhota - obchvat</t>
  </si>
  <si>
    <t>Léky a zdravotnický materiál</t>
  </si>
  <si>
    <t>II/128 Pacov - Lukavec, 3. stavba</t>
  </si>
  <si>
    <t>II/128 Pacov - Lukavec, 4. stavba</t>
  </si>
  <si>
    <t xml:space="preserve">II/344 Dolní Krupá </t>
  </si>
  <si>
    <t>II/344 Havlíčkův Brod-Chotěboř, 2.stavba</t>
  </si>
  <si>
    <t xml:space="preserve"> BĚŽNĚ A KAPITÁLOVÉ VÝDAJE včetně FIN. úvěru EIB</t>
  </si>
  <si>
    <t>II/344 Havlíčkův Brod-Chotěboř, 3.stavba</t>
  </si>
  <si>
    <t>II/347 Světlá nad Sázavou - D1, 2.stavba</t>
  </si>
  <si>
    <t>Orj</t>
  </si>
  <si>
    <t>Seminář k problematice GS 1.1, licence na IS dotačních titulů J4B a příspěvek - Národní síť zdravých měst a propagace a realizace MA 21 v kraji Vysočina fin. z Revolvingového fondu MŽP</t>
  </si>
  <si>
    <t>Paragraf</t>
  </si>
  <si>
    <t>Název</t>
  </si>
  <si>
    <t>Daň z příjmů pravnických osob za kraje</t>
  </si>
  <si>
    <t>8004</t>
  </si>
  <si>
    <t>8006</t>
  </si>
  <si>
    <t>Na poskytnutí návratné bezúročné půjčky na povinné specializační vzdělávání v oboru praktické lékařství (MUDr. Kos)</t>
  </si>
  <si>
    <t xml:space="preserve">Na poskyt. dotací pro poskytovalete soc. služeb hospicové péče </t>
  </si>
  <si>
    <t>- 1 719,3</t>
  </si>
  <si>
    <t>Na vypracování zakázky "Právní, technické, finančně-ekonomické a společensko-ekonomické posouzení a porovnání variant zajištění vybudování a provozu administrativního komplexu kraje Vysočina"</t>
  </si>
  <si>
    <t>-1 100</t>
  </si>
  <si>
    <t>Převod z FSR do rozpočtu kraje, kapitoly Školství, mládeže a sportu, § 3299 na poskytnutí půjčky pro Vysočinu Education na realizaci projektu Interkulturní vzdělávání dětí a dospělých</t>
  </si>
  <si>
    <t>Převod z FSR do rozpočtu kraje, kapitoly Zdravotnictví, § 3522 na poskytnutí půjčky pro Nemocnici Jihlava na financování projektu "Modernizace a obnova přístrojového vybavení centra komplexní onkologické péče Nemocnice Jihlava"</t>
  </si>
  <si>
    <t>Na činnost zmocněnce pro zavedení odborného vzdělávání v oblasti energetiky a pro popularizaci technických oborů</t>
  </si>
  <si>
    <t>Zařazení nové akce do přílohy M1 - "SUPŠ Jihlava, Helenín - havárie kotle"</t>
  </si>
  <si>
    <t>Zařazení nové akce do přílohy M1 - "ZŠ a PŠ Velké Meziříčí - rekonstrukce střechy a odhlučnění"</t>
  </si>
  <si>
    <t>KOUS Vysočina - dotace na zajištění koordinace NNO v kraji Vysočina</t>
  </si>
  <si>
    <t>Na projekt "Intenzifikace odděleného sběru a zajištění využití komunálních odpadů včetně jejich obalové složky"</t>
  </si>
  <si>
    <t>Úhrada DPH placená krajem Vysočina</t>
  </si>
  <si>
    <t>Centrum Vysočina, o.p.s. - fin.dar na financ.cen v soutěží Mladý web Vysočiny</t>
  </si>
  <si>
    <t>Nemocnice Havl.Brod - na úhradu osob.nákladů MUDr. Kose po dobu povinných stáží na klinických odděleních nemocnice</t>
  </si>
  <si>
    <t>Na poskytnutí návratní finanční výpomoci PO z odvětví sociální péče</t>
  </si>
  <si>
    <t>Střední škola technická Jihlava - na mezinárodní soutěž "ENERSOL 2009"</t>
  </si>
  <si>
    <t xml:space="preserve">TJ Dětské středisko Březejc - dotace uspořádání národního MČR v boccie </t>
  </si>
  <si>
    <t>Převod na zvl.účet "Rozvoj lidských zdrojů" na fin.vypoř. GS Rozvoj kapacit dalšího profesního vzdělávání</t>
  </si>
  <si>
    <t>Na uspořádání konference "Strategické plány měst, krajů, informační a komunikační technologie - SPMIT 2009"</t>
  </si>
  <si>
    <t>Zařazení nové akce do přílohy M4 "DC Jihlava - přístavba rehabilitačního pavilonu"</t>
  </si>
  <si>
    <t>Na zabezpečení výkonu inspekcí sociálních služeb</t>
  </si>
  <si>
    <t>Na úhradu nájemních smluv na areál ve Věžní ulici čp.26 v Jihlavě</t>
  </si>
  <si>
    <t>Speciální předškolní zařízení</t>
  </si>
  <si>
    <t>Speciální základní školy</t>
  </si>
  <si>
    <t>Gymnázia</t>
  </si>
  <si>
    <t>Střední odborné školy</t>
  </si>
  <si>
    <t>Na pořízení "Studie proveditelnosti zavedení integrovaného dopravního systému v podmínkách kraje Vysočina"</t>
  </si>
  <si>
    <t>Krajská hygienická stanice kraje Vysočina - na podporu pořádání 23. ročníku Pečenkových epidemiologických dnů</t>
  </si>
  <si>
    <t>Na úhradu výdajů za ocenění majetku (nemocnice)</t>
  </si>
  <si>
    <t>Na úhradu veř.zakázky "Realizace 1. Etapy krajského kontaktního centra"</t>
  </si>
  <si>
    <t>Fin.dary P.Kinclové a L.Beranovi jako projev uznání a poděkování za reprezentaci Vysočiny a ČR na MS ve zpracování textů na PC</t>
  </si>
  <si>
    <t>Příprava budoucích osvojitelů, pěstounů a poradních sborů</t>
  </si>
  <si>
    <t xml:space="preserve">Platba úroků z úvěru EIB </t>
  </si>
  <si>
    <t>Úroky</t>
  </si>
  <si>
    <t xml:space="preserve">11)  ČERPÁNÍ REZERVY, NEROZDĚLENÝCH POLOŽEK V OBDOBÍ </t>
  </si>
  <si>
    <t>Dotace obcím</t>
  </si>
  <si>
    <t xml:space="preserve">Podpora zemědělství v kraji Vysočina (zemědělské akce dle notifikovaných zásad) </t>
  </si>
  <si>
    <t xml:space="preserve">Územní studie vyplývající z požadavků ZÚR a pořizování územně analytických podkladů kraje </t>
  </si>
  <si>
    <t>Technologické centrum kraje Vysočina</t>
  </si>
  <si>
    <t>Spolufinancování ve výši 10% nákladů na akce - program 229 310 MZe ČR "Výstavba a obnova infrastruktury vodovodů a kanalizací"</t>
  </si>
  <si>
    <t>Obec Dolní Cerekev - spolufinancování potsanačního monitoringu skládky průmyslových odpadů v k.ú. Nový Rychnov</t>
  </si>
  <si>
    <t>Centrum multikulturního vzdělávání, o.s. - na podporu činnosti centra</t>
  </si>
  <si>
    <t>Mezinárodní turnaj v ledním hokeji</t>
  </si>
  <si>
    <t>Dotace na ochranu obecního nemovitého majetku</t>
  </si>
  <si>
    <t>Pomoc při vzniku krajské policejní správy</t>
  </si>
  <si>
    <t>Dotace obci Číchov na stavbu mostu přes řeku Jihlavu</t>
  </si>
  <si>
    <t xml:space="preserve">Dotace obcím na odstranění povodňových škod </t>
  </si>
  <si>
    <t>Na nákup nového vybavení</t>
  </si>
  <si>
    <t>Pro PO v odvětví sociální péče k zajištění vyrovnaného hospodaření</t>
  </si>
  <si>
    <t>Dotace pro poskytovatele sociálních služeb</t>
  </si>
  <si>
    <t>Vypořádání závazků - konference ISSS/LORIS/V4DIS 2009</t>
  </si>
  <si>
    <t>Vrácení návratné finanční výpomoci poskytnuté PO z odvětví soc. věcí</t>
  </si>
  <si>
    <t>Program prevence kriminality 2009-2011 a výdaje v oblasti národnostních menšin</t>
  </si>
  <si>
    <t>Požární ochrana dobrovolná část příspěvek obcím kraje Vysočina na požární ochranu</t>
  </si>
  <si>
    <t>Ostatní složky a činnosti integrovaného záchranného systému</t>
  </si>
  <si>
    <t>Vyhodnocení kvality ovzduší Stat. města Jihlavy a aktualizace Programu zlepšení kvality ovzduší kraje Vysočiny</t>
  </si>
  <si>
    <t>Ostatní činnosti - odborné podklady znečištění ovzduší (emise, posudky, studie)</t>
  </si>
  <si>
    <t>Ostatní nakládání s odpady Plán odpadové  hospodářství kraje Vysočina</t>
  </si>
  <si>
    <t>Odstupné</t>
  </si>
  <si>
    <t>Platby úroků z úvěru EIB (1. a 2. tranže)</t>
  </si>
  <si>
    <t>Silnice - režijní výdaje, odstraňování reklam, analýzy silniční sítě</t>
  </si>
  <si>
    <t>Infrastruktura obcí</t>
  </si>
  <si>
    <t>Aktualizace-Systém pro podporu dopr. obsl.</t>
  </si>
  <si>
    <t>Správa sítí, databází a aplikací, správa GIS - příloha I1</t>
  </si>
  <si>
    <t>Neinvestiční přijaté transfery ze státních fondů (pol.4113)</t>
  </si>
  <si>
    <t>Investiční přijaté transfery ze státních fondů (pol.4213)</t>
  </si>
  <si>
    <t>Neindentifikované příjmy (pol.2328)</t>
  </si>
  <si>
    <t>Obchodní mise a prezentace v zahraničí, tištěné materiály a propagace a podpora průmyslových zón</t>
  </si>
  <si>
    <t>Dotace obcím na dětská dopravní hřiště</t>
  </si>
  <si>
    <t>Dotace obcím a dobrovolným svazkům obcí</t>
  </si>
  <si>
    <t>Dotace na územně plánovací činnost obcí</t>
  </si>
  <si>
    <t xml:space="preserve">Dotace na drobné vodohospodářské ekologické akce </t>
  </si>
  <si>
    <t>Příjem části hospodářského výsledku roku 2008 na GP</t>
  </si>
  <si>
    <t>Ostatní platy</t>
  </si>
  <si>
    <r>
      <t xml:space="preserve">II/602 hr. kraje - Pelhřimov, 3.stavba </t>
    </r>
    <r>
      <rPr>
        <sz val="8"/>
        <rFont val="Arial CE"/>
        <family val="2"/>
      </rPr>
      <t xml:space="preserve">(kř.II/406 - Pelhřimov)  </t>
    </r>
    <r>
      <rPr>
        <sz val="10"/>
        <rFont val="Arial CE"/>
        <family val="2"/>
      </rPr>
      <t xml:space="preserve">               </t>
    </r>
  </si>
  <si>
    <t>Dotace DSO na úhradu nákladů na přezkoumání hospodaření rok 2008</t>
  </si>
  <si>
    <t>Dotace obcím na úhradu nákladů na přezkoumání hospodaření rok 2008</t>
  </si>
  <si>
    <r>
      <t>II/602 hr. kraje - Pelhřimov, 1.stavba  (</t>
    </r>
    <r>
      <rPr>
        <sz val="8"/>
        <rFont val="Arial CE"/>
        <family val="2"/>
      </rPr>
      <t>Velké Meziříčí- Jihlava)</t>
    </r>
  </si>
  <si>
    <t>Volby do Evropského parlamentu</t>
  </si>
  <si>
    <t>Odměny za užití duševního vlastnictví</t>
  </si>
  <si>
    <t xml:space="preserve">Dostavba Krajského úřadu kraje Vysočina (budova D, ul. Seifertova a Věžní) - oprava hydroizolací objektu Žižkova 16  </t>
  </si>
  <si>
    <t>Transfery na státní příspěvek zřizovatelům zařízení pro děti vyžadující okamžitou pomoc</t>
  </si>
  <si>
    <t>Transfery obecním PO - pověřeným knihovnám zajišťujícím výkon regionálních funkcí v kraji Vysočina</t>
  </si>
  <si>
    <t>236 92</t>
  </si>
  <si>
    <t>236 93</t>
  </si>
  <si>
    <t>236 94</t>
  </si>
  <si>
    <t>236 95</t>
  </si>
  <si>
    <t>236 96</t>
  </si>
  <si>
    <t>236 98</t>
  </si>
  <si>
    <t>Střední odborná učiliště a učiliště</t>
  </si>
  <si>
    <t>Vyšší odborné školy</t>
  </si>
  <si>
    <t>Základní umělecké školy</t>
  </si>
  <si>
    <t>Využití volného času dětí a mládeže</t>
  </si>
  <si>
    <t>Ústavy péče pro mládež</t>
  </si>
  <si>
    <t>Celkem příspěvek na provoz</t>
  </si>
  <si>
    <t>Běžné výdaje</t>
  </si>
  <si>
    <t>3315</t>
  </si>
  <si>
    <t>Půjčka Muzeu Vysočiny Jihlava na projekt  "REILA  2009"</t>
  </si>
  <si>
    <t>Kapitálové výdaje</t>
  </si>
  <si>
    <t>KAPITOLA KULTURA</t>
  </si>
  <si>
    <t>KAPITOLA ŽIVOTNÍ PROSTŘEDÍ</t>
  </si>
  <si>
    <t>KAPITOLA SOCIÁLNÍ VĚCI</t>
  </si>
  <si>
    <t>Finanční vypořádání min. let rok 2008</t>
  </si>
  <si>
    <t>KAPITOLA POŽÁRNÍ OCHRANA A IZS</t>
  </si>
  <si>
    <t>KAPITOLA REGIONÁLNÍ ROZVOJ</t>
  </si>
  <si>
    <t>xx</t>
  </si>
  <si>
    <t>Péče o lidské zdroje a majetek kraje</t>
  </si>
  <si>
    <t>Kapitola zemědělství</t>
  </si>
  <si>
    <t>Kapitola kultura</t>
  </si>
  <si>
    <t>Kapitola zdravotnictví</t>
  </si>
  <si>
    <t>Kapitola životní prostředí</t>
  </si>
  <si>
    <t>Kapitola územní plánování</t>
  </si>
  <si>
    <t>Kapitola sociální věci</t>
  </si>
  <si>
    <t>Kapitola požární ochrana a integrovaný záchranný systém</t>
  </si>
  <si>
    <t>Kapitola zastupitelstvo kraje</t>
  </si>
  <si>
    <t>Kapitola krajský úřad</t>
  </si>
  <si>
    <t>Kapitola regionální rozvoj</t>
  </si>
  <si>
    <t>Kapitola rezerva a rozvoj kraje</t>
  </si>
  <si>
    <t>CELKEM</t>
  </si>
  <si>
    <t>NÁZEV KAPITOLY</t>
  </si>
  <si>
    <t>KAPITOLA ZASTUPITELSTVO KRAJE</t>
  </si>
  <si>
    <t>KAPITOLA KRAJSKÝ ÚŘAD</t>
  </si>
  <si>
    <t>KAPITOLA REZERVA A ROZVOJ KRAJE</t>
  </si>
  <si>
    <t>Kč</t>
  </si>
  <si>
    <t>Příjmy (Kč):</t>
  </si>
  <si>
    <t>33017</t>
  </si>
  <si>
    <t>33160</t>
  </si>
  <si>
    <t>3113</t>
  </si>
  <si>
    <t>Výdaje(Kč):</t>
  </si>
  <si>
    <t>Penzijní připojištění</t>
  </si>
  <si>
    <t>Předškolní zařízení</t>
  </si>
  <si>
    <t>Školní stravování při předškolním a školním stravování</t>
  </si>
  <si>
    <t xml:space="preserve">Kapitálové příjmy </t>
  </si>
  <si>
    <t>(tis.Kč)</t>
  </si>
  <si>
    <t>Celkem přímé náklady</t>
  </si>
  <si>
    <t>Celkem dotace soukromým školám</t>
  </si>
  <si>
    <t>CELKOVÉ HOSPODAŘENÍ (tis.Kč)</t>
  </si>
  <si>
    <t>Základní školy</t>
  </si>
  <si>
    <t>Schválený rozpočet</t>
  </si>
  <si>
    <t>Upravený rozpočet</t>
  </si>
  <si>
    <t>% z upr.rozpočtu</t>
  </si>
  <si>
    <t>Příjmy z prodeje pozemků</t>
  </si>
  <si>
    <t xml:space="preserve">Zapojení části předpokládaného zůstatku na zvláštním účtu dle § 42 vod. zákona k 31.12.2008 do rozpočtu kraje rok 2009 </t>
  </si>
  <si>
    <t>Příjmy z prodeje ostatních nemovitostí a jejich částí</t>
  </si>
  <si>
    <t>Kapitola nemovitý majetek</t>
  </si>
  <si>
    <t>KAPITOLA NEMOVITÝ MAJETEK</t>
  </si>
  <si>
    <t>Školní stravování</t>
  </si>
  <si>
    <t>Datum schválení</t>
  </si>
  <si>
    <t>Popis rozpočtového opatření</t>
  </si>
  <si>
    <t>Zůstatek položky</t>
  </si>
  <si>
    <t xml:space="preserve">Přijaté nekapitálové příspěvky a náhrady </t>
  </si>
  <si>
    <t>Strategické a koncepční materiály</t>
  </si>
  <si>
    <t>Nespecifikovaná rezerva</t>
  </si>
  <si>
    <t xml:space="preserve"> </t>
  </si>
  <si>
    <t xml:space="preserve">Dotace obcím na real. projektů v rámci Progr.prevence kriminality </t>
  </si>
  <si>
    <t>Na poskytnutí darů pro pozůstalé obětí v Nemocnici Havlíčkův Brod</t>
  </si>
  <si>
    <t xml:space="preserve">Ostatní přijaté vratky transferů </t>
  </si>
  <si>
    <t>Na zdrojové pokrytí dotací na drobné vodohospodářské ekologické akce</t>
  </si>
  <si>
    <t xml:space="preserve">Dotace obcím na údržbu veřejné zeleně v průjezdních úsecích obcí kraje </t>
  </si>
  <si>
    <t>Dotace obcím na pasporty místních komunikací</t>
  </si>
  <si>
    <t>5.5.209</t>
  </si>
  <si>
    <t>Prostředky z příkazních smluv u zdravotnických zařízeních</t>
  </si>
  <si>
    <t>PLNĚNÍ PŘÍJMŮ A VÝDAJŮ ROZPOČTU KRAJE VYSOČINA V OBDOBÍ 1 - 10/2009</t>
  </si>
  <si>
    <t>1) REKAPITULACE HOSPODAŘENÍ  KRAJE DLE ROZPOČTU V OBDOBÍ 1 - 10/2009</t>
  </si>
  <si>
    <t>2)  PLNĚNÍ PŘÍJMŮ ROZPOČTU KRAJE V OBDOBÍ 1 - 10/2009</t>
  </si>
  <si>
    <t>4)  ČERPÁNÍ VÝDAJŮ ROZPOČTU KRAJE PODLE KAPITOL V OBDOBÍ 1 - 10/2009</t>
  </si>
  <si>
    <t>5)  ČERPÁNÍ VÝDAJŮ NA KAPITOLE KRAJSKÝ ÚŘAD V 1 - 10/2009</t>
  </si>
  <si>
    <t>6)  ČERPÁNÍ VÝDAJŮ NA KAPITOLE ZASTUPITELSTVO V 1 - 10/2009</t>
  </si>
  <si>
    <r>
      <t xml:space="preserve">7)  SOCIÁLNÍ FOND V OBDOBÍ 1 - 10/2009    </t>
    </r>
    <r>
      <rPr>
        <b/>
        <sz val="10"/>
        <rFont val="Arial CE"/>
        <family val="2"/>
      </rPr>
      <t>(Kč)</t>
    </r>
  </si>
  <si>
    <r>
      <t xml:space="preserve">8 a)  FOND VYSOČINY V OBDOBÍ 1 - 10/2009    </t>
    </r>
    <r>
      <rPr>
        <b/>
        <sz val="10"/>
        <rFont val="Arial CE"/>
        <family val="2"/>
      </rPr>
      <t>(Kč)</t>
    </r>
  </si>
  <si>
    <r>
      <t xml:space="preserve">9)  FOND STRATEGICKÝCH REZERV V OBDOBÍ 1 - 10/2009   </t>
    </r>
    <r>
      <rPr>
        <b/>
        <sz val="10"/>
        <rFont val="Arial CE"/>
        <family val="2"/>
      </rPr>
      <t>(Kč)</t>
    </r>
  </si>
  <si>
    <t xml:space="preserve">        1 - 10/2009</t>
  </si>
  <si>
    <t>Stav na účtu k 31. 10. 2009</t>
  </si>
  <si>
    <t>Disponibilní zdroje FV k  31. 10.  2009</t>
  </si>
  <si>
    <t>Disponibilní zdroje SF k  31. 10.  2009</t>
  </si>
  <si>
    <t>Stanice Pavlov, o.p.s. - na zpracování projektu "Rekonstrukce stanice pro handicapované živočichy v Pavlově" do OP ŽP</t>
  </si>
  <si>
    <t>Na financování projektu eParticipate</t>
  </si>
  <si>
    <t>Vrácení návrat. finanční výpomoci poskytnuté PO z odvětví sociálních věcí</t>
  </si>
  <si>
    <t xml:space="preserve">Finanční dar pro vítěze Novinářské křepelky </t>
  </si>
  <si>
    <t>Finanční dar Vojenskému sdružení rehabilitovaných AČR</t>
  </si>
  <si>
    <t>Dotace pro Nadační fond Českého rozhlasu Praha</t>
  </si>
  <si>
    <t>ZŠ a PŠ Velké Meziříčí - dotace na úhradu zvýšených provozních nákladů</t>
  </si>
  <si>
    <t>SPŠ Třebíč - na úhradu nákladů s havárií vodovodního potrubí</t>
  </si>
  <si>
    <t>Česká zemědělská akademie v Humpolci - na vybavení domova mládeže</t>
  </si>
  <si>
    <t>Příspěvky na provoz a investiční dotace zřizovaným příspěvkovým organizacím kraje</t>
  </si>
  <si>
    <t>Dary pro pozůstalé obětí v Nemocnici Havlíčkův Brod</t>
  </si>
  <si>
    <t>Nemocnice Jihlava - financování projektu "Modernizace a obnova přístroj. …"</t>
  </si>
  <si>
    <t>Nemocnice Jihlava - neinvestiční a investiční půjčka na projekt "Modernizace a obnova přístroj. …"</t>
  </si>
  <si>
    <t xml:space="preserve">Město Havlíčkův Brod, Ledeč nad Sázavou a Přibyslav - na úhrady nákladů na místní komunikace </t>
  </si>
  <si>
    <t>Dětský domov Kamenice nad Lipou - na krytí nově vzniklých nákladů</t>
  </si>
  <si>
    <t>Dětské centrum Jihlava - na krytí nově vzniklých nákladů</t>
  </si>
  <si>
    <t xml:space="preserve">Zařízení výchovného poradenství </t>
  </si>
  <si>
    <t>Zařízení výchovného poradenství a preventivní výchovné péče</t>
  </si>
  <si>
    <t>Položka</t>
  </si>
  <si>
    <t>Název položky</t>
  </si>
  <si>
    <t xml:space="preserve">Ostatní osobní výdaje   </t>
  </si>
  <si>
    <t>Odměny členů zastupitelstva</t>
  </si>
  <si>
    <t>Schválený příslib poskytnutí návratných finančních prostředků :</t>
  </si>
  <si>
    <t>Převody ze zvláštních účtů ukončených projektů, jednotlivých etap projektů, nebo na základě usnesení orgánů kraje</t>
  </si>
  <si>
    <t>Platby za provedenou práci j.n.</t>
  </si>
  <si>
    <t xml:space="preserve">Pojistné na sociální zabezpečení               </t>
  </si>
  <si>
    <t xml:space="preserve">Pojistné na zdravotní pojištění                 </t>
  </si>
  <si>
    <t>sesk.50</t>
  </si>
  <si>
    <t>Celkem seskupení položek 41xx                                        neinvestiční přijaté transfery</t>
  </si>
  <si>
    <t>Osobní náklady celkem</t>
  </si>
  <si>
    <t>Knihy, učební pomůcky a tisk</t>
  </si>
  <si>
    <t>Drobný hmotný inv. a neinvestiční majetek</t>
  </si>
  <si>
    <t>Nákup materiálu j.n</t>
  </si>
  <si>
    <t>Realizované kurzové ztráty</t>
  </si>
  <si>
    <t>Plyn</t>
  </si>
  <si>
    <t>PHM a maziva</t>
  </si>
  <si>
    <t>Služby pošt</t>
  </si>
  <si>
    <t>RK-36-2009-19, př. 1</t>
  </si>
  <si>
    <t>Služby telekomunikací a radiokomunikací</t>
  </si>
  <si>
    <t>Služby peněžních ústavů</t>
  </si>
  <si>
    <t>Nájemné</t>
  </si>
  <si>
    <t>Konzultační, poradenské a právní služby</t>
  </si>
  <si>
    <t>Služby školení a vzdělávání</t>
  </si>
  <si>
    <t>Nákup služeb j. n.</t>
  </si>
  <si>
    <t>Opravy a udržování</t>
  </si>
  <si>
    <t>Programové vybavení</t>
  </si>
  <si>
    <t>Pohoštění</t>
  </si>
  <si>
    <t>Účastnické poplatky na konference</t>
  </si>
  <si>
    <t>Nájemné za nájem s právem koupě</t>
  </si>
  <si>
    <t>Ostatní nákupy j. n.</t>
  </si>
  <si>
    <t>Věcné dary</t>
  </si>
  <si>
    <t>sesk. 51</t>
  </si>
  <si>
    <t>Neinvestiční nákupy a výdaje související</t>
  </si>
  <si>
    <t>Daň z přidané hodnoty</t>
  </si>
  <si>
    <t>sesk. 52</t>
  </si>
  <si>
    <t>Nákup kolků</t>
  </si>
  <si>
    <t>Platby daní a poplatků</t>
  </si>
  <si>
    <t>sesk. 53</t>
  </si>
  <si>
    <t>Neinvestiční transfery a další platby rozpočtům</t>
  </si>
  <si>
    <t>Nespecifikované rezervy</t>
  </si>
  <si>
    <t>sesk. 59</t>
  </si>
  <si>
    <t>236 99</t>
  </si>
  <si>
    <t>Úspora energií v objektech kraje Vysočina</t>
  </si>
  <si>
    <t>Ostatní neinvestiční výdaje</t>
  </si>
  <si>
    <t>NEINVESTIČNÍ VÝDAJE  úhrnem</t>
  </si>
  <si>
    <t>Dopravní prostředky</t>
  </si>
  <si>
    <t>Umělecká díla a předměty</t>
  </si>
  <si>
    <t>sesk. 61</t>
  </si>
  <si>
    <t xml:space="preserve">Investiční nákupy a výdaje související </t>
  </si>
  <si>
    <t>VÝDAJE úhrnem</t>
  </si>
  <si>
    <t>Skupina výdajů</t>
  </si>
  <si>
    <t xml:space="preserve">osobní výdaje </t>
  </si>
  <si>
    <t xml:space="preserve">věcné výdaje </t>
  </si>
  <si>
    <t>služby</t>
  </si>
  <si>
    <t xml:space="preserve">investiční výdaje </t>
  </si>
  <si>
    <t>celkem</t>
  </si>
  <si>
    <t xml:space="preserve">Platy zaměstnanců                                 </t>
  </si>
  <si>
    <t>Ostatní osobní výdaje - dohody</t>
  </si>
  <si>
    <t xml:space="preserve">Pojistné na sociální zabezpečení           </t>
  </si>
  <si>
    <t xml:space="preserve">Pojistné na zdravotní pojištění              </t>
  </si>
  <si>
    <t>Ostatní povinné pojistné hrazené zam.</t>
  </si>
  <si>
    <t>Ochranné pomůcky</t>
  </si>
  <si>
    <t xml:space="preserve">Prádlo, oděv a obuv </t>
  </si>
  <si>
    <t>Drobný hmotný inv. a neinv.majetek (3-40 tis)</t>
  </si>
  <si>
    <t>Nákup materiálu j.n (do 3000 Kč)</t>
  </si>
  <si>
    <t>Voda</t>
  </si>
  <si>
    <t>Teplo</t>
  </si>
  <si>
    <t>Elektrická energie</t>
  </si>
  <si>
    <t>Neinvest. transfery a další platby rozpočtům</t>
  </si>
  <si>
    <t>Budovy, haly a stavby</t>
  </si>
  <si>
    <t>ÚZ 33245</t>
  </si>
  <si>
    <t>ÚZ 13101 - bude RO</t>
  </si>
  <si>
    <t xml:space="preserve">KAPITOLA ZEMĚDĚLSTVÍ                         </t>
  </si>
  <si>
    <t xml:space="preserve">KAPITOLA ZDRAVOTNICTVÍ   </t>
  </si>
  <si>
    <t xml:space="preserve">KAPITOLA DOPRAVA           </t>
  </si>
  <si>
    <t>Dosud nerealizované převody v Kč</t>
  </si>
  <si>
    <t>Předpokládané spolufinancování EU a SR v Kč</t>
  </si>
  <si>
    <t>Regional Cooperation Management CZ - AT, RECOM CZ - AT</t>
  </si>
  <si>
    <t xml:space="preserve">KAPITOLA ÚZEMNÍ PLÁNOVÁNÍ                          </t>
  </si>
  <si>
    <t>pol.1361</t>
  </si>
  <si>
    <t>§ xxxx p 2122</t>
  </si>
  <si>
    <t>§ 6172 p 3112</t>
  </si>
  <si>
    <t>sestava fin 2-12</t>
  </si>
  <si>
    <t>p 5331 UZ 00000 minus § 3299</t>
  </si>
  <si>
    <t>uz 33245</t>
  </si>
  <si>
    <t>pol 6000 -6999</t>
  </si>
  <si>
    <t>pol 5000-5999</t>
  </si>
  <si>
    <t>org 1701, § 6330</t>
  </si>
  <si>
    <t>minus § 6113,§ 3636, § 4319, § 5299 orj 18xx</t>
  </si>
  <si>
    <t>su 231, org 1702</t>
  </si>
  <si>
    <t>I + N</t>
  </si>
  <si>
    <t xml:space="preserve">orj 1900-1999, SU 231-232,dívat se na § 6172 </t>
  </si>
  <si>
    <t>orj 18xx, su 231,232,§ 6113</t>
  </si>
  <si>
    <t>pol 5163</t>
  </si>
  <si>
    <t>su 236/10 nebo 236 - i rozpočet</t>
  </si>
  <si>
    <t>počítá se zvlášť</t>
  </si>
  <si>
    <t>bez §, SÚ 232</t>
  </si>
  <si>
    <t>Kapitálové  výdaje</t>
  </si>
  <si>
    <t>II/360 Oslavice - Oslavička</t>
  </si>
  <si>
    <t>II/360 Pocoucov</t>
  </si>
  <si>
    <t>Vzdělávání v eGovernmentu</t>
  </si>
  <si>
    <t>Mediální kampaň turistického regionu Vysočina</t>
  </si>
  <si>
    <t>Kulturní a přírodní dědictví Vysočiny</t>
  </si>
  <si>
    <t>Muzea a galerie na Vysočině on-line</t>
  </si>
  <si>
    <t>II/129 Cetoraz - Jiřičky</t>
  </si>
  <si>
    <t>II/410 od I/23 - Želetava</t>
  </si>
  <si>
    <t>II/151, III/15113 od I/38 - Budeč + Štěpkov - Budkov</t>
  </si>
  <si>
    <t>II/351 od II/602 - Třebíč</t>
  </si>
  <si>
    <t>III/03810 Havlíčkův Brod - Přibyslav</t>
  </si>
  <si>
    <t>II/360 Jimramov - Moravec</t>
  </si>
  <si>
    <t>II/339 Ledeč nad Sázavou - hranice kraje</t>
  </si>
  <si>
    <t>II/348, II/131 Štoky - Petrovice - Větrný Jeníkov</t>
  </si>
  <si>
    <t>II/354 Nové Město na Moravě - Svratka</t>
  </si>
  <si>
    <t>II/133 Horní Cerekev - křižovatka II/602</t>
  </si>
  <si>
    <t>II/402 Batelov - Třešť</t>
  </si>
  <si>
    <t>II/639 Horní Cerekev - Kostelec</t>
  </si>
  <si>
    <t>II/345 Golčův Jeníkov - Chotěboř</t>
  </si>
  <si>
    <t>II/131 Petrovice - most ev. č. 131 - 001</t>
  </si>
  <si>
    <t>II/409 Panské Dubénky - most ev. č. 409 - 016</t>
  </si>
  <si>
    <t>III/34775 Bystrá - most ev. č. 34775 - 1</t>
  </si>
  <si>
    <t>III/13035 Hořice - most ev. č. 13035 - 2</t>
  </si>
  <si>
    <t>III/12936 Jiřice - most ev. č. 12936 - 1</t>
  </si>
  <si>
    <t>II/390 Lhotka - most ev. č. 390 - 005A</t>
  </si>
  <si>
    <t>II/150 Okrouhlice - mosty ev. č. 150 - 021, 022</t>
  </si>
  <si>
    <t>II/360 Trnava - Rudíkov</t>
  </si>
  <si>
    <t>II/128 Lukavec - obchvat</t>
  </si>
  <si>
    <t>II/602 hr. kraje - Pelhřimov, 7. stavba</t>
  </si>
  <si>
    <t>II/410 Jemnice - Menhartice</t>
  </si>
  <si>
    <t>II/410 Menhartice - hranice kraje</t>
  </si>
  <si>
    <t>II/354 České Milovy - most ev. č. 354 - 011</t>
  </si>
  <si>
    <t>II/130 Miletín - most ev. č. 130 - 011</t>
  </si>
  <si>
    <t>II/361 Příštpo - mosty ev. č. 361 - 003,  004</t>
  </si>
  <si>
    <t>II/129 Březina - most ev. č. 129 - 003</t>
  </si>
  <si>
    <t>II/128, II/150 Lukavec - hranice kraje</t>
  </si>
  <si>
    <t>II/405 Jihlava (Pančava) - most ev. č. 405 - 001</t>
  </si>
  <si>
    <t>ZUŠ Františka Drdly, ZR - Krajské postupové a celostátní přehlídky</t>
  </si>
  <si>
    <t>Kapitola školství, mládeže a sportu</t>
  </si>
  <si>
    <t>Na výdaje spojené se zveřejněním výběrových řízení na funkci ředitele zdravotnického zařízení zřizovaného krajem Vysočina</t>
  </si>
  <si>
    <t>Rovné příležitosti v regionálních a komunálních rozpočtech</t>
  </si>
  <si>
    <t>MORE</t>
  </si>
  <si>
    <t>Finanční dary  pěti obcím z Novojičínska na odstranění povodňových škod</t>
  </si>
  <si>
    <t>Židovská obec Brno - finanční dar</t>
  </si>
  <si>
    <t>KOUS Vysočina Myslibořice - dotace na zajištění NNO v kraji Vysočina</t>
  </si>
  <si>
    <t>Dotace Městu Žďár nad Sázavou - expozice "Umění baroka ze sbírek Národní galerie v Praze" v období let 2009-2010</t>
  </si>
  <si>
    <t>43XX</t>
  </si>
  <si>
    <t>KAPITOLA ŠKOLSTVÍ, MLÁDEŽE A SPORTU</t>
  </si>
  <si>
    <t>§ 4313 - 12.600 tis. 8000 běž. a 2.700 tis. 8000 kap.</t>
  </si>
  <si>
    <t>Přijaté pojistné náhrady</t>
  </si>
  <si>
    <t>Přijaté neinvestiční dary</t>
  </si>
  <si>
    <t>Investiční přijaté transfery od obcí (pol. 4221)</t>
  </si>
  <si>
    <t>§ 4311 - 1.400 tis. 8000 bež. a 50.100 tis. 8000 kap.</t>
  </si>
  <si>
    <t>Nákup služeb (stravenky, bazén)</t>
  </si>
  <si>
    <t>§ 4316 - 3.700 tis.  8000 běž. a 16.400 tis. 8000 kap.</t>
  </si>
  <si>
    <t xml:space="preserve">                péče o lidské zdroje a majetek kraje</t>
  </si>
  <si>
    <t>OSTATNÍ VÝDAJE CELKEM</t>
  </si>
  <si>
    <t>Neinvestiční příspěvky na provoz KSÚS</t>
  </si>
  <si>
    <t>Investiční dotace KSÚS</t>
  </si>
  <si>
    <t xml:space="preserve">Zařízení pro výkon pěstounské péče </t>
  </si>
  <si>
    <t>Sociální péče a pomoc rodině a manželství - Psychocentrum</t>
  </si>
  <si>
    <t>Dotace na sociální služby z rozpočtu kraje Vysočina</t>
  </si>
  <si>
    <t>Příspěvek na provoz pro Vysočinu TOURISM</t>
  </si>
  <si>
    <t xml:space="preserve">VÝDAJE včetně FINANCOVÁNÍ (-) </t>
  </si>
  <si>
    <t xml:space="preserve">PŘÍJMY včetně FINANCOVÁNÍ (+) </t>
  </si>
  <si>
    <t>PŘÍJMY včetně FINANCOVÁNÍ (+)</t>
  </si>
  <si>
    <t>Neinvestiční přijaté transfery z VPS SR (pol.4111)</t>
  </si>
  <si>
    <t>EU Hanina</t>
  </si>
  <si>
    <t>Přijaté dotace ze SR - souhrnný dotační vztah (pol.4112)</t>
  </si>
  <si>
    <t>Technická pomoc v rámci OP Vzdělávání pro konkurenceschopnost, oblast podpory 5.1 Řízení, kontrola, monitorování a hodnocení programu</t>
  </si>
  <si>
    <t>Ostat. neinv. přijaté trans.ze SR - přímé výdaje ve školství (pol.4116)</t>
  </si>
  <si>
    <t>Ostat. neinv. přijaté transfery ze SR (pol.4116)</t>
  </si>
  <si>
    <t>Neinvestiční přijaté transfery od mezinár. institicí (pol.4152)</t>
  </si>
  <si>
    <t xml:space="preserve">Ostatní speciální zdravotnická péče </t>
  </si>
  <si>
    <t>Volby do Parlamentu ČR</t>
  </si>
  <si>
    <t>Přijaté sankční platby (pol.2210)</t>
  </si>
  <si>
    <t>Neinvestiční přijaté transfery</t>
  </si>
  <si>
    <t>Investiční přijaté transfery</t>
  </si>
  <si>
    <t>Příjem z rozpočtu kraje, kapitola Školství, mládeže a sportu na realizaci GP Sport pro všechny 2009</t>
  </si>
  <si>
    <t>Na  real. Standardu ICT vybavení organizací zřiz. krajem Vysočina</t>
  </si>
  <si>
    <t>Dotace městu Žďár nad Sázavou na expozici "Umění baroka ze sbírek Národní galerie Praha"</t>
  </si>
  <si>
    <t>Ostatní nedaňové příjmy  - provize ze smluv na penzijní připojištění</t>
  </si>
  <si>
    <t>Dary obcím na podporu převodu vzdělávací činnosti základních škol vzdělávajících žáky se speciálními vzdělávacími potřebami</t>
  </si>
  <si>
    <t>Zlatá jeřabina - Péče o kulturní dědictví</t>
  </si>
  <si>
    <t>Příspěvky na podporu krajských a národních postupových přehlídek, Zlatá jeřabina - Kulturní aktivita, cena za nejkrásnější naučnou knihu a výročí oslav Gustava Mahlera</t>
  </si>
  <si>
    <t>Revolvingový fond MŽP - Projekt Vysočina 21</t>
  </si>
  <si>
    <t>Na výstavbu datové sítě na pracovišti krajského úřadu v areálu Věžní 26, Jihlava</t>
  </si>
  <si>
    <t>Moravskoslezský svaz Vojenských táborů nucených prací - PTP - fin.dar</t>
  </si>
  <si>
    <t>Český svaz bojovníků za svobodu - finanční dar</t>
  </si>
  <si>
    <t>Svaz důchodců ČR, o.s. Krajská rada kraje Vysočina - finanční dar</t>
  </si>
  <si>
    <t>Na úhr. nákladů na účast studentů na Pražském studentském summitu</t>
  </si>
  <si>
    <t>Akademie-VOŠ, GY a SOŠ Světlá nad Sázavou - na účast na mezinárodním veletrhu kamene v Norimberku</t>
  </si>
  <si>
    <t xml:space="preserve">Na poskytnutí návratné finanční výpomoci PO z odvětví sociální péče </t>
  </si>
  <si>
    <t xml:space="preserve">ÚSP Těchobuz - na zajištění úhrady finančních nákladů spojených s organizováním natáčení hraného filmu Malý princ </t>
  </si>
  <si>
    <t>Konfederace politických vězňů České republiky - finanční dar</t>
  </si>
  <si>
    <t>Zařazení nových akcí do přílohy M4 Investice v sociálních věcech a zdravotnictví - ZZS kraje Vysočina - výjezdové stanoviště Přibyslav a ZZS kraje Vysočina - výjezdové stanoviště Velká Bíteš</t>
  </si>
  <si>
    <t>Na realizaci projektu Vysočina 21 - propagace a realizace MA 21</t>
  </si>
  <si>
    <t>II/602 hr. kraje - Pelhřimov, 6. stavba</t>
  </si>
  <si>
    <t xml:space="preserve">Celkem - mimořádné příjmy </t>
  </si>
  <si>
    <t>Celkem seskupení položek 42xx                                            investiční přijaté transfery</t>
  </si>
  <si>
    <t>PŘÍJMY  CELKEM</t>
  </si>
  <si>
    <t>Daňové příjmy</t>
  </si>
  <si>
    <t>Nedaňové příjmy</t>
  </si>
  <si>
    <t>Třída  1 - DAŇOVÉ PŘÍJMY CELKEM</t>
  </si>
  <si>
    <t>Třída 2 - NEDAŇOVÉ PŘÍJMY CELKEM</t>
  </si>
  <si>
    <t>Třída 3 - KAPITÁLOVÉ PŘÍJMY CELKEM</t>
  </si>
  <si>
    <t>Přijaté transfery</t>
  </si>
  <si>
    <t>Třída 4 - PŘIJATÉ TRANSFERY CELKEM</t>
  </si>
  <si>
    <t xml:space="preserve">               strategické a koncepční materiály kraje</t>
  </si>
  <si>
    <t xml:space="preserve">Cestovné  (tuzemské i zahraniční) </t>
  </si>
  <si>
    <t>Ostatní pov. poj. hrazené zaměstnavatelem</t>
  </si>
  <si>
    <t xml:space="preserve">Cestovné (tuzemské i zahraniční) </t>
  </si>
  <si>
    <t>Příjmy z úroků</t>
  </si>
  <si>
    <t>*****</t>
  </si>
  <si>
    <t>BĚŽNÉ VÝDAJE CELKEM</t>
  </si>
  <si>
    <t>KAPITÁLOVÉ VÝDAJE CELKEM</t>
  </si>
  <si>
    <t>KAPITOLA CELKEM</t>
  </si>
  <si>
    <t xml:space="preserve">VÝDAJE CELKEM </t>
  </si>
  <si>
    <t xml:space="preserve">  </t>
  </si>
  <si>
    <t>OSTATNÍ FINANČNÍ OPERACE</t>
  </si>
  <si>
    <t>Celkem třída 1 - daňové příjmy</t>
  </si>
  <si>
    <t>Celkem třída 2 - nedaňové příjmy</t>
  </si>
  <si>
    <t>236 63</t>
  </si>
  <si>
    <t>v tis. Kč</t>
  </si>
  <si>
    <t>Interní pavilon v Nemocnici Nové Město na Moravě</t>
  </si>
  <si>
    <t>Hlavní lůžková budova v Nemocnici Pelhřimov</t>
  </si>
  <si>
    <t>Pavilon pro matku a dítě v Nemocnici Třebíč</t>
  </si>
  <si>
    <t>Rekonstrukce budovy interny v Nemocnici Havlíčkův Brod</t>
  </si>
  <si>
    <t>Celkem třída 3 - kapitálové příjmy</t>
  </si>
  <si>
    <t>Ostatní pov. poj. placené zaměstnavatelem</t>
  </si>
  <si>
    <t>Dary obyvatelstvu</t>
  </si>
  <si>
    <t>CELKEM příjmy</t>
  </si>
  <si>
    <t>CELKEM výdaje</t>
  </si>
  <si>
    <t>Vyplacené grantové programy</t>
  </si>
  <si>
    <t>Krajský úřad - příděl</t>
  </si>
  <si>
    <t>Zastupitelé (uvolnění) - příděl</t>
  </si>
  <si>
    <t xml:space="preserve">KAPITOLA CELKEM </t>
  </si>
  <si>
    <t>Poskytnuté neinvestiční příspěvky a náhrady</t>
  </si>
  <si>
    <t>Kapitoly celkem</t>
  </si>
  <si>
    <t>% z upr.rozpoč.</t>
  </si>
  <si>
    <t>rozpočet na 4.čtvrtletí bude narozpočtován</t>
  </si>
  <si>
    <t>ZDROJE CELKEM</t>
  </si>
  <si>
    <t>Kapitola informatika</t>
  </si>
  <si>
    <t>KAPITOLA INFORMATIKA</t>
  </si>
  <si>
    <t>Dotace obcím na podporu převodu zřizovatelských kompetencí</t>
  </si>
  <si>
    <t>Daň z příjmů FO ze SVČ</t>
  </si>
  <si>
    <t>Daň z příjmů PO</t>
  </si>
  <si>
    <t>sesk. 54</t>
  </si>
  <si>
    <t>Neinvestiční transfery obyvatelstvu</t>
  </si>
  <si>
    <t>3146</t>
  </si>
  <si>
    <t xml:space="preserve">Kofinancování individuálních projektů v opatření 4.2.2 SROP </t>
  </si>
  <si>
    <t>b) ČERPÁNÍ  FONDU VYSOČINY DLE GRANTOVÝCH PROGRAMŮ           (Kč)  ŘÍJEN 2009</t>
  </si>
  <si>
    <t>Vzdělávání v oblasti školství</t>
  </si>
  <si>
    <t>Konkurzy</t>
  </si>
  <si>
    <t>236 65</t>
  </si>
  <si>
    <t>Podpora sociální integrace v kraji Vysočina 2004 - 2006 (grantová schémata 4. výzva)</t>
  </si>
  <si>
    <t>*Protiradonová opatření</t>
  </si>
  <si>
    <t>*Monitoring k zajišťování radioaktivního zaření</t>
  </si>
  <si>
    <t xml:space="preserve">a dotace na realizaci radonového monitoringu a průzkumu protiradonová  opatření v bytech a veřejných vodovodech v rámci </t>
  </si>
  <si>
    <t xml:space="preserve">Zdroje celkem   </t>
  </si>
  <si>
    <t>První stpeň základních škol</t>
  </si>
  <si>
    <t>II/360 Oslavička - obchvat, 2.stavba</t>
  </si>
  <si>
    <t>II/353 Bohdalov - obchvat</t>
  </si>
  <si>
    <t>II/405 Brtnice - Zašovice</t>
  </si>
  <si>
    <t>Příjmy z fin. vypořádání min. let mezi krajem a obcemi (pol.2222-3)</t>
  </si>
  <si>
    <r>
      <t>II/602 hr. kraje - Pelhřimov, 2.stavba  (</t>
    </r>
    <r>
      <rPr>
        <sz val="8"/>
        <rFont val="Arial CE"/>
        <family val="2"/>
      </rPr>
      <t>Helenín - mosty + 3,1 km silnice)</t>
    </r>
  </si>
  <si>
    <r>
      <t>II/602 hr.kraje - Pelhřimov, 1.stavba  (</t>
    </r>
    <r>
      <rPr>
        <sz val="8"/>
        <rFont val="Arial CE"/>
        <family val="2"/>
      </rPr>
      <t>Velké Meziříčí- Jihlava)</t>
    </r>
  </si>
  <si>
    <t>II/360 Štěpánovice - Vacenovice</t>
  </si>
  <si>
    <t>Na úhradu veřejné zakázky - dopravní obslužnost území kraje Vysočina a "Studie proveditelnosti zavedení integr. dopr. systému v podmínkách kraje Vysočina"</t>
  </si>
  <si>
    <t xml:space="preserve">Úhrada ztrát na provoz veřejné silniční dopravy a účelová neinvestiční dotace z MF ČR </t>
  </si>
  <si>
    <t>Neinvestiční transfery občanským sdružením</t>
  </si>
  <si>
    <t>Ostatní neinvestiční výdaje jinde nezařazené</t>
  </si>
  <si>
    <r>
      <t xml:space="preserve">II/602 hr.kraje - Pelhřimov, 3.stavba </t>
    </r>
    <r>
      <rPr>
        <sz val="8"/>
        <rFont val="Arial CE"/>
        <family val="2"/>
      </rPr>
      <t xml:space="preserve">(kř.II/406 - Pelhřimov)  </t>
    </r>
    <r>
      <rPr>
        <sz val="10"/>
        <rFont val="Arial CE"/>
        <family val="2"/>
      </rPr>
      <t xml:space="preserve">               </t>
    </r>
  </si>
  <si>
    <t>II/405 Příseka - Brtnice</t>
  </si>
  <si>
    <t>II/360 ul. Rafaelova - Pocoucov</t>
  </si>
  <si>
    <t>Převod z FSR (spolufinancování projektů ROP a zapojení části zůstatku zvláštního účtu vod § 42) a zapojení části disponibilního zůstatku kraje Vysočina za rok 2008 do rozpočtu kraje Vysočina na rok 2009, převod do rozpočtu kraje (ORJ 1000, 0000) a poskytnutí půjček (ORJ 5000, 6000, 9000), poskytnutí půjčky pro Vysočinu Education (ORJ 3000)</t>
  </si>
  <si>
    <t>II/128 Pacov - Lukavec, 1.stavba</t>
  </si>
  <si>
    <t>II/150 Havlíčkův Brod - Okrouhlice</t>
  </si>
  <si>
    <t>II/399 Stropešín - most ev.č.399-002</t>
  </si>
  <si>
    <t>Přeložka silnice II/352 Jihlava-Heroltice</t>
  </si>
  <si>
    <t>II/152 Jaroměřice - Hrotovice - hr.kraje, 1.stavba</t>
  </si>
  <si>
    <r>
      <t xml:space="preserve">II/602 hr. kraje - Pelhřimov, 5.stavba </t>
    </r>
    <r>
      <rPr>
        <sz val="8"/>
        <rFont val="Arial CE"/>
        <family val="2"/>
      </rPr>
      <t>(mosty 602-30, 602-37)</t>
    </r>
  </si>
  <si>
    <t>II/128 Pacov - Lukavec, 2.stavba</t>
  </si>
  <si>
    <t>II/347 Světlá n.S. - D1, 1.stavba</t>
  </si>
  <si>
    <t>II/344 Havl. Brod - Chotěboř, 1.stavba</t>
  </si>
  <si>
    <t>II/129 Humpolec - most ev. č. 129-011</t>
  </si>
  <si>
    <t>II/409 Počátky - průtah</t>
  </si>
  <si>
    <t>*Ochrana druhů stanovišť, Zpracování dokumentace záměrů projektu Biodiverzita</t>
  </si>
  <si>
    <t>Sdružení krajina - projekt "Obnova Laguny u Bohdalova"</t>
  </si>
  <si>
    <t xml:space="preserve">Stanice Pavlov - půjčka na přípravu projektu do OP Životní prostředí </t>
  </si>
  <si>
    <t>Filmová tvorba - ocenění v rámci Mezinárodního festivalu dokumentárních filmů v Jihlavě, finanční dar režisérovi filmu "Mezi moři"</t>
  </si>
  <si>
    <t>II/360 Jimramov - Horka</t>
  </si>
  <si>
    <t>III/01926, III/01928, III/01929 v Nové Cerekvi</t>
  </si>
  <si>
    <t>III/3993 Naloučany - most</t>
  </si>
  <si>
    <t>II/405 Okříšky - průtah</t>
  </si>
  <si>
    <r>
      <t xml:space="preserve">II/602 hr. kraje - Pelhřimov, 4. stavba </t>
    </r>
    <r>
      <rPr>
        <sz val="8"/>
        <rFont val="Arial CE"/>
        <family val="2"/>
      </rPr>
      <t>(ok.JI-Velké Meziříčí-kř. III/3904)</t>
    </r>
  </si>
  <si>
    <t>Zdroje (Kč):</t>
  </si>
  <si>
    <t>Zdroje celkem</t>
  </si>
  <si>
    <t>Střední školy a konzervatoře samostatně zřízené pro žáky se zdravotním postižením</t>
  </si>
  <si>
    <t>Střediska praktického vyučování a školní hospodářství</t>
  </si>
  <si>
    <t>Domova mládeže</t>
  </si>
  <si>
    <t>Ostatní záležitosti vzdělávání</t>
  </si>
  <si>
    <t xml:space="preserve">Ostatní školní stravování </t>
  </si>
  <si>
    <t xml:space="preserve">Hrad Kámen - příspěvek na provoz </t>
  </si>
  <si>
    <t>Zpracování odborných podkladů v oblasti památkové péče</t>
  </si>
  <si>
    <t>Rodinné pasy  - volný čas rodin s dětmi</t>
  </si>
  <si>
    <t>Akce podporované krajem Vysočina</t>
  </si>
  <si>
    <t>Půjčka pro Energetickou agenturu Vysočiny za účelem předfinancování projektu "ENERGY FUTURE - Přechod k trvale udržitelnému využívání energií v rakousko-českém příhraničí"</t>
  </si>
  <si>
    <t>Půjčka pro Vysočina Tourism za účelem realizace projektu "Vybudování sítě hipotras"</t>
  </si>
  <si>
    <t>Půjčka pro Vysočina Tourism za účelem realizace projektu "Marketing turistické nabídky"</t>
  </si>
  <si>
    <t xml:space="preserve">Židovská obec Brno - finanční dar </t>
  </si>
  <si>
    <t>Osobní a věcné výdaje krajského úřadu - příloha KR1</t>
  </si>
  <si>
    <t>Poplatky za odběr podzemních vod</t>
  </si>
  <si>
    <t xml:space="preserve">Ostatní nedaňové přijmy jinde nezařazené </t>
  </si>
  <si>
    <t>Ostatní investiční přijaté transfery ze státního rozpočtu (pol.4216)</t>
  </si>
  <si>
    <t>Příjmy z pronájmu movitých věcí</t>
  </si>
  <si>
    <t>Částka v tis.Kč</t>
  </si>
  <si>
    <t>Částka  v tis. Kč</t>
  </si>
  <si>
    <t>Částka v  tis. Kč</t>
  </si>
  <si>
    <t>Bezpečnost silničního provozu</t>
  </si>
  <si>
    <t>Stroje, přístroje a zařízení</t>
  </si>
  <si>
    <t>8000</t>
  </si>
  <si>
    <t>8001</t>
  </si>
  <si>
    <t>8002</t>
  </si>
  <si>
    <t>8003</t>
  </si>
  <si>
    <t>8005</t>
  </si>
  <si>
    <t>Rozpis mimořádných (nerozpočtovaných) příjmů</t>
  </si>
  <si>
    <t>Nerozpočtované příjmy</t>
  </si>
  <si>
    <t>XXXX</t>
  </si>
  <si>
    <t>z toho 1031</t>
  </si>
  <si>
    <t>Příspěvky na lesní hospodářství</t>
  </si>
  <si>
    <t>z toho 1032</t>
  </si>
  <si>
    <t>z toho 1039</t>
  </si>
  <si>
    <t>Ostatní zemědělská činnost - režijní výdaje</t>
  </si>
  <si>
    <t>ÚZ</t>
  </si>
  <si>
    <t>Vzdělávací programy EU</t>
  </si>
  <si>
    <t xml:space="preserve">Podpora neziskového sektoru </t>
  </si>
  <si>
    <t>Životní jubilea</t>
  </si>
  <si>
    <t>Podpora sportu</t>
  </si>
  <si>
    <t>Ostatní činnosti ve školství</t>
  </si>
  <si>
    <t>236 90</t>
  </si>
  <si>
    <t>Jaroměřice - Hrotovice</t>
  </si>
  <si>
    <t>Základní umělecké školy - pořízení a opravy učebních pomůcek ZUŠ</t>
  </si>
  <si>
    <t>Zajištění provozu LSPP</t>
  </si>
  <si>
    <t>Certifikace a akreditace</t>
  </si>
  <si>
    <t>2212</t>
  </si>
  <si>
    <t>Souvislé opravy silnic II. III. třídy příloha D1</t>
  </si>
  <si>
    <t>Kapitálové výdaje příloha D2</t>
  </si>
  <si>
    <t>Investice do mostů příloha D2</t>
  </si>
  <si>
    <t>Investice do silnic II. III. tříd příloha D2</t>
  </si>
  <si>
    <t>BĚŽNÉ A KAPITÁLOVÉ VÝDAJE CELKEM</t>
  </si>
  <si>
    <t xml:space="preserve">*,jedná se o státní účelové dotace na poskytovaní náhrady škod způsobených vybranými zvláště chráněnými živočichy </t>
  </si>
  <si>
    <t>Radonového programu ČR v kraji Vysočina - rozpočtová opatření budou prováděna vždy po ukončení I. a II. pololetí</t>
  </si>
  <si>
    <t>6310</t>
  </si>
  <si>
    <t>8224</t>
  </si>
  <si>
    <t>Splátky jistiny úvěru od EIB</t>
  </si>
  <si>
    <t>Ostatní neinvestiční transfery neziskovým organ.</t>
  </si>
  <si>
    <t>roku 2009 (dle schválených zásad)</t>
  </si>
  <si>
    <t>Zůstatek účtu k 31. 12. 2008</t>
  </si>
  <si>
    <t xml:space="preserve">SCHVÁLENÝ   ROZPOČET   ROK   2009    </t>
  </si>
  <si>
    <t>SCHVÁLENÝ   ROZPOČET   ROK   2009</t>
  </si>
  <si>
    <t>Zvýšení nenárokových složek platů pedag. prac.</t>
  </si>
  <si>
    <t>z toho 3549</t>
  </si>
  <si>
    <t>Dotace obcím a ostatním poskytovatelům sociálních služeb</t>
  </si>
  <si>
    <t xml:space="preserve">Dotace Klubu českých turistů na cyklotrasy a pěší trasy </t>
  </si>
  <si>
    <t>MA 21 a Zdraví 21 (dle Zásad zastupitelstva kraje)</t>
  </si>
  <si>
    <t>Financování kanceláře zastoupení v Bruselu - provozní, režijní apod.</t>
  </si>
  <si>
    <t>Dostavba KÚ kraje Vysočina (budova D)</t>
  </si>
  <si>
    <t>Pokusné ověřování ŠVP u vybraných ZŠ speciálních</t>
  </si>
  <si>
    <t>Hustota a specifika</t>
  </si>
  <si>
    <t>Program sociální prevence a prevence kriminality</t>
  </si>
  <si>
    <t>Program protidrogové politiky</t>
  </si>
  <si>
    <t>Neinvestiční transfery neziskovým organizacím</t>
  </si>
  <si>
    <t>Ostatní záležtosti lesního hosp.-režijní  výdaje</t>
  </si>
  <si>
    <t>Centrum multikulturního vzdělávání, o.s. Jihlava -  na podporu činnosti centra</t>
  </si>
  <si>
    <t xml:space="preserve">Ostatní záležitosti vodního hosp.-režijní výdaje. </t>
  </si>
  <si>
    <t>Daň z příjmů FO ze závislé činnosti a funkčních požitků</t>
  </si>
  <si>
    <t>Půjčka pro Nemocnici Jihlava na projekt Modernizace a obnova přístrojového vybavení centra komplexní onkologické péče Nemocnice Jihlava</t>
  </si>
  <si>
    <t>Daň z příjmů FO z kapitálových výnosů</t>
  </si>
  <si>
    <t>Příjmy za zkoušky odborné způsobilosti od žádatelů o ŘO</t>
  </si>
  <si>
    <t>Přijmy z licencí pro kamionovou dopravu</t>
  </si>
  <si>
    <t>Příjmy z pronájmu ost. nemovitostí a jejich částí</t>
  </si>
  <si>
    <t>Příjmy z prodeje ostatního hmotného dlouhodobého majetku</t>
  </si>
  <si>
    <t>Třída 1 - daňové příjmy</t>
  </si>
  <si>
    <t>Třída 3 - kapitálové příjmy</t>
  </si>
  <si>
    <t>236 89</t>
  </si>
  <si>
    <t>PŘÍJMY</t>
  </si>
  <si>
    <t>Třída 2 - nedaňové příjmy</t>
  </si>
  <si>
    <t>Třída 4 - přijaté transfery</t>
  </si>
  <si>
    <t>PŘÍJMY CELKEM</t>
  </si>
  <si>
    <t>VÝDAJE</t>
  </si>
  <si>
    <t>Třídy 5 - běžné výdaje</t>
  </si>
  <si>
    <t>Třída 6 - kapitálové výdaje</t>
  </si>
  <si>
    <t>Muzeum Vysočiny JI - na realizaci záchr.archeologického výzkumu</t>
  </si>
  <si>
    <t>DD Nová Ves u Chotěboře - na úhradu zvýšených provozních nákladů</t>
  </si>
  <si>
    <t>Centrum - DDM Ledeč nad Sázavou - na nezbytnou údržbu a stavební úpravy v objektu Na Mizerově 82 v Ledči nad Sázavou</t>
  </si>
  <si>
    <t>Nemocnice Havlíčkův Brod - na úhradu osobních nákladů MUDr. Stehlíkové po dobu povinných stáží na klinických odděleních nemocnice</t>
  </si>
  <si>
    <t>Na úhradu faktury za službu eDetektiv</t>
  </si>
  <si>
    <t>Na zajištění soutěže S Vysočinou do Evropy</t>
  </si>
  <si>
    <t xml:space="preserve"> VÝDAJE CELKEM včetně financování (-)</t>
  </si>
  <si>
    <t xml:space="preserve">BĚŽNÉ A KAPITÁLOVÉ VÝDAJE </t>
  </si>
  <si>
    <t>TRANSFERY CELKEM</t>
  </si>
  <si>
    <t xml:space="preserve">KAPITÁLOVÉ VÝDAJE </t>
  </si>
  <si>
    <t>HOSPODAŘENÍ BEZ TRANSFERŮ NA PŘÍMÉ NÁKLADY VE ŠKOLSTVÍ (tis.Kč)</t>
  </si>
  <si>
    <t xml:space="preserve">z toho     nespecifikovaná rezerva       </t>
  </si>
  <si>
    <t>FINANCOVÁNÍ (-)</t>
  </si>
  <si>
    <t>35XX</t>
  </si>
  <si>
    <t>SALDO ZDROJŮ A VÝDAJŮ</t>
  </si>
  <si>
    <t>Kapitola doprava - včetně financování</t>
  </si>
  <si>
    <t>Příjmy z poskytování služeb a výrobků (záchyty)</t>
  </si>
  <si>
    <t>Ostatní příjmy z vlastní činnosti (věcná břemena)</t>
  </si>
  <si>
    <t>Vědeckotechnologický park Jihlava 2</t>
  </si>
  <si>
    <t>Systémová podpora zvyšování kvality vzdělávání ve středních školách - certifikace</t>
  </si>
  <si>
    <t>FINANCOVÁNÍ (+)</t>
  </si>
  <si>
    <t>Implementace soustavy NATURA 2000 - Vysočina</t>
  </si>
  <si>
    <t>Technická pomoc OP Přeshraniční spolupráce Rakousko - Česká republika 2007 - 2013 v kraji Vysočina</t>
  </si>
  <si>
    <t>ICHNOS Plus</t>
  </si>
  <si>
    <t>Optimalizace nákladů na telekomunikační služby (podíl krajských PO)</t>
  </si>
  <si>
    <t>Zdravotnické přístroje Nemocnice Havlíčkův Brod</t>
  </si>
  <si>
    <t>Přímé výdaje na vzdělávání (UZ 33353)</t>
  </si>
  <si>
    <t xml:space="preserve">Podpora soutěží a přehlídek - příloha Š2 </t>
  </si>
  <si>
    <t>Zařízení výchovného poradenství a preventivně výchovné péče - kompenzační pomůcky</t>
  </si>
  <si>
    <t>Krajská knihovna Vysočiny HB</t>
  </si>
  <si>
    <t>z toho 3522</t>
  </si>
  <si>
    <t>Chráněné části přírody (kosení)</t>
  </si>
  <si>
    <t xml:space="preserve">Územní plánování (mapy, studie, posudky) </t>
  </si>
  <si>
    <t>Úhrada ztrát z poskytování slevy žákovského jízdného (autobusy a dráha )</t>
  </si>
  <si>
    <t>Dotace Obci Číchov na stavbu mostu přes řeku Jihlavu a dotace obcím na ostranění povodňových škod</t>
  </si>
  <si>
    <t>Poskytované zálohy vlastní pokladně</t>
  </si>
  <si>
    <t>CELKEM FINANCOVÁNÍ KRAJ (+)</t>
  </si>
  <si>
    <t>Vysočina Education - Vzdělávání (půjčka)</t>
  </si>
  <si>
    <t>Česká hlava s.r.o., Sedlec 23 - finanční dar</t>
  </si>
  <si>
    <t xml:space="preserve">Michal Šiška - peněžitý dar </t>
  </si>
  <si>
    <t>Vypořádání závazků - konference ISSS/LORIS/V4DIS 2008</t>
  </si>
  <si>
    <t>Nemocnice Havl.Brod - na úhradu osob.nákladů MUDr. Neugebauera a MUDr. Bezouškové po dobu povinných stáží na klinických odděleních nemocnice</t>
  </si>
  <si>
    <t>Na pokrytí nákladů na odborníka ICT a psychologa</t>
  </si>
  <si>
    <t>Stanice Pavlov - Reko stanice pro handicapované živočichy</t>
  </si>
  <si>
    <t>Dotace obcím v rámci Programu prevence kriminality kraje Vysočina</t>
  </si>
  <si>
    <t>Převod do FSR (splátka půjčených prostředků od SOŠ a SOU Třešť, příspěvkové organizace kraje a splátky jistiny úvěru od EIB ), převody na zvl. účty kraje a do Fondu Vysočiny</t>
  </si>
  <si>
    <t>Investiční výdaje na pořízení movitých věcí v sociální oblasti - příloha SV1</t>
  </si>
  <si>
    <t>Domovy - sociální ústavy pro dospělé, zdravotně postiženou mládež a domovy důchodců</t>
  </si>
  <si>
    <t xml:space="preserve">Příspěvek kraje Asociaci krajů </t>
  </si>
  <si>
    <t>Zajištění spolupráce kraje Vysočina s partnerskými zahraničními regiony</t>
  </si>
  <si>
    <t>Běžné a kapitálové výdaje</t>
  </si>
  <si>
    <t>Opravy mostů příloha D1</t>
  </si>
  <si>
    <r>
      <t>Rozvoj talentů (</t>
    </r>
    <r>
      <rPr>
        <sz val="8"/>
        <rFont val="Arial CE"/>
        <family val="0"/>
      </rPr>
      <t>cena hejtmana, stipendium Vysočiny</t>
    </r>
    <r>
      <rPr>
        <sz val="10"/>
        <rFont val="Arial CE"/>
        <family val="2"/>
      </rPr>
      <t>)</t>
    </r>
  </si>
  <si>
    <t>Transfery soukromým školám (UZ 33155)</t>
  </si>
  <si>
    <t xml:space="preserve">Ostatní státní účelové transfery </t>
  </si>
  <si>
    <t>1001</t>
  </si>
  <si>
    <t>1002</t>
  </si>
  <si>
    <t>Investiční výdaje - příloha Z1</t>
  </si>
  <si>
    <t>214X</t>
  </si>
  <si>
    <t>CELKEM FINANCOVÁNÍ KRAJ (-)</t>
  </si>
  <si>
    <t xml:space="preserve">CELKEM FINANCOVÁNÍ KRAJE (-) </t>
  </si>
  <si>
    <t>Kancelář zastoupení v Bruselu - mezinárodní spolupráce</t>
  </si>
  <si>
    <t>Veletrhy investičních příležitostí, konference a semináře GS cestovního ruchu 4.1.2. a 4.2.2.</t>
  </si>
  <si>
    <t xml:space="preserve">Nákup dat a analýzy, databáze  HBI CREDITINFO </t>
  </si>
  <si>
    <t>Výstavy a výdaje s Dolnorakouskou zemskou výstavou</t>
  </si>
  <si>
    <t>Finanční prostředky na poskytování dotací na výročí obcí a měst v kraji Vysočina</t>
  </si>
  <si>
    <t>Finanční prostředky - systémová podpora pro biskupství v kraji Vysočina</t>
  </si>
  <si>
    <t>Muzeum Vysočiny Jihlava - neinvestiční a investiční půjčka projekt "REILA 2009"</t>
  </si>
  <si>
    <t xml:space="preserve">Vypracování zakázky "Právní, technické, finančně-ekonomické a společensko-ekonomické posouzení a porovnání variant zajištění vybudování a provozu administrativního komplexu kraje Vysočina"    </t>
  </si>
  <si>
    <t xml:space="preserve">Projekt "Rozvoj sběru použitých elektrozařízení" a projekt "Intenzifikace odděleného sběru a zajištění využití komunálních odpadů včetně jejich obalové složky" </t>
  </si>
  <si>
    <t>Převod z FSR do rozpočtu kraje, kapitoly Doprava, § 2212 pro KSÚS Vysočina na pokrytí zvýšených nákladů na zimní údržbu a škod včetně řešení rozpadu krytu vozovek po zimě v roce 2009</t>
  </si>
  <si>
    <t>Převod z FSR do rozpočtu kraje , kapitoly Regionální rozvoj, § 2115 na poskytnutí půjčky pro Energetickou agenturu Vysočiny na předfinancování projektu "ENERGY - FUTURE - Přechod k trvale udržitelnému využívání energií v rakousko-českém přihraničí"</t>
  </si>
  <si>
    <t>Převod z FSR do rozpočtu kraje, kapitoly Životní prostředí, § 3741 na poskytnutí půjčky pro Stanici Pavlov, o.p.s. na přípravu projektu do OP Životního prostředí</t>
  </si>
  <si>
    <t>Převod z FSR do rozpočtu kraje, kapitoly Regionální rozvoj, § 2143 na poskytnutí půjčky pro Vysočinu Tourism na financování projektu "Vybudování sítě hipotras" (2 800 tis. Kč) a "Marketing turistické nabídky " (10 000 tis. Kč)</t>
  </si>
  <si>
    <t>Závěrečný účet kraje Vysočina za rok 2008 - zapojení části disponibil. zůstatku ZBÚ za rok 2008 do rozpočtu kraje 2009, § 6402 na pokrytí vratky nespotřebovaných státních účelových dotací (ORJ 0000)</t>
  </si>
  <si>
    <t>Příspěvek na vzdělávání lékařů</t>
  </si>
  <si>
    <t xml:space="preserve">Úhrada závazku MEDIAN, s r.o. </t>
  </si>
  <si>
    <t xml:space="preserve">Neinvestiční půjčka na projekt "Zkvalitnění marketingu turistické nabídky kraje Vysočina" </t>
  </si>
  <si>
    <t>Příjmy z prodeje majetku ve správě PO</t>
  </si>
  <si>
    <t xml:space="preserve">Analýza inovačního potenciálu kraje Vysočina a varianty zajištění VTP Jihlava </t>
  </si>
  <si>
    <t>Půjčka pro Vysočina Education za účelem realizace projektu Interkulturní vzdělávání dětí a dospělých</t>
  </si>
  <si>
    <t>10 a) Čerpání projektů EU k 31.  10.  2009 (v tis. Kč)</t>
  </si>
  <si>
    <t>FSR</t>
  </si>
  <si>
    <t>Výdaje z rozpočtu kraje</t>
  </si>
  <si>
    <t>Příjmy do rozpočtu kraje</t>
  </si>
  <si>
    <t xml:space="preserve">Celkový rozpočet na projekt </t>
  </si>
  <si>
    <t>Celkový rozpočet na projekt skutečnost</t>
  </si>
  <si>
    <t>Podíl kraje (%)</t>
  </si>
  <si>
    <t>Podíl kraje v tis. Kč</t>
  </si>
  <si>
    <t>Schválený převod z FSR za trvání projektu</t>
  </si>
  <si>
    <t xml:space="preserve">Převedeno na zvláštní účet z FSR                2005 - 2008 </t>
  </si>
  <si>
    <t>Převod z FSR    1-10/2009</t>
  </si>
  <si>
    <t>Zbývá převést z FSR</t>
  </si>
  <si>
    <t>Skutečné výdaje za trvání projektu            2005 - 2008</t>
  </si>
  <si>
    <t xml:space="preserve">Skutečné výdaje 1-10 2009 </t>
  </si>
  <si>
    <t>Skutečné příjmy za trvání projektu 2005 - 2008</t>
  </si>
  <si>
    <t xml:space="preserve">Příjmy 1-10 2009 </t>
  </si>
  <si>
    <t>236 51</t>
  </si>
  <si>
    <t xml:space="preserve">Půjčky na projekty EU (příjmy = splátky půjčených fin. prostředků) - ukončen </t>
  </si>
  <si>
    <t>236 60</t>
  </si>
  <si>
    <t>Technická asistence SROP: Ostatní výdaje technické pomoci SROP - ukončen</t>
  </si>
  <si>
    <t>Technická asistence SROP: Aktivity spojené s řízením SROP - ukončen</t>
  </si>
  <si>
    <t>236 61</t>
  </si>
  <si>
    <t>Budování rozvojového partnerství za účelem posílení kapacity při plánování a realizaci programů v kraji Vysočina - ukončen</t>
  </si>
  <si>
    <t>236 66</t>
  </si>
  <si>
    <t>Rozvoj kapacit dalšího profesního vzdělávání - OP RLZ (z rozpočtu kraje na zvl. účet převedeno 85 tis. Kč)</t>
  </si>
  <si>
    <t>236 68</t>
  </si>
  <si>
    <t>ROWANet - ukončen</t>
  </si>
  <si>
    <t>236 69</t>
  </si>
  <si>
    <t>Realizace informační kampaně pro Iniciativu Společenství INTERREG IIIA Česká republika - Rakousko v kraji Vysočina - ukončen</t>
  </si>
  <si>
    <t>236 70</t>
  </si>
  <si>
    <t>ICHNOS - ukončen</t>
  </si>
  <si>
    <t>236 71</t>
  </si>
  <si>
    <t>II/411, II/152, III/15226 Moravské Budějovice - okružní křižovatka - ukončen</t>
  </si>
  <si>
    <t>236 72</t>
  </si>
  <si>
    <t>Rekonstrukce mostu ev. č. 35114-4 v Přibyslavicích a rekonstrukce silnice III/35114 - ukončen</t>
  </si>
  <si>
    <t>236 74</t>
  </si>
  <si>
    <t>Terénní mapování sítě jezdeckých stezek a koňských stanic v kraji Vysočina - ukončen</t>
  </si>
  <si>
    <t>236 76</t>
  </si>
  <si>
    <t>Vzdělávání zadavatele a poskytovatelů v oblasti standardů kvality soc. služeb v rezidenčních službách v kraji Vysočina  - OP RLZ - ukončen</t>
  </si>
  <si>
    <t>236 77</t>
  </si>
  <si>
    <t>Adaptabilní školy - počáteční vzdělávání - ukončen</t>
  </si>
  <si>
    <t>236 78</t>
  </si>
  <si>
    <t>Adaptabilní školy - další vzdělávání - ukončen</t>
  </si>
  <si>
    <t>236 80</t>
  </si>
  <si>
    <t>Severojižní propojení kraje Vysočina - ukončen</t>
  </si>
  <si>
    <t>236 81</t>
  </si>
  <si>
    <t>II/602 Jihlava - Velké Meziříčí, rekonstrukce - nahrazen projekty II/602 Jihlava - Pelhřimov</t>
  </si>
  <si>
    <t>236 83</t>
  </si>
  <si>
    <t>Rekonstrukce mostu ev. č. 152 - 018 v Jaroměřicích - ukončen</t>
  </si>
  <si>
    <t>236 85</t>
  </si>
  <si>
    <t>Zkvalitnění propagace turistického potenciálu kraje Vysočina - ukončen</t>
  </si>
  <si>
    <t>236 86</t>
  </si>
  <si>
    <t>Budování rozvojového partnerství za účelem posílení kapacity při plánování a real. programů v kraji Vysočina II. - ukončen</t>
  </si>
  <si>
    <t>236 87</t>
  </si>
  <si>
    <t>Administrace GS 3.3 OPRLZ</t>
  </si>
  <si>
    <t>236 88</t>
  </si>
  <si>
    <t>INTERREG IIIA CZ - AT - ukončen</t>
  </si>
  <si>
    <t>236 91</t>
  </si>
  <si>
    <t>Administrace GS 3.2 SROP - ukončen</t>
  </si>
  <si>
    <t>Zkvalitnění systému informování turistů v kraji Vysočina - ukončen</t>
  </si>
  <si>
    <t>Legese - ukončen</t>
  </si>
  <si>
    <t>Maximalizace hodnoty a zlepšení udržitelného lesního hospodářství ve střední a severní Evropě (z rozpočtu kraje převedeno na zvl. účet 300 tis. Kč)</t>
  </si>
  <si>
    <t xml:space="preserve">Vědeckotechnologický park Jihlava - ukončení realizace </t>
  </si>
  <si>
    <t>Vesmír Vysočiny - ukončena příprava</t>
  </si>
  <si>
    <t>Územně anlytické podklady kraje Vysočina (z rozpočtu kraje převedeno na zvl. účet 250 tis. Kč)</t>
  </si>
  <si>
    <t>II/133, III/1335 Nový Rychnov - Rohozná (ukončení financování z EU)</t>
  </si>
  <si>
    <t xml:space="preserve">Podpora malých a středních podnikatelů v ekonomicky slabých regionech kraje Vysočina </t>
  </si>
  <si>
    <t xml:space="preserve">Podpora drobných podnikatelů v ekonomicky slabých regionech kraje Vysočina </t>
  </si>
  <si>
    <t>Podpora regionální a místní infrastruktury v kraji Vysočina</t>
  </si>
  <si>
    <t xml:space="preserve">Podpora regionálních a místních služeb cestovního ruchu v kraji Vysočina </t>
  </si>
  <si>
    <t xml:space="preserve">Podpora sociální integrace v kraji Vysočina 2004-2006 </t>
  </si>
  <si>
    <t>Kofinancování individuálních projektů  4.2.2 SROP</t>
  </si>
  <si>
    <t>Kulturní dědictví Vysočiny (FM EHP/Norsko - řízení)</t>
  </si>
  <si>
    <t>Kulturní dědictví Vysočiny (FM EHP/Norsko - subprojekty)</t>
  </si>
  <si>
    <t>Přeložka silnice II/352 Jihlava - Heroltice</t>
  </si>
  <si>
    <t>II/602 hr. kraje - Pelhřimov, 3. stavba*</t>
  </si>
  <si>
    <t>počet stran : 39</t>
  </si>
  <si>
    <t>236 97</t>
  </si>
  <si>
    <t>III/3525 od I/38 do Stříteže - rekonstrukce (ukončení financování projektu z operačních programů)</t>
  </si>
  <si>
    <t>II/360 Štěpánovice - Vacenovice*</t>
  </si>
  <si>
    <t>II/405 Příseka - Brtnice*</t>
  </si>
  <si>
    <t>II/360 ul. Rafaelova - Pocoucov*</t>
  </si>
  <si>
    <t>II/128 Pacov - Lukavec, 1. stavba*</t>
  </si>
  <si>
    <t>II/150 Havlíčkův Brod - Okrouhlice*</t>
  </si>
  <si>
    <t>II/399 Stropešín - most ev.č. 399-002*</t>
  </si>
  <si>
    <t>II/152 Jaroměřice - Hrotovice - hr. kraje, 1. stavba</t>
  </si>
  <si>
    <t>II/602 hr. kraje - Pelhřimov, 5. stavba*</t>
  </si>
  <si>
    <t>II/347 Světlá nad Sázavou - D1, 1. stavba*</t>
  </si>
  <si>
    <t>II/344 Havlíčkův Brod - Chotěboř, 1. stavba*</t>
  </si>
  <si>
    <t>II/405 Okříšky - průtah*</t>
  </si>
  <si>
    <t>II/360 Třebíč - Velké Meziříčí* (nahrazeno projekty II/360 Oslavice - Oslavička a II/360 Pocoucov)</t>
  </si>
  <si>
    <t>II/602 hr. kraje - Pelhřimov, 4. stavba*</t>
  </si>
  <si>
    <t>II/602 hr. kraje - Pelhřimov, 6. stavba*</t>
  </si>
  <si>
    <t>II/405 Zašovice - Okříšky**</t>
  </si>
  <si>
    <t>II/353 Velký Beranov - obchvat**</t>
  </si>
  <si>
    <t>II/353 D1 - Rytířsko - Jamné**</t>
  </si>
  <si>
    <t>II/353 Stáj - Zhoř**</t>
  </si>
  <si>
    <t>II/347 Světlá nad Sázavou - D1, 2. stavba*</t>
  </si>
  <si>
    <t>Úspora energií v zařízeních zřizovaných krajem Vysočina</t>
  </si>
  <si>
    <t>Úspora energií v zařízeních zřizovaných krajem Vysočina II.</t>
  </si>
  <si>
    <t>Interní pavilon v Nemocnici Nové Město na Moravě (z rozpočtu kraje převedeno na zvl. účet 112 tis. Kč)</t>
  </si>
  <si>
    <t>Hlavní lůžková budova v Nemocnici Pelhřimov (z rozpočtu kraje převedeno na zvl. účet 194 tis. Kč)</t>
  </si>
  <si>
    <t>Pavilon pro matku a dítě v Nemocnici Třebíč (z rozpočtu kraje převedeno na zvl. účet 112 tis. Kč)</t>
  </si>
  <si>
    <t>Rekonstrukce budovy interny v Nemocnici Havlíčkův Brod (z rozpočtu kraje převedeno na zvl. účet 112 tis. Kč)</t>
  </si>
  <si>
    <t>Globální grant 1.1 v rámci OP VK - Zvyšování kvality ve vzdělávání v kraji Vysočina</t>
  </si>
  <si>
    <t>Globální grant 1.2 v rámci OP VK Rovné příležitosti ve vzdělávání v kraji Vysočina</t>
  </si>
  <si>
    <t>Globální grant 1.3 v rámci OP VK Další vzdělávání pracovníků škol a školských zařízení v kraji Vysočina</t>
  </si>
  <si>
    <t>Technická pomoc v rámci OP Vzdělávání pro konkurenceschopnost, oblast podpory 5.3 Zvýšení absorpční kapacity</t>
  </si>
  <si>
    <t>Zdravotnické přístroje Nemocnice Havlíčkův Brod (z rozpočtu kraje převedeno na zvl. účet 119 tis. Kč)</t>
  </si>
  <si>
    <t>Vybrané služby sociální prevence v kraji Vysočina (z rozpočtu kraje převedeno na zvl. účet 60 tis. Kč)</t>
  </si>
  <si>
    <t>Revitalizace parků v zařízeních zřizovaných krajem Vysočina</t>
  </si>
  <si>
    <t>Globální grant v rámci OP VK - oblast podpory 3.2</t>
  </si>
  <si>
    <t xml:space="preserve">Technologické centrum </t>
  </si>
  <si>
    <t>Schválené, ale z důvodu ukončení projektů (Severojižní propojení, II/602 Jihlava - Velké Meziříčí, Rekonstrukce mostu v Jaroměřicích, Budování partnerství II., Budování partnerství, Půjčky na projekty EU, Adaptabilní školy, Zkvalitnění propagace tur. potenciálu, VTP, Úspory energií - nevyčerpáno 3 917tis. Kč ze schv. 6 mil. do konce roku 2008, Nový Rychnov - Rohozná, Vesmír Vysočiny) nepřevedené fin. prostředky z FSR - zůstávají ve FSR k dalšímu využití</t>
  </si>
  <si>
    <t>* údaje jsou orientační; převod z FSR schválen v celkové výši 700 mil. na 22 akcí dle usnesení 0124/02/2007/ZK</t>
  </si>
  <si>
    <t xml:space="preserve">   ** údaje jsou orientační, převod z FSR schválen v celkové výši 1 200 mil. na 21 akcí dle usnesení 0361/05/2007/ZK</t>
  </si>
  <si>
    <t>b) Čerpání projektů EU spolufinancovaných z půjčky SFDI k 31. 10. 2009 (v tis. Kč)</t>
  </si>
  <si>
    <t xml:space="preserve">Výdaje z rozpočtu kraje </t>
  </si>
  <si>
    <t>Financování výdajů z půjčky SFDI</t>
  </si>
  <si>
    <t>Název projektu</t>
  </si>
  <si>
    <t>Celkový rozpočet na projekt</t>
  </si>
  <si>
    <t>Schválený převod           z FSR</t>
  </si>
  <si>
    <t>Převedeno na zvláštní účet z FSR 2005 - 2008</t>
  </si>
  <si>
    <t>Převod z FSR  1-10 2009</t>
  </si>
  <si>
    <t>Skutečné výdaje za trvání projektu 2005 - 2008</t>
  </si>
  <si>
    <t>skutečné výdaje                1-10 2009</t>
  </si>
  <si>
    <t>Přijatá půjčka ze SFDI 2006 - 2008 skutečnost</t>
  </si>
  <si>
    <t>Vrácení půjčky do SFDI</t>
  </si>
  <si>
    <t>Přijatá půjčka ze SFDI                     1-10 2009              (dle smlouvy)</t>
  </si>
  <si>
    <t>Čerpání půjčky   1-10 2009</t>
  </si>
  <si>
    <t>Přijaté dotace 2005 - 2008</t>
  </si>
  <si>
    <t>Přijaté dotace             1-10 2009</t>
  </si>
  <si>
    <t>236 75</t>
  </si>
  <si>
    <t>Rekonstrukce silnice II /405 v úseku Jihlava - Třebíč, úsek č. 1 Jihlava - Příseka, km 0,000 - 4,276 - ukončen</t>
  </si>
  <si>
    <t>Schválené, ale z důvodu ukončení projektu nepřevedené finanční prostředky z FSR - zůstávají ve FSR k dalšímu využití</t>
  </si>
  <si>
    <t>236 73</t>
  </si>
  <si>
    <t>Rekonstrukce silnice III/35114 a III/03821 Havlíčkův Brod, Lidická - Havířská, 2. stavba - ukončen</t>
  </si>
  <si>
    <t>236 82</t>
  </si>
  <si>
    <t>Rekonstrukce silnice II/150 Pavlíkov - Vilémovice - ukončen</t>
  </si>
  <si>
    <t>II/360 Oslavička - obchvat, 2. stavba*</t>
  </si>
  <si>
    <t>*</t>
  </si>
  <si>
    <t>II/353 Bohdalov - obchvat*</t>
  </si>
  <si>
    <t>II/405 Brtnice - Zašovice*</t>
  </si>
  <si>
    <t>II/602 hr. kraje - Pelhřimov, 2. stavba* - ukončen</t>
  </si>
  <si>
    <t>II/602 hr. kraje - Pelhřimov, 1. stavba* - ukončen</t>
  </si>
  <si>
    <t>* převod z FSR schválen v celkové výši 700 mil. na 22 akcí dle usnesení 0124/02/2007/ZK</t>
  </si>
  <si>
    <t>Část 10 připravila : H. Sošková</t>
  </si>
  <si>
    <t>Číslo prog.</t>
  </si>
  <si>
    <t>Název grantového programu</t>
  </si>
  <si>
    <t>Rozděl.výše podpor</t>
  </si>
  <si>
    <t>Vyčerpáno v roce 2006</t>
  </si>
  <si>
    <t>Vyčerpáno v roce 2007</t>
  </si>
  <si>
    <t>Vyčerpáno v roce 2008</t>
  </si>
  <si>
    <t>Vyčerpáno v roce 2009</t>
  </si>
  <si>
    <t>Celkem</t>
  </si>
  <si>
    <t>Granty vyhlášené v roce 2006</t>
  </si>
  <si>
    <t>Systém sběru a třídění odp. 2006</t>
  </si>
  <si>
    <t>Sportoviště 2006</t>
  </si>
  <si>
    <t xml:space="preserve">Tábory 2006 </t>
  </si>
  <si>
    <t>Jednorázové akce 2006</t>
  </si>
  <si>
    <t>Bezpečná silnice 2006</t>
  </si>
  <si>
    <t>Rozvoj mikroregionů 2006</t>
  </si>
  <si>
    <t>Modernizace ubyt. zařízení 2006</t>
  </si>
  <si>
    <t>Doprovodná infrastruktura CR 2006</t>
  </si>
  <si>
    <t>Klenotnice Vysočiny 2006</t>
  </si>
  <si>
    <t>Čistá voda 2006</t>
  </si>
  <si>
    <t>Metropolitní sítě V</t>
  </si>
  <si>
    <t>Rozvoj malých podnikatelů 2006</t>
  </si>
  <si>
    <t>Rozvoj vesnice 2006</t>
  </si>
  <si>
    <t xml:space="preserve">Výzkum a vývoj pro inovace 2006 </t>
  </si>
  <si>
    <t>Prevence kriminality 2006</t>
  </si>
  <si>
    <t>Edice Vysočiny IV.</t>
  </si>
  <si>
    <t xml:space="preserve">Bioodpady 2006 </t>
  </si>
  <si>
    <t>Generely bezbarierových tras</t>
  </si>
  <si>
    <t xml:space="preserve">Dobrovolnictví 2006 </t>
  </si>
  <si>
    <t>Certifikace-osvědčení 2006</t>
  </si>
  <si>
    <t>Brána k novému poznání</t>
  </si>
  <si>
    <t xml:space="preserve">Část 8 b) připravila : R. Tesařová </t>
  </si>
  <si>
    <t xml:space="preserve">Energet. využívání obn. zdrojů 2006 </t>
  </si>
  <si>
    <t xml:space="preserve">Systém sběru a třídění odp. 2006/II </t>
  </si>
  <si>
    <t xml:space="preserve">GIS VI </t>
  </si>
  <si>
    <t xml:space="preserve">Veřejně přístupný internet III </t>
  </si>
  <si>
    <t xml:space="preserve">Webové stránky pro všechny </t>
  </si>
  <si>
    <t xml:space="preserve">Bydlete na venkově 2006 </t>
  </si>
  <si>
    <t>Regionální kultura VI.</t>
  </si>
  <si>
    <t xml:space="preserve">Bezpečnost ICT II </t>
  </si>
  <si>
    <t xml:space="preserve">Metropolitní sítě VI </t>
  </si>
  <si>
    <t xml:space="preserve">Volný čas 2007 </t>
  </si>
  <si>
    <t>Vrácení mylné plat. ze dne 29.12.2006</t>
  </si>
  <si>
    <t xml:space="preserve">Granty vyhlášené v roce 2007 </t>
  </si>
  <si>
    <t>Leader Vysočiny 2007</t>
  </si>
  <si>
    <t>Rozvoj malých podnikatelů ve vybr. regionech 2007 - I.</t>
  </si>
  <si>
    <t>Jednorázové akce 2007</t>
  </si>
  <si>
    <t>Sportoviště 2007</t>
  </si>
  <si>
    <t xml:space="preserve">Diagnóza památek </t>
  </si>
  <si>
    <t>Metropolitní sítě VII-2007</t>
  </si>
  <si>
    <t>Systém sběru a třídění odpadu 2007</t>
  </si>
  <si>
    <t>Čistá voda 2007</t>
  </si>
  <si>
    <t>Tábory 2007</t>
  </si>
  <si>
    <t>Doprovodná infrastruktura CR 2007</t>
  </si>
  <si>
    <t>Modernizace ubytovacích zařízení 2007</t>
  </si>
  <si>
    <t>ŽP-zdroj bohatství Vysočiny 2007</t>
  </si>
  <si>
    <t>Veřejně přístupný internet IV-2007</t>
  </si>
  <si>
    <t>Rozvoj vesnice 2007</t>
  </si>
  <si>
    <t>Rozvoj malých podnikatelů ve vybr. regionech 2007 - II.</t>
  </si>
  <si>
    <t>Bioodpady 2007</t>
  </si>
  <si>
    <t>Prevence kriminality 2007</t>
  </si>
  <si>
    <t>Edice Vysočiny V.</t>
  </si>
  <si>
    <t>Dobrovolnictví 2007</t>
  </si>
  <si>
    <t xml:space="preserve">Převod do rozpočtu kraje Vysočina, kapitoly Školství, mládeže a sportu - podpora certifikace středních škol </t>
  </si>
  <si>
    <t>Bezpečnost ICT - III</t>
  </si>
  <si>
    <t>GIS VII - 2007</t>
  </si>
  <si>
    <t>Webové stránky pro všechny II - 2007</t>
  </si>
  <si>
    <t>Líbí se nám v knihovně 2007</t>
  </si>
  <si>
    <t>Modernizace ubytovacích zařízení 2007 - II.</t>
  </si>
  <si>
    <t>Volný čas 2008</t>
  </si>
  <si>
    <t>Regionální kultura VII.</t>
  </si>
  <si>
    <t>Koordinace sociální výpomoci v obcích a hospicová péče</t>
  </si>
  <si>
    <t xml:space="preserve">Granty vyhlášené v roce 2008 </t>
  </si>
  <si>
    <t>Metropolitní sítě VIII - 2008</t>
  </si>
  <si>
    <t xml:space="preserve">                          </t>
  </si>
  <si>
    <t>Rozvoj malých podnikatelů ve vybr. regionech 2008 - I.</t>
  </si>
  <si>
    <t>Jednorázové akce 2008</t>
  </si>
  <si>
    <t>Sportoviště 2008</t>
  </si>
  <si>
    <t>Diagnóza památek 2008</t>
  </si>
  <si>
    <t>Čistá voda 2008</t>
  </si>
  <si>
    <t>Bydlete na venkově 2008</t>
  </si>
</sst>
</file>

<file path=xl/styles.xml><?xml version="1.0" encoding="utf-8"?>
<styleSheet xmlns="http://schemas.openxmlformats.org/spreadsheetml/2006/main">
  <numFmts count="6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#,##0.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#,##0.00000"/>
    <numFmt numFmtId="171" formatCode="d/m"/>
    <numFmt numFmtId="172" formatCode="000\ 00"/>
    <numFmt numFmtId="173" formatCode="#,##0.00\ &quot;Kč&quot;"/>
    <numFmt numFmtId="174" formatCode="0.0%"/>
    <numFmt numFmtId="175" formatCode="0.000000000"/>
    <numFmt numFmtId="176" formatCode="&quot;Kč&quot;#,##0_);\(&quot;Kč&quot;#,##0\)"/>
    <numFmt numFmtId="177" formatCode="&quot;Kč&quot;#,##0_);[Red]\(&quot;Kč&quot;#,##0\)"/>
    <numFmt numFmtId="178" formatCode="&quot;Kč&quot;#,##0.00_);\(&quot;Kč&quot;#,##0.00\)"/>
    <numFmt numFmtId="179" formatCode="&quot;Kč&quot;#,##0.00_);[Red]\(&quot;Kč&quot;#,##0.00\)"/>
    <numFmt numFmtId="180" formatCode="_(&quot;Kč&quot;* #,##0_);_(&quot;Kč&quot;* \(#,##0\);_(&quot;Kč&quot;* &quot;-&quot;_);_(@_)"/>
    <numFmt numFmtId="181" formatCode="_(* #,##0_);_(* \(#,##0\);_(* &quot;-&quot;_);_(@_)"/>
    <numFmt numFmtId="182" formatCode="_(&quot;Kč&quot;* #,##0.00_);_(&quot;Kč&quot;* \(#,##0.00\);_(&quot;Kč&quot;* &quot;-&quot;??_);_(@_)"/>
    <numFmt numFmtId="183" formatCode="_(* #,##0.00_);_(* \(#,##0.00\);_(* &quot;-&quot;??_);_(@_)"/>
    <numFmt numFmtId="184" formatCode="m/yy"/>
    <numFmt numFmtId="185" formatCode="#,##0.000000"/>
    <numFmt numFmtId="186" formatCode="0.000%"/>
    <numFmt numFmtId="187" formatCode="0.0000%"/>
    <numFmt numFmtId="188" formatCode="#,##0.00_ ;[Red]\-#,##0.00\ "/>
    <numFmt numFmtId="189" formatCode="mmm/yyyy"/>
    <numFmt numFmtId="190" formatCode="#,##0.00\ _K_č"/>
    <numFmt numFmtId="191" formatCode="0.000"/>
    <numFmt numFmtId="192" formatCode="#,##0_ ;\-#,##0\ "/>
    <numFmt numFmtId="193" formatCode="0.00000000"/>
    <numFmt numFmtId="194" formatCode="0.00000"/>
    <numFmt numFmtId="195" formatCode="[$-405]d\.\ mmmm\ yyyy"/>
    <numFmt numFmtId="196" formatCode="0,%"/>
    <numFmt numFmtId="197" formatCode="\1\2\5\%"/>
    <numFmt numFmtId="198" formatCode="0.00,%"/>
    <numFmt numFmtId="199" formatCode="000,%"/>
    <numFmt numFmtId="200" formatCode="#,##0.000_ ;\-#,##0.000\ "/>
    <numFmt numFmtId="201" formatCode="_-* #,##0.000\ &quot;Kč&quot;_-;\-* #,##0.000\ &quot;Kč&quot;_-;_-* &quot;-&quot;???\ &quot;Kč&quot;_-;_-@_-"/>
    <numFmt numFmtId="202" formatCode="\+0.00\ &quot;Kč&quot;;\-0.00\ &quot;Kč&quot;"/>
    <numFmt numFmtId="203" formatCode="\+0;\-0"/>
    <numFmt numFmtId="204" formatCode="\+0,000;\-0,000"/>
    <numFmt numFmtId="205" formatCode="\+0,;\-0"/>
    <numFmt numFmtId="206" formatCode="#,##0;[Red]#,##0"/>
    <numFmt numFmtId="207" formatCode="[$-1010409]###\ ###\ ###"/>
    <numFmt numFmtId="208" formatCode="[$-1010409]#,##0.#%"/>
    <numFmt numFmtId="209" formatCode="#,##0.0\ &quot;Kč&quot;"/>
    <numFmt numFmtId="210" formatCode="#,##0.0[$₮-450]"/>
    <numFmt numFmtId="211" formatCode="#,##0[$₮-450]"/>
    <numFmt numFmtId="212" formatCode="#,##0\ &quot;Kč&quot;"/>
    <numFmt numFmtId="213" formatCode="&quot;$&quot;#,##0_);\(&quot;$&quot;#,##0\)"/>
    <numFmt numFmtId="214" formatCode="&quot;$&quot;#,##0_);[Red]\(&quot;$&quot;#,##0\)"/>
    <numFmt numFmtId="215" formatCode="&quot;$&quot;#,##0.00_);\(&quot;$&quot;#,##0.00\)"/>
    <numFmt numFmtId="216" formatCode="&quot;$&quot;#,##0.00_);[Red]\(&quot;$&quot;#,##0.00\)"/>
    <numFmt numFmtId="217" formatCode="_(&quot;$&quot;* #,##0_);_(&quot;$&quot;* \(#,##0\);_(&quot;$&quot;* &quot;-&quot;_);_(@_)"/>
    <numFmt numFmtId="218" formatCode="_(&quot;$&quot;* #,##0.00_);_(&quot;$&quot;* \(#,##0.00\);_(&quot;$&quot;* &quot;-&quot;??_);_(@_)"/>
  </numFmts>
  <fonts count="57"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b/>
      <sz val="14"/>
      <name val="Arial CE"/>
      <family val="2"/>
    </font>
    <font>
      <i/>
      <sz val="10"/>
      <name val="Arial CE"/>
      <family val="2"/>
    </font>
    <font>
      <b/>
      <sz val="10"/>
      <name val="Arial"/>
      <family val="2"/>
    </font>
    <font>
      <sz val="9"/>
      <name val="Arial CE"/>
      <family val="2"/>
    </font>
    <font>
      <sz val="10"/>
      <name val="Arial"/>
      <family val="2"/>
    </font>
    <font>
      <i/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color indexed="8"/>
      <name val="Arial CE"/>
      <family val="2"/>
    </font>
    <font>
      <sz val="10"/>
      <color indexed="10"/>
      <name val="Arial CE"/>
      <family val="2"/>
    </font>
    <font>
      <sz val="8"/>
      <name val="Arial CE"/>
      <family val="2"/>
    </font>
    <font>
      <b/>
      <sz val="13"/>
      <name val="Arial CE"/>
      <family val="2"/>
    </font>
    <font>
      <sz val="11.5"/>
      <name val="Arial CE"/>
      <family val="2"/>
    </font>
    <font>
      <sz val="11"/>
      <name val="Arial CE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9"/>
      <name val="Arial CE"/>
      <family val="2"/>
    </font>
    <font>
      <sz val="10"/>
      <color indexed="43"/>
      <name val="Arial CE"/>
      <family val="2"/>
    </font>
    <font>
      <i/>
      <sz val="9"/>
      <color indexed="8"/>
      <name val="Arial CE"/>
      <family val="2"/>
    </font>
    <font>
      <sz val="9"/>
      <color indexed="8"/>
      <name val="Arial CE"/>
      <family val="2"/>
    </font>
    <font>
      <b/>
      <sz val="10"/>
      <color indexed="8"/>
      <name val="Arial CE"/>
      <family val="2"/>
    </font>
    <font>
      <b/>
      <i/>
      <vertAlign val="superscript"/>
      <sz val="10"/>
      <name val="Arial CE"/>
      <family val="2"/>
    </font>
    <font>
      <b/>
      <i/>
      <sz val="10"/>
      <name val="Arial CE"/>
      <family val="2"/>
    </font>
    <font>
      <b/>
      <sz val="11"/>
      <name val="Arial CE"/>
      <family val="2"/>
    </font>
    <font>
      <b/>
      <sz val="11"/>
      <color indexed="8"/>
      <name val="Arial CE"/>
      <family val="2"/>
    </font>
    <font>
      <sz val="12"/>
      <name val="Arial CE"/>
      <family val="2"/>
    </font>
    <font>
      <b/>
      <sz val="14"/>
      <name val="Arial"/>
      <family val="2"/>
    </font>
    <font>
      <i/>
      <sz val="10"/>
      <name val="Arial"/>
      <family val="2"/>
    </font>
    <font>
      <i/>
      <sz val="10"/>
      <color indexed="8"/>
      <name val="Arial CE"/>
      <family val="0"/>
    </font>
    <font>
      <i/>
      <sz val="10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color indexed="8"/>
      <name val="Arial CE"/>
      <family val="2"/>
    </font>
    <font>
      <b/>
      <i/>
      <sz val="14"/>
      <name val="Arial CE"/>
      <family val="2"/>
    </font>
    <font>
      <b/>
      <sz val="8"/>
      <name val="Arial CE"/>
      <family val="2"/>
    </font>
    <font>
      <b/>
      <sz val="9"/>
      <name val="Arial CE"/>
      <family val="2"/>
    </font>
    <font>
      <sz val="14"/>
      <name val="Arial CE"/>
      <family val="2"/>
    </font>
    <font>
      <sz val="16"/>
      <name val="Arial CE"/>
      <family val="2"/>
    </font>
    <font>
      <b/>
      <sz val="13"/>
      <name val="Arial"/>
      <family val="2"/>
    </font>
    <font>
      <sz val="11"/>
      <color indexed="8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sz val="10"/>
      <color indexed="12"/>
      <name val="Arial CE"/>
      <family val="2"/>
    </font>
    <font>
      <b/>
      <sz val="12"/>
      <name val="Arial"/>
      <family val="2"/>
    </font>
    <font>
      <sz val="10"/>
      <color indexed="8"/>
      <name val="Arial"/>
      <family val="0"/>
    </font>
    <font>
      <b/>
      <sz val="13.95"/>
      <color indexed="8"/>
      <name val="Arial"/>
      <family val="0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b/>
      <sz val="11"/>
      <color indexed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sz val="12"/>
      <color indexed="8"/>
      <name val="Arial"/>
      <family val="0"/>
    </font>
  </fonts>
  <fills count="11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5"/>
        <bgColor indexed="64"/>
      </patternFill>
    </fill>
  </fills>
  <borders count="3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 style="medium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/>
      <top style="medium">
        <color indexed="8"/>
      </top>
      <bottom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7" fillId="0" borderId="0">
      <alignment wrapText="1"/>
      <protection/>
    </xf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104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2" borderId="1" xfId="0" applyFont="1" applyFill="1" applyBorder="1" applyAlignment="1">
      <alignment/>
    </xf>
    <xf numFmtId="0" fontId="0" fillId="0" borderId="1" xfId="0" applyBorder="1" applyAlignment="1">
      <alignment/>
    </xf>
    <xf numFmtId="0" fontId="2" fillId="2" borderId="1" xfId="0" applyFont="1" applyFill="1" applyBorder="1" applyAlignment="1">
      <alignment vertical="top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/>
    </xf>
    <xf numFmtId="49" fontId="3" fillId="0" borderId="0" xfId="0" applyNumberFormat="1" applyFont="1" applyAlignment="1">
      <alignment/>
    </xf>
    <xf numFmtId="3" fontId="2" fillId="2" borderId="1" xfId="0" applyNumberFormat="1" applyFont="1" applyFill="1" applyBorder="1" applyAlignment="1">
      <alignment/>
    </xf>
    <xf numFmtId="1" fontId="2" fillId="2" borderId="1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49" fontId="0" fillId="0" borderId="0" xfId="0" applyNumberFormat="1" applyFill="1" applyBorder="1" applyAlignment="1">
      <alignment horizontal="center" vertical="top"/>
    </xf>
    <xf numFmtId="0" fontId="0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0" fillId="0" borderId="0" xfId="0" applyBorder="1" applyAlignment="1">
      <alignment horizontal="center" vertical="top"/>
    </xf>
    <xf numFmtId="0" fontId="2" fillId="0" borderId="0" xfId="0" applyFont="1" applyFill="1" applyBorder="1" applyAlignment="1">
      <alignment horizontal="left"/>
    </xf>
    <xf numFmtId="0" fontId="0" fillId="2" borderId="1" xfId="0" applyFill="1" applyBorder="1" applyAlignment="1">
      <alignment/>
    </xf>
    <xf numFmtId="0" fontId="0" fillId="0" borderId="1" xfId="0" applyFill="1" applyBorder="1" applyAlignment="1">
      <alignment/>
    </xf>
    <xf numFmtId="0" fontId="2" fillId="0" borderId="0" xfId="0" applyFont="1" applyAlignment="1">
      <alignment horizontal="right"/>
    </xf>
    <xf numFmtId="3" fontId="0" fillId="0" borderId="0" xfId="0" applyNumberFormat="1" applyFill="1" applyBorder="1" applyAlignment="1">
      <alignment/>
    </xf>
    <xf numFmtId="3" fontId="0" fillId="0" borderId="1" xfId="0" applyNumberFormat="1" applyFill="1" applyBorder="1" applyAlignment="1">
      <alignment/>
    </xf>
    <xf numFmtId="3" fontId="2" fillId="2" borderId="1" xfId="0" applyNumberFormat="1" applyFont="1" applyFill="1" applyBorder="1" applyAlignment="1">
      <alignment horizontal="center"/>
    </xf>
    <xf numFmtId="3" fontId="0" fillId="0" borderId="1" xfId="0" applyNumberFormat="1" applyFont="1" applyFill="1" applyBorder="1" applyAlignment="1">
      <alignment/>
    </xf>
    <xf numFmtId="0" fontId="0" fillId="0" borderId="0" xfId="0" applyFill="1" applyAlignment="1">
      <alignment/>
    </xf>
    <xf numFmtId="1" fontId="2" fillId="0" borderId="0" xfId="0" applyNumberFormat="1" applyFont="1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3" fontId="0" fillId="0" borderId="1" xfId="0" applyNumberFormat="1" applyFont="1" applyFill="1" applyBorder="1" applyAlignment="1">
      <alignment horizontal="center"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49" fontId="0" fillId="0" borderId="0" xfId="0" applyNumberFormat="1" applyBorder="1" applyAlignment="1">
      <alignment horizontal="right" vertical="top"/>
    </xf>
    <xf numFmtId="0" fontId="0" fillId="0" borderId="0" xfId="0" applyFont="1" applyBorder="1" applyAlignment="1">
      <alignment vertical="top" wrapText="1"/>
    </xf>
    <xf numFmtId="49" fontId="2" fillId="0" borderId="0" xfId="0" applyNumberFormat="1" applyFont="1" applyFill="1" applyBorder="1" applyAlignment="1">
      <alignment horizontal="left" vertical="top"/>
    </xf>
    <xf numFmtId="0" fontId="0" fillId="0" borderId="1" xfId="0" applyFill="1" applyBorder="1" applyAlignment="1">
      <alignment horizontal="center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 vertical="top" wrapText="1"/>
    </xf>
    <xf numFmtId="3" fontId="2" fillId="2" borderId="1" xfId="0" applyNumberFormat="1" applyFont="1" applyFill="1" applyBorder="1" applyAlignment="1">
      <alignment wrapText="1"/>
    </xf>
    <xf numFmtId="3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Border="1" applyAlignment="1">
      <alignment horizontal="right" vertical="top"/>
    </xf>
    <xf numFmtId="3" fontId="2" fillId="0" borderId="0" xfId="0" applyNumberFormat="1" applyFont="1" applyFill="1" applyBorder="1" applyAlignment="1">
      <alignment horizontal="left"/>
    </xf>
    <xf numFmtId="3" fontId="0" fillId="0" borderId="0" xfId="0" applyNumberFormat="1" applyFont="1" applyBorder="1" applyAlignment="1">
      <alignment vertical="top" wrapText="1"/>
    </xf>
    <xf numFmtId="1" fontId="0" fillId="0" borderId="0" xfId="0" applyNumberFormat="1" applyFill="1" applyBorder="1" applyAlignment="1">
      <alignment horizontal="center"/>
    </xf>
    <xf numFmtId="3" fontId="2" fillId="2" borderId="1" xfId="0" applyNumberFormat="1" applyFont="1" applyFill="1" applyBorder="1" applyAlignment="1">
      <alignment vertical="top" wrapText="1"/>
    </xf>
    <xf numFmtId="3" fontId="0" fillId="0" borderId="0" xfId="0" applyNumberFormat="1" applyFont="1" applyBorder="1" applyAlignment="1">
      <alignment vertical="top"/>
    </xf>
    <xf numFmtId="3" fontId="0" fillId="0" borderId="1" xfId="0" applyNumberFormat="1" applyFill="1" applyBorder="1" applyAlignment="1">
      <alignment horizontal="center"/>
    </xf>
    <xf numFmtId="3" fontId="2" fillId="0" borderId="1" xfId="0" applyNumberFormat="1" applyFont="1" applyFill="1" applyBorder="1" applyAlignment="1">
      <alignment horizontal="right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2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 vertical="top"/>
    </xf>
    <xf numFmtId="0" fontId="0" fillId="0" borderId="0" xfId="0" applyFont="1" applyFill="1" applyBorder="1" applyAlignment="1">
      <alignment vertical="top" wrapText="1"/>
    </xf>
    <xf numFmtId="3" fontId="0" fillId="0" borderId="0" xfId="0" applyNumberFormat="1" applyFont="1" applyFill="1" applyBorder="1" applyAlignment="1">
      <alignment vertical="top" wrapText="1"/>
    </xf>
    <xf numFmtId="3" fontId="0" fillId="0" borderId="0" xfId="0" applyNumberFormat="1" applyFont="1" applyFill="1" applyBorder="1" applyAlignment="1">
      <alignment vertical="top"/>
    </xf>
    <xf numFmtId="3" fontId="0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49" fontId="0" fillId="0" borderId="0" xfId="0" applyNumberFormat="1" applyFill="1" applyBorder="1" applyAlignment="1">
      <alignment horizontal="right" vertical="top"/>
    </xf>
    <xf numFmtId="0" fontId="2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2" fillId="2" borderId="1" xfId="0" applyFont="1" applyFill="1" applyBorder="1" applyAlignment="1">
      <alignment vertical="center"/>
    </xf>
    <xf numFmtId="3" fontId="0" fillId="0" borderId="0" xfId="0" applyNumberFormat="1" applyFill="1" applyAlignment="1">
      <alignment/>
    </xf>
    <xf numFmtId="1" fontId="0" fillId="0" borderId="0" xfId="0" applyNumberFormat="1" applyFont="1" applyFill="1" applyBorder="1" applyAlignment="1">
      <alignment horizontal="center" vertical="top"/>
    </xf>
    <xf numFmtId="0" fontId="2" fillId="2" borderId="3" xfId="0" applyFont="1" applyFill="1" applyBorder="1" applyAlignment="1">
      <alignment horizontal="center" vertical="top"/>
    </xf>
    <xf numFmtId="0" fontId="0" fillId="2" borderId="1" xfId="0" applyFill="1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/>
    </xf>
    <xf numFmtId="165" fontId="0" fillId="2" borderId="1" xfId="0" applyNumberFormat="1" applyFill="1" applyBorder="1" applyAlignment="1">
      <alignment horizontal="left" vertical="center" wrapText="1"/>
    </xf>
    <xf numFmtId="14" fontId="0" fillId="0" borderId="1" xfId="0" applyNumberFormat="1" applyBorder="1" applyAlignment="1">
      <alignment/>
    </xf>
    <xf numFmtId="3" fontId="0" fillId="2" borderId="1" xfId="0" applyNumberFormat="1" applyFill="1" applyBorder="1" applyAlignment="1">
      <alignment horizontal="right" vertical="center" wrapText="1"/>
    </xf>
    <xf numFmtId="14" fontId="0" fillId="0" borderId="1" xfId="0" applyNumberFormat="1" applyFont="1" applyBorder="1" applyAlignment="1">
      <alignment/>
    </xf>
    <xf numFmtId="0" fontId="2" fillId="0" borderId="0" xfId="0" applyFont="1" applyFill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4" fillId="0" borderId="1" xfId="0" applyFont="1" applyFill="1" applyBorder="1" applyAlignment="1">
      <alignment horizontal="left"/>
    </xf>
    <xf numFmtId="3" fontId="13" fillId="0" borderId="0" xfId="0" applyNumberFormat="1" applyFont="1" applyAlignment="1">
      <alignment/>
    </xf>
    <xf numFmtId="0" fontId="13" fillId="0" borderId="0" xfId="0" applyFont="1" applyAlignment="1">
      <alignment/>
    </xf>
    <xf numFmtId="49" fontId="0" fillId="0" borderId="0" xfId="0" applyNumberFormat="1" applyAlignment="1">
      <alignment/>
    </xf>
    <xf numFmtId="0" fontId="14" fillId="0" borderId="0" xfId="0" applyFont="1" applyAlignment="1">
      <alignment/>
    </xf>
    <xf numFmtId="3" fontId="2" fillId="0" borderId="0" xfId="0" applyNumberFormat="1" applyFont="1" applyAlignment="1">
      <alignment horizontal="right"/>
    </xf>
    <xf numFmtId="164" fontId="2" fillId="2" borderId="1" xfId="0" applyNumberFormat="1" applyFont="1" applyFill="1" applyBorder="1" applyAlignment="1">
      <alignment vertical="center"/>
    </xf>
    <xf numFmtId="3" fontId="2" fillId="2" borderId="1" xfId="0" applyNumberFormat="1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3" fontId="13" fillId="0" borderId="0" xfId="0" applyNumberFormat="1" applyFont="1" applyBorder="1" applyAlignment="1">
      <alignment vertical="center"/>
    </xf>
    <xf numFmtId="3" fontId="13" fillId="0" borderId="0" xfId="0" applyNumberFormat="1" applyFont="1" applyBorder="1" applyAlignment="1">
      <alignment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/>
    </xf>
    <xf numFmtId="3" fontId="2" fillId="0" borderId="1" xfId="0" applyNumberFormat="1" applyFont="1" applyFill="1" applyBorder="1" applyAlignment="1">
      <alignment/>
    </xf>
    <xf numFmtId="3" fontId="2" fillId="0" borderId="1" xfId="0" applyNumberFormat="1" applyFont="1" applyFill="1" applyBorder="1" applyAlignment="1">
      <alignment horizontal="center"/>
    </xf>
    <xf numFmtId="0" fontId="13" fillId="0" borderId="0" xfId="0" applyFont="1" applyBorder="1" applyAlignment="1">
      <alignment/>
    </xf>
    <xf numFmtId="0" fontId="2" fillId="0" borderId="1" xfId="0" applyFont="1" applyBorder="1" applyAlignment="1">
      <alignment/>
    </xf>
    <xf numFmtId="3" fontId="2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Alignment="1">
      <alignment horizontal="right"/>
    </xf>
    <xf numFmtId="164" fontId="2" fillId="2" borderId="1" xfId="0" applyNumberFormat="1" applyFont="1" applyFill="1" applyBorder="1" applyAlignment="1">
      <alignment vertical="top"/>
    </xf>
    <xf numFmtId="0" fontId="0" fillId="0" borderId="0" xfId="0" applyFill="1" applyBorder="1" applyAlignment="1">
      <alignment horizontal="center"/>
    </xf>
    <xf numFmtId="3" fontId="2" fillId="0" borderId="4" xfId="0" applyNumberFormat="1" applyFont="1" applyFill="1" applyBorder="1" applyAlignment="1">
      <alignment horizontal="right"/>
    </xf>
    <xf numFmtId="1" fontId="2" fillId="0" borderId="1" xfId="0" applyNumberFormat="1" applyFont="1" applyFill="1" applyBorder="1" applyAlignment="1">
      <alignment horizontal="center"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3" fontId="2" fillId="4" borderId="1" xfId="0" applyNumberFormat="1" applyFont="1" applyFill="1" applyBorder="1" applyAlignment="1">
      <alignment horizontal="center"/>
    </xf>
    <xf numFmtId="49" fontId="12" fillId="0" borderId="0" xfId="0" applyNumberFormat="1" applyFont="1" applyFill="1" applyBorder="1" applyAlignment="1">
      <alignment horizontal="left" vertical="top"/>
    </xf>
    <xf numFmtId="0" fontId="12" fillId="0" borderId="0" xfId="0" applyFont="1" applyFill="1" applyAlignment="1">
      <alignment/>
    </xf>
    <xf numFmtId="0" fontId="0" fillId="4" borderId="0" xfId="0" applyFill="1" applyBorder="1" applyAlignment="1">
      <alignment/>
    </xf>
    <xf numFmtId="0" fontId="2" fillId="4" borderId="1" xfId="0" applyFont="1" applyFill="1" applyBorder="1" applyAlignment="1">
      <alignment/>
    </xf>
    <xf numFmtId="3" fontId="13" fillId="0" borderId="0" xfId="0" applyNumberFormat="1" applyFont="1" applyFill="1" applyBorder="1" applyAlignment="1">
      <alignment/>
    </xf>
    <xf numFmtId="0" fontId="13" fillId="0" borderId="0" xfId="0" applyFont="1" applyFill="1" applyAlignment="1">
      <alignment/>
    </xf>
    <xf numFmtId="49" fontId="0" fillId="0" borderId="0" xfId="0" applyNumberFormat="1" applyFill="1" applyAlignment="1">
      <alignment/>
    </xf>
    <xf numFmtId="0" fontId="13" fillId="0" borderId="0" xfId="0" applyFont="1" applyFill="1" applyBorder="1" applyAlignment="1">
      <alignment/>
    </xf>
    <xf numFmtId="49" fontId="0" fillId="0" borderId="1" xfId="0" applyNumberFormat="1" applyFill="1" applyBorder="1" applyAlignment="1">
      <alignment horizontal="center" vertical="top"/>
    </xf>
    <xf numFmtId="0" fontId="0" fillId="0" borderId="1" xfId="0" applyFill="1" applyBorder="1" applyAlignment="1">
      <alignment horizontal="center" vertical="top"/>
    </xf>
    <xf numFmtId="0" fontId="0" fillId="0" borderId="1" xfId="0" applyFont="1" applyFill="1" applyBorder="1" applyAlignment="1">
      <alignment vertical="top" wrapText="1"/>
    </xf>
    <xf numFmtId="0" fontId="0" fillId="0" borderId="1" xfId="0" applyFont="1" applyFill="1" applyBorder="1" applyAlignment="1">
      <alignment horizontal="center" vertical="top"/>
    </xf>
    <xf numFmtId="0" fontId="0" fillId="0" borderId="1" xfId="0" applyFont="1" applyFill="1" applyBorder="1" applyAlignment="1">
      <alignment vertical="top"/>
    </xf>
    <xf numFmtId="0" fontId="0" fillId="0" borderId="2" xfId="0" applyFont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3" xfId="0" applyFont="1" applyFill="1" applyBorder="1" applyAlignment="1">
      <alignment/>
    </xf>
    <xf numFmtId="0" fontId="0" fillId="0" borderId="1" xfId="0" applyNumberFormat="1" applyFont="1" applyFill="1" applyBorder="1" applyAlignment="1">
      <alignment vertical="top" wrapText="1"/>
    </xf>
    <xf numFmtId="3" fontId="2" fillId="0" borderId="1" xfId="0" applyNumberFormat="1" applyFont="1" applyFill="1" applyBorder="1" applyAlignment="1">
      <alignment horizontal="right" vertical="top"/>
    </xf>
    <xf numFmtId="0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 wrapText="1"/>
    </xf>
    <xf numFmtId="0" fontId="0" fillId="0" borderId="6" xfId="0" applyFont="1" applyFill="1" applyBorder="1" applyAlignment="1">
      <alignment vertical="top" wrapText="1"/>
    </xf>
    <xf numFmtId="49" fontId="0" fillId="0" borderId="1" xfId="0" applyNumberForma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/>
    </xf>
    <xf numFmtId="0" fontId="0" fillId="0" borderId="2" xfId="0" applyFill="1" applyBorder="1" applyAlignment="1">
      <alignment horizontal="center" vertical="center"/>
    </xf>
    <xf numFmtId="3" fontId="0" fillId="4" borderId="0" xfId="0" applyNumberFormat="1" applyFill="1" applyAlignment="1">
      <alignment/>
    </xf>
    <xf numFmtId="3" fontId="0" fillId="0" borderId="0" xfId="0" applyNumberFormat="1" applyAlignment="1">
      <alignment wrapText="1"/>
    </xf>
    <xf numFmtId="4" fontId="2" fillId="0" borderId="0" xfId="0" applyNumberFormat="1" applyFont="1" applyAlignment="1">
      <alignment/>
    </xf>
    <xf numFmtId="0" fontId="17" fillId="0" borderId="0" xfId="0" applyFont="1" applyAlignment="1">
      <alignment horizontal="center"/>
    </xf>
    <xf numFmtId="0" fontId="17" fillId="0" borderId="0" xfId="0" applyFont="1" applyAlignment="1">
      <alignment/>
    </xf>
    <xf numFmtId="0" fontId="17" fillId="0" borderId="0" xfId="0" applyFont="1" applyAlignment="1">
      <alignment horizontal="left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8" fillId="0" borderId="0" xfId="0" applyFont="1" applyAlignment="1">
      <alignment horizontal="left"/>
    </xf>
    <xf numFmtId="165" fontId="0" fillId="0" borderId="1" xfId="0" applyNumberFormat="1" applyBorder="1" applyAlignment="1">
      <alignment/>
    </xf>
    <xf numFmtId="1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Fill="1" applyBorder="1" applyAlignment="1">
      <alignment horizontal="right"/>
    </xf>
    <xf numFmtId="1" fontId="0" fillId="0" borderId="1" xfId="0" applyNumberFormat="1" applyFont="1" applyFill="1" applyBorder="1" applyAlignment="1">
      <alignment horizontal="center"/>
    </xf>
    <xf numFmtId="3" fontId="0" fillId="0" borderId="1" xfId="0" applyNumberFormat="1" applyFont="1" applyFill="1" applyBorder="1" applyAlignment="1">
      <alignment vertical="top"/>
    </xf>
    <xf numFmtId="1" fontId="0" fillId="0" borderId="1" xfId="0" applyNumberFormat="1" applyFont="1" applyFill="1" applyBorder="1" applyAlignment="1">
      <alignment horizontal="center"/>
    </xf>
    <xf numFmtId="3" fontId="0" fillId="0" borderId="4" xfId="0" applyNumberFormat="1" applyFont="1" applyFill="1" applyBorder="1" applyAlignment="1">
      <alignment vertical="top"/>
    </xf>
    <xf numFmtId="3" fontId="0" fillId="0" borderId="1" xfId="0" applyNumberFormat="1" applyFont="1" applyFill="1" applyBorder="1" applyAlignment="1">
      <alignment wrapText="1"/>
    </xf>
    <xf numFmtId="3" fontId="0" fillId="0" borderId="1" xfId="0" applyNumberFormat="1" applyFont="1" applyFill="1" applyBorder="1" applyAlignment="1">
      <alignment vertical="top" wrapText="1"/>
    </xf>
    <xf numFmtId="3" fontId="0" fillId="0" borderId="4" xfId="0" applyNumberFormat="1" applyFont="1" applyFill="1" applyBorder="1" applyAlignment="1">
      <alignment/>
    </xf>
    <xf numFmtId="3" fontId="0" fillId="0" borderId="1" xfId="0" applyNumberFormat="1" applyFont="1" applyFill="1" applyBorder="1" applyAlignment="1">
      <alignment vertical="center"/>
    </xf>
    <xf numFmtId="3" fontId="0" fillId="0" borderId="1" xfId="0" applyNumberFormat="1" applyFont="1" applyFill="1" applyBorder="1" applyAlignment="1">
      <alignment vertical="center" wrapText="1"/>
    </xf>
    <xf numFmtId="1" fontId="0" fillId="0" borderId="1" xfId="0" applyNumberFormat="1" applyFont="1" applyFill="1" applyBorder="1" applyAlignment="1">
      <alignment horizontal="center" vertical="center"/>
    </xf>
    <xf numFmtId="3" fontId="0" fillId="0" borderId="1" xfId="0" applyNumberFormat="1" applyFont="1" applyFill="1" applyBorder="1" applyAlignment="1">
      <alignment horizontal="center" vertical="center"/>
    </xf>
    <xf numFmtId="1" fontId="0" fillId="0" borderId="1" xfId="0" applyNumberForma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center"/>
    </xf>
    <xf numFmtId="49" fontId="0" fillId="0" borderId="7" xfId="0" applyNumberFormat="1" applyFill="1" applyBorder="1" applyAlignment="1">
      <alignment horizontal="center" vertical="top"/>
    </xf>
    <xf numFmtId="0" fontId="0" fillId="0" borderId="7" xfId="0" applyFill="1" applyBorder="1" applyAlignment="1">
      <alignment horizontal="center" vertical="top"/>
    </xf>
    <xf numFmtId="3" fontId="21" fillId="0" borderId="0" xfId="0" applyNumberFormat="1" applyFont="1" applyAlignment="1">
      <alignment/>
    </xf>
    <xf numFmtId="3" fontId="12" fillId="0" borderId="0" xfId="0" applyNumberFormat="1" applyFont="1" applyFill="1" applyBorder="1" applyAlignment="1">
      <alignment vertical="top" wrapText="1"/>
    </xf>
    <xf numFmtId="0" fontId="0" fillId="0" borderId="0" xfId="0" applyFill="1" applyAlignment="1">
      <alignment horizontal="right"/>
    </xf>
    <xf numFmtId="0" fontId="0" fillId="0" borderId="0" xfId="0" applyFill="1" applyAlignment="1">
      <alignment vertical="justify"/>
    </xf>
    <xf numFmtId="1" fontId="2" fillId="0" borderId="1" xfId="0" applyNumberFormat="1" applyFont="1" applyFill="1" applyBorder="1" applyAlignment="1">
      <alignment horizontal="center" vertical="center"/>
    </xf>
    <xf numFmtId="0" fontId="0" fillId="5" borderId="0" xfId="0" applyFill="1" applyAlignment="1">
      <alignment/>
    </xf>
    <xf numFmtId="3" fontId="0" fillId="5" borderId="0" xfId="0" applyNumberFormat="1" applyFill="1" applyAlignment="1">
      <alignment/>
    </xf>
    <xf numFmtId="3" fontId="21" fillId="4" borderId="0" xfId="0" applyNumberFormat="1" applyFont="1" applyFill="1" applyAlignment="1">
      <alignment/>
    </xf>
    <xf numFmtId="3" fontId="12" fillId="4" borderId="0" xfId="0" applyNumberFormat="1" applyFont="1" applyFill="1" applyAlignment="1">
      <alignment/>
    </xf>
    <xf numFmtId="3" fontId="22" fillId="0" borderId="0" xfId="0" applyNumberFormat="1" applyFont="1" applyFill="1" applyAlignment="1">
      <alignment/>
    </xf>
    <xf numFmtId="3" fontId="0" fillId="0" borderId="8" xfId="0" applyNumberFormat="1" applyFill="1" applyBorder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49" fontId="0" fillId="0" borderId="9" xfId="0" applyNumberFormat="1" applyFill="1" applyBorder="1" applyAlignment="1">
      <alignment horizontal="center" vertical="top"/>
    </xf>
    <xf numFmtId="3" fontId="5" fillId="0" borderId="1" xfId="0" applyNumberFormat="1" applyFont="1" applyFill="1" applyBorder="1" applyAlignment="1">
      <alignment/>
    </xf>
    <xf numFmtId="3" fontId="2" fillId="0" borderId="1" xfId="0" applyNumberFormat="1" applyFont="1" applyFill="1" applyBorder="1" applyAlignment="1">
      <alignment vertical="top"/>
    </xf>
    <xf numFmtId="3" fontId="2" fillId="0" borderId="1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 vertical="top"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 horizontal="center"/>
    </xf>
    <xf numFmtId="49" fontId="0" fillId="2" borderId="9" xfId="0" applyNumberFormat="1" applyFill="1" applyBorder="1" applyAlignment="1">
      <alignment horizontal="center" vertical="top"/>
    </xf>
    <xf numFmtId="3" fontId="5" fillId="2" borderId="1" xfId="0" applyNumberFormat="1" applyFont="1" applyFill="1" applyBorder="1" applyAlignment="1">
      <alignment/>
    </xf>
    <xf numFmtId="3" fontId="2" fillId="2" borderId="1" xfId="0" applyNumberFormat="1" applyFont="1" applyFill="1" applyBorder="1" applyAlignment="1">
      <alignment vertical="top"/>
    </xf>
    <xf numFmtId="3" fontId="2" fillId="2" borderId="1" xfId="0" applyNumberFormat="1" applyFont="1" applyFill="1" applyBorder="1" applyAlignment="1">
      <alignment/>
    </xf>
    <xf numFmtId="3" fontId="11" fillId="0" borderId="1" xfId="0" applyNumberFormat="1" applyFont="1" applyFill="1" applyBorder="1" applyAlignment="1">
      <alignment horizontal="right"/>
    </xf>
    <xf numFmtId="3" fontId="23" fillId="0" borderId="1" xfId="0" applyNumberFormat="1" applyFont="1" applyFill="1" applyBorder="1" applyAlignment="1">
      <alignment horizontal="right"/>
    </xf>
    <xf numFmtId="3" fontId="24" fillId="0" borderId="1" xfId="0" applyNumberFormat="1" applyFont="1" applyFill="1" applyBorder="1" applyAlignment="1">
      <alignment horizontal="right"/>
    </xf>
    <xf numFmtId="0" fontId="5" fillId="0" borderId="2" xfId="0" applyFont="1" applyFill="1" applyBorder="1" applyAlignment="1">
      <alignment/>
    </xf>
    <xf numFmtId="0" fontId="0" fillId="0" borderId="10" xfId="0" applyFill="1" applyBorder="1" applyAlignment="1">
      <alignment horizontal="center" vertical="top"/>
    </xf>
    <xf numFmtId="0" fontId="5" fillId="2" borderId="2" xfId="0" applyFont="1" applyFill="1" applyBorder="1" applyAlignment="1">
      <alignment/>
    </xf>
    <xf numFmtId="0" fontId="0" fillId="2" borderId="10" xfId="0" applyFill="1" applyBorder="1" applyAlignment="1">
      <alignment horizontal="center" vertical="top"/>
    </xf>
    <xf numFmtId="3" fontId="11" fillId="0" borderId="1" xfId="0" applyNumberFormat="1" applyFont="1" applyFill="1" applyBorder="1" applyAlignment="1">
      <alignment/>
    </xf>
    <xf numFmtId="3" fontId="11" fillId="0" borderId="1" xfId="0" applyNumberFormat="1" applyFont="1" applyFill="1" applyBorder="1" applyAlignment="1">
      <alignment vertical="center" wrapText="1"/>
    </xf>
    <xf numFmtId="1" fontId="2" fillId="2" borderId="1" xfId="0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/>
    </xf>
    <xf numFmtId="3" fontId="11" fillId="0" borderId="4" xfId="0" applyNumberFormat="1" applyFont="1" applyFill="1" applyBorder="1" applyAlignment="1">
      <alignment vertical="top"/>
    </xf>
    <xf numFmtId="49" fontId="1" fillId="0" borderId="0" xfId="0" applyNumberFormat="1" applyFont="1" applyFill="1" applyBorder="1" applyAlignment="1">
      <alignment horizontal="left" vertical="top"/>
    </xf>
    <xf numFmtId="0" fontId="1" fillId="0" borderId="0" xfId="0" applyFont="1" applyAlignment="1">
      <alignment horizontal="left"/>
    </xf>
    <xf numFmtId="1" fontId="2" fillId="0" borderId="1" xfId="0" applyNumberFormat="1" applyFont="1" applyFill="1" applyBorder="1" applyAlignment="1">
      <alignment horizontal="center" vertical="top"/>
    </xf>
    <xf numFmtId="1" fontId="2" fillId="2" borderId="1" xfId="0" applyNumberFormat="1" applyFont="1" applyFill="1" applyBorder="1" applyAlignment="1">
      <alignment horizontal="center" vertical="top"/>
    </xf>
    <xf numFmtId="3" fontId="2" fillId="4" borderId="1" xfId="0" applyNumberFormat="1" applyFont="1" applyFill="1" applyBorder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3" fontId="2" fillId="0" borderId="1" xfId="0" applyNumberFormat="1" applyFont="1" applyBorder="1" applyAlignment="1">
      <alignment horizontal="center"/>
    </xf>
    <xf numFmtId="0" fontId="4" fillId="0" borderId="1" xfId="0" applyFont="1" applyFill="1" applyBorder="1" applyAlignment="1">
      <alignment/>
    </xf>
    <xf numFmtId="3" fontId="25" fillId="0" borderId="1" xfId="0" applyNumberFormat="1" applyFont="1" applyFill="1" applyBorder="1" applyAlignment="1">
      <alignment/>
    </xf>
    <xf numFmtId="0" fontId="2" fillId="0" borderId="1" xfId="0" applyFont="1" applyFill="1" applyBorder="1" applyAlignment="1">
      <alignment wrapText="1"/>
    </xf>
    <xf numFmtId="0" fontId="2" fillId="2" borderId="9" xfId="0" applyFont="1" applyFill="1" applyBorder="1" applyAlignment="1">
      <alignment vertical="top"/>
    </xf>
    <xf numFmtId="1" fontId="0" fillId="0" borderId="6" xfId="0" applyNumberFormat="1" applyFill="1" applyBorder="1" applyAlignment="1">
      <alignment horizontal="center"/>
    </xf>
    <xf numFmtId="0" fontId="21" fillId="0" borderId="0" xfId="0" applyFont="1" applyAlignment="1">
      <alignment/>
    </xf>
    <xf numFmtId="3" fontId="0" fillId="4" borderId="1" xfId="0" applyNumberFormat="1" applyFill="1" applyBorder="1" applyAlignment="1">
      <alignment/>
    </xf>
    <xf numFmtId="0" fontId="3" fillId="0" borderId="0" xfId="0" applyFont="1" applyFill="1" applyAlignment="1">
      <alignment horizontal="left"/>
    </xf>
    <xf numFmtId="3" fontId="2" fillId="0" borderId="1" xfId="0" applyNumberFormat="1" applyFont="1" applyFill="1" applyBorder="1" applyAlignment="1">
      <alignment vertical="top" wrapText="1"/>
    </xf>
    <xf numFmtId="3" fontId="5" fillId="0" borderId="4" xfId="0" applyNumberFormat="1" applyFont="1" applyFill="1" applyBorder="1" applyAlignment="1">
      <alignment horizontal="right" vertical="top"/>
    </xf>
    <xf numFmtId="3" fontId="2" fillId="0" borderId="2" xfId="0" applyNumberFormat="1" applyFont="1" applyFill="1" applyBorder="1" applyAlignment="1">
      <alignment horizontal="right" vertical="top" wrapText="1"/>
    </xf>
    <xf numFmtId="49" fontId="0" fillId="0" borderId="0" xfId="0" applyNumberFormat="1" applyAlignment="1">
      <alignment horizontal="right"/>
    </xf>
    <xf numFmtId="0" fontId="2" fillId="4" borderId="0" xfId="0" applyFont="1" applyFill="1" applyBorder="1" applyAlignment="1">
      <alignment/>
    </xf>
    <xf numFmtId="3" fontId="2" fillId="4" borderId="0" xfId="0" applyNumberFormat="1" applyFont="1" applyFill="1" applyBorder="1" applyAlignment="1">
      <alignment/>
    </xf>
    <xf numFmtId="1" fontId="2" fillId="4" borderId="0" xfId="0" applyNumberFormat="1" applyFont="1" applyFill="1" applyBorder="1" applyAlignment="1">
      <alignment horizontal="center"/>
    </xf>
    <xf numFmtId="3" fontId="2" fillId="4" borderId="0" xfId="0" applyNumberFormat="1" applyFont="1" applyFill="1" applyBorder="1" applyAlignment="1">
      <alignment/>
    </xf>
    <xf numFmtId="49" fontId="0" fillId="4" borderId="0" xfId="0" applyNumberFormat="1" applyFill="1" applyBorder="1" applyAlignment="1">
      <alignment horizontal="center" vertical="top"/>
    </xf>
    <xf numFmtId="0" fontId="0" fillId="4" borderId="0" xfId="0" applyFill="1" applyBorder="1" applyAlignment="1">
      <alignment horizontal="center" vertical="top"/>
    </xf>
    <xf numFmtId="0" fontId="5" fillId="4" borderId="0" xfId="0" applyFont="1" applyFill="1" applyBorder="1" applyAlignment="1">
      <alignment/>
    </xf>
    <xf numFmtId="3" fontId="5" fillId="4" borderId="0" xfId="0" applyNumberFormat="1" applyFont="1" applyFill="1" applyBorder="1" applyAlignment="1">
      <alignment/>
    </xf>
    <xf numFmtId="3" fontId="2" fillId="4" borderId="0" xfId="0" applyNumberFormat="1" applyFont="1" applyFill="1" applyBorder="1" applyAlignment="1">
      <alignment vertical="top"/>
    </xf>
    <xf numFmtId="1" fontId="2" fillId="4" borderId="0" xfId="0" applyNumberFormat="1" applyFont="1" applyFill="1" applyBorder="1" applyAlignment="1">
      <alignment horizontal="center" vertical="center"/>
    </xf>
    <xf numFmtId="49" fontId="0" fillId="0" borderId="11" xfId="0" applyNumberFormat="1" applyFill="1" applyBorder="1" applyAlignment="1">
      <alignment horizontal="center" vertical="top"/>
    </xf>
    <xf numFmtId="1" fontId="0" fillId="0" borderId="0" xfId="0" applyNumberFormat="1" applyFont="1" applyFill="1" applyBorder="1" applyAlignment="1">
      <alignment horizontal="center"/>
    </xf>
    <xf numFmtId="0" fontId="12" fillId="4" borderId="0" xfId="0" applyFont="1" applyFill="1" applyAlignment="1">
      <alignment/>
    </xf>
    <xf numFmtId="3" fontId="0" fillId="0" borderId="0" xfId="0" applyNumberFormat="1" applyAlignment="1">
      <alignment/>
    </xf>
    <xf numFmtId="0" fontId="2" fillId="0" borderId="9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0" fontId="2" fillId="0" borderId="9" xfId="0" applyFont="1" applyFill="1" applyBorder="1" applyAlignment="1">
      <alignment/>
    </xf>
    <xf numFmtId="0" fontId="2" fillId="0" borderId="2" xfId="0" applyFont="1" applyFill="1" applyBorder="1" applyAlignment="1">
      <alignment/>
    </xf>
    <xf numFmtId="3" fontId="2" fillId="2" borderId="1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left"/>
    </xf>
    <xf numFmtId="3" fontId="25" fillId="0" borderId="1" xfId="0" applyNumberFormat="1" applyFont="1" applyFill="1" applyBorder="1" applyAlignment="1">
      <alignment horizontal="right"/>
    </xf>
    <xf numFmtId="3" fontId="5" fillId="0" borderId="1" xfId="0" applyNumberFormat="1" applyFont="1" applyFill="1" applyBorder="1" applyAlignment="1">
      <alignment vertical="center"/>
    </xf>
    <xf numFmtId="3" fontId="2" fillId="0" borderId="1" xfId="0" applyNumberFormat="1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3" fontId="0" fillId="2" borderId="1" xfId="0" applyNumberFormat="1" applyFont="1" applyFill="1" applyBorder="1" applyAlignment="1">
      <alignment/>
    </xf>
    <xf numFmtId="3" fontId="2" fillId="4" borderId="0" xfId="0" applyNumberFormat="1" applyFont="1" applyFill="1" applyBorder="1" applyAlignment="1">
      <alignment horizontal="center" vertical="top"/>
    </xf>
    <xf numFmtId="3" fontId="0" fillId="6" borderId="0" xfId="0" applyNumberFormat="1" applyFill="1" applyAlignment="1">
      <alignment/>
    </xf>
    <xf numFmtId="3" fontId="0" fillId="0" borderId="1" xfId="0" applyNumberFormat="1" applyFont="1" applyFill="1" applyBorder="1" applyAlignment="1">
      <alignment horizontal="right" vertical="center" wrapText="1"/>
    </xf>
    <xf numFmtId="3" fontId="0" fillId="0" borderId="1" xfId="0" applyNumberFormat="1" applyFont="1" applyFill="1" applyBorder="1" applyAlignment="1">
      <alignment horizontal="right" vertical="center"/>
    </xf>
    <xf numFmtId="3" fontId="0" fillId="0" borderId="1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 vertical="top"/>
    </xf>
    <xf numFmtId="0" fontId="0" fillId="0" borderId="0" xfId="0" applyFill="1" applyAlignment="1">
      <alignment/>
    </xf>
    <xf numFmtId="4" fontId="28" fillId="0" borderId="0" xfId="0" applyNumberFormat="1" applyFont="1" applyAlignment="1">
      <alignment/>
    </xf>
    <xf numFmtId="0" fontId="28" fillId="0" borderId="0" xfId="0" applyFont="1" applyAlignment="1">
      <alignment/>
    </xf>
    <xf numFmtId="4" fontId="16" fillId="0" borderId="0" xfId="0" applyNumberFormat="1" applyFont="1" applyAlignment="1">
      <alignment/>
    </xf>
    <xf numFmtId="3" fontId="2" fillId="4" borderId="0" xfId="0" applyNumberFormat="1" applyFont="1" applyFill="1" applyBorder="1" applyAlignment="1">
      <alignment horizontal="center"/>
    </xf>
    <xf numFmtId="0" fontId="0" fillId="0" borderId="9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2" xfId="0" applyFill="1" applyBorder="1" applyAlignment="1">
      <alignment horizontal="left"/>
    </xf>
    <xf numFmtId="3" fontId="2" fillId="0" borderId="1" xfId="0" applyNumberFormat="1" applyFont="1" applyFill="1" applyBorder="1" applyAlignment="1">
      <alignment vertical="center" wrapText="1"/>
    </xf>
    <xf numFmtId="0" fontId="0" fillId="4" borderId="1" xfId="0" applyFont="1" applyFill="1" applyBorder="1" applyAlignment="1">
      <alignment vertical="top" wrapText="1"/>
    </xf>
    <xf numFmtId="3" fontId="0" fillId="4" borderId="1" xfId="0" applyNumberFormat="1" applyFont="1" applyFill="1" applyBorder="1" applyAlignment="1">
      <alignment vertical="center"/>
    </xf>
    <xf numFmtId="3" fontId="2" fillId="4" borderId="1" xfId="0" applyNumberFormat="1" applyFont="1" applyFill="1" applyBorder="1" applyAlignment="1">
      <alignment/>
    </xf>
    <xf numFmtId="3" fontId="0" fillId="4" borderId="1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/>
    </xf>
    <xf numFmtId="0" fontId="0" fillId="0" borderId="7" xfId="0" applyFont="1" applyFill="1" applyBorder="1" applyAlignment="1">
      <alignment/>
    </xf>
    <xf numFmtId="3" fontId="2" fillId="2" borderId="1" xfId="0" applyNumberFormat="1" applyFont="1" applyFill="1" applyBorder="1" applyAlignment="1">
      <alignment horizontal="right" vertical="center" wrapText="1"/>
    </xf>
    <xf numFmtId="1" fontId="0" fillId="4" borderId="1" xfId="0" applyNumberFormat="1" applyFont="1" applyFill="1" applyBorder="1" applyAlignment="1">
      <alignment horizontal="center" vertical="center"/>
    </xf>
    <xf numFmtId="3" fontId="0" fillId="4" borderId="1" xfId="0" applyNumberFormat="1" applyFont="1" applyFill="1" applyBorder="1" applyAlignment="1">
      <alignment horizontal="right" vertical="center"/>
    </xf>
    <xf numFmtId="0" fontId="16" fillId="0" borderId="0" xfId="0" applyFont="1" applyAlignment="1">
      <alignment/>
    </xf>
    <xf numFmtId="3" fontId="16" fillId="0" borderId="0" xfId="0" applyNumberFormat="1" applyFont="1" applyAlignment="1">
      <alignment/>
    </xf>
    <xf numFmtId="3" fontId="2" fillId="2" borderId="1" xfId="0" applyNumberFormat="1" applyFont="1" applyFill="1" applyBorder="1" applyAlignment="1">
      <alignment horizontal="center" vertical="top"/>
    </xf>
    <xf numFmtId="3" fontId="4" fillId="0" borderId="1" xfId="0" applyNumberFormat="1" applyFont="1" applyFill="1" applyBorder="1" applyAlignment="1">
      <alignment/>
    </xf>
    <xf numFmtId="4" fontId="29" fillId="0" borderId="0" xfId="0" applyNumberFormat="1" applyFont="1" applyFill="1" applyAlignment="1">
      <alignment/>
    </xf>
    <xf numFmtId="3" fontId="0" fillId="4" borderId="1" xfId="0" applyNumberFormat="1" applyFont="1" applyFill="1" applyBorder="1" applyAlignment="1">
      <alignment/>
    </xf>
    <xf numFmtId="0" fontId="0" fillId="0" borderId="0" xfId="0" applyAlignment="1">
      <alignment wrapText="1"/>
    </xf>
    <xf numFmtId="0" fontId="0" fillId="4" borderId="1" xfId="0" applyFont="1" applyFill="1" applyBorder="1" applyAlignment="1">
      <alignment horizontal="right" vertical="center"/>
    </xf>
    <xf numFmtId="0" fontId="13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center"/>
    </xf>
    <xf numFmtId="3" fontId="13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 horizontal="center"/>
    </xf>
    <xf numFmtId="49" fontId="0" fillId="0" borderId="9" xfId="0" applyNumberFormat="1" applyFill="1" applyBorder="1" applyAlignment="1">
      <alignment horizontal="center" vertical="center"/>
    </xf>
    <xf numFmtId="3" fontId="11" fillId="4" borderId="1" xfId="0" applyNumberFormat="1" applyFont="1" applyFill="1" applyBorder="1" applyAlignment="1">
      <alignment horizontal="right"/>
    </xf>
    <xf numFmtId="3" fontId="2" fillId="4" borderId="1" xfId="0" applyNumberFormat="1" applyFont="1" applyFill="1" applyBorder="1" applyAlignment="1">
      <alignment vertical="top"/>
    </xf>
    <xf numFmtId="3" fontId="11" fillId="4" borderId="1" xfId="0" applyNumberFormat="1" applyFont="1" applyFill="1" applyBorder="1" applyAlignment="1">
      <alignment/>
    </xf>
    <xf numFmtId="3" fontId="25" fillId="4" borderId="1" xfId="0" applyNumberFormat="1" applyFont="1" applyFill="1" applyBorder="1" applyAlignment="1">
      <alignment/>
    </xf>
    <xf numFmtId="3" fontId="5" fillId="4" borderId="4" xfId="0" applyNumberFormat="1" applyFont="1" applyFill="1" applyBorder="1" applyAlignment="1">
      <alignment horizontal="right" vertical="top"/>
    </xf>
    <xf numFmtId="3" fontId="2" fillId="4" borderId="4" xfId="0" applyNumberFormat="1" applyFont="1" applyFill="1" applyBorder="1" applyAlignment="1">
      <alignment horizontal="right"/>
    </xf>
    <xf numFmtId="3" fontId="0" fillId="4" borderId="0" xfId="0" applyNumberFormat="1" applyFont="1" applyFill="1" applyBorder="1" applyAlignment="1">
      <alignment/>
    </xf>
    <xf numFmtId="3" fontId="2" fillId="4" borderId="1" xfId="0" applyNumberFormat="1" applyFont="1" applyFill="1" applyBorder="1" applyAlignment="1">
      <alignment vertical="center"/>
    </xf>
    <xf numFmtId="0" fontId="3" fillId="0" borderId="0" xfId="0" applyFont="1" applyAlignment="1">
      <alignment horizontal="left"/>
    </xf>
    <xf numFmtId="3" fontId="0" fillId="4" borderId="0" xfId="0" applyNumberFormat="1" applyFont="1" applyFill="1" applyBorder="1" applyAlignment="1">
      <alignment/>
    </xf>
    <xf numFmtId="3" fontId="0" fillId="4" borderId="1" xfId="0" applyNumberFormat="1" applyFont="1" applyFill="1" applyBorder="1" applyAlignment="1">
      <alignment vertical="center" wrapText="1"/>
    </xf>
    <xf numFmtId="3" fontId="0" fillId="0" borderId="0" xfId="0" applyNumberFormat="1" applyFont="1" applyFill="1" applyBorder="1" applyAlignment="1">
      <alignment horizontal="right" vertical="center"/>
    </xf>
    <xf numFmtId="3" fontId="0" fillId="0" borderId="0" xfId="0" applyNumberFormat="1" applyAlignment="1">
      <alignment horizontal="right" vertical="center"/>
    </xf>
    <xf numFmtId="3" fontId="2" fillId="0" borderId="1" xfId="0" applyNumberFormat="1" applyFont="1" applyFill="1" applyBorder="1" applyAlignment="1">
      <alignment/>
    </xf>
    <xf numFmtId="0" fontId="30" fillId="0" borderId="0" xfId="0" applyFont="1" applyAlignment="1">
      <alignment horizontal="left"/>
    </xf>
    <xf numFmtId="14" fontId="0" fillId="0" borderId="0" xfId="0" applyNumberFormat="1" applyAlignment="1">
      <alignment/>
    </xf>
    <xf numFmtId="3" fontId="30" fillId="0" borderId="0" xfId="0" applyNumberFormat="1" applyFont="1" applyAlignment="1">
      <alignment/>
    </xf>
    <xf numFmtId="0" fontId="0" fillId="4" borderId="1" xfId="0" applyFont="1" applyFill="1" applyBorder="1" applyAlignment="1">
      <alignment horizontal="center" vertical="top"/>
    </xf>
    <xf numFmtId="3" fontId="0" fillId="4" borderId="1" xfId="0" applyNumberFormat="1" applyFont="1" applyFill="1" applyBorder="1" applyAlignment="1">
      <alignment wrapText="1"/>
    </xf>
    <xf numFmtId="3" fontId="0" fillId="4" borderId="1" xfId="0" applyNumberFormat="1" applyFont="1" applyFill="1" applyBorder="1" applyAlignment="1">
      <alignment vertical="top" wrapText="1"/>
    </xf>
    <xf numFmtId="0" fontId="0" fillId="4" borderId="1" xfId="0" applyFont="1" applyFill="1" applyBorder="1" applyAlignment="1">
      <alignment vertical="top"/>
    </xf>
    <xf numFmtId="3" fontId="0" fillId="4" borderId="1" xfId="0" applyNumberFormat="1" applyFill="1" applyBorder="1" applyAlignment="1">
      <alignment horizontal="center"/>
    </xf>
    <xf numFmtId="3" fontId="0" fillId="4" borderId="1" xfId="0" applyNumberFormat="1" applyFont="1" applyFill="1" applyBorder="1" applyAlignment="1">
      <alignment/>
    </xf>
    <xf numFmtId="3" fontId="2" fillId="0" borderId="1" xfId="0" applyNumberFormat="1" applyFont="1" applyBorder="1" applyAlignment="1">
      <alignment horizontal="center"/>
    </xf>
    <xf numFmtId="0" fontId="2" fillId="4" borderId="12" xfId="0" applyFont="1" applyFill="1" applyBorder="1" applyAlignment="1">
      <alignment horizontal="center" vertical="top"/>
    </xf>
    <xf numFmtId="0" fontId="0" fillId="0" borderId="0" xfId="0" applyFill="1" applyBorder="1" applyAlignment="1">
      <alignment/>
    </xf>
    <xf numFmtId="49" fontId="0" fillId="0" borderId="3" xfId="0" applyNumberForma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3" xfId="0" applyFont="1" applyFill="1" applyBorder="1" applyAlignment="1">
      <alignment vertical="top" wrapText="1"/>
    </xf>
    <xf numFmtId="3" fontId="0" fillId="0" borderId="3" xfId="0" applyNumberFormat="1" applyFont="1" applyFill="1" applyBorder="1" applyAlignment="1">
      <alignment vertical="center" wrapText="1"/>
    </xf>
    <xf numFmtId="3" fontId="0" fillId="4" borderId="3" xfId="0" applyNumberFormat="1" applyFont="1" applyFill="1" applyBorder="1" applyAlignment="1">
      <alignment vertical="center" wrapText="1"/>
    </xf>
    <xf numFmtId="0" fontId="0" fillId="0" borderId="3" xfId="0" applyFont="1" applyFill="1" applyBorder="1" applyAlignment="1">
      <alignment horizontal="center" vertical="top"/>
    </xf>
    <xf numFmtId="0" fontId="0" fillId="0" borderId="11" xfId="0" applyFill="1" applyBorder="1" applyAlignment="1">
      <alignment horizontal="center" vertical="top"/>
    </xf>
    <xf numFmtId="0" fontId="5" fillId="0" borderId="4" xfId="0" applyFont="1" applyFill="1" applyBorder="1" applyAlignment="1">
      <alignment/>
    </xf>
    <xf numFmtId="3" fontId="5" fillId="0" borderId="6" xfId="0" applyNumberFormat="1" applyFont="1" applyFill="1" applyBorder="1" applyAlignment="1">
      <alignment/>
    </xf>
    <xf numFmtId="1" fontId="2" fillId="0" borderId="6" xfId="0" applyNumberFormat="1" applyFont="1" applyFill="1" applyBorder="1" applyAlignment="1">
      <alignment horizontal="center"/>
    </xf>
    <xf numFmtId="49" fontId="0" fillId="0" borderId="13" xfId="0" applyNumberFormat="1" applyFill="1" applyBorder="1" applyAlignment="1">
      <alignment horizontal="center" vertical="top"/>
    </xf>
    <xf numFmtId="0" fontId="0" fillId="0" borderId="1" xfId="0" applyFont="1" applyFill="1" applyBorder="1" applyAlignment="1">
      <alignment wrapText="1"/>
    </xf>
    <xf numFmtId="49" fontId="0" fillId="0" borderId="1" xfId="0" applyNumberFormat="1" applyFill="1" applyBorder="1" applyAlignment="1">
      <alignment horizontal="center"/>
    </xf>
    <xf numFmtId="49" fontId="0" fillId="0" borderId="1" xfId="0" applyNumberFormat="1" applyFill="1" applyBorder="1" applyAlignment="1">
      <alignment horizontal="center" wrapText="1"/>
    </xf>
    <xf numFmtId="0" fontId="0" fillId="0" borderId="1" xfId="0" applyFill="1" applyBorder="1" applyAlignment="1">
      <alignment horizontal="center" vertical="center" wrapText="1"/>
    </xf>
    <xf numFmtId="3" fontId="5" fillId="0" borderId="7" xfId="0" applyNumberFormat="1" applyFont="1" applyFill="1" applyBorder="1" applyAlignment="1">
      <alignment vertical="center"/>
    </xf>
    <xf numFmtId="3" fontId="2" fillId="0" borderId="7" xfId="0" applyNumberFormat="1" applyFont="1" applyFill="1" applyBorder="1" applyAlignment="1">
      <alignment vertical="center"/>
    </xf>
    <xf numFmtId="3" fontId="2" fillId="4" borderId="7" xfId="0" applyNumberFormat="1" applyFont="1" applyFill="1" applyBorder="1" applyAlignment="1">
      <alignment vertical="center"/>
    </xf>
    <xf numFmtId="3" fontId="2" fillId="0" borderId="7" xfId="0" applyNumberFormat="1" applyFont="1" applyFill="1" applyBorder="1" applyAlignment="1">
      <alignment horizontal="center" vertical="center"/>
    </xf>
    <xf numFmtId="0" fontId="0" fillId="0" borderId="7" xfId="0" applyFont="1" applyFill="1" applyBorder="1" applyAlignment="1">
      <alignment vertical="top" wrapText="1"/>
    </xf>
    <xf numFmtId="3" fontId="0" fillId="0" borderId="7" xfId="0" applyNumberFormat="1" applyFont="1" applyFill="1" applyBorder="1" applyAlignment="1">
      <alignment vertical="top" wrapText="1"/>
    </xf>
    <xf numFmtId="1" fontId="2" fillId="0" borderId="0" xfId="0" applyNumberFormat="1" applyFont="1" applyFill="1" applyBorder="1" applyAlignment="1">
      <alignment horizontal="center" vertical="top"/>
    </xf>
    <xf numFmtId="3" fontId="2" fillId="4" borderId="0" xfId="0" applyNumberFormat="1" applyFont="1" applyFill="1" applyBorder="1" applyAlignment="1">
      <alignment horizontal="right"/>
    </xf>
    <xf numFmtId="0" fontId="0" fillId="4" borderId="1" xfId="0" applyFill="1" applyBorder="1" applyAlignment="1">
      <alignment horizontal="center" vertical="center"/>
    </xf>
    <xf numFmtId="0" fontId="0" fillId="4" borderId="1" xfId="0" applyFont="1" applyFill="1" applyBorder="1" applyAlignment="1">
      <alignment horizontal="left" vertical="center" wrapText="1"/>
    </xf>
    <xf numFmtId="3" fontId="0" fillId="4" borderId="1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left"/>
    </xf>
    <xf numFmtId="0" fontId="2" fillId="4" borderId="0" xfId="0" applyFont="1" applyFill="1" applyAlignment="1">
      <alignment/>
    </xf>
    <xf numFmtId="0" fontId="0" fillId="4" borderId="1" xfId="0" applyFont="1" applyFill="1" applyBorder="1" applyAlignment="1">
      <alignment vertical="top" wrapText="1"/>
    </xf>
    <xf numFmtId="3" fontId="11" fillId="0" borderId="1" xfId="0" applyNumberFormat="1" applyFont="1" applyFill="1" applyBorder="1" applyAlignment="1">
      <alignment vertical="center" wrapText="1"/>
    </xf>
    <xf numFmtId="3" fontId="5" fillId="4" borderId="1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 vertical="top" wrapText="1"/>
    </xf>
    <xf numFmtId="1" fontId="2" fillId="4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top"/>
    </xf>
    <xf numFmtId="0" fontId="4" fillId="4" borderId="1" xfId="0" applyFont="1" applyFill="1" applyBorder="1" applyAlignment="1">
      <alignment horizontal="center" vertical="top"/>
    </xf>
    <xf numFmtId="0" fontId="4" fillId="4" borderId="1" xfId="0" applyFont="1" applyFill="1" applyBorder="1" applyAlignment="1">
      <alignment vertical="top"/>
    </xf>
    <xf numFmtId="0" fontId="4" fillId="4" borderId="2" xfId="0" applyFont="1" applyFill="1" applyBorder="1" applyAlignment="1">
      <alignment vertical="top"/>
    </xf>
    <xf numFmtId="0" fontId="32" fillId="0" borderId="1" xfId="0" applyFont="1" applyFill="1" applyBorder="1" applyAlignment="1">
      <alignment/>
    </xf>
    <xf numFmtId="0" fontId="0" fillId="0" borderId="3" xfId="0" applyFont="1" applyFill="1" applyBorder="1" applyAlignment="1">
      <alignment vertical="top" wrapText="1"/>
    </xf>
    <xf numFmtId="0" fontId="0" fillId="4" borderId="12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49" fontId="0" fillId="0" borderId="0" xfId="0" applyNumberFormat="1" applyFont="1" applyFill="1" applyBorder="1" applyAlignment="1">
      <alignment horizontal="left" vertical="top"/>
    </xf>
    <xf numFmtId="49" fontId="0" fillId="0" borderId="0" xfId="0" applyNumberFormat="1" applyFont="1" applyFill="1" applyBorder="1" applyAlignment="1">
      <alignment horizontal="center" vertical="top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top" wrapText="1"/>
    </xf>
    <xf numFmtId="3" fontId="33" fillId="0" borderId="1" xfId="0" applyNumberFormat="1" applyFont="1" applyFill="1" applyBorder="1" applyAlignment="1">
      <alignment vertical="center" wrapText="1"/>
    </xf>
    <xf numFmtId="3" fontId="4" fillId="4" borderId="1" xfId="0" applyNumberFormat="1" applyFont="1" applyFill="1" applyBorder="1" applyAlignment="1">
      <alignment vertical="center"/>
    </xf>
    <xf numFmtId="0" fontId="6" fillId="4" borderId="1" xfId="0" applyFont="1" applyFill="1" applyBorder="1" applyAlignment="1">
      <alignment vertical="top" wrapText="1"/>
    </xf>
    <xf numFmtId="3" fontId="4" fillId="4" borderId="1" xfId="0" applyNumberFormat="1" applyFont="1" applyFill="1" applyBorder="1" applyAlignment="1">
      <alignment wrapText="1"/>
    </xf>
    <xf numFmtId="3" fontId="4" fillId="4" borderId="1" xfId="0" applyNumberFormat="1" applyFont="1" applyFill="1" applyBorder="1" applyAlignment="1">
      <alignment vertical="top" wrapText="1"/>
    </xf>
    <xf numFmtId="3" fontId="34" fillId="0" borderId="1" xfId="0" applyNumberFormat="1" applyFont="1" applyFill="1" applyBorder="1" applyAlignment="1">
      <alignment vertical="top"/>
    </xf>
    <xf numFmtId="3" fontId="0" fillId="4" borderId="0" xfId="0" applyNumberFormat="1" applyFont="1" applyFill="1" applyBorder="1" applyAlignment="1">
      <alignment vertical="center"/>
    </xf>
    <xf numFmtId="3" fontId="5" fillId="4" borderId="6" xfId="0" applyNumberFormat="1" applyFont="1" applyFill="1" applyBorder="1" applyAlignment="1">
      <alignment/>
    </xf>
    <xf numFmtId="1" fontId="2" fillId="2" borderId="1" xfId="0" applyNumberFormat="1" applyFont="1" applyFill="1" applyBorder="1" applyAlignment="1">
      <alignment horizontal="center" vertical="center"/>
    </xf>
    <xf numFmtId="0" fontId="28" fillId="0" borderId="0" xfId="0" applyFont="1" applyAlignment="1">
      <alignment/>
    </xf>
    <xf numFmtId="0" fontId="2" fillId="0" borderId="0" xfId="0" applyFont="1" applyBorder="1" applyAlignment="1">
      <alignment/>
    </xf>
    <xf numFmtId="44" fontId="0" fillId="0" borderId="0" xfId="0" applyNumberFormat="1" applyBorder="1" applyAlignment="1">
      <alignment/>
    </xf>
    <xf numFmtId="192" fontId="2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Fill="1" applyBorder="1" applyAlignment="1">
      <alignment/>
    </xf>
    <xf numFmtId="3" fontId="4" fillId="4" borderId="1" xfId="0" applyNumberFormat="1" applyFont="1" applyFill="1" applyBorder="1" applyAlignment="1">
      <alignment vertical="top"/>
    </xf>
    <xf numFmtId="0" fontId="5" fillId="0" borderId="7" xfId="0" applyFont="1" applyFill="1" applyBorder="1" applyAlignment="1">
      <alignment/>
    </xf>
    <xf numFmtId="3" fontId="0" fillId="0" borderId="0" xfId="0" applyNumberFormat="1" applyFont="1" applyFill="1" applyBorder="1" applyAlignment="1">
      <alignment horizontal="center" vertical="center"/>
    </xf>
    <xf numFmtId="49" fontId="0" fillId="0" borderId="12" xfId="0" applyNumberFormat="1" applyFill="1" applyBorder="1" applyAlignment="1">
      <alignment horizontal="center" vertical="top"/>
    </xf>
    <xf numFmtId="3" fontId="2" fillId="0" borderId="0" xfId="0" applyNumberFormat="1" applyFont="1" applyBorder="1" applyAlignment="1">
      <alignment/>
    </xf>
    <xf numFmtId="3" fontId="0" fillId="0" borderId="1" xfId="0" applyNumberFormat="1" applyFont="1" applyFill="1" applyBorder="1" applyAlignment="1">
      <alignment vertical="center" wrapText="1"/>
    </xf>
    <xf numFmtId="0" fontId="0" fillId="4" borderId="1" xfId="0" applyFill="1" applyBorder="1" applyAlignment="1">
      <alignment horizontal="center"/>
    </xf>
    <xf numFmtId="49" fontId="0" fillId="4" borderId="1" xfId="0" applyNumberForma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left" vertical="top"/>
    </xf>
    <xf numFmtId="0" fontId="0" fillId="0" borderId="0" xfId="0" applyBorder="1" applyAlignment="1">
      <alignment horizontal="left"/>
    </xf>
    <xf numFmtId="3" fontId="2" fillId="0" borderId="1" xfId="0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/>
    </xf>
    <xf numFmtId="3" fontId="0" fillId="0" borderId="7" xfId="0" applyNumberFormat="1" applyFont="1" applyFill="1" applyBorder="1" applyAlignment="1">
      <alignment/>
    </xf>
    <xf numFmtId="3" fontId="0" fillId="4" borderId="1" xfId="0" applyNumberFormat="1" applyFont="1" applyFill="1" applyBorder="1" applyAlignment="1">
      <alignment horizontal="right" vertical="center" wrapText="1"/>
    </xf>
    <xf numFmtId="1" fontId="0" fillId="4" borderId="3" xfId="0" applyNumberFormat="1" applyFont="1" applyFill="1" applyBorder="1" applyAlignment="1">
      <alignment horizontal="center" vertical="center"/>
    </xf>
    <xf numFmtId="165" fontId="0" fillId="0" borderId="0" xfId="0" applyNumberFormat="1" applyBorder="1" applyAlignment="1">
      <alignment/>
    </xf>
    <xf numFmtId="49" fontId="16" fillId="0" borderId="0" xfId="0" applyNumberFormat="1" applyFont="1" applyBorder="1" applyAlignment="1">
      <alignment horizontal="right"/>
    </xf>
    <xf numFmtId="0" fontId="0" fillId="4" borderId="0" xfId="0" applyFill="1" applyBorder="1" applyAlignment="1">
      <alignment/>
    </xf>
    <xf numFmtId="0" fontId="0" fillId="0" borderId="1" xfId="0" applyBorder="1" applyAlignment="1">
      <alignment horizontal="center"/>
    </xf>
    <xf numFmtId="3" fontId="2" fillId="4" borderId="1" xfId="0" applyNumberFormat="1" applyFont="1" applyFill="1" applyBorder="1" applyAlignment="1">
      <alignment horizontal="right" vertical="top"/>
    </xf>
    <xf numFmtId="0" fontId="28" fillId="0" borderId="0" xfId="0" applyFont="1" applyFill="1" applyBorder="1" applyAlignment="1">
      <alignment horizontal="center" vertical="center"/>
    </xf>
    <xf numFmtId="3" fontId="33" fillId="4" borderId="1" xfId="0" applyNumberFormat="1" applyFont="1" applyFill="1" applyBorder="1" applyAlignment="1">
      <alignment vertical="center" wrapText="1"/>
    </xf>
    <xf numFmtId="3" fontId="0" fillId="4" borderId="1" xfId="0" applyNumberFormat="1" applyFont="1" applyFill="1" applyBorder="1" applyAlignment="1">
      <alignment vertical="top" wrapText="1"/>
    </xf>
    <xf numFmtId="3" fontId="29" fillId="0" borderId="0" xfId="0" applyNumberFormat="1" applyFont="1" applyFill="1" applyAlignment="1">
      <alignment/>
    </xf>
    <xf numFmtId="14" fontId="0" fillId="0" borderId="1" xfId="0" applyNumberFormat="1" applyFont="1" applyFill="1" applyBorder="1" applyAlignment="1">
      <alignment/>
    </xf>
    <xf numFmtId="14" fontId="0" fillId="0" borderId="0" xfId="0" applyNumberFormat="1" applyFill="1" applyBorder="1" applyAlignment="1">
      <alignment horizontal="right" vertical="center" wrapText="1"/>
    </xf>
    <xf numFmtId="0" fontId="0" fillId="0" borderId="0" xfId="0" applyFill="1" applyBorder="1" applyAlignment="1">
      <alignment horizontal="left" vertical="center" wrapText="1"/>
    </xf>
    <xf numFmtId="49" fontId="0" fillId="0" borderId="0" xfId="0" applyNumberFormat="1" applyFont="1" applyFill="1" applyBorder="1" applyAlignment="1">
      <alignment horizontal="right" vertical="center"/>
    </xf>
    <xf numFmtId="165" fontId="2" fillId="0" borderId="0" xfId="0" applyNumberFormat="1" applyFont="1" applyFill="1" applyBorder="1" applyAlignment="1">
      <alignment horizontal="right" vertical="center" wrapText="1"/>
    </xf>
    <xf numFmtId="14" fontId="0" fillId="0" borderId="6" xfId="0" applyNumberFormat="1" applyFont="1" applyBorder="1" applyAlignment="1">
      <alignment horizontal="right"/>
    </xf>
    <xf numFmtId="0" fontId="0" fillId="0" borderId="6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14" fontId="0" fillId="0" borderId="6" xfId="0" applyNumberFormat="1" applyBorder="1" applyAlignment="1">
      <alignment/>
    </xf>
    <xf numFmtId="0" fontId="0" fillId="0" borderId="6" xfId="0" applyBorder="1" applyAlignment="1">
      <alignment horizontal="center"/>
    </xf>
    <xf numFmtId="0" fontId="0" fillId="0" borderId="6" xfId="0" applyNumberFormat="1" applyBorder="1" applyAlignment="1">
      <alignment horizontal="center" vertical="center"/>
    </xf>
    <xf numFmtId="0" fontId="0" fillId="0" borderId="6" xfId="0" applyFont="1" applyBorder="1" applyAlignment="1">
      <alignment horizontal="center"/>
    </xf>
    <xf numFmtId="165" fontId="0" fillId="0" borderId="1" xfId="0" applyNumberFormat="1" applyBorder="1" applyAlignment="1">
      <alignment horizontal="right"/>
    </xf>
    <xf numFmtId="165" fontId="0" fillId="0" borderId="14" xfId="0" applyNumberFormat="1" applyBorder="1" applyAlignment="1">
      <alignment/>
    </xf>
    <xf numFmtId="165" fontId="0" fillId="0" borderId="1" xfId="0" applyNumberFormat="1" applyBorder="1" applyAlignment="1" applyProtection="1">
      <alignment horizontal="right"/>
      <protection locked="0"/>
    </xf>
    <xf numFmtId="165" fontId="0" fillId="0" borderId="14" xfId="0" applyNumberFormat="1" applyFont="1" applyBorder="1" applyAlignment="1">
      <alignment/>
    </xf>
    <xf numFmtId="165" fontId="0" fillId="0" borderId="6" xfId="0" applyNumberFormat="1" applyBorder="1" applyAlignment="1">
      <alignment/>
    </xf>
    <xf numFmtId="165" fontId="0" fillId="0" borderId="15" xfId="0" applyNumberFormat="1" applyFont="1" applyBorder="1" applyAlignment="1">
      <alignment/>
    </xf>
    <xf numFmtId="165" fontId="0" fillId="0" borderId="1" xfId="0" applyNumberFormat="1" applyFill="1" applyBorder="1" applyAlignment="1">
      <alignment/>
    </xf>
    <xf numFmtId="165" fontId="0" fillId="0" borderId="6" xfId="0" applyNumberFormat="1" applyFill="1" applyBorder="1" applyAlignment="1">
      <alignment/>
    </xf>
    <xf numFmtId="3" fontId="11" fillId="4" borderId="1" xfId="0" applyNumberFormat="1" applyFont="1" applyFill="1" applyBorder="1" applyAlignment="1">
      <alignment vertical="center" wrapText="1"/>
    </xf>
    <xf numFmtId="0" fontId="0" fillId="4" borderId="1" xfId="0" applyFont="1" applyFill="1" applyBorder="1" applyAlignment="1">
      <alignment wrapText="1"/>
    </xf>
    <xf numFmtId="0" fontId="0" fillId="0" borderId="6" xfId="0" applyFont="1" applyFill="1" applyBorder="1" applyAlignment="1">
      <alignment/>
    </xf>
    <xf numFmtId="0" fontId="7" fillId="0" borderId="1" xfId="0" applyFont="1" applyFill="1" applyBorder="1" applyAlignment="1">
      <alignment vertical="top" wrapText="1"/>
    </xf>
    <xf numFmtId="3" fontId="0" fillId="4" borderId="1" xfId="0" applyNumberFormat="1" applyFont="1" applyFill="1" applyBorder="1" applyAlignment="1">
      <alignment wrapText="1"/>
    </xf>
    <xf numFmtId="0" fontId="0" fillId="4" borderId="0" xfId="0" applyFont="1" applyFill="1" applyBorder="1" applyAlignment="1">
      <alignment vertical="top" wrapText="1"/>
    </xf>
    <xf numFmtId="3" fontId="1" fillId="4" borderId="0" xfId="0" applyNumberFormat="1" applyFont="1" applyFill="1" applyBorder="1" applyAlignment="1">
      <alignment/>
    </xf>
    <xf numFmtId="3" fontId="2" fillId="4" borderId="0" xfId="0" applyNumberFormat="1" applyFont="1" applyFill="1" applyBorder="1" applyAlignment="1">
      <alignment horizontal="left"/>
    </xf>
    <xf numFmtId="0" fontId="2" fillId="4" borderId="0" xfId="0" applyFont="1" applyFill="1" applyBorder="1" applyAlignment="1">
      <alignment/>
    </xf>
    <xf numFmtId="1" fontId="2" fillId="4" borderId="0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7" fillId="4" borderId="0" xfId="0" applyFont="1" applyFill="1" applyBorder="1" applyAlignment="1">
      <alignment/>
    </xf>
    <xf numFmtId="3" fontId="2" fillId="4" borderId="1" xfId="0" applyNumberFormat="1" applyFont="1" applyFill="1" applyBorder="1" applyAlignment="1">
      <alignment vertical="top" wrapText="1"/>
    </xf>
    <xf numFmtId="0" fontId="36" fillId="0" borderId="0" xfId="0" applyFont="1" applyAlignment="1">
      <alignment/>
    </xf>
    <xf numFmtId="192" fontId="0" fillId="4" borderId="1" xfId="0" applyNumberFormat="1" applyFont="1" applyFill="1" applyBorder="1" applyAlignment="1">
      <alignment/>
    </xf>
    <xf numFmtId="3" fontId="4" fillId="4" borderId="1" xfId="0" applyNumberFormat="1" applyFont="1" applyFill="1" applyBorder="1" applyAlignment="1">
      <alignment horizontal="center" vertical="center"/>
    </xf>
    <xf numFmtId="192" fontId="0" fillId="4" borderId="1" xfId="0" applyNumberFormat="1" applyFill="1" applyBorder="1" applyAlignment="1">
      <alignment/>
    </xf>
    <xf numFmtId="3" fontId="0" fillId="4" borderId="0" xfId="0" applyNumberFormat="1" applyFont="1" applyFill="1" applyBorder="1" applyAlignment="1">
      <alignment horizontal="right" vertical="center" wrapText="1"/>
    </xf>
    <xf numFmtId="3" fontId="11" fillId="4" borderId="1" xfId="0" applyNumberFormat="1" applyFont="1" applyFill="1" applyBorder="1" applyAlignment="1">
      <alignment horizontal="right" vertical="center" wrapText="1"/>
    </xf>
    <xf numFmtId="3" fontId="0" fillId="0" borderId="1" xfId="0" applyNumberFormat="1" applyFont="1" applyFill="1" applyBorder="1" applyAlignment="1">
      <alignment horizontal="right" shrinkToFit="1"/>
    </xf>
    <xf numFmtId="3" fontId="2" fillId="0" borderId="1" xfId="0" applyNumberFormat="1" applyFont="1" applyFill="1" applyBorder="1" applyAlignment="1">
      <alignment wrapText="1"/>
    </xf>
    <xf numFmtId="49" fontId="0" fillId="0" borderId="7" xfId="0" applyNumberFormat="1" applyFill="1" applyBorder="1" applyAlignment="1">
      <alignment horizontal="left" vertical="top"/>
    </xf>
    <xf numFmtId="0" fontId="0" fillId="0" borderId="7" xfId="0" applyBorder="1" applyAlignment="1">
      <alignment horizontal="left"/>
    </xf>
    <xf numFmtId="3" fontId="2" fillId="0" borderId="0" xfId="0" applyNumberFormat="1" applyFont="1" applyFill="1" applyBorder="1" applyAlignment="1">
      <alignment vertical="center" wrapText="1"/>
    </xf>
    <xf numFmtId="0" fontId="2" fillId="0" borderId="0" xfId="0" applyFont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49" fontId="2" fillId="4" borderId="11" xfId="0" applyNumberFormat="1" applyFont="1" applyFill="1" applyBorder="1" applyAlignment="1">
      <alignment horizontal="left" vertical="center"/>
    </xf>
    <xf numFmtId="0" fontId="2" fillId="4" borderId="11" xfId="0" applyFont="1" applyFill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49" fontId="12" fillId="0" borderId="11" xfId="0" applyNumberFormat="1" applyFont="1" applyFill="1" applyBorder="1" applyAlignment="1">
      <alignment horizontal="left" vertical="top"/>
    </xf>
    <xf numFmtId="49" fontId="2" fillId="0" borderId="11" xfId="0" applyNumberFormat="1" applyFont="1" applyFill="1" applyBorder="1" applyAlignment="1">
      <alignment horizontal="left" vertical="top"/>
    </xf>
    <xf numFmtId="0" fontId="2" fillId="0" borderId="11" xfId="0" applyFont="1" applyBorder="1" applyAlignment="1">
      <alignment horizontal="left"/>
    </xf>
    <xf numFmtId="49" fontId="2" fillId="0" borderId="11" xfId="0" applyNumberFormat="1" applyFont="1" applyFill="1" applyBorder="1" applyAlignment="1">
      <alignment horizontal="left" vertical="top"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top"/>
    </xf>
    <xf numFmtId="3" fontId="2" fillId="0" borderId="7" xfId="0" applyNumberFormat="1" applyFont="1" applyFill="1" applyBorder="1" applyAlignment="1">
      <alignment vertical="center" wrapText="1"/>
    </xf>
    <xf numFmtId="3" fontId="2" fillId="4" borderId="7" xfId="0" applyNumberFormat="1" applyFont="1" applyFill="1" applyBorder="1" applyAlignment="1">
      <alignment vertical="center"/>
    </xf>
    <xf numFmtId="3" fontId="2" fillId="0" borderId="7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/>
    </xf>
    <xf numFmtId="3" fontId="2" fillId="0" borderId="11" xfId="0" applyNumberFormat="1" applyFont="1" applyFill="1" applyBorder="1" applyAlignment="1">
      <alignment vertical="center" wrapText="1"/>
    </xf>
    <xf numFmtId="3" fontId="2" fillId="4" borderId="11" xfId="0" applyNumberFormat="1" applyFont="1" applyFill="1" applyBorder="1" applyAlignment="1">
      <alignment vertical="center"/>
    </xf>
    <xf numFmtId="3" fontId="2" fillId="0" borderId="11" xfId="0" applyNumberFormat="1" applyFont="1" applyFill="1" applyBorder="1" applyAlignment="1">
      <alignment horizontal="center"/>
    </xf>
    <xf numFmtId="3" fontId="2" fillId="4" borderId="0" xfId="0" applyNumberFormat="1" applyFont="1" applyFill="1" applyBorder="1" applyAlignment="1">
      <alignment vertic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3" fontId="0" fillId="0" borderId="0" xfId="0" applyNumberFormat="1" applyFont="1" applyFill="1" applyBorder="1" applyAlignment="1">
      <alignment vertical="center" wrapText="1"/>
    </xf>
    <xf numFmtId="3" fontId="0" fillId="4" borderId="0" xfId="0" applyNumberFormat="1" applyFont="1" applyFill="1" applyBorder="1" applyAlignment="1">
      <alignment horizontal="right" vertical="center"/>
    </xf>
    <xf numFmtId="3" fontId="25" fillId="4" borderId="1" xfId="0" applyNumberFormat="1" applyFont="1" applyFill="1" applyBorder="1" applyAlignment="1">
      <alignment vertical="center" wrapText="1"/>
    </xf>
    <xf numFmtId="3" fontId="2" fillId="4" borderId="1" xfId="0" applyNumberFormat="1" applyFont="1" applyFill="1" applyBorder="1" applyAlignment="1">
      <alignment horizontal="center" vertical="center"/>
    </xf>
    <xf numFmtId="3" fontId="0" fillId="0" borderId="6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/>
    </xf>
    <xf numFmtId="49" fontId="0" fillId="0" borderId="1" xfId="0" applyNumberFormat="1" applyFont="1" applyFill="1" applyBorder="1" applyAlignment="1">
      <alignment horizontal="right"/>
    </xf>
    <xf numFmtId="165" fontId="0" fillId="0" borderId="14" xfId="0" applyNumberFormat="1" applyFont="1" applyFill="1" applyBorder="1" applyAlignment="1">
      <alignment/>
    </xf>
    <xf numFmtId="0" fontId="0" fillId="4" borderId="0" xfId="0" applyFont="1" applyFill="1" applyBorder="1" applyAlignment="1">
      <alignment wrapText="1"/>
    </xf>
    <xf numFmtId="3" fontId="25" fillId="4" borderId="1" xfId="0" applyNumberFormat="1" applyFont="1" applyFill="1" applyBorder="1" applyAlignment="1">
      <alignment horizontal="right"/>
    </xf>
    <xf numFmtId="1" fontId="2" fillId="4" borderId="1" xfId="0" applyNumberFormat="1" applyFont="1" applyFill="1" applyBorder="1" applyAlignment="1">
      <alignment horizontal="center"/>
    </xf>
    <xf numFmtId="3" fontId="2" fillId="4" borderId="11" xfId="0" applyNumberFormat="1" applyFont="1" applyFill="1" applyBorder="1" applyAlignment="1">
      <alignment/>
    </xf>
    <xf numFmtId="0" fontId="2" fillId="0" borderId="16" xfId="0" applyFont="1" applyFill="1" applyBorder="1" applyAlignment="1">
      <alignment/>
    </xf>
    <xf numFmtId="3" fontId="2" fillId="0" borderId="7" xfId="0" applyNumberFormat="1" applyFont="1" applyFill="1" applyBorder="1" applyAlignment="1">
      <alignment/>
    </xf>
    <xf numFmtId="3" fontId="2" fillId="4" borderId="7" xfId="0" applyNumberFormat="1" applyFont="1" applyFill="1" applyBorder="1" applyAlignment="1">
      <alignment/>
    </xf>
    <xf numFmtId="3" fontId="2" fillId="0" borderId="5" xfId="0" applyNumberFormat="1" applyFont="1" applyBorder="1" applyAlignment="1">
      <alignment horizontal="center"/>
    </xf>
    <xf numFmtId="3" fontId="2" fillId="0" borderId="11" xfId="0" applyNumberFormat="1" applyFont="1" applyFill="1" applyBorder="1" applyAlignment="1">
      <alignment/>
    </xf>
    <xf numFmtId="3" fontId="2" fillId="0" borderId="4" xfId="0" applyNumberFormat="1" applyFont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4" borderId="10" xfId="0" applyFont="1" applyFill="1" applyBorder="1" applyAlignment="1">
      <alignment/>
    </xf>
    <xf numFmtId="3" fontId="2" fillId="4" borderId="10" xfId="0" applyNumberFormat="1" applyFont="1" applyFill="1" applyBorder="1" applyAlignment="1">
      <alignment/>
    </xf>
    <xf numFmtId="1" fontId="2" fillId="4" borderId="10" xfId="0" applyNumberFormat="1" applyFont="1" applyFill="1" applyBorder="1" applyAlignment="1">
      <alignment horizontal="center"/>
    </xf>
    <xf numFmtId="0" fontId="2" fillId="4" borderId="13" xfId="0" applyFont="1" applyFill="1" applyBorder="1" applyAlignment="1">
      <alignment/>
    </xf>
    <xf numFmtId="0" fontId="2" fillId="0" borderId="7" xfId="0" applyFont="1" applyFill="1" applyBorder="1" applyAlignment="1">
      <alignment/>
    </xf>
    <xf numFmtId="3" fontId="2" fillId="0" borderId="7" xfId="0" applyNumberFormat="1" applyFont="1" applyBorder="1" applyAlignment="1">
      <alignment horizontal="center"/>
    </xf>
    <xf numFmtId="3" fontId="0" fillId="4" borderId="11" xfId="0" applyNumberFormat="1" applyFill="1" applyBorder="1" applyAlignment="1">
      <alignment horizontal="center"/>
    </xf>
    <xf numFmtId="0" fontId="2" fillId="4" borderId="7" xfId="0" applyFont="1" applyFill="1" applyBorder="1" applyAlignment="1">
      <alignment/>
    </xf>
    <xf numFmtId="3" fontId="2" fillId="4" borderId="7" xfId="0" applyNumberFormat="1" applyFont="1" applyFill="1" applyBorder="1" applyAlignment="1">
      <alignment horizontal="center"/>
    </xf>
    <xf numFmtId="0" fontId="28" fillId="4" borderId="0" xfId="0" applyFont="1" applyFill="1" applyBorder="1" applyAlignment="1">
      <alignment/>
    </xf>
    <xf numFmtId="0" fontId="26" fillId="0" borderId="16" xfId="0" applyFont="1" applyFill="1" applyBorder="1" applyAlignment="1">
      <alignment/>
    </xf>
    <xf numFmtId="3" fontId="27" fillId="0" borderId="7" xfId="0" applyNumberFormat="1" applyFont="1" applyFill="1" applyBorder="1" applyAlignment="1">
      <alignment/>
    </xf>
    <xf numFmtId="166" fontId="27" fillId="0" borderId="7" xfId="0" applyNumberFormat="1" applyFont="1" applyFill="1" applyBorder="1" applyAlignment="1">
      <alignment/>
    </xf>
    <xf numFmtId="3" fontId="27" fillId="0" borderId="5" xfId="0" applyNumberFormat="1" applyFont="1" applyFill="1" applyBorder="1" applyAlignment="1">
      <alignment horizontal="center"/>
    </xf>
    <xf numFmtId="1" fontId="2" fillId="4" borderId="4" xfId="0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right"/>
    </xf>
    <xf numFmtId="0" fontId="0" fillId="0" borderId="1" xfId="0" applyFont="1" applyFill="1" applyBorder="1" applyAlignment="1">
      <alignment horizontal="right"/>
    </xf>
    <xf numFmtId="0" fontId="0" fillId="0" borderId="9" xfId="0" applyFont="1" applyFill="1" applyBorder="1" applyAlignment="1">
      <alignment wrapText="1"/>
    </xf>
    <xf numFmtId="0" fontId="5" fillId="2" borderId="9" xfId="0" applyFont="1" applyFill="1" applyBorder="1" applyAlignment="1">
      <alignment/>
    </xf>
    <xf numFmtId="0" fontId="2" fillId="2" borderId="9" xfId="0" applyFont="1" applyFill="1" applyBorder="1" applyAlignment="1">
      <alignment wrapText="1"/>
    </xf>
    <xf numFmtId="0" fontId="2" fillId="4" borderId="9" xfId="0" applyFont="1" applyFill="1" applyBorder="1" applyAlignment="1">
      <alignment wrapText="1"/>
    </xf>
    <xf numFmtId="3" fontId="0" fillId="4" borderId="0" xfId="0" applyNumberFormat="1" applyFill="1" applyBorder="1" applyAlignment="1">
      <alignment horizontal="center"/>
    </xf>
    <xf numFmtId="0" fontId="26" fillId="0" borderId="8" xfId="0" applyFont="1" applyFill="1" applyBorder="1" applyAlignment="1">
      <alignment/>
    </xf>
    <xf numFmtId="3" fontId="27" fillId="0" borderId="0" xfId="0" applyNumberFormat="1" applyFont="1" applyFill="1" applyBorder="1" applyAlignment="1">
      <alignment/>
    </xf>
    <xf numFmtId="166" fontId="27" fillId="0" borderId="0" xfId="0" applyNumberFormat="1" applyFont="1" applyFill="1" applyBorder="1" applyAlignment="1">
      <alignment/>
    </xf>
    <xf numFmtId="3" fontId="27" fillId="0" borderId="17" xfId="0" applyNumberFormat="1" applyFont="1" applyFill="1" applyBorder="1" applyAlignment="1">
      <alignment horizontal="center"/>
    </xf>
    <xf numFmtId="0" fontId="2" fillId="4" borderId="8" xfId="0" applyFont="1" applyFill="1" applyBorder="1" applyAlignment="1">
      <alignment/>
    </xf>
    <xf numFmtId="1" fontId="2" fillId="4" borderId="17" xfId="0" applyNumberFormat="1" applyFont="1" applyFill="1" applyBorder="1" applyAlignment="1">
      <alignment horizontal="center"/>
    </xf>
    <xf numFmtId="14" fontId="0" fillId="0" borderId="3" xfId="0" applyNumberFormat="1" applyBorder="1" applyAlignment="1">
      <alignment/>
    </xf>
    <xf numFmtId="49" fontId="0" fillId="0" borderId="3" xfId="0" applyNumberForma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165" fontId="0" fillId="0" borderId="3" xfId="0" applyNumberFormat="1" applyBorder="1" applyAlignment="1">
      <alignment/>
    </xf>
    <xf numFmtId="0" fontId="0" fillId="0" borderId="1" xfId="0" applyFill="1" applyBorder="1" applyAlignment="1">
      <alignment wrapText="1"/>
    </xf>
    <xf numFmtId="14" fontId="0" fillId="0" borderId="1" xfId="0" applyNumberFormat="1" applyFill="1" applyBorder="1" applyAlignment="1">
      <alignment/>
    </xf>
    <xf numFmtId="3" fontId="2" fillId="0" borderId="0" xfId="0" applyNumberFormat="1" applyFont="1" applyFill="1" applyBorder="1" applyAlignment="1">
      <alignment wrapText="1"/>
    </xf>
    <xf numFmtId="3" fontId="2" fillId="4" borderId="1" xfId="0" applyNumberFormat="1" applyFont="1" applyFill="1" applyBorder="1" applyAlignment="1">
      <alignment vertical="center" wrapText="1"/>
    </xf>
    <xf numFmtId="0" fontId="0" fillId="0" borderId="0" xfId="0" applyBorder="1" applyAlignment="1">
      <alignment wrapText="1"/>
    </xf>
    <xf numFmtId="3" fontId="0" fillId="0" borderId="2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/>
    </xf>
    <xf numFmtId="165" fontId="0" fillId="0" borderId="0" xfId="0" applyNumberFormat="1" applyFont="1" applyFill="1" applyBorder="1" applyAlignment="1">
      <alignment/>
    </xf>
    <xf numFmtId="14" fontId="0" fillId="0" borderId="0" xfId="0" applyNumberFormat="1" applyFill="1" applyBorder="1" applyAlignment="1">
      <alignment/>
    </xf>
    <xf numFmtId="3" fontId="2" fillId="0" borderId="0" xfId="0" applyNumberFormat="1" applyFont="1" applyFill="1" applyBorder="1" applyAlignment="1">
      <alignment wrapText="1"/>
    </xf>
    <xf numFmtId="3" fontId="25" fillId="4" borderId="1" xfId="0" applyNumberFormat="1" applyFont="1" applyFill="1" applyBorder="1" applyAlignment="1">
      <alignment horizontal="right" vertical="center" wrapText="1"/>
    </xf>
    <xf numFmtId="3" fontId="2" fillId="4" borderId="1" xfId="0" applyNumberFormat="1" applyFont="1" applyFill="1" applyBorder="1" applyAlignment="1">
      <alignment horizontal="right" vertical="center"/>
    </xf>
    <xf numFmtId="0" fontId="0" fillId="4" borderId="9" xfId="0" applyFont="1" applyFill="1" applyBorder="1" applyAlignment="1">
      <alignment vertical="top" wrapText="1"/>
    </xf>
    <xf numFmtId="0" fontId="6" fillId="4" borderId="1" xfId="0" applyFont="1" applyFill="1" applyBorder="1" applyAlignment="1">
      <alignment horizontal="left" vertical="center" wrapText="1"/>
    </xf>
    <xf numFmtId="14" fontId="0" fillId="0" borderId="1" xfId="0" applyNumberFormat="1" applyFont="1" applyBorder="1" applyAlignment="1">
      <alignment horizontal="right" wrapText="1"/>
    </xf>
    <xf numFmtId="0" fontId="0" fillId="0" borderId="1" xfId="0" applyFont="1" applyBorder="1" applyAlignment="1">
      <alignment horizontal="justify" vertical="justify" wrapText="1"/>
    </xf>
    <xf numFmtId="0" fontId="0" fillId="0" borderId="1" xfId="0" applyFont="1" applyBorder="1" applyAlignment="1">
      <alignment horizontal="center"/>
    </xf>
    <xf numFmtId="49" fontId="0" fillId="0" borderId="1" xfId="0" applyNumberFormat="1" applyFont="1" applyBorder="1" applyAlignment="1">
      <alignment horizontal="right"/>
    </xf>
    <xf numFmtId="0" fontId="0" fillId="0" borderId="1" xfId="0" applyFont="1" applyBorder="1" applyAlignment="1">
      <alignment horizontal="justify" wrapText="1"/>
    </xf>
    <xf numFmtId="0" fontId="2" fillId="4" borderId="0" xfId="0" applyFont="1" applyFill="1" applyBorder="1" applyAlignment="1">
      <alignment horizontal="center" wrapText="1"/>
    </xf>
    <xf numFmtId="0" fontId="0" fillId="4" borderId="0" xfId="0" applyFill="1" applyBorder="1" applyAlignment="1">
      <alignment horizontal="center"/>
    </xf>
    <xf numFmtId="0" fontId="0" fillId="0" borderId="2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top" wrapText="1"/>
    </xf>
    <xf numFmtId="3" fontId="33" fillId="0" borderId="1" xfId="0" applyNumberFormat="1" applyFont="1" applyFill="1" applyBorder="1" applyAlignment="1">
      <alignment vertical="center" wrapText="1"/>
    </xf>
    <xf numFmtId="3" fontId="4" fillId="4" borderId="1" xfId="0" applyNumberFormat="1" applyFont="1" applyFill="1" applyBorder="1" applyAlignment="1">
      <alignment vertical="center"/>
    </xf>
    <xf numFmtId="3" fontId="4" fillId="0" borderId="1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top"/>
    </xf>
    <xf numFmtId="0" fontId="0" fillId="0" borderId="4" xfId="0" applyFill="1" applyBorder="1" applyAlignment="1">
      <alignment horizontal="center"/>
    </xf>
    <xf numFmtId="3" fontId="0" fillId="4" borderId="0" xfId="0" applyNumberFormat="1" applyFill="1" applyAlignment="1">
      <alignment horizontal="left" vertical="center"/>
    </xf>
    <xf numFmtId="0" fontId="0" fillId="4" borderId="7" xfId="0" applyFont="1" applyFill="1" applyBorder="1" applyAlignment="1">
      <alignment vertical="top" wrapText="1"/>
    </xf>
    <xf numFmtId="3" fontId="11" fillId="4" borderId="7" xfId="0" applyNumberFormat="1" applyFont="1" applyFill="1" applyBorder="1" applyAlignment="1">
      <alignment vertical="center" wrapText="1"/>
    </xf>
    <xf numFmtId="3" fontId="11" fillId="4" borderId="7" xfId="0" applyNumberFormat="1" applyFont="1" applyFill="1" applyBorder="1" applyAlignment="1">
      <alignment horizontal="right" vertical="center" wrapText="1"/>
    </xf>
    <xf numFmtId="3" fontId="0" fillId="4" borderId="7" xfId="0" applyNumberFormat="1" applyFont="1" applyFill="1" applyBorder="1" applyAlignment="1">
      <alignment horizontal="right" vertical="center"/>
    </xf>
    <xf numFmtId="3" fontId="0" fillId="4" borderId="7" xfId="0" applyNumberFormat="1" applyFont="1" applyFill="1" applyBorder="1" applyAlignment="1">
      <alignment horizontal="center" vertical="center"/>
    </xf>
    <xf numFmtId="3" fontId="0" fillId="0" borderId="1" xfId="0" applyNumberFormat="1" applyFont="1" applyFill="1" applyBorder="1" applyAlignment="1">
      <alignment horizontal="center" vertical="top" wrapText="1"/>
    </xf>
    <xf numFmtId="0" fontId="0" fillId="0" borderId="6" xfId="0" applyFont="1" applyFill="1" applyBorder="1" applyAlignment="1">
      <alignment wrapText="1"/>
    </xf>
    <xf numFmtId="4" fontId="1" fillId="0" borderId="0" xfId="0" applyNumberFormat="1" applyFont="1" applyAlignment="1">
      <alignment/>
    </xf>
    <xf numFmtId="4" fontId="37" fillId="0" borderId="0" xfId="0" applyNumberFormat="1" applyFont="1" applyFill="1" applyAlignment="1">
      <alignment/>
    </xf>
    <xf numFmtId="4" fontId="1" fillId="4" borderId="0" xfId="0" applyNumberFormat="1" applyFont="1" applyFill="1" applyAlignment="1">
      <alignment/>
    </xf>
    <xf numFmtId="3" fontId="2" fillId="4" borderId="1" xfId="0" applyNumberFormat="1" applyFont="1" applyFill="1" applyBorder="1" applyAlignment="1">
      <alignment horizontal="center" vertical="center"/>
    </xf>
    <xf numFmtId="0" fontId="0" fillId="0" borderId="11" xfId="0" applyFill="1" applyBorder="1" applyAlignment="1">
      <alignment wrapText="1"/>
    </xf>
    <xf numFmtId="3" fontId="11" fillId="4" borderId="11" xfId="0" applyNumberFormat="1" applyFont="1" applyFill="1" applyBorder="1" applyAlignment="1">
      <alignment vertical="center" wrapText="1"/>
    </xf>
    <xf numFmtId="3" fontId="11" fillId="4" borderId="11" xfId="0" applyNumberFormat="1" applyFont="1" applyFill="1" applyBorder="1" applyAlignment="1">
      <alignment horizontal="right" vertical="center" wrapText="1"/>
    </xf>
    <xf numFmtId="3" fontId="0" fillId="4" borderId="11" xfId="0" applyNumberFormat="1" applyFont="1" applyFill="1" applyBorder="1" applyAlignment="1">
      <alignment horizontal="right" vertical="center"/>
    </xf>
    <xf numFmtId="3" fontId="0" fillId="4" borderId="11" xfId="0" applyNumberFormat="1" applyFont="1" applyFill="1" applyBorder="1" applyAlignment="1">
      <alignment horizontal="center" vertical="center"/>
    </xf>
    <xf numFmtId="3" fontId="2" fillId="4" borderId="1" xfId="0" applyNumberFormat="1" applyFont="1" applyFill="1" applyBorder="1" applyAlignment="1">
      <alignment horizontal="right" vertical="center"/>
    </xf>
    <xf numFmtId="3" fontId="11" fillId="4" borderId="0" xfId="0" applyNumberFormat="1" applyFont="1" applyFill="1" applyBorder="1" applyAlignment="1">
      <alignment vertical="center" wrapText="1"/>
    </xf>
    <xf numFmtId="3" fontId="11" fillId="4" borderId="0" xfId="0" applyNumberFormat="1" applyFont="1" applyFill="1" applyBorder="1" applyAlignment="1">
      <alignment horizontal="right" vertical="center" wrapText="1"/>
    </xf>
    <xf numFmtId="3" fontId="0" fillId="4" borderId="0" xfId="0" applyNumberFormat="1" applyFont="1" applyFill="1" applyBorder="1" applyAlignment="1">
      <alignment horizontal="center" vertical="center"/>
    </xf>
    <xf numFmtId="0" fontId="0" fillId="4" borderId="1" xfId="0" applyFont="1" applyFill="1" applyBorder="1" applyAlignment="1">
      <alignment vertical="center" wrapText="1"/>
    </xf>
    <xf numFmtId="0" fontId="0" fillId="0" borderId="12" xfId="0" applyBorder="1" applyAlignment="1">
      <alignment horizontal="center"/>
    </xf>
    <xf numFmtId="165" fontId="0" fillId="0" borderId="18" xfId="0" applyNumberFormat="1" applyBorder="1" applyAlignment="1">
      <alignment/>
    </xf>
    <xf numFmtId="1" fontId="0" fillId="0" borderId="1" xfId="0" applyNumberFormat="1" applyFill="1" applyBorder="1" applyAlignment="1">
      <alignment horizontal="center" vertical="center"/>
    </xf>
    <xf numFmtId="3" fontId="0" fillId="0" borderId="8" xfId="0" applyNumberFormat="1" applyFont="1" applyFill="1" applyBorder="1" applyAlignment="1">
      <alignment/>
    </xf>
    <xf numFmtId="0" fontId="0" fillId="4" borderId="1" xfId="0" applyFont="1" applyFill="1" applyBorder="1" applyAlignment="1">
      <alignment vertical="top"/>
    </xf>
    <xf numFmtId="165" fontId="2" fillId="0" borderId="15" xfId="0" applyNumberFormat="1" applyFont="1" applyBorder="1" applyAlignment="1">
      <alignment/>
    </xf>
    <xf numFmtId="49" fontId="0" fillId="0" borderId="3" xfId="0" applyNumberFormat="1" applyFill="1" applyBorder="1" applyAlignment="1">
      <alignment horizontal="center" wrapText="1"/>
    </xf>
    <xf numFmtId="165" fontId="0" fillId="0" borderId="1" xfId="0" applyNumberFormat="1" applyFont="1" applyBorder="1" applyAlignment="1">
      <alignment/>
    </xf>
    <xf numFmtId="3" fontId="0" fillId="4" borderId="1" xfId="0" applyNumberFormat="1" applyFont="1" applyFill="1" applyBorder="1" applyAlignment="1">
      <alignment horizontal="right"/>
    </xf>
    <xf numFmtId="3" fontId="2" fillId="4" borderId="1" xfId="0" applyNumberFormat="1" applyFont="1" applyFill="1" applyBorder="1" applyAlignment="1">
      <alignment horizontal="right"/>
    </xf>
    <xf numFmtId="0" fontId="0" fillId="4" borderId="1" xfId="0" applyFill="1" applyBorder="1" applyAlignment="1">
      <alignment/>
    </xf>
    <xf numFmtId="3" fontId="0" fillId="4" borderId="1" xfId="0" applyNumberFormat="1" applyFill="1" applyBorder="1" applyAlignment="1">
      <alignment horizontal="right"/>
    </xf>
    <xf numFmtId="0" fontId="0" fillId="0" borderId="1" xfId="0" applyFont="1" applyBorder="1" applyAlignment="1">
      <alignment horizontal="left" vertical="center" wrapText="1"/>
    </xf>
    <xf numFmtId="49" fontId="0" fillId="0" borderId="4" xfId="0" applyNumberFormat="1" applyFill="1" applyBorder="1" applyAlignment="1">
      <alignment horizontal="center" vertical="center"/>
    </xf>
    <xf numFmtId="3" fontId="0" fillId="0" borderId="4" xfId="0" applyNumberFormat="1" applyFont="1" applyFill="1" applyBorder="1" applyAlignment="1">
      <alignment vertical="center" wrapText="1"/>
    </xf>
    <xf numFmtId="3" fontId="0" fillId="4" borderId="4" xfId="0" applyNumberFormat="1" applyFont="1" applyFill="1" applyBorder="1" applyAlignment="1">
      <alignment vertical="center" wrapText="1"/>
    </xf>
    <xf numFmtId="165" fontId="0" fillId="0" borderId="15" xfId="0" applyNumberFormat="1" applyFont="1" applyFill="1" applyBorder="1" applyAlignment="1">
      <alignment horizontal="right"/>
    </xf>
    <xf numFmtId="165" fontId="2" fillId="0" borderId="15" xfId="0" applyNumberFormat="1" applyFont="1" applyFill="1" applyBorder="1" applyAlignment="1">
      <alignment horizontal="right"/>
    </xf>
    <xf numFmtId="165" fontId="0" fillId="0" borderId="1" xfId="0" applyNumberFormat="1" applyFont="1" applyFill="1" applyBorder="1" applyAlignment="1">
      <alignment horizontal="right"/>
    </xf>
    <xf numFmtId="14" fontId="0" fillId="0" borderId="3" xfId="0" applyNumberFormat="1" applyBorder="1" applyAlignment="1">
      <alignment horizontal="right"/>
    </xf>
    <xf numFmtId="14" fontId="0" fillId="0" borderId="3" xfId="0" applyNumberFormat="1" applyFont="1" applyBorder="1" applyAlignment="1">
      <alignment/>
    </xf>
    <xf numFmtId="0" fontId="0" fillId="0" borderId="13" xfId="0" applyFill="1" applyBorder="1" applyAlignment="1">
      <alignment/>
    </xf>
    <xf numFmtId="0" fontId="2" fillId="4" borderId="8" xfId="0" applyFont="1" applyFill="1" applyBorder="1" applyAlignment="1">
      <alignment horizontal="center" vertical="top"/>
    </xf>
    <xf numFmtId="0" fontId="0" fillId="0" borderId="2" xfId="0" applyFont="1" applyFill="1" applyBorder="1" applyAlignment="1">
      <alignment horizontal="left" vertical="center" wrapText="1"/>
    </xf>
    <xf numFmtId="49" fontId="2" fillId="0" borderId="11" xfId="0" applyNumberFormat="1" applyFont="1" applyFill="1" applyBorder="1" applyAlignment="1">
      <alignment horizontal="left" vertical="center"/>
    </xf>
    <xf numFmtId="3" fontId="2" fillId="0" borderId="0" xfId="0" applyNumberFormat="1" applyFont="1" applyFill="1" applyBorder="1" applyAlignment="1">
      <alignment/>
    </xf>
    <xf numFmtId="1" fontId="0" fillId="4" borderId="1" xfId="0" applyNumberFormat="1" applyFont="1" applyFill="1" applyBorder="1" applyAlignment="1">
      <alignment horizontal="center"/>
    </xf>
    <xf numFmtId="1" fontId="0" fillId="4" borderId="1" xfId="0" applyNumberFormat="1" applyFont="1" applyFill="1" applyBorder="1" applyAlignment="1">
      <alignment horizontal="center" vertical="top"/>
    </xf>
    <xf numFmtId="3" fontId="37" fillId="4" borderId="0" xfId="0" applyNumberFormat="1" applyFont="1" applyFill="1" applyAlignment="1">
      <alignment/>
    </xf>
    <xf numFmtId="3" fontId="1" fillId="4" borderId="0" xfId="0" applyNumberFormat="1" applyFont="1" applyFill="1" applyAlignment="1">
      <alignment horizontal="right" vertical="center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3" fontId="1" fillId="4" borderId="0" xfId="0" applyNumberFormat="1" applyFont="1" applyFill="1" applyAlignment="1">
      <alignment/>
    </xf>
    <xf numFmtId="165" fontId="0" fillId="0" borderId="15" xfId="0" applyNumberFormat="1" applyFont="1" applyFill="1" applyBorder="1" applyAlignment="1">
      <alignment horizontal="right"/>
    </xf>
    <xf numFmtId="165" fontId="0" fillId="0" borderId="1" xfId="0" applyNumberFormat="1" applyFont="1" applyBorder="1" applyAlignment="1">
      <alignment/>
    </xf>
    <xf numFmtId="0" fontId="0" fillId="0" borderId="9" xfId="0" applyFont="1" applyBorder="1" applyAlignment="1">
      <alignment wrapText="1"/>
    </xf>
    <xf numFmtId="0" fontId="0" fillId="4" borderId="3" xfId="0" applyFont="1" applyFill="1" applyBorder="1" applyAlignment="1">
      <alignment horizontal="center" vertical="top"/>
    </xf>
    <xf numFmtId="165" fontId="0" fillId="0" borderId="14" xfId="0" applyNumberFormat="1" applyFont="1" applyBorder="1" applyAlignment="1">
      <alignment/>
    </xf>
    <xf numFmtId="3" fontId="11" fillId="4" borderId="1" xfId="0" applyNumberFormat="1" applyFont="1" applyFill="1" applyBorder="1" applyAlignment="1">
      <alignment horizontal="right"/>
    </xf>
    <xf numFmtId="3" fontId="0" fillId="4" borderId="1" xfId="0" applyNumberFormat="1" applyFont="1" applyFill="1" applyBorder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 wrapText="1"/>
    </xf>
    <xf numFmtId="0" fontId="1" fillId="0" borderId="0" xfId="0" applyFont="1" applyFill="1" applyAlignment="1">
      <alignment/>
    </xf>
    <xf numFmtId="3" fontId="2" fillId="4" borderId="1" xfId="0" applyNumberFormat="1" applyFont="1" applyFill="1" applyBorder="1" applyAlignment="1">
      <alignment wrapText="1"/>
    </xf>
    <xf numFmtId="3" fontId="2" fillId="4" borderId="0" xfId="0" applyNumberFormat="1" applyFont="1" applyFill="1" applyBorder="1" applyAlignment="1">
      <alignment wrapText="1"/>
    </xf>
    <xf numFmtId="0" fontId="16" fillId="2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0" fontId="16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3" fontId="0" fillId="0" borderId="3" xfId="0" applyNumberFormat="1" applyBorder="1" applyAlignment="1">
      <alignment/>
    </xf>
    <xf numFmtId="165" fontId="0" fillId="0" borderId="18" xfId="0" applyNumberFormat="1" applyFont="1" applyBorder="1" applyAlignment="1">
      <alignment/>
    </xf>
    <xf numFmtId="3" fontId="2" fillId="0" borderId="1" xfId="0" applyNumberFormat="1" applyFont="1" applyFill="1" applyBorder="1" applyAlignment="1">
      <alignment vertical="center" wrapText="1"/>
    </xf>
    <xf numFmtId="3" fontId="4" fillId="4" borderId="1" xfId="0" applyNumberFormat="1" applyFont="1" applyFill="1" applyBorder="1" applyAlignment="1">
      <alignment/>
    </xf>
    <xf numFmtId="3" fontId="0" fillId="4" borderId="1" xfId="0" applyNumberFormat="1" applyFont="1" applyFill="1" applyBorder="1" applyAlignment="1">
      <alignment vertical="top"/>
    </xf>
    <xf numFmtId="3" fontId="0" fillId="4" borderId="1" xfId="0" applyNumberFormat="1" applyFont="1" applyFill="1" applyBorder="1" applyAlignment="1">
      <alignment/>
    </xf>
    <xf numFmtId="3" fontId="0" fillId="4" borderId="1" xfId="0" applyNumberFormat="1" applyFont="1" applyFill="1" applyBorder="1" applyAlignment="1">
      <alignment vertical="top"/>
    </xf>
    <xf numFmtId="3" fontId="0" fillId="4" borderId="3" xfId="0" applyNumberFormat="1" applyFont="1" applyFill="1" applyBorder="1" applyAlignment="1">
      <alignment/>
    </xf>
    <xf numFmtId="0" fontId="6" fillId="0" borderId="9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left"/>
    </xf>
    <xf numFmtId="0" fontId="6" fillId="0" borderId="2" xfId="0" applyFont="1" applyFill="1" applyBorder="1" applyAlignment="1">
      <alignment horizontal="left"/>
    </xf>
    <xf numFmtId="0" fontId="2" fillId="0" borderId="9" xfId="0" applyFont="1" applyBorder="1" applyAlignment="1">
      <alignment horizontal="left" vertical="center" wrapText="1"/>
    </xf>
    <xf numFmtId="3" fontId="25" fillId="4" borderId="1" xfId="0" applyNumberFormat="1" applyFont="1" applyFill="1" applyBorder="1" applyAlignment="1">
      <alignment vertical="center" wrapText="1"/>
    </xf>
    <xf numFmtId="3" fontId="25" fillId="4" borderId="1" xfId="0" applyNumberFormat="1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 wrapText="1"/>
    </xf>
    <xf numFmtId="192" fontId="0" fillId="0" borderId="1" xfId="0" applyNumberFormat="1" applyFill="1" applyBorder="1" applyAlignment="1">
      <alignment/>
    </xf>
    <xf numFmtId="192" fontId="2" fillId="4" borderId="1" xfId="0" applyNumberFormat="1" applyFont="1" applyFill="1" applyBorder="1" applyAlignment="1">
      <alignment/>
    </xf>
    <xf numFmtId="3" fontId="0" fillId="4" borderId="10" xfId="0" applyNumberFormat="1" applyFill="1" applyBorder="1" applyAlignment="1">
      <alignment horizontal="center"/>
    </xf>
    <xf numFmtId="192" fontId="0" fillId="0" borderId="10" xfId="0" applyNumberFormat="1" applyFill="1" applyBorder="1" applyAlignment="1">
      <alignment/>
    </xf>
    <xf numFmtId="192" fontId="0" fillId="4" borderId="10" xfId="0" applyNumberFormat="1" applyFont="1" applyFill="1" applyBorder="1" applyAlignment="1">
      <alignment/>
    </xf>
    <xf numFmtId="165" fontId="2" fillId="0" borderId="14" xfId="0" applyNumberFormat="1" applyFont="1" applyBorder="1" applyAlignment="1">
      <alignment/>
    </xf>
    <xf numFmtId="0" fontId="0" fillId="4" borderId="9" xfId="0" applyFont="1" applyFill="1" applyBorder="1" applyAlignment="1">
      <alignment wrapText="1"/>
    </xf>
    <xf numFmtId="0" fontId="0" fillId="4" borderId="10" xfId="0" applyFont="1" applyFill="1" applyBorder="1" applyAlignment="1">
      <alignment wrapText="1"/>
    </xf>
    <xf numFmtId="0" fontId="0" fillId="4" borderId="2" xfId="0" applyFont="1" applyFill="1" applyBorder="1" applyAlignment="1">
      <alignment wrapText="1"/>
    </xf>
    <xf numFmtId="3" fontId="23" fillId="4" borderId="1" xfId="0" applyNumberFormat="1" applyFont="1" applyFill="1" applyBorder="1" applyAlignment="1">
      <alignment horizontal="right"/>
    </xf>
    <xf numFmtId="1" fontId="0" fillId="4" borderId="3" xfId="0" applyNumberFormat="1" applyFont="1" applyFill="1" applyBorder="1" applyAlignment="1">
      <alignment horizontal="center" vertical="center"/>
    </xf>
    <xf numFmtId="3" fontId="4" fillId="4" borderId="3" xfId="0" applyNumberFormat="1" applyFont="1" applyFill="1" applyBorder="1" applyAlignment="1">
      <alignment vertical="center" wrapText="1"/>
    </xf>
    <xf numFmtId="1" fontId="4" fillId="4" borderId="1" xfId="0" applyNumberFormat="1" applyFont="1" applyFill="1" applyBorder="1" applyAlignment="1">
      <alignment horizontal="center" vertical="center"/>
    </xf>
    <xf numFmtId="3" fontId="0" fillId="4" borderId="2" xfId="0" applyNumberFormat="1" applyFont="1" applyFill="1" applyBorder="1" applyAlignment="1">
      <alignment/>
    </xf>
    <xf numFmtId="3" fontId="0" fillId="4" borderId="4" xfId="0" applyNumberFormat="1" applyFont="1" applyFill="1" applyBorder="1" applyAlignment="1">
      <alignment/>
    </xf>
    <xf numFmtId="3" fontId="11" fillId="4" borderId="1" xfId="0" applyNumberFormat="1" applyFont="1" applyFill="1" applyBorder="1" applyAlignment="1">
      <alignment horizontal="right" vertical="center"/>
    </xf>
    <xf numFmtId="3" fontId="11" fillId="4" borderId="1" xfId="0" applyNumberFormat="1" applyFont="1" applyFill="1" applyBorder="1" applyAlignment="1">
      <alignment vertical="center"/>
    </xf>
    <xf numFmtId="0" fontId="0" fillId="0" borderId="0" xfId="0" applyAlignment="1">
      <alignment horizontal="left" vertical="center" indent="1"/>
    </xf>
    <xf numFmtId="0" fontId="2" fillId="2" borderId="1" xfId="0" applyFont="1" applyFill="1" applyBorder="1" applyAlignment="1">
      <alignment horizontal="left" vertical="center" indent="1"/>
    </xf>
    <xf numFmtId="0" fontId="39" fillId="2" borderId="1" xfId="0" applyFont="1" applyFill="1" applyBorder="1" applyAlignment="1">
      <alignment horizontal="center" vertical="center" wrapText="1"/>
    </xf>
    <xf numFmtId="0" fontId="40" fillId="2" borderId="1" xfId="0" applyFont="1" applyFill="1" applyBorder="1" applyAlignment="1">
      <alignment horizontal="center" vertical="center" wrapText="1"/>
    </xf>
    <xf numFmtId="0" fontId="40" fillId="2" borderId="2" xfId="0" applyFont="1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/>
    </xf>
    <xf numFmtId="0" fontId="0" fillId="7" borderId="1" xfId="0" applyFont="1" applyFill="1" applyBorder="1" applyAlignment="1">
      <alignment horizontal="left" vertical="center" wrapText="1" indent="1"/>
    </xf>
    <xf numFmtId="3" fontId="2" fillId="8" borderId="1" xfId="0" applyNumberFormat="1" applyFont="1" applyFill="1" applyBorder="1" applyAlignment="1">
      <alignment wrapText="1"/>
    </xf>
    <xf numFmtId="0" fontId="0" fillId="8" borderId="1" xfId="0" applyFill="1" applyBorder="1" applyAlignment="1">
      <alignment wrapText="1"/>
    </xf>
    <xf numFmtId="3" fontId="2" fillId="7" borderId="1" xfId="0" applyNumberFormat="1" applyFont="1" applyFill="1" applyBorder="1" applyAlignment="1">
      <alignment wrapText="1"/>
    </xf>
    <xf numFmtId="3" fontId="0" fillId="7" borderId="1" xfId="0" applyNumberFormat="1" applyFill="1" applyBorder="1" applyAlignment="1">
      <alignment/>
    </xf>
    <xf numFmtId="3" fontId="0" fillId="7" borderId="2" xfId="0" applyNumberFormat="1" applyFill="1" applyBorder="1" applyAlignment="1">
      <alignment/>
    </xf>
    <xf numFmtId="3" fontId="0" fillId="8" borderId="2" xfId="0" applyNumberFormat="1" applyFill="1" applyBorder="1" applyAlignment="1">
      <alignment/>
    </xf>
    <xf numFmtId="3" fontId="2" fillId="8" borderId="1" xfId="0" applyNumberFormat="1" applyFont="1" applyFill="1" applyBorder="1" applyAlignment="1">
      <alignment/>
    </xf>
    <xf numFmtId="3" fontId="2" fillId="7" borderId="1" xfId="0" applyNumberFormat="1" applyFont="1" applyFill="1" applyBorder="1" applyAlignment="1">
      <alignment/>
    </xf>
    <xf numFmtId="0" fontId="0" fillId="7" borderId="1" xfId="0" applyFill="1" applyBorder="1" applyAlignment="1">
      <alignment horizontal="left" vertical="center" wrapText="1" indent="1"/>
    </xf>
    <xf numFmtId="0" fontId="0" fillId="8" borderId="1" xfId="0" applyFill="1" applyBorder="1" applyAlignment="1">
      <alignment/>
    </xf>
    <xf numFmtId="0" fontId="0" fillId="7" borderId="1" xfId="0" applyFill="1" applyBorder="1" applyAlignment="1">
      <alignment horizontal="left" vertical="center" indent="1"/>
    </xf>
    <xf numFmtId="0" fontId="6" fillId="7" borderId="1" xfId="0" applyFont="1" applyFill="1" applyBorder="1" applyAlignment="1">
      <alignment horizontal="left" vertical="center" wrapText="1" indent="1"/>
    </xf>
    <xf numFmtId="0" fontId="0" fillId="8" borderId="1" xfId="0" applyFill="1" applyBorder="1" applyAlignment="1">
      <alignment horizontal="right" wrapText="1"/>
    </xf>
    <xf numFmtId="0" fontId="0" fillId="7" borderId="3" xfId="0" applyFill="1" applyBorder="1" applyAlignment="1">
      <alignment horizontal="center" vertical="center"/>
    </xf>
    <xf numFmtId="0" fontId="0" fillId="7" borderId="3" xfId="0" applyFill="1" applyBorder="1" applyAlignment="1">
      <alignment horizontal="left" vertical="center" wrapText="1" indent="1"/>
    </xf>
    <xf numFmtId="3" fontId="2" fillId="8" borderId="3" xfId="0" applyNumberFormat="1" applyFont="1" applyFill="1" applyBorder="1" applyAlignment="1">
      <alignment wrapText="1"/>
    </xf>
    <xf numFmtId="3" fontId="0" fillId="8" borderId="3" xfId="0" applyNumberFormat="1" applyFont="1" applyFill="1" applyBorder="1" applyAlignment="1">
      <alignment wrapText="1"/>
    </xf>
    <xf numFmtId="3" fontId="2" fillId="7" borderId="3" xfId="0" applyNumberFormat="1" applyFont="1" applyFill="1" applyBorder="1" applyAlignment="1">
      <alignment wrapText="1"/>
    </xf>
    <xf numFmtId="3" fontId="0" fillId="7" borderId="3" xfId="0" applyNumberFormat="1" applyFont="1" applyFill="1" applyBorder="1" applyAlignment="1">
      <alignment wrapText="1"/>
    </xf>
    <xf numFmtId="3" fontId="0" fillId="7" borderId="1" xfId="0" applyNumberFormat="1" applyFill="1" applyBorder="1" applyAlignment="1">
      <alignment horizontal="center" vertical="center"/>
    </xf>
    <xf numFmtId="0" fontId="0" fillId="7" borderId="2" xfId="0" applyFill="1" applyBorder="1" applyAlignment="1">
      <alignment horizontal="left" vertical="center" wrapText="1" indent="1"/>
    </xf>
    <xf numFmtId="3" fontId="2" fillId="8" borderId="1" xfId="0" applyNumberFormat="1" applyFont="1" applyFill="1" applyBorder="1" applyAlignment="1">
      <alignment horizontal="right" wrapText="1"/>
    </xf>
    <xf numFmtId="3" fontId="0" fillId="7" borderId="5" xfId="0" applyNumberFormat="1" applyFill="1" applyBorder="1" applyAlignment="1">
      <alignment/>
    </xf>
    <xf numFmtId="0" fontId="0" fillId="0" borderId="1" xfId="0" applyFill="1" applyBorder="1" applyAlignment="1">
      <alignment horizontal="left" vertical="center" wrapText="1" indent="1"/>
    </xf>
    <xf numFmtId="0" fontId="0" fillId="0" borderId="2" xfId="0" applyFill="1" applyBorder="1" applyAlignment="1">
      <alignment horizontal="left" vertical="center" wrapText="1" indent="1"/>
    </xf>
    <xf numFmtId="3" fontId="2" fillId="2" borderId="1" xfId="0" applyNumberFormat="1" applyFont="1" applyFill="1" applyBorder="1" applyAlignment="1">
      <alignment horizontal="right"/>
    </xf>
    <xf numFmtId="0" fontId="3" fillId="4" borderId="0" xfId="0" applyFont="1" applyFill="1" applyBorder="1" applyAlignment="1">
      <alignment horizontal="left" vertical="center" wrapText="1" indent="1"/>
    </xf>
    <xf numFmtId="0" fontId="41" fillId="4" borderId="0" xfId="0" applyFont="1" applyFill="1" applyBorder="1" applyAlignment="1">
      <alignment horizontal="left" vertical="center" wrapText="1" indent="1"/>
    </xf>
    <xf numFmtId="0" fontId="40" fillId="2" borderId="9" xfId="0" applyFont="1" applyFill="1" applyBorder="1" applyAlignment="1">
      <alignment horizontal="center" vertical="center" wrapText="1"/>
    </xf>
    <xf numFmtId="3" fontId="2" fillId="7" borderId="2" xfId="0" applyNumberFormat="1" applyFont="1" applyFill="1" applyBorder="1" applyAlignment="1">
      <alignment/>
    </xf>
    <xf numFmtId="3" fontId="0" fillId="8" borderId="1" xfId="0" applyNumberFormat="1" applyFill="1" applyBorder="1" applyAlignment="1">
      <alignment/>
    </xf>
    <xf numFmtId="3" fontId="2" fillId="7" borderId="1" xfId="0" applyNumberFormat="1" applyFont="1" applyFill="1" applyBorder="1" applyAlignment="1">
      <alignment horizontal="right" vertical="top" wrapText="1"/>
    </xf>
    <xf numFmtId="0" fontId="2" fillId="2" borderId="1" xfId="0" applyFont="1" applyFill="1" applyBorder="1" applyAlignment="1">
      <alignment horizontal="left" vertical="center" wrapText="1" indent="1"/>
    </xf>
    <xf numFmtId="0" fontId="36" fillId="2" borderId="19" xfId="0" applyFont="1" applyFill="1" applyBorder="1" applyAlignment="1">
      <alignment horizontal="center" vertical="center" wrapText="1"/>
    </xf>
    <xf numFmtId="0" fontId="36" fillId="2" borderId="20" xfId="0" applyFont="1" applyFill="1" applyBorder="1" applyAlignment="1">
      <alignment horizontal="center" vertical="center"/>
    </xf>
    <xf numFmtId="3" fontId="36" fillId="2" borderId="20" xfId="0" applyNumberFormat="1" applyFont="1" applyFill="1" applyBorder="1" applyAlignment="1">
      <alignment horizontal="center" vertical="center" wrapText="1"/>
    </xf>
    <xf numFmtId="3" fontId="36" fillId="2" borderId="21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35" fillId="0" borderId="22" xfId="0" applyFont="1" applyBorder="1" applyAlignment="1">
      <alignment horizontal="center"/>
    </xf>
    <xf numFmtId="0" fontId="35" fillId="0" borderId="9" xfId="0" applyFont="1" applyBorder="1" applyAlignment="1">
      <alignment horizontal="left"/>
    </xf>
    <xf numFmtId="3" fontId="44" fillId="0" borderId="1" xfId="0" applyNumberFormat="1" applyFont="1" applyBorder="1" applyAlignment="1">
      <alignment horizontal="right" vertical="top" wrapText="1"/>
    </xf>
    <xf numFmtId="3" fontId="36" fillId="0" borderId="1" xfId="0" applyNumberFormat="1" applyFont="1" applyBorder="1" applyAlignment="1">
      <alignment/>
    </xf>
    <xf numFmtId="3" fontId="36" fillId="0" borderId="9" xfId="0" applyNumberFormat="1" applyFont="1" applyBorder="1" applyAlignment="1">
      <alignment/>
    </xf>
    <xf numFmtId="3" fontId="36" fillId="0" borderId="14" xfId="0" applyNumberFormat="1" applyFont="1" applyBorder="1" applyAlignment="1">
      <alignment/>
    </xf>
    <xf numFmtId="0" fontId="5" fillId="0" borderId="9" xfId="0" applyFont="1" applyBorder="1" applyAlignment="1">
      <alignment horizontal="left"/>
    </xf>
    <xf numFmtId="0" fontId="35" fillId="0" borderId="23" xfId="0" applyFont="1" applyBorder="1" applyAlignment="1">
      <alignment horizontal="center"/>
    </xf>
    <xf numFmtId="0" fontId="35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35" fillId="0" borderId="1" xfId="0" applyFont="1" applyBorder="1" applyAlignment="1">
      <alignment horizontal="left"/>
    </xf>
    <xf numFmtId="0" fontId="35" fillId="0" borderId="1" xfId="0" applyFont="1" applyFill="1" applyBorder="1" applyAlignment="1">
      <alignment horizontal="left"/>
    </xf>
    <xf numFmtId="3" fontId="44" fillId="0" borderId="1" xfId="0" applyNumberFormat="1" applyFont="1" applyFill="1" applyBorder="1" applyAlignment="1">
      <alignment horizontal="right" vertical="top" wrapText="1"/>
    </xf>
    <xf numFmtId="0" fontId="5" fillId="0" borderId="1" xfId="0" applyFont="1" applyFill="1" applyBorder="1" applyAlignment="1">
      <alignment horizontal="left"/>
    </xf>
    <xf numFmtId="0" fontId="35" fillId="0" borderId="3" xfId="0" applyFont="1" applyFill="1" applyBorder="1" applyAlignment="1">
      <alignment horizontal="left"/>
    </xf>
    <xf numFmtId="3" fontId="44" fillId="0" borderId="3" xfId="0" applyNumberFormat="1" applyFont="1" applyFill="1" applyBorder="1" applyAlignment="1">
      <alignment horizontal="right" vertical="top" wrapText="1"/>
    </xf>
    <xf numFmtId="3" fontId="36" fillId="0" borderId="16" xfId="0" applyNumberFormat="1" applyFont="1" applyBorder="1" applyAlignment="1">
      <alignment/>
    </xf>
    <xf numFmtId="0" fontId="36" fillId="0" borderId="22" xfId="0" applyFont="1" applyBorder="1" applyAlignment="1">
      <alignment horizontal="center"/>
    </xf>
    <xf numFmtId="0" fontId="7" fillId="0" borderId="3" xfId="0" applyFont="1" applyFill="1" applyBorder="1" applyAlignment="1">
      <alignment horizontal="left"/>
    </xf>
    <xf numFmtId="4" fontId="36" fillId="0" borderId="3" xfId="0" applyNumberFormat="1" applyFont="1" applyBorder="1" applyAlignment="1">
      <alignment/>
    </xf>
    <xf numFmtId="4" fontId="36" fillId="0" borderId="16" xfId="0" applyNumberFormat="1" applyFont="1" applyBorder="1" applyAlignment="1">
      <alignment/>
    </xf>
    <xf numFmtId="3" fontId="36" fillId="0" borderId="18" xfId="0" applyNumberFormat="1" applyFont="1" applyBorder="1" applyAlignment="1">
      <alignment/>
    </xf>
    <xf numFmtId="0" fontId="16" fillId="0" borderId="0" xfId="0" applyFont="1" applyAlignment="1">
      <alignment/>
    </xf>
    <xf numFmtId="4" fontId="16" fillId="0" borderId="0" xfId="0" applyNumberFormat="1" applyFont="1" applyAlignment="1">
      <alignment/>
    </xf>
    <xf numFmtId="0" fontId="35" fillId="0" borderId="23" xfId="0" applyFont="1" applyFill="1" applyBorder="1" applyAlignment="1">
      <alignment horizontal="center"/>
    </xf>
    <xf numFmtId="0" fontId="35" fillId="0" borderId="1" xfId="0" applyFont="1" applyFill="1" applyBorder="1" applyAlignment="1">
      <alignment/>
    </xf>
    <xf numFmtId="3" fontId="36" fillId="0" borderId="1" xfId="0" applyNumberFormat="1" applyFont="1" applyFill="1" applyBorder="1" applyAlignment="1">
      <alignment/>
    </xf>
    <xf numFmtId="3" fontId="36" fillId="0" borderId="9" xfId="0" applyNumberFormat="1" applyFont="1" applyFill="1" applyBorder="1" applyAlignment="1">
      <alignment/>
    </xf>
    <xf numFmtId="0" fontId="35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/>
    </xf>
    <xf numFmtId="0" fontId="35" fillId="0" borderId="23" xfId="0" applyFont="1" applyFill="1" applyBorder="1" applyAlignment="1">
      <alignment horizontal="center"/>
    </xf>
    <xf numFmtId="0" fontId="35" fillId="0" borderId="1" xfId="0" applyFont="1" applyFill="1" applyBorder="1" applyAlignment="1">
      <alignment/>
    </xf>
    <xf numFmtId="0" fontId="36" fillId="0" borderId="23" xfId="0" applyFont="1" applyFill="1" applyBorder="1" applyAlignment="1">
      <alignment horizontal="center"/>
    </xf>
    <xf numFmtId="0" fontId="36" fillId="0" borderId="1" xfId="0" applyFont="1" applyFill="1" applyBorder="1" applyAlignment="1">
      <alignment wrapText="1"/>
    </xf>
    <xf numFmtId="0" fontId="35" fillId="0" borderId="1" xfId="0" applyFont="1" applyFill="1" applyBorder="1" applyAlignment="1">
      <alignment shrinkToFit="1"/>
    </xf>
    <xf numFmtId="0" fontId="36" fillId="0" borderId="22" xfId="0" applyFont="1" applyFill="1" applyBorder="1" applyAlignment="1">
      <alignment horizontal="center"/>
    </xf>
    <xf numFmtId="0" fontId="45" fillId="0" borderId="3" xfId="0" applyFont="1" applyFill="1" applyBorder="1" applyAlignment="1">
      <alignment wrapText="1"/>
    </xf>
    <xf numFmtId="3" fontId="36" fillId="0" borderId="3" xfId="0" applyNumberFormat="1" applyFont="1" applyFill="1" applyBorder="1" applyAlignment="1">
      <alignment/>
    </xf>
    <xf numFmtId="3" fontId="36" fillId="0" borderId="16" xfId="0" applyNumberFormat="1" applyFont="1" applyFill="1" applyBorder="1" applyAlignment="1">
      <alignment/>
    </xf>
    <xf numFmtId="0" fontId="35" fillId="0" borderId="22" xfId="0" applyFont="1" applyFill="1" applyBorder="1" applyAlignment="1">
      <alignment horizontal="center"/>
    </xf>
    <xf numFmtId="0" fontId="35" fillId="0" borderId="3" xfId="0" applyFont="1" applyFill="1" applyBorder="1" applyAlignment="1">
      <alignment wrapText="1"/>
    </xf>
    <xf numFmtId="0" fontId="35" fillId="0" borderId="22" xfId="0" applyFont="1" applyFill="1" applyBorder="1" applyAlignment="1">
      <alignment horizontal="center"/>
    </xf>
    <xf numFmtId="0" fontId="35" fillId="0" borderId="3" xfId="0" applyFont="1" applyFill="1" applyBorder="1" applyAlignment="1">
      <alignment wrapText="1"/>
    </xf>
    <xf numFmtId="0" fontId="36" fillId="0" borderId="3" xfId="0" applyFont="1" applyFill="1" applyBorder="1" applyAlignment="1">
      <alignment wrapText="1"/>
    </xf>
    <xf numFmtId="0" fontId="36" fillId="0" borderId="3" xfId="0" applyFont="1" applyFill="1" applyBorder="1" applyAlignment="1">
      <alignment wrapText="1" shrinkToFit="1"/>
    </xf>
    <xf numFmtId="0" fontId="7" fillId="0" borderId="3" xfId="0" applyFont="1" applyFill="1" applyBorder="1" applyAlignment="1">
      <alignment wrapText="1"/>
    </xf>
    <xf numFmtId="3" fontId="35" fillId="0" borderId="24" xfId="0" applyNumberFormat="1" applyFont="1" applyFill="1" applyBorder="1" applyAlignment="1">
      <alignment horizontal="right"/>
    </xf>
    <xf numFmtId="3" fontId="35" fillId="0" borderId="25" xfId="0" applyNumberFormat="1" applyFont="1" applyFill="1" applyBorder="1" applyAlignment="1">
      <alignment horizontal="right"/>
    </xf>
    <xf numFmtId="3" fontId="36" fillId="0" borderId="0" xfId="0" applyNumberFormat="1" applyFont="1" applyAlignment="1">
      <alignment/>
    </xf>
    <xf numFmtId="3" fontId="36" fillId="0" borderId="0" xfId="0" applyNumberFormat="1" applyFont="1" applyBorder="1" applyAlignment="1">
      <alignment/>
    </xf>
    <xf numFmtId="0" fontId="5" fillId="0" borderId="23" xfId="0" applyFont="1" applyBorder="1" applyAlignment="1">
      <alignment wrapText="1"/>
    </xf>
    <xf numFmtId="0" fontId="5" fillId="0" borderId="1" xfId="0" applyFont="1" applyBorder="1" applyAlignment="1">
      <alignment horizontal="center" vertical="center"/>
    </xf>
    <xf numFmtId="3" fontId="5" fillId="0" borderId="1" xfId="0" applyNumberFormat="1" applyFont="1" applyBorder="1" applyAlignment="1">
      <alignment wrapText="1"/>
    </xf>
    <xf numFmtId="3" fontId="35" fillId="0" borderId="9" xfId="0" applyNumberFormat="1" applyFont="1" applyBorder="1" applyAlignment="1">
      <alignment wrapText="1"/>
    </xf>
    <xf numFmtId="3" fontId="35" fillId="0" borderId="14" xfId="0" applyNumberFormat="1" applyFont="1" applyBorder="1" applyAlignment="1">
      <alignment horizontal="center" vertical="center"/>
    </xf>
    <xf numFmtId="0" fontId="36" fillId="0" borderId="23" xfId="0" applyFont="1" applyBorder="1" applyAlignment="1">
      <alignment horizontal="center"/>
    </xf>
    <xf numFmtId="0" fontId="36" fillId="0" borderId="9" xfId="0" applyFont="1" applyBorder="1" applyAlignment="1">
      <alignment/>
    </xf>
    <xf numFmtId="3" fontId="36" fillId="0" borderId="1" xfId="0" applyNumberFormat="1" applyFont="1" applyBorder="1" applyAlignment="1">
      <alignment/>
    </xf>
    <xf numFmtId="0" fontId="36" fillId="0" borderId="9" xfId="0" applyFont="1" applyBorder="1" applyAlignment="1">
      <alignment horizontal="left"/>
    </xf>
    <xf numFmtId="3" fontId="35" fillId="0" borderId="1" xfId="0" applyNumberFormat="1" applyFont="1" applyBorder="1" applyAlignment="1">
      <alignment/>
    </xf>
    <xf numFmtId="3" fontId="35" fillId="0" borderId="9" xfId="0" applyNumberFormat="1" applyFont="1" applyBorder="1" applyAlignment="1">
      <alignment/>
    </xf>
    <xf numFmtId="3" fontId="36" fillId="0" borderId="24" xfId="0" applyNumberFormat="1" applyFont="1" applyBorder="1" applyAlignment="1">
      <alignment/>
    </xf>
    <xf numFmtId="3" fontId="36" fillId="0" borderId="26" xfId="0" applyNumberFormat="1" applyFont="1" applyBorder="1" applyAlignment="1">
      <alignment/>
    </xf>
    <xf numFmtId="3" fontId="36" fillId="0" borderId="25" xfId="0" applyNumberFormat="1" applyFont="1" applyBorder="1" applyAlignment="1">
      <alignment/>
    </xf>
    <xf numFmtId="0" fontId="35" fillId="0" borderId="0" xfId="0" applyFont="1" applyAlignment="1">
      <alignment horizontal="left"/>
    </xf>
    <xf numFmtId="4" fontId="35" fillId="0" borderId="0" xfId="0" applyNumberFormat="1" applyFont="1" applyAlignment="1">
      <alignment horizontal="right"/>
    </xf>
    <xf numFmtId="0" fontId="36" fillId="0" borderId="0" xfId="0" applyFont="1" applyAlignment="1">
      <alignment horizontal="left"/>
    </xf>
    <xf numFmtId="3" fontId="35" fillId="0" borderId="0" xfId="0" applyNumberFormat="1" applyFont="1" applyAlignment="1">
      <alignment horizontal="right"/>
    </xf>
    <xf numFmtId="0" fontId="7" fillId="0" borderId="0" xfId="0" applyFont="1" applyAlignment="1">
      <alignment/>
    </xf>
    <xf numFmtId="3" fontId="7" fillId="0" borderId="0" xfId="0" applyNumberFormat="1" applyFont="1" applyAlignment="1">
      <alignment/>
    </xf>
    <xf numFmtId="0" fontId="46" fillId="0" borderId="0" xfId="0" applyFont="1" applyAlignment="1">
      <alignment/>
    </xf>
    <xf numFmtId="3" fontId="46" fillId="0" borderId="0" xfId="0" applyNumberFormat="1" applyFont="1" applyAlignment="1">
      <alignment/>
    </xf>
    <xf numFmtId="4" fontId="47" fillId="0" borderId="0" xfId="0" applyNumberFormat="1" applyFont="1" applyAlignment="1">
      <alignment/>
    </xf>
    <xf numFmtId="0" fontId="48" fillId="0" borderId="0" xfId="0" applyFont="1" applyBorder="1" applyAlignment="1">
      <alignment/>
    </xf>
    <xf numFmtId="3" fontId="48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0" fontId="49" fillId="0" borderId="0" xfId="20" applyFill="1" applyBorder="1">
      <alignment vertical="top" wrapText="1"/>
      <protection/>
    </xf>
    <xf numFmtId="0" fontId="49" fillId="0" borderId="0" xfId="20" applyFill="1" applyBorder="1">
      <alignment vertical="top" wrapText="1"/>
      <protection/>
    </xf>
    <xf numFmtId="0" fontId="7" fillId="0" borderId="0" xfId="20">
      <alignment wrapText="1"/>
      <protection/>
    </xf>
    <xf numFmtId="0" fontId="49" fillId="0" borderId="0" xfId="20" applyFill="1" applyBorder="1">
      <alignment vertical="top" wrapText="1"/>
      <protection/>
    </xf>
    <xf numFmtId="0" fontId="49" fillId="0" borderId="0" xfId="20" applyFill="1">
      <alignment vertical="top" wrapText="1"/>
      <protection/>
    </xf>
    <xf numFmtId="0" fontId="49" fillId="2" borderId="27" xfId="20" applyFill="1" applyBorder="1">
      <alignment vertical="top" wrapText="1"/>
      <protection/>
    </xf>
    <xf numFmtId="0" fontId="49" fillId="2" borderId="27" xfId="20" applyFill="1" applyBorder="1">
      <alignment horizontal="center" vertical="top" wrapText="1"/>
      <protection/>
    </xf>
    <xf numFmtId="0" fontId="34" fillId="0" borderId="28" xfId="20" applyFill="1" applyBorder="1">
      <alignment vertical="top" wrapText="1"/>
      <protection/>
    </xf>
    <xf numFmtId="207" fontId="44" fillId="0" borderId="27" xfId="20" applyFont="1" applyFill="1" applyBorder="1">
      <alignment horizontal="right" vertical="top" wrapText="1"/>
      <protection/>
    </xf>
    <xf numFmtId="0" fontId="52" fillId="0" borderId="27" xfId="20" applyFill="1" applyBorder="1">
      <alignment vertical="top" wrapText="1"/>
      <protection/>
    </xf>
    <xf numFmtId="207" fontId="53" fillId="0" borderId="27" xfId="20" applyFont="1" applyFill="1" applyBorder="1">
      <alignment horizontal="right" vertical="top" wrapText="1"/>
      <protection/>
    </xf>
    <xf numFmtId="0" fontId="52" fillId="0" borderId="0" xfId="20" applyFill="1" applyBorder="1">
      <alignment vertical="top" wrapText="1"/>
      <protection/>
    </xf>
    <xf numFmtId="207" fontId="53" fillId="0" borderId="0" xfId="20" applyFont="1" applyFill="1" applyBorder="1">
      <alignment horizontal="right" vertical="top" wrapText="1"/>
      <protection/>
    </xf>
    <xf numFmtId="208" fontId="53" fillId="0" borderId="0" xfId="20" applyFont="1" applyFill="1" applyBorder="1">
      <alignment horizontal="center" vertical="top" wrapText="1"/>
      <protection/>
    </xf>
    <xf numFmtId="207" fontId="49" fillId="0" borderId="29" xfId="20" applyFill="1" applyBorder="1">
      <alignment horizontal="right" vertical="top" wrapText="1"/>
      <protection/>
    </xf>
    <xf numFmtId="207" fontId="49" fillId="0" borderId="27" xfId="20" applyFill="1" applyBorder="1">
      <alignment horizontal="right" vertical="top" wrapText="1"/>
      <protection/>
    </xf>
    <xf numFmtId="0" fontId="34" fillId="0" borderId="0" xfId="20" applyFill="1" applyBorder="1">
      <alignment vertical="top" wrapText="1"/>
      <protection/>
    </xf>
    <xf numFmtId="207" fontId="49" fillId="0" borderId="0" xfId="20" applyFill="1" applyBorder="1">
      <alignment horizontal="right" vertical="top" wrapText="1"/>
      <protection/>
    </xf>
    <xf numFmtId="207" fontId="44" fillId="0" borderId="0" xfId="20" applyFont="1" applyFill="1" applyBorder="1">
      <alignment horizontal="right" vertical="top" wrapText="1"/>
      <protection/>
    </xf>
    <xf numFmtId="0" fontId="49" fillId="0" borderId="0" xfId="20" applyFill="1" applyBorder="1">
      <alignment horizontal="center" vertical="top" wrapText="1"/>
      <protection/>
    </xf>
    <xf numFmtId="208" fontId="44" fillId="0" borderId="0" xfId="20" applyFont="1" applyFill="1" applyBorder="1">
      <alignment horizontal="center" vertical="top" wrapText="1"/>
      <protection/>
    </xf>
    <xf numFmtId="0" fontId="51" fillId="0" borderId="30" xfId="20" applyFont="1" applyFill="1" applyBorder="1">
      <alignment horizontal="left" vertical="top" wrapText="1"/>
      <protection/>
    </xf>
    <xf numFmtId="0" fontId="54" fillId="0" borderId="30" xfId="20" applyFill="1" applyBorder="1">
      <alignment horizontal="center" vertical="top" wrapText="1"/>
      <protection/>
    </xf>
    <xf numFmtId="0" fontId="49" fillId="0" borderId="0" xfId="20" applyFill="1" applyBorder="1">
      <alignment vertical="top" wrapText="1"/>
      <protection/>
    </xf>
    <xf numFmtId="0" fontId="49" fillId="2" borderId="27" xfId="20" applyFill="1" applyBorder="1">
      <alignment horizontal="left" vertical="top" wrapText="1"/>
      <protection/>
    </xf>
    <xf numFmtId="0" fontId="49" fillId="0" borderId="0" xfId="20" applyFill="1" applyBorder="1">
      <alignment vertical="top" wrapText="1"/>
      <protection/>
    </xf>
    <xf numFmtId="0" fontId="55" fillId="0" borderId="31" xfId="20" applyFill="1" applyBorder="1">
      <alignment vertical="top" wrapText="1"/>
      <protection/>
    </xf>
    <xf numFmtId="0" fontId="49" fillId="0" borderId="0" xfId="20" applyFill="1" applyBorder="1">
      <alignment vertical="top" wrapText="1"/>
      <protection/>
    </xf>
    <xf numFmtId="0" fontId="55" fillId="0" borderId="0" xfId="20" applyFill="1" applyBorder="1">
      <alignment vertical="top" wrapText="1"/>
      <protection/>
    </xf>
    <xf numFmtId="0" fontId="49" fillId="0" borderId="0" xfId="20" applyFill="1" applyBorder="1">
      <alignment vertical="top" wrapText="1"/>
      <protection/>
    </xf>
    <xf numFmtId="0" fontId="56" fillId="0" borderId="0" xfId="20" applyFont="1" applyFill="1" applyBorder="1">
      <alignment vertical="top" wrapText="1"/>
      <protection/>
    </xf>
    <xf numFmtId="0" fontId="55" fillId="0" borderId="0" xfId="20" applyFill="1" applyBorder="1">
      <alignment vertical="top" wrapText="1"/>
      <protection/>
    </xf>
    <xf numFmtId="0" fontId="49" fillId="0" borderId="0" xfId="20" applyFill="1" applyBorder="1">
      <alignment vertical="top" wrapText="1"/>
      <protection/>
    </xf>
    <xf numFmtId="0" fontId="49" fillId="0" borderId="0" xfId="20" applyFill="1" applyBorder="1">
      <alignment vertical="top" wrapText="1"/>
      <protection/>
    </xf>
    <xf numFmtId="0" fontId="2" fillId="0" borderId="10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0" fontId="2" fillId="2" borderId="9" xfId="0" applyFont="1" applyFill="1" applyBorder="1" applyAlignment="1">
      <alignment horizontal="left" vertical="top"/>
    </xf>
    <xf numFmtId="0" fontId="2" fillId="2" borderId="10" xfId="0" applyFont="1" applyFill="1" applyBorder="1" applyAlignment="1">
      <alignment horizontal="left" vertical="top"/>
    </xf>
    <xf numFmtId="0" fontId="2" fillId="2" borderId="2" xfId="0" applyFont="1" applyFill="1" applyBorder="1" applyAlignment="1">
      <alignment horizontal="left" vertical="top"/>
    </xf>
    <xf numFmtId="0" fontId="0" fillId="0" borderId="9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9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2" xfId="0" applyFill="1" applyBorder="1" applyAlignment="1">
      <alignment horizontal="left"/>
    </xf>
    <xf numFmtId="49" fontId="12" fillId="0" borderId="0" xfId="0" applyNumberFormat="1" applyFont="1" applyFill="1" applyBorder="1" applyAlignment="1">
      <alignment horizontal="left" vertical="top"/>
    </xf>
    <xf numFmtId="0" fontId="2" fillId="0" borderId="9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2" fillId="0" borderId="2" xfId="0" applyFont="1" applyFill="1" applyBorder="1" applyAlignment="1">
      <alignment horizontal="right"/>
    </xf>
    <xf numFmtId="49" fontId="2" fillId="0" borderId="9" xfId="0" applyNumberFormat="1" applyFont="1" applyFill="1" applyBorder="1" applyAlignment="1">
      <alignment horizontal="right" vertical="top"/>
    </xf>
    <xf numFmtId="49" fontId="2" fillId="0" borderId="10" xfId="0" applyNumberFormat="1" applyFont="1" applyFill="1" applyBorder="1" applyAlignment="1">
      <alignment horizontal="right" vertical="top"/>
    </xf>
    <xf numFmtId="49" fontId="2" fillId="0" borderId="2" xfId="0" applyNumberFormat="1" applyFont="1" applyFill="1" applyBorder="1" applyAlignment="1">
      <alignment horizontal="right" vertical="top"/>
    </xf>
    <xf numFmtId="0" fontId="8" fillId="0" borderId="9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left"/>
    </xf>
    <xf numFmtId="0" fontId="8" fillId="0" borderId="2" xfId="0" applyFont="1" applyFill="1" applyBorder="1" applyAlignment="1">
      <alignment horizontal="left"/>
    </xf>
    <xf numFmtId="0" fontId="2" fillId="0" borderId="9" xfId="0" applyFont="1" applyFill="1" applyBorder="1" applyAlignment="1">
      <alignment horizontal="left"/>
    </xf>
    <xf numFmtId="0" fontId="0" fillId="4" borderId="2" xfId="0" applyFill="1" applyBorder="1" applyAlignment="1">
      <alignment horizontal="left" vertical="center"/>
    </xf>
    <xf numFmtId="0" fontId="2" fillId="2" borderId="9" xfId="0" applyFont="1" applyFill="1" applyBorder="1" applyAlignment="1">
      <alignment vertical="top"/>
    </xf>
    <xf numFmtId="0" fontId="0" fillId="0" borderId="10" xfId="0" applyBorder="1" applyAlignment="1">
      <alignment/>
    </xf>
    <xf numFmtId="0" fontId="0" fillId="0" borderId="2" xfId="0" applyBorder="1" applyAlignment="1">
      <alignment/>
    </xf>
    <xf numFmtId="49" fontId="2" fillId="0" borderId="0" xfId="0" applyNumberFormat="1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Fill="1" applyBorder="1" applyAlignment="1">
      <alignment horizontal="left"/>
    </xf>
    <xf numFmtId="0" fontId="0" fillId="0" borderId="0" xfId="0" applyAlignment="1">
      <alignment/>
    </xf>
    <xf numFmtId="0" fontId="0" fillId="0" borderId="0" xfId="0" applyFill="1" applyAlignment="1">
      <alignment horizontal="center"/>
    </xf>
    <xf numFmtId="49" fontId="2" fillId="0" borderId="0" xfId="0" applyNumberFormat="1" applyFont="1" applyFill="1" applyBorder="1" applyAlignment="1">
      <alignment horizontal="left" vertical="top"/>
    </xf>
    <xf numFmtId="0" fontId="2" fillId="0" borderId="0" xfId="0" applyFont="1" applyBorder="1" applyAlignment="1">
      <alignment horizontal="left"/>
    </xf>
    <xf numFmtId="49" fontId="2" fillId="0" borderId="11" xfId="0" applyNumberFormat="1" applyFont="1" applyFill="1" applyBorder="1" applyAlignment="1">
      <alignment horizontal="left" vertical="center"/>
    </xf>
    <xf numFmtId="0" fontId="0" fillId="0" borderId="7" xfId="0" applyFill="1" applyBorder="1" applyAlignment="1">
      <alignment horizontal="center"/>
    </xf>
    <xf numFmtId="0" fontId="0" fillId="0" borderId="2" xfId="0" applyFont="1" applyBorder="1" applyAlignment="1">
      <alignment wrapText="1"/>
    </xf>
    <xf numFmtId="0" fontId="2" fillId="4" borderId="9" xfId="0" applyFont="1" applyFill="1" applyBorder="1" applyAlignment="1">
      <alignment horizontal="left" vertical="center"/>
    </xf>
    <xf numFmtId="0" fontId="0" fillId="4" borderId="10" xfId="0" applyFill="1" applyBorder="1" applyAlignment="1">
      <alignment horizontal="left" vertical="center"/>
    </xf>
    <xf numFmtId="0" fontId="0" fillId="0" borderId="10" xfId="0" applyFont="1" applyBorder="1" applyAlignment="1">
      <alignment wrapText="1"/>
    </xf>
    <xf numFmtId="49" fontId="2" fillId="0" borderId="0" xfId="0" applyNumberFormat="1" applyFont="1" applyFill="1" applyBorder="1" applyAlignment="1">
      <alignment horizontal="left" vertical="top"/>
    </xf>
    <xf numFmtId="0" fontId="0" fillId="0" borderId="0" xfId="0" applyBorder="1" applyAlignment="1">
      <alignment horizontal="left"/>
    </xf>
    <xf numFmtId="0" fontId="0" fillId="0" borderId="9" xfId="0" applyFont="1" applyFill="1" applyBorder="1" applyAlignment="1">
      <alignment wrapText="1"/>
    </xf>
    <xf numFmtId="0" fontId="30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31" fillId="0" borderId="0" xfId="0" applyFont="1" applyFill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Fill="1" applyBorder="1" applyAlignment="1">
      <alignment/>
    </xf>
    <xf numFmtId="0" fontId="50" fillId="0" borderId="0" xfId="20" applyFill="1" applyBorder="1">
      <alignment vertical="top" wrapText="1"/>
      <protection/>
    </xf>
    <xf numFmtId="0" fontId="51" fillId="0" borderId="0" xfId="20" applyFill="1" applyBorder="1">
      <alignment horizontal="right" vertical="top" wrapText="1"/>
      <protection/>
    </xf>
    <xf numFmtId="0" fontId="49" fillId="2" borderId="27" xfId="20" applyFill="1" applyBorder="1">
      <alignment horizontal="center" vertical="top" wrapText="1"/>
      <protection/>
    </xf>
    <xf numFmtId="208" fontId="44" fillId="0" borderId="27" xfId="20" applyFont="1" applyFill="1" applyBorder="1">
      <alignment horizontal="center" vertical="top" wrapText="1"/>
      <protection/>
    </xf>
    <xf numFmtId="207" fontId="44" fillId="0" borderId="27" xfId="20" applyFont="1" applyFill="1" applyBorder="1">
      <alignment horizontal="right" vertical="top" wrapText="1"/>
      <protection/>
    </xf>
    <xf numFmtId="207" fontId="53" fillId="0" borderId="27" xfId="20" applyFont="1" applyFill="1" applyBorder="1">
      <alignment horizontal="right" vertical="top" wrapText="1"/>
      <protection/>
    </xf>
    <xf numFmtId="208" fontId="53" fillId="0" borderId="27" xfId="20" applyFont="1" applyFill="1" applyBorder="1">
      <alignment horizontal="center" vertical="top" wrapText="1"/>
      <protection/>
    </xf>
    <xf numFmtId="207" fontId="49" fillId="0" borderId="27" xfId="20" applyFill="1" applyBorder="1">
      <alignment horizontal="right" vertical="top" wrapText="1"/>
      <protection/>
    </xf>
    <xf numFmtId="0" fontId="49" fillId="0" borderId="27" xfId="20" applyFill="1" applyBorder="1">
      <alignment horizontal="center" vertical="top" wrapText="1"/>
      <protection/>
    </xf>
    <xf numFmtId="0" fontId="49" fillId="4" borderId="27" xfId="20" applyFill="1" applyBorder="1">
      <alignment vertical="top" wrapText="1"/>
      <protection/>
    </xf>
    <xf numFmtId="0" fontId="54" fillId="0" borderId="30" xfId="20" applyFill="1" applyBorder="1">
      <alignment horizontal="center" vertical="top" wrapText="1"/>
      <protection/>
    </xf>
    <xf numFmtId="0" fontId="55" fillId="0" borderId="31" xfId="20" applyFill="1" applyBorder="1">
      <alignment vertical="top" wrapText="1"/>
      <protection/>
    </xf>
    <xf numFmtId="0" fontId="56" fillId="0" borderId="0" xfId="20" applyFont="1" applyFill="1" applyBorder="1">
      <alignment vertical="top" wrapText="1"/>
      <protection/>
    </xf>
    <xf numFmtId="0" fontId="55" fillId="0" borderId="0" xfId="20" applyFill="1" applyBorder="1">
      <alignment vertical="top" wrapText="1"/>
      <protection/>
    </xf>
    <xf numFmtId="0" fontId="5" fillId="2" borderId="9" xfId="0" applyFont="1" applyFill="1" applyBorder="1" applyAlignment="1">
      <alignment/>
    </xf>
    <xf numFmtId="0" fontId="5" fillId="2" borderId="10" xfId="0" applyFont="1" applyFill="1" applyBorder="1" applyAlignment="1">
      <alignment/>
    </xf>
    <xf numFmtId="0" fontId="5" fillId="2" borderId="2" xfId="0" applyFont="1" applyFill="1" applyBorder="1" applyAlignment="1">
      <alignment/>
    </xf>
    <xf numFmtId="0" fontId="0" fillId="0" borderId="2" xfId="0" applyFont="1" applyFill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Fill="1" applyAlignment="1">
      <alignment horizontal="left"/>
    </xf>
    <xf numFmtId="0" fontId="6" fillId="0" borderId="9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left"/>
    </xf>
    <xf numFmtId="0" fontId="6" fillId="0" borderId="2" xfId="0" applyFont="1" applyFill="1" applyBorder="1" applyAlignment="1">
      <alignment horizontal="left"/>
    </xf>
    <xf numFmtId="49" fontId="2" fillId="4" borderId="0" xfId="0" applyNumberFormat="1" applyFont="1" applyFill="1" applyBorder="1" applyAlignment="1">
      <alignment horizontal="left" vertical="center"/>
    </xf>
    <xf numFmtId="0" fontId="2" fillId="4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49" fontId="0" fillId="0" borderId="12" xfId="0" applyNumberFormat="1" applyFill="1" applyBorder="1" applyAlignment="1">
      <alignment horizontal="center" vertical="top"/>
    </xf>
    <xf numFmtId="0" fontId="2" fillId="0" borderId="0" xfId="0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 horizontal="left" vertical="top"/>
    </xf>
    <xf numFmtId="49" fontId="0" fillId="0" borderId="3" xfId="0" applyNumberFormat="1" applyFill="1" applyBorder="1" applyAlignment="1">
      <alignment horizontal="center" vertical="top"/>
    </xf>
    <xf numFmtId="0" fontId="6" fillId="0" borderId="9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left"/>
    </xf>
    <xf numFmtId="0" fontId="6" fillId="0" borderId="2" xfId="0" applyFont="1" applyFill="1" applyBorder="1" applyAlignment="1">
      <alignment horizontal="left"/>
    </xf>
    <xf numFmtId="49" fontId="0" fillId="0" borderId="6" xfId="0" applyNumberFormat="1" applyFill="1" applyBorder="1" applyAlignment="1">
      <alignment horizontal="center" vertical="top"/>
    </xf>
    <xf numFmtId="0" fontId="3" fillId="0" borderId="0" xfId="0" applyFont="1" applyFill="1" applyAlignment="1">
      <alignment horizontal="left"/>
    </xf>
    <xf numFmtId="0" fontId="2" fillId="2" borderId="9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0" fillId="0" borderId="1" xfId="0" applyFill="1" applyBorder="1" applyAlignment="1">
      <alignment horizontal="left"/>
    </xf>
    <xf numFmtId="3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35" fillId="0" borderId="23" xfId="0" applyFont="1" applyBorder="1" applyAlignment="1">
      <alignment horizontal="left"/>
    </xf>
    <xf numFmtId="0" fontId="35" fillId="0" borderId="1" xfId="0" applyFont="1" applyBorder="1" applyAlignment="1">
      <alignment horizontal="left"/>
    </xf>
    <xf numFmtId="4" fontId="48" fillId="0" borderId="0" xfId="0" applyNumberFormat="1" applyFont="1" applyAlignment="1">
      <alignment horizontal="right"/>
    </xf>
    <xf numFmtId="0" fontId="43" fillId="0" borderId="0" xfId="0" applyFont="1" applyAlignment="1">
      <alignment horizontal="left" wrapText="1"/>
    </xf>
    <xf numFmtId="0" fontId="36" fillId="9" borderId="32" xfId="0" applyFont="1" applyFill="1" applyBorder="1" applyAlignment="1">
      <alignment/>
    </xf>
    <xf numFmtId="0" fontId="36" fillId="9" borderId="10" xfId="0" applyFont="1" applyFill="1" applyBorder="1" applyAlignment="1">
      <alignment/>
    </xf>
    <xf numFmtId="0" fontId="36" fillId="9" borderId="33" xfId="0" applyFont="1" applyFill="1" applyBorder="1" applyAlignment="1">
      <alignment/>
    </xf>
    <xf numFmtId="0" fontId="36" fillId="2" borderId="32" xfId="0" applyFont="1" applyFill="1" applyBorder="1" applyAlignment="1">
      <alignment horizontal="left"/>
    </xf>
    <xf numFmtId="0" fontId="36" fillId="2" borderId="10" xfId="0" applyFont="1" applyFill="1" applyBorder="1" applyAlignment="1">
      <alignment horizontal="left"/>
    </xf>
    <xf numFmtId="0" fontId="36" fillId="2" borderId="33" xfId="0" applyFont="1" applyFill="1" applyBorder="1" applyAlignment="1">
      <alignment horizontal="left"/>
    </xf>
    <xf numFmtId="0" fontId="35" fillId="9" borderId="19" xfId="0" applyFont="1" applyFill="1" applyBorder="1" applyAlignment="1">
      <alignment horizontal="left"/>
    </xf>
    <xf numFmtId="0" fontId="35" fillId="9" borderId="34" xfId="0" applyFont="1" applyFill="1" applyBorder="1" applyAlignment="1">
      <alignment horizontal="left"/>
    </xf>
    <xf numFmtId="0" fontId="35" fillId="9" borderId="20" xfId="0" applyFont="1" applyFill="1" applyBorder="1" applyAlignment="1">
      <alignment horizontal="left"/>
    </xf>
    <xf numFmtId="0" fontId="35" fillId="9" borderId="21" xfId="0" applyFont="1" applyFill="1" applyBorder="1" applyAlignment="1">
      <alignment horizontal="left"/>
    </xf>
    <xf numFmtId="0" fontId="35" fillId="10" borderId="35" xfId="0" applyFont="1" applyFill="1" applyBorder="1" applyAlignment="1">
      <alignment horizontal="left"/>
    </xf>
    <xf numFmtId="0" fontId="35" fillId="10" borderId="24" xfId="0" applyFont="1" applyFill="1" applyBorder="1" applyAlignment="1">
      <alignment horizontal="left"/>
    </xf>
    <xf numFmtId="3" fontId="35" fillId="0" borderId="0" xfId="0" applyNumberFormat="1" applyFont="1" applyAlignment="1">
      <alignment horizontal="right"/>
    </xf>
    <xf numFmtId="0" fontId="35" fillId="0" borderId="32" xfId="0" applyFont="1" applyBorder="1" applyAlignment="1">
      <alignment/>
    </xf>
    <xf numFmtId="0" fontId="2" fillId="0" borderId="2" xfId="0" applyFont="1" applyBorder="1" applyAlignment="1">
      <alignment/>
    </xf>
    <xf numFmtId="0" fontId="7" fillId="0" borderId="0" xfId="0" applyFont="1" applyAlignment="1">
      <alignment/>
    </xf>
    <xf numFmtId="0" fontId="35" fillId="0" borderId="35" xfId="0" applyFont="1" applyBorder="1" applyAlignment="1">
      <alignment horizontal="left"/>
    </xf>
    <xf numFmtId="0" fontId="35" fillId="0" borderId="24" xfId="0" applyFont="1" applyBorder="1" applyAlignment="1">
      <alignment horizontal="left"/>
    </xf>
    <xf numFmtId="0" fontId="35" fillId="0" borderId="0" xfId="0" applyFont="1" applyAlignment="1">
      <alignment horizontal="left"/>
    </xf>
    <xf numFmtId="0" fontId="36" fillId="0" borderId="0" xfId="0" applyFont="1" applyAlignment="1">
      <alignment horizontal="left"/>
    </xf>
    <xf numFmtId="192" fontId="0" fillId="0" borderId="10" xfId="0" applyNumberFormat="1" applyBorder="1" applyAlignment="1">
      <alignment/>
    </xf>
    <xf numFmtId="192" fontId="0" fillId="0" borderId="2" xfId="0" applyNumberFormat="1" applyBorder="1" applyAlignment="1">
      <alignment/>
    </xf>
    <xf numFmtId="192" fontId="2" fillId="0" borderId="9" xfId="0" applyNumberFormat="1" applyFont="1" applyBorder="1" applyAlignment="1">
      <alignment/>
    </xf>
    <xf numFmtId="192" fontId="2" fillId="0" borderId="2" xfId="0" applyNumberFormat="1" applyFont="1" applyBorder="1" applyAlignment="1">
      <alignment/>
    </xf>
    <xf numFmtId="0" fontId="0" fillId="0" borderId="9" xfId="0" applyBorder="1" applyAlignment="1">
      <alignment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2" xfId="0" applyBorder="1" applyAlignment="1">
      <alignment wrapText="1"/>
    </xf>
    <xf numFmtId="192" fontId="0" fillId="0" borderId="9" xfId="0" applyNumberFormat="1" applyBorder="1" applyAlignment="1">
      <alignment/>
    </xf>
    <xf numFmtId="0" fontId="35" fillId="2" borderId="9" xfId="0" applyFont="1" applyFill="1" applyBorder="1" applyAlignment="1">
      <alignment/>
    </xf>
    <xf numFmtId="0" fontId="35" fillId="2" borderId="10" xfId="0" applyFont="1" applyFill="1" applyBorder="1" applyAlignment="1">
      <alignment/>
    </xf>
    <xf numFmtId="0" fontId="35" fillId="2" borderId="2" xfId="0" applyFont="1" applyFill="1" applyBorder="1" applyAlignment="1">
      <alignment/>
    </xf>
    <xf numFmtId="192" fontId="2" fillId="2" borderId="9" xfId="0" applyNumberFormat="1" applyFont="1" applyFill="1" applyBorder="1" applyAlignment="1">
      <alignment/>
    </xf>
    <xf numFmtId="0" fontId="0" fillId="2" borderId="2" xfId="0" applyFill="1" applyBorder="1" applyAlignment="1">
      <alignment/>
    </xf>
    <xf numFmtId="0" fontId="28" fillId="2" borderId="9" xfId="0" applyFont="1" applyFill="1" applyBorder="1" applyAlignment="1">
      <alignment horizontal="center" vertical="center"/>
    </xf>
    <xf numFmtId="0" fontId="28" fillId="2" borderId="2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/>
    </xf>
    <xf numFmtId="0" fontId="2" fillId="2" borderId="10" xfId="0" applyFont="1" applyFill="1" applyBorder="1" applyAlignment="1">
      <alignment/>
    </xf>
    <xf numFmtId="0" fontId="2" fillId="2" borderId="2" xfId="0" applyFont="1" applyFill="1" applyBorder="1" applyAlignment="1">
      <alignment/>
    </xf>
    <xf numFmtId="0" fontId="2" fillId="0" borderId="9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2" xfId="0" applyFont="1" applyFill="1" applyBorder="1" applyAlignment="1">
      <alignment/>
    </xf>
    <xf numFmtId="0" fontId="0" fillId="4" borderId="9" xfId="0" applyFill="1" applyBorder="1" applyAlignment="1">
      <alignment wrapText="1"/>
    </xf>
    <xf numFmtId="0" fontId="0" fillId="4" borderId="10" xfId="0" applyFill="1" applyBorder="1" applyAlignment="1">
      <alignment wrapText="1"/>
    </xf>
    <xf numFmtId="0" fontId="0" fillId="4" borderId="2" xfId="0" applyFill="1" applyBorder="1" applyAlignment="1">
      <alignment wrapText="1"/>
    </xf>
    <xf numFmtId="0" fontId="0" fillId="4" borderId="9" xfId="0" applyFill="1" applyBorder="1" applyAlignment="1">
      <alignment/>
    </xf>
    <xf numFmtId="0" fontId="0" fillId="4" borderId="10" xfId="0" applyFill="1" applyBorder="1" applyAlignment="1">
      <alignment/>
    </xf>
    <xf numFmtId="0" fontId="0" fillId="4" borderId="2" xfId="0" applyFill="1" applyBorder="1" applyAlignment="1">
      <alignment/>
    </xf>
    <xf numFmtId="0" fontId="35" fillId="4" borderId="9" xfId="0" applyFont="1" applyFill="1" applyBorder="1" applyAlignment="1">
      <alignment/>
    </xf>
    <xf numFmtId="0" fontId="35" fillId="4" borderId="10" xfId="0" applyFont="1" applyFill="1" applyBorder="1" applyAlignment="1">
      <alignment/>
    </xf>
    <xf numFmtId="0" fontId="35" fillId="4" borderId="2" xfId="0" applyFont="1" applyFill="1" applyBorder="1" applyAlignment="1">
      <alignment/>
    </xf>
    <xf numFmtId="0" fontId="16" fillId="2" borderId="9" xfId="0" applyFont="1" applyFill="1" applyBorder="1" applyAlignment="1">
      <alignment horizontal="center" vertical="center"/>
    </xf>
    <xf numFmtId="0" fontId="16" fillId="2" borderId="10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/>
    </xf>
    <xf numFmtId="0" fontId="0" fillId="2" borderId="1" xfId="0" applyFill="1" applyBorder="1" applyAlignment="1">
      <alignment/>
    </xf>
    <xf numFmtId="0" fontId="2" fillId="2" borderId="16" xfId="0" applyFont="1" applyFill="1" applyBorder="1" applyAlignment="1">
      <alignment horizontal="center" vertical="top" wrapText="1"/>
    </xf>
    <xf numFmtId="0" fontId="0" fillId="0" borderId="5" xfId="0" applyBorder="1" applyAlignment="1">
      <alignment/>
    </xf>
    <xf numFmtId="0" fontId="2" fillId="2" borderId="9" xfId="0" applyFont="1" applyFill="1" applyBorder="1" applyAlignment="1">
      <alignment horizontal="center" wrapText="1"/>
    </xf>
    <xf numFmtId="0" fontId="0" fillId="0" borderId="2" xfId="0" applyBorder="1" applyAlignment="1">
      <alignment horizontal="center"/>
    </xf>
    <xf numFmtId="3" fontId="0" fillId="0" borderId="9" xfId="0" applyNumberFormat="1" applyFont="1" applyFill="1" applyBorder="1" applyAlignment="1">
      <alignment horizontal="center" vertical="center"/>
    </xf>
    <xf numFmtId="3" fontId="0" fillId="0" borderId="2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92" fontId="0" fillId="4" borderId="3" xfId="0" applyNumberFormat="1" applyFont="1" applyFill="1" applyBorder="1" applyAlignment="1">
      <alignment horizontal="right" vertical="center"/>
    </xf>
    <xf numFmtId="0" fontId="0" fillId="4" borderId="12" xfId="0" applyFont="1" applyFill="1" applyBorder="1" applyAlignment="1">
      <alignment horizontal="right"/>
    </xf>
    <xf numFmtId="192" fontId="0" fillId="0" borderId="3" xfId="0" applyNumberFormat="1" applyFont="1" applyFill="1" applyBorder="1" applyAlignment="1">
      <alignment horizontal="right" vertical="center"/>
    </xf>
    <xf numFmtId="0" fontId="0" fillId="0" borderId="12" xfId="0" applyFont="1" applyFill="1" applyBorder="1" applyAlignment="1">
      <alignment horizontal="right"/>
    </xf>
    <xf numFmtId="192" fontId="0" fillId="0" borderId="12" xfId="0" applyNumberFormat="1" applyFont="1" applyFill="1" applyBorder="1" applyAlignment="1">
      <alignment horizontal="right" vertical="center"/>
    </xf>
    <xf numFmtId="192" fontId="0" fillId="0" borderId="6" xfId="0" applyNumberFormat="1" applyFont="1" applyFill="1" applyBorder="1" applyAlignment="1">
      <alignment horizontal="right" vertical="center"/>
    </xf>
    <xf numFmtId="192" fontId="0" fillId="4" borderId="12" xfId="0" applyNumberFormat="1" applyFont="1" applyFill="1" applyBorder="1" applyAlignment="1">
      <alignment horizontal="right" vertical="center"/>
    </xf>
    <xf numFmtId="192" fontId="0" fillId="4" borderId="6" xfId="0" applyNumberFormat="1" applyFont="1" applyFill="1" applyBorder="1" applyAlignment="1">
      <alignment horizontal="right" vertical="center"/>
    </xf>
    <xf numFmtId="0" fontId="6" fillId="4" borderId="9" xfId="0" applyFont="1" applyFill="1" applyBorder="1" applyAlignment="1">
      <alignment vertical="center" wrapText="1"/>
    </xf>
    <xf numFmtId="0" fontId="0" fillId="4" borderId="1" xfId="0" applyFont="1" applyFill="1" applyBorder="1" applyAlignment="1">
      <alignment vertical="center" wrapText="1" shrinkToFit="1"/>
    </xf>
    <xf numFmtId="0" fontId="0" fillId="4" borderId="1" xfId="0" applyFill="1" applyBorder="1" applyAlignment="1">
      <alignment/>
    </xf>
    <xf numFmtId="0" fontId="16" fillId="2" borderId="9" xfId="0" applyFont="1" applyFill="1" applyBorder="1" applyAlignment="1">
      <alignment horizontal="center"/>
    </xf>
    <xf numFmtId="0" fontId="16" fillId="2" borderId="10" xfId="0" applyFont="1" applyFill="1" applyBorder="1" applyAlignment="1">
      <alignment horizontal="center"/>
    </xf>
    <xf numFmtId="0" fontId="16" fillId="2" borderId="2" xfId="0" applyFont="1" applyFill="1" applyBorder="1" applyAlignment="1">
      <alignment horizontal="center"/>
    </xf>
    <xf numFmtId="0" fontId="2" fillId="2" borderId="1" xfId="0" applyFont="1" applyFill="1" applyBorder="1" applyAlignment="1">
      <alignment/>
    </xf>
    <xf numFmtId="0" fontId="0" fillId="0" borderId="1" xfId="0" applyBorder="1" applyAlignment="1">
      <alignment/>
    </xf>
    <xf numFmtId="0" fontId="2" fillId="0" borderId="0" xfId="0" applyFont="1" applyFill="1" applyBorder="1" applyAlignment="1">
      <alignment vertical="center"/>
    </xf>
    <xf numFmtId="0" fontId="1" fillId="0" borderId="0" xfId="0" applyFont="1" applyAlignment="1">
      <alignment/>
    </xf>
    <xf numFmtId="0" fontId="2" fillId="2" borderId="1" xfId="0" applyFont="1" applyFill="1" applyBorder="1" applyAlignment="1">
      <alignment vertical="center"/>
    </xf>
    <xf numFmtId="0" fontId="38" fillId="0" borderId="0" xfId="0" applyFont="1" applyAlignment="1">
      <alignment horizontal="left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3" fontId="2" fillId="7" borderId="3" xfId="0" applyNumberFormat="1" applyFont="1" applyFill="1" applyBorder="1" applyAlignment="1">
      <alignment vertical="center" wrapText="1"/>
    </xf>
    <xf numFmtId="3" fontId="2" fillId="7" borderId="6" xfId="0" applyNumberFormat="1" applyFont="1" applyFill="1" applyBorder="1" applyAlignment="1">
      <alignment vertical="center" wrapText="1"/>
    </xf>
    <xf numFmtId="3" fontId="0" fillId="7" borderId="3" xfId="0" applyNumberFormat="1" applyFont="1" applyFill="1" applyBorder="1" applyAlignment="1">
      <alignment vertical="center"/>
    </xf>
    <xf numFmtId="3" fontId="0" fillId="7" borderId="6" xfId="0" applyNumberFormat="1" applyFont="1" applyFill="1" applyBorder="1" applyAlignment="1">
      <alignment vertical="center"/>
    </xf>
    <xf numFmtId="3" fontId="0" fillId="7" borderId="3" xfId="0" applyNumberFormat="1" applyFill="1" applyBorder="1" applyAlignment="1">
      <alignment vertical="center"/>
    </xf>
    <xf numFmtId="3" fontId="0" fillId="7" borderId="6" xfId="0" applyNumberFormat="1" applyFill="1" applyBorder="1" applyAlignment="1">
      <alignment vertical="center"/>
    </xf>
    <xf numFmtId="3" fontId="2" fillId="7" borderId="3" xfId="0" applyNumberFormat="1" applyFont="1" applyFill="1" applyBorder="1" applyAlignment="1">
      <alignment vertical="center"/>
    </xf>
    <xf numFmtId="3" fontId="2" fillId="7" borderId="6" xfId="0" applyNumberFormat="1" applyFont="1" applyFill="1" applyBorder="1" applyAlignment="1">
      <alignment vertical="center"/>
    </xf>
    <xf numFmtId="3" fontId="2" fillId="7" borderId="3" xfId="0" applyNumberFormat="1" applyFont="1" applyFill="1" applyBorder="1" applyAlignment="1">
      <alignment horizontal="right" vertical="center" wrapText="1"/>
    </xf>
    <xf numFmtId="0" fontId="0" fillId="0" borderId="12" xfId="0" applyBorder="1" applyAlignment="1">
      <alignment/>
    </xf>
    <xf numFmtId="0" fontId="0" fillId="0" borderId="6" xfId="0" applyBorder="1" applyAlignment="1">
      <alignment/>
    </xf>
    <xf numFmtId="3" fontId="0" fillId="7" borderId="3" xfId="0" applyNumberFormat="1" applyFont="1" applyFill="1" applyBorder="1" applyAlignment="1">
      <alignment horizontal="right" vertical="center" wrapText="1"/>
    </xf>
    <xf numFmtId="3" fontId="2" fillId="0" borderId="3" xfId="0" applyNumberFormat="1" applyFont="1" applyBorder="1" applyAlignment="1">
      <alignment vertical="center"/>
    </xf>
    <xf numFmtId="3" fontId="2" fillId="0" borderId="12" xfId="0" applyNumberFormat="1" applyFont="1" applyBorder="1" applyAlignment="1">
      <alignment vertical="center"/>
    </xf>
    <xf numFmtId="0" fontId="0" fillId="0" borderId="12" xfId="0" applyBorder="1" applyAlignment="1">
      <alignment vertical="center"/>
    </xf>
    <xf numFmtId="3" fontId="0" fillId="7" borderId="3" xfId="0" applyNumberFormat="1" applyFill="1" applyBorder="1" applyAlignment="1">
      <alignment horizontal="center" vertical="center"/>
    </xf>
    <xf numFmtId="3" fontId="0" fillId="7" borderId="6" xfId="0" applyNumberFormat="1" applyFill="1" applyBorder="1" applyAlignment="1">
      <alignment horizontal="center" vertical="center"/>
    </xf>
    <xf numFmtId="0" fontId="0" fillId="7" borderId="9" xfId="0" applyFill="1" applyBorder="1" applyAlignment="1">
      <alignment horizontal="left" vertical="center" wrapText="1" indent="1"/>
    </xf>
    <xf numFmtId="0" fontId="0" fillId="0" borderId="2" xfId="0" applyBorder="1" applyAlignment="1">
      <alignment vertical="center"/>
    </xf>
    <xf numFmtId="0" fontId="3" fillId="2" borderId="9" xfId="0" applyFont="1" applyFill="1" applyBorder="1" applyAlignment="1">
      <alignment horizontal="left" vertical="center" wrapText="1" indent="1"/>
    </xf>
    <xf numFmtId="0" fontId="41" fillId="0" borderId="2" xfId="0" applyFont="1" applyBorder="1" applyAlignment="1">
      <alignment horizontal="left" vertical="center" wrapText="1" indent="1"/>
    </xf>
    <xf numFmtId="0" fontId="0" fillId="0" borderId="0" xfId="0" applyFont="1" applyFill="1" applyBorder="1" applyAlignment="1">
      <alignment horizontal="left" vertical="center" wrapText="1" indent="1"/>
    </xf>
    <xf numFmtId="0" fontId="0" fillId="7" borderId="3" xfId="0" applyFill="1" applyBorder="1" applyAlignment="1">
      <alignment horizontal="center" vertical="center"/>
    </xf>
    <xf numFmtId="0" fontId="0" fillId="7" borderId="6" xfId="0" applyFill="1" applyBorder="1" applyAlignment="1">
      <alignment horizontal="center" vertical="center"/>
    </xf>
    <xf numFmtId="0" fontId="42" fillId="0" borderId="0" xfId="0" applyFont="1" applyAlignment="1">
      <alignment/>
    </xf>
    <xf numFmtId="0" fontId="0" fillId="2" borderId="2" xfId="0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165" fontId="0" fillId="0" borderId="18" xfId="0" applyNumberFormat="1" applyBorder="1" applyAlignment="1">
      <alignment horizontal="right"/>
    </xf>
    <xf numFmtId="165" fontId="0" fillId="0" borderId="15" xfId="0" applyNumberFormat="1" applyBorder="1" applyAlignment="1">
      <alignment horizontal="right"/>
    </xf>
    <xf numFmtId="0" fontId="0" fillId="0" borderId="3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3" fontId="0" fillId="0" borderId="3" xfId="0" applyNumberFormat="1" applyBorder="1" applyAlignment="1">
      <alignment horizontal="right"/>
    </xf>
    <xf numFmtId="3" fontId="0" fillId="0" borderId="6" xfId="0" applyNumberFormat="1" applyBorder="1" applyAlignment="1">
      <alignment horizontal="right"/>
    </xf>
    <xf numFmtId="14" fontId="0" fillId="0" borderId="3" xfId="0" applyNumberFormat="1" applyBorder="1" applyAlignment="1">
      <alignment horizontal="right"/>
    </xf>
    <xf numFmtId="14" fontId="0" fillId="0" borderId="6" xfId="0" applyNumberFormat="1" applyBorder="1" applyAlignment="1">
      <alignment horizontal="right"/>
    </xf>
    <xf numFmtId="0" fontId="0" fillId="0" borderId="3" xfId="0" applyFont="1" applyBorder="1" applyAlignment="1">
      <alignment horizontal="left" wrapText="1"/>
    </xf>
    <xf numFmtId="0" fontId="0" fillId="0" borderId="6" xfId="0" applyFont="1" applyBorder="1" applyAlignment="1">
      <alignment horizontal="left" wrapText="1"/>
    </xf>
    <xf numFmtId="165" fontId="0" fillId="0" borderId="3" xfId="0" applyNumberFormat="1" applyBorder="1" applyAlignment="1">
      <alignment horizontal="right"/>
    </xf>
    <xf numFmtId="165" fontId="0" fillId="0" borderId="6" xfId="0" applyNumberFormat="1" applyBorder="1" applyAlignment="1">
      <alignment horizontal="right"/>
    </xf>
    <xf numFmtId="165" fontId="0" fillId="0" borderId="18" xfId="0" applyNumberFormat="1" applyFont="1" applyFill="1" applyBorder="1" applyAlignment="1">
      <alignment horizontal="right"/>
    </xf>
    <xf numFmtId="165" fontId="0" fillId="0" borderId="15" xfId="0" applyNumberFormat="1" applyFont="1" applyFill="1" applyBorder="1" applyAlignment="1">
      <alignment horizontal="right"/>
    </xf>
    <xf numFmtId="0" fontId="0" fillId="0" borderId="3" xfId="0" applyFont="1" applyBorder="1" applyAlignment="1">
      <alignment horizontal="justify" wrapText="1"/>
    </xf>
    <xf numFmtId="0" fontId="0" fillId="0" borderId="6" xfId="0" applyFont="1" applyBorder="1" applyAlignment="1">
      <alignment horizontal="justify" wrapText="1"/>
    </xf>
    <xf numFmtId="14" fontId="0" fillId="0" borderId="3" xfId="0" applyNumberFormat="1" applyFont="1" applyFill="1" applyBorder="1" applyAlignment="1">
      <alignment horizontal="right"/>
    </xf>
    <xf numFmtId="14" fontId="0" fillId="0" borderId="6" xfId="0" applyNumberFormat="1" applyFont="1" applyFill="1" applyBorder="1" applyAlignment="1">
      <alignment horizontal="right"/>
    </xf>
    <xf numFmtId="0" fontId="0" fillId="0" borderId="3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49" fontId="0" fillId="0" borderId="3" xfId="0" applyNumberFormat="1" applyFont="1" applyFill="1" applyBorder="1" applyAlignment="1">
      <alignment horizontal="center"/>
    </xf>
    <xf numFmtId="49" fontId="0" fillId="0" borderId="6" xfId="0" applyNumberFormat="1" applyFont="1" applyFill="1" applyBorder="1" applyAlignment="1">
      <alignment horizontal="center"/>
    </xf>
    <xf numFmtId="3" fontId="0" fillId="0" borderId="3" xfId="0" applyNumberFormat="1" applyFont="1" applyFill="1" applyBorder="1" applyAlignment="1">
      <alignment horizontal="right"/>
    </xf>
    <xf numFmtId="3" fontId="0" fillId="0" borderId="6" xfId="0" applyNumberFormat="1" applyFont="1" applyFill="1" applyBorder="1" applyAlignment="1">
      <alignment horizontal="right"/>
    </xf>
    <xf numFmtId="0" fontId="35" fillId="0" borderId="0" xfId="0" applyFont="1" applyAlignment="1">
      <alignment/>
    </xf>
  </cellXfs>
  <cellStyles count="9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normální_dane_cernobila_hi(1)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Skutečnost dle skupin výdajů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spPr>
              <a:pattFill prst="dkHorz">
                <a:fgClr>
                  <a:srgbClr val="333333"/>
                </a:fgClr>
                <a:bgClr>
                  <a:srgbClr val="FFFFCC"/>
                </a:bgClr>
              </a:patt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'čerpání KÚ'!$A$57:$A$60</c:f>
              <c:strCache/>
            </c:strRef>
          </c:cat>
          <c:val>
            <c:numRef>
              <c:f>'čerpání KÚ'!$E$57:$E$60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Čerpání výdajů zastupitelstva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'čerpání zastupitelstva'!$A$59:$A$62</c:f>
              <c:strCache/>
            </c:strRef>
          </c:cat>
          <c:val>
            <c:numRef>
              <c:f>'čerpání zastupitelstva'!$E$59:$E$62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19</xdr:row>
      <xdr:rowOff>0</xdr:rowOff>
    </xdr:from>
    <xdr:to>
      <xdr:col>25</xdr:col>
      <xdr:colOff>0</xdr:colOff>
      <xdr:row>20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352800"/>
          <a:ext cx="14573250" cy="476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54</xdr:row>
      <xdr:rowOff>0</xdr:rowOff>
    </xdr:from>
    <xdr:to>
      <xdr:col>9</xdr:col>
      <xdr:colOff>0</xdr:colOff>
      <xdr:row>55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14135100"/>
          <a:ext cx="6762750" cy="431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54</xdr:row>
      <xdr:rowOff>0</xdr:rowOff>
    </xdr:from>
    <xdr:to>
      <xdr:col>25</xdr:col>
      <xdr:colOff>0</xdr:colOff>
      <xdr:row>55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67550" y="14135100"/>
          <a:ext cx="7600950" cy="431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66</xdr:row>
      <xdr:rowOff>152400</xdr:rowOff>
    </xdr:from>
    <xdr:to>
      <xdr:col>7</xdr:col>
      <xdr:colOff>0</xdr:colOff>
      <xdr:row>89</xdr:row>
      <xdr:rowOff>152400</xdr:rowOff>
    </xdr:to>
    <xdr:graphicFrame>
      <xdr:nvGraphicFramePr>
        <xdr:cNvPr id="1" name="Chart 1"/>
        <xdr:cNvGraphicFramePr/>
      </xdr:nvGraphicFramePr>
      <xdr:xfrm>
        <a:off x="0" y="11249025"/>
        <a:ext cx="723900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67</xdr:row>
      <xdr:rowOff>0</xdr:rowOff>
    </xdr:from>
    <xdr:to>
      <xdr:col>6</xdr:col>
      <xdr:colOff>0</xdr:colOff>
      <xdr:row>90</xdr:row>
      <xdr:rowOff>104775</xdr:rowOff>
    </xdr:to>
    <xdr:graphicFrame>
      <xdr:nvGraphicFramePr>
        <xdr:cNvPr id="1" name="Chart 1"/>
        <xdr:cNvGraphicFramePr/>
      </xdr:nvGraphicFramePr>
      <xdr:xfrm>
        <a:off x="0" y="11306175"/>
        <a:ext cx="7296150" cy="382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L50"/>
  <sheetViews>
    <sheetView tabSelected="1" workbookViewId="0" topLeftCell="A1">
      <selection activeCell="D1" sqref="D1"/>
    </sheetView>
  </sheetViews>
  <sheetFormatPr defaultColWidth="9.00390625" defaultRowHeight="12.75"/>
  <cols>
    <col min="1" max="1" width="43.75390625" style="28" customWidth="1"/>
    <col min="2" max="4" width="15.75390625" style="0" customWidth="1"/>
    <col min="5" max="5" width="16.875" style="0" customWidth="1"/>
    <col min="6" max="7" width="0" style="0" hidden="1" customWidth="1"/>
  </cols>
  <sheetData>
    <row r="1" spans="4:8" ht="15">
      <c r="D1" s="1045" t="s">
        <v>545</v>
      </c>
      <c r="E1" s="437"/>
      <c r="F1" s="437"/>
      <c r="G1" s="437"/>
      <c r="H1" s="437"/>
    </row>
    <row r="2" spans="4:8" ht="15">
      <c r="D2" s="1045" t="s">
        <v>1076</v>
      </c>
      <c r="E2" s="437"/>
      <c r="F2" s="437"/>
      <c r="G2" s="437"/>
      <c r="H2" s="437"/>
    </row>
    <row r="3" spans="4:8" ht="14.25">
      <c r="D3" s="437"/>
      <c r="E3" s="437"/>
      <c r="F3" s="437"/>
      <c r="G3" s="437"/>
      <c r="H3" s="437"/>
    </row>
    <row r="4" spans="1:5" ht="18">
      <c r="A4" s="858" t="s">
        <v>495</v>
      </c>
      <c r="B4" s="858"/>
      <c r="C4" s="858"/>
      <c r="D4" s="858"/>
      <c r="E4" s="858"/>
    </row>
    <row r="6" spans="1:5" ht="18">
      <c r="A6" s="859" t="s">
        <v>496</v>
      </c>
      <c r="B6" s="859"/>
      <c r="C6" s="859"/>
      <c r="D6" s="859"/>
      <c r="E6" s="859"/>
    </row>
    <row r="7" spans="2:3" ht="14.25">
      <c r="B7" s="437"/>
      <c r="C7" s="437"/>
    </row>
    <row r="8" spans="2:3" ht="14.25">
      <c r="B8" s="437"/>
      <c r="C8" s="437"/>
    </row>
    <row r="9" spans="1:3" ht="12.75">
      <c r="A9" s="55" t="s">
        <v>469</v>
      </c>
      <c r="C9" s="15"/>
    </row>
    <row r="10" spans="1:5" ht="25.5">
      <c r="A10" s="21"/>
      <c r="B10" s="42" t="s">
        <v>471</v>
      </c>
      <c r="C10" s="51" t="s">
        <v>472</v>
      </c>
      <c r="D10" s="5" t="s">
        <v>299</v>
      </c>
      <c r="E10" s="43" t="s">
        <v>473</v>
      </c>
    </row>
    <row r="11" spans="1:5" ht="12.75">
      <c r="A11" s="22" t="s">
        <v>690</v>
      </c>
      <c r="B11" s="310">
        <f>B35</f>
        <v>7852064</v>
      </c>
      <c r="C11" s="310">
        <v>8777375</v>
      </c>
      <c r="D11" s="310">
        <v>7691257</v>
      </c>
      <c r="E11" s="269">
        <f>+D11/C11*100</f>
        <v>87.62593600022785</v>
      </c>
    </row>
    <row r="12" spans="1:5" ht="12.75">
      <c r="A12" s="22" t="s">
        <v>689</v>
      </c>
      <c r="B12" s="290">
        <f>B48</f>
        <v>7852064</v>
      </c>
      <c r="C12" s="280">
        <v>8777375</v>
      </c>
      <c r="D12" s="280">
        <v>6767396</v>
      </c>
      <c r="E12" s="269">
        <f>+D12/C12*100</f>
        <v>77.10045429299763</v>
      </c>
    </row>
    <row r="13" spans="1:5" ht="12.75">
      <c r="A13" s="32" t="s">
        <v>933</v>
      </c>
      <c r="B13" s="27">
        <v>0</v>
      </c>
      <c r="C13" s="280">
        <f>C11-C12</f>
        <v>0</v>
      </c>
      <c r="D13" s="280">
        <f>D11-D12</f>
        <v>923861</v>
      </c>
      <c r="E13" s="269">
        <v>0</v>
      </c>
    </row>
    <row r="14" spans="1:5" ht="12.75">
      <c r="A14" s="271"/>
      <c r="B14" s="391"/>
      <c r="C14" s="391"/>
      <c r="D14" s="391"/>
      <c r="E14" s="35"/>
    </row>
    <row r="15" spans="1:5" ht="12.75" customHeight="1">
      <c r="A15" s="856"/>
      <c r="B15" s="857"/>
      <c r="C15" s="857"/>
      <c r="D15" s="857"/>
      <c r="E15" s="857"/>
    </row>
    <row r="16" spans="1:5" ht="12.75">
      <c r="A16" s="55" t="s">
        <v>929</v>
      </c>
      <c r="B16" s="284"/>
      <c r="C16" s="285"/>
      <c r="D16" s="285"/>
      <c r="E16" s="286"/>
    </row>
    <row r="17" spans="1:9" ht="25.5">
      <c r="A17" s="21"/>
      <c r="B17" s="42" t="s">
        <v>471</v>
      </c>
      <c r="C17" s="51" t="s">
        <v>472</v>
      </c>
      <c r="D17" s="5" t="s">
        <v>299</v>
      </c>
      <c r="E17" s="43" t="s">
        <v>473</v>
      </c>
      <c r="I17" s="106"/>
    </row>
    <row r="18" spans="1:9" ht="12.75">
      <c r="A18" s="94" t="s">
        <v>691</v>
      </c>
      <c r="B18" s="268">
        <v>4079986</v>
      </c>
      <c r="C18" s="268">
        <v>5040595</v>
      </c>
      <c r="D18" s="291">
        <v>3954477</v>
      </c>
      <c r="E18" s="476">
        <f>+D18/C18*100</f>
        <v>78.45258347476836</v>
      </c>
      <c r="I18" s="106"/>
    </row>
    <row r="19" spans="1:9" ht="12.75">
      <c r="A19" s="94" t="s">
        <v>689</v>
      </c>
      <c r="B19" s="291">
        <v>4079986</v>
      </c>
      <c r="C19" s="291">
        <v>5040595</v>
      </c>
      <c r="D19" s="291">
        <v>3662783</v>
      </c>
      <c r="E19" s="476">
        <f>+D19/C19*100</f>
        <v>72.66568728493363</v>
      </c>
      <c r="I19" s="106"/>
    </row>
    <row r="20" spans="1:9" ht="12.75">
      <c r="A20" s="94" t="s">
        <v>933</v>
      </c>
      <c r="B20" s="95">
        <v>0</v>
      </c>
      <c r="C20" s="268">
        <f>C18-C19</f>
        <v>0</v>
      </c>
      <c r="D20" s="268">
        <f>D18-D19</f>
        <v>291694</v>
      </c>
      <c r="E20" s="213">
        <v>0</v>
      </c>
      <c r="I20" s="15"/>
    </row>
    <row r="21" spans="2:3" ht="14.25">
      <c r="B21" s="437"/>
      <c r="C21" s="437"/>
    </row>
    <row r="22" spans="2:3" ht="12.75" customHeight="1">
      <c r="B22" s="437"/>
      <c r="C22" s="437"/>
    </row>
    <row r="23" spans="1:12" s="15" customFormat="1" ht="26.25" customHeight="1">
      <c r="A23" s="217" t="s">
        <v>912</v>
      </c>
      <c r="B23" s="42" t="s">
        <v>471</v>
      </c>
      <c r="C23" s="51" t="s">
        <v>472</v>
      </c>
      <c r="D23" s="5" t="s">
        <v>299</v>
      </c>
      <c r="E23" s="43" t="s">
        <v>473</v>
      </c>
      <c r="F23"/>
      <c r="G23"/>
      <c r="H23"/>
      <c r="I23"/>
      <c r="J23"/>
      <c r="K23"/>
      <c r="L23"/>
    </row>
    <row r="24" spans="1:12" s="15" customFormat="1" ht="16.5" customHeight="1">
      <c r="A24" s="509" t="s">
        <v>909</v>
      </c>
      <c r="B24" s="424">
        <v>3617982</v>
      </c>
      <c r="C24" s="442">
        <v>3669148</v>
      </c>
      <c r="D24" s="442">
        <v>2835540</v>
      </c>
      <c r="E24" s="269">
        <f>+D24/C24*100</f>
        <v>77.28061119366131</v>
      </c>
      <c r="F24"/>
      <c r="G24"/>
      <c r="H24"/>
      <c r="I24"/>
      <c r="J24"/>
      <c r="K24"/>
      <c r="L24"/>
    </row>
    <row r="25" spans="1:12" s="15" customFormat="1" ht="15" customHeight="1">
      <c r="A25" s="509" t="s">
        <v>913</v>
      </c>
      <c r="B25" s="424">
        <v>317132</v>
      </c>
      <c r="C25" s="442">
        <v>249964</v>
      </c>
      <c r="D25" s="274">
        <v>202791</v>
      </c>
      <c r="E25" s="269">
        <f>+D25/C25*100</f>
        <v>81.12808244387192</v>
      </c>
      <c r="F25"/>
      <c r="G25"/>
      <c r="H25"/>
      <c r="I25"/>
      <c r="J25"/>
      <c r="K25"/>
      <c r="L25"/>
    </row>
    <row r="26" spans="1:12" s="15" customFormat="1" ht="15.75" customHeight="1">
      <c r="A26" s="509" t="s">
        <v>910</v>
      </c>
      <c r="B26" s="424">
        <v>31000</v>
      </c>
      <c r="C26" s="442">
        <v>31217</v>
      </c>
      <c r="D26" s="274">
        <v>11469</v>
      </c>
      <c r="E26" s="269">
        <f>+D26/C26*100</f>
        <v>36.739597014447256</v>
      </c>
      <c r="F26"/>
      <c r="G26"/>
      <c r="H26"/>
      <c r="I26"/>
      <c r="J26"/>
      <c r="K26"/>
      <c r="L26"/>
    </row>
    <row r="27" spans="1:12" s="15" customFormat="1" ht="15.75" customHeight="1">
      <c r="A27" s="509" t="s">
        <v>914</v>
      </c>
      <c r="B27" s="424">
        <v>3855400</v>
      </c>
      <c r="C27" s="442">
        <v>4454572</v>
      </c>
      <c r="D27" s="274">
        <v>4427559</v>
      </c>
      <c r="E27" s="269">
        <f>+D27/C27*100</f>
        <v>99.39358932799828</v>
      </c>
      <c r="F27"/>
      <c r="G27"/>
      <c r="H27"/>
      <c r="I27"/>
      <c r="J27"/>
      <c r="K27"/>
      <c r="L27"/>
    </row>
    <row r="28" spans="1:12" s="15" customFormat="1" ht="16.5" customHeight="1">
      <c r="A28" s="512" t="s">
        <v>915</v>
      </c>
      <c r="B28" s="475">
        <f>SUM(B24:B27)</f>
        <v>7821514</v>
      </c>
      <c r="C28" s="534">
        <f>SUM(C24:C27)</f>
        <v>8404901</v>
      </c>
      <c r="D28" s="535">
        <f>SUM(D24:D27)</f>
        <v>7477359</v>
      </c>
      <c r="E28" s="476">
        <f>D28/C28*100</f>
        <v>88.96427215502003</v>
      </c>
      <c r="F28"/>
      <c r="G28"/>
      <c r="H28"/>
      <c r="I28"/>
      <c r="J28"/>
      <c r="K28"/>
      <c r="L28"/>
    </row>
    <row r="29" spans="1:12" s="15" customFormat="1" ht="12.75">
      <c r="A29" s="28"/>
      <c r="E29"/>
      <c r="F29"/>
      <c r="G29"/>
      <c r="H29"/>
      <c r="I29"/>
      <c r="J29"/>
      <c r="K29"/>
      <c r="L29"/>
    </row>
    <row r="30" spans="1:12" s="15" customFormat="1" ht="12.75">
      <c r="A30" s="28"/>
      <c r="E30"/>
      <c r="F30"/>
      <c r="G30"/>
      <c r="H30"/>
      <c r="I30"/>
      <c r="J30"/>
      <c r="K30"/>
      <c r="L30"/>
    </row>
    <row r="31" spans="1:12" s="15" customFormat="1" ht="25.5">
      <c r="A31" s="217" t="s">
        <v>939</v>
      </c>
      <c r="B31" s="42" t="s">
        <v>471</v>
      </c>
      <c r="C31" s="51" t="s">
        <v>472</v>
      </c>
      <c r="D31" s="5" t="s">
        <v>299</v>
      </c>
      <c r="E31" s="43" t="s">
        <v>473</v>
      </c>
      <c r="F31"/>
      <c r="G31"/>
      <c r="H31"/>
      <c r="I31"/>
      <c r="J31"/>
      <c r="K31"/>
      <c r="L31"/>
    </row>
    <row r="32" spans="1:12" s="15" customFormat="1" ht="104.25" customHeight="1">
      <c r="A32" s="325" t="s">
        <v>801</v>
      </c>
      <c r="B32" s="424">
        <v>30550</v>
      </c>
      <c r="C32" s="442">
        <v>372474</v>
      </c>
      <c r="D32" s="274">
        <v>213898</v>
      </c>
      <c r="E32" s="269">
        <f>+D32/C32*100</f>
        <v>57.426290157165326</v>
      </c>
      <c r="F32"/>
      <c r="G32"/>
      <c r="H32"/>
      <c r="I32"/>
      <c r="J32" s="106"/>
      <c r="K32"/>
      <c r="L32"/>
    </row>
    <row r="33" spans="1:12" s="15" customFormat="1" ht="12.75">
      <c r="A33" s="470"/>
      <c r="B33" s="473"/>
      <c r="C33" s="370"/>
      <c r="D33" s="474"/>
      <c r="E33" s="381"/>
      <c r="F33"/>
      <c r="G33"/>
      <c r="H33"/>
      <c r="I33"/>
      <c r="J33"/>
      <c r="K33"/>
      <c r="L33"/>
    </row>
    <row r="34" spans="1:12" s="15" customFormat="1" ht="12.75">
      <c r="A34" s="470"/>
      <c r="B34" s="473"/>
      <c r="C34" s="370"/>
      <c r="D34" s="474"/>
      <c r="E34" s="381"/>
      <c r="F34"/>
      <c r="G34"/>
      <c r="H34"/>
      <c r="I34"/>
      <c r="J34"/>
      <c r="K34"/>
      <c r="L34"/>
    </row>
    <row r="35" spans="1:12" s="15" customFormat="1" ht="12.75">
      <c r="A35" s="510" t="s">
        <v>88</v>
      </c>
      <c r="B35" s="190">
        <f>B28+B32</f>
        <v>7852064</v>
      </c>
      <c r="C35" s="190">
        <f>C28+C32</f>
        <v>8777375</v>
      </c>
      <c r="D35" s="190">
        <f>D28+D32</f>
        <v>7691257</v>
      </c>
      <c r="E35" s="203">
        <f>D35/C35*100</f>
        <v>87.62593600022785</v>
      </c>
      <c r="F35"/>
      <c r="G35"/>
      <c r="H35"/>
      <c r="I35"/>
      <c r="J35"/>
      <c r="K35"/>
      <c r="L35"/>
    </row>
    <row r="36" spans="1:12" s="15" customFormat="1" ht="12.75">
      <c r="A36" s="28"/>
      <c r="E36"/>
      <c r="F36"/>
      <c r="G36"/>
      <c r="H36"/>
      <c r="I36"/>
      <c r="J36"/>
      <c r="K36"/>
      <c r="L36"/>
    </row>
    <row r="37" spans="1:12" s="15" customFormat="1" ht="12.75">
      <c r="A37" s="28"/>
      <c r="E37"/>
      <c r="F37"/>
      <c r="G37"/>
      <c r="H37"/>
      <c r="I37"/>
      <c r="J37"/>
      <c r="K37"/>
      <c r="L37"/>
    </row>
    <row r="38" spans="1:12" s="15" customFormat="1" ht="25.5" customHeight="1">
      <c r="A38" s="217" t="s">
        <v>916</v>
      </c>
      <c r="B38" s="42" t="s">
        <v>471</v>
      </c>
      <c r="C38" s="51" t="s">
        <v>472</v>
      </c>
      <c r="D38" s="5" t="s">
        <v>299</v>
      </c>
      <c r="E38" s="43" t="s">
        <v>473</v>
      </c>
      <c r="F38"/>
      <c r="G38"/>
      <c r="H38"/>
      <c r="I38"/>
      <c r="J38"/>
      <c r="K38"/>
      <c r="L38"/>
    </row>
    <row r="39" spans="1:12" s="15" customFormat="1" ht="16.5" customHeight="1">
      <c r="A39" s="509" t="s">
        <v>917</v>
      </c>
      <c r="B39" s="424">
        <v>7068029</v>
      </c>
      <c r="C39" s="442">
        <v>7693823</v>
      </c>
      <c r="D39" s="442">
        <v>6306578</v>
      </c>
      <c r="E39" s="269">
        <f>+D39/C39*100</f>
        <v>81.96936685442334</v>
      </c>
      <c r="F39"/>
      <c r="G39"/>
      <c r="H39"/>
      <c r="I39"/>
      <c r="J39"/>
      <c r="K39"/>
      <c r="L39"/>
    </row>
    <row r="40" spans="1:12" s="15" customFormat="1" ht="15" customHeight="1">
      <c r="A40" s="509" t="s">
        <v>918</v>
      </c>
      <c r="B40" s="424">
        <v>758175</v>
      </c>
      <c r="C40" s="442">
        <v>1055357</v>
      </c>
      <c r="D40" s="274">
        <v>432633</v>
      </c>
      <c r="E40" s="269">
        <f>+D40/C40*100</f>
        <v>40.99399539681833</v>
      </c>
      <c r="F40"/>
      <c r="G40"/>
      <c r="H40"/>
      <c r="I40" s="106"/>
      <c r="J40"/>
      <c r="K40"/>
      <c r="L40"/>
    </row>
    <row r="41" spans="1:12" s="15" customFormat="1" ht="16.5" customHeight="1">
      <c r="A41" s="512" t="s">
        <v>270</v>
      </c>
      <c r="B41" s="475">
        <f>SUM(B39:B40)</f>
        <v>7826204</v>
      </c>
      <c r="C41" s="534">
        <f>SUM(C39:C40)</f>
        <v>8749180</v>
      </c>
      <c r="D41" s="535">
        <f>SUM(D39:D40)</f>
        <v>6739211</v>
      </c>
      <c r="E41" s="476">
        <f>D41/C41*100</f>
        <v>77.02677279470763</v>
      </c>
      <c r="F41"/>
      <c r="G41"/>
      <c r="H41"/>
      <c r="I41"/>
      <c r="J41"/>
      <c r="K41"/>
      <c r="L41"/>
    </row>
    <row r="42" spans="1:12" s="15" customFormat="1" ht="12.75">
      <c r="A42" s="28"/>
      <c r="C42" s="134"/>
      <c r="D42" s="134"/>
      <c r="E42"/>
      <c r="F42"/>
      <c r="G42"/>
      <c r="H42"/>
      <c r="I42"/>
      <c r="J42"/>
      <c r="K42"/>
      <c r="L42"/>
    </row>
    <row r="43" spans="1:12" s="15" customFormat="1" ht="12.75">
      <c r="A43" s="28"/>
      <c r="C43" s="134"/>
      <c r="D43" s="134"/>
      <c r="E43"/>
      <c r="F43"/>
      <c r="G43"/>
      <c r="H43"/>
      <c r="I43"/>
      <c r="J43"/>
      <c r="K43"/>
      <c r="L43"/>
    </row>
    <row r="44" spans="1:12" s="15" customFormat="1" ht="25.5">
      <c r="A44" s="217" t="s">
        <v>931</v>
      </c>
      <c r="B44" s="42" t="s">
        <v>471</v>
      </c>
      <c r="C44" s="51" t="s">
        <v>472</v>
      </c>
      <c r="D44" s="5" t="s">
        <v>299</v>
      </c>
      <c r="E44" s="43" t="s">
        <v>473</v>
      </c>
      <c r="F44"/>
      <c r="G44"/>
      <c r="H44" s="106"/>
      <c r="I44"/>
      <c r="J44"/>
      <c r="K44"/>
      <c r="L44"/>
    </row>
    <row r="45" spans="1:12" s="15" customFormat="1" ht="50.25" customHeight="1">
      <c r="A45" s="536" t="s">
        <v>964</v>
      </c>
      <c r="B45" s="424">
        <v>25860</v>
      </c>
      <c r="C45" s="442">
        <v>28195</v>
      </c>
      <c r="D45" s="274">
        <v>28185</v>
      </c>
      <c r="E45" s="269">
        <f>+D45/C45*100</f>
        <v>99.96453271856713</v>
      </c>
      <c r="F45"/>
      <c r="G45"/>
      <c r="H45" s="106"/>
      <c r="I45"/>
      <c r="J45"/>
      <c r="K45"/>
      <c r="L45"/>
    </row>
    <row r="46" spans="1:12" s="15" customFormat="1" ht="14.25" customHeight="1">
      <c r="A46" s="555"/>
      <c r="B46" s="556"/>
      <c r="C46" s="557"/>
      <c r="D46" s="558"/>
      <c r="E46" s="559"/>
      <c r="F46"/>
      <c r="G46"/>
      <c r="H46"/>
      <c r="I46"/>
      <c r="J46"/>
      <c r="K46"/>
      <c r="L46"/>
    </row>
    <row r="47" spans="1:12" s="15" customFormat="1" ht="12.75" customHeight="1">
      <c r="A47" s="429"/>
      <c r="B47" s="572"/>
      <c r="C47" s="573"/>
      <c r="D47" s="474"/>
      <c r="E47" s="574"/>
      <c r="F47"/>
      <c r="G47"/>
      <c r="H47"/>
      <c r="I47"/>
      <c r="J47"/>
      <c r="K47"/>
      <c r="L47"/>
    </row>
    <row r="48" spans="1:12" s="15" customFormat="1" ht="12.75">
      <c r="A48" s="510" t="s">
        <v>925</v>
      </c>
      <c r="B48" s="190">
        <f>B41+B45</f>
        <v>7852064</v>
      </c>
      <c r="C48" s="190">
        <f>C41+C45</f>
        <v>8777375</v>
      </c>
      <c r="D48" s="190">
        <f>D41+D45</f>
        <v>6767396</v>
      </c>
      <c r="E48" s="203">
        <f>D48/C48*100</f>
        <v>77.10045429299763</v>
      </c>
      <c r="F48"/>
      <c r="G48"/>
      <c r="H48"/>
      <c r="I48"/>
      <c r="J48"/>
      <c r="K48"/>
      <c r="L48"/>
    </row>
    <row r="49" spans="1:12" s="15" customFormat="1" ht="12.75">
      <c r="A49" s="28"/>
      <c r="E49"/>
      <c r="F49"/>
      <c r="G49"/>
      <c r="H49"/>
      <c r="I49"/>
      <c r="J49"/>
      <c r="K49"/>
      <c r="L49"/>
    </row>
    <row r="50" spans="1:12" s="15" customFormat="1" ht="18" customHeight="1">
      <c r="A50" s="511" t="s">
        <v>933</v>
      </c>
      <c r="B50" s="244">
        <f>B35-B48</f>
        <v>0</v>
      </c>
      <c r="C50" s="244">
        <f>C35-C48</f>
        <v>0</v>
      </c>
      <c r="D50" s="244">
        <f>D35-D48</f>
        <v>923861</v>
      </c>
      <c r="E50" s="203" t="s">
        <v>739</v>
      </c>
      <c r="F50"/>
      <c r="G50"/>
      <c r="H50"/>
      <c r="I50"/>
      <c r="J50"/>
      <c r="K50"/>
      <c r="L50"/>
    </row>
  </sheetData>
  <mergeCells count="3">
    <mergeCell ref="A15:E15"/>
    <mergeCell ref="A4:E4"/>
    <mergeCell ref="A6:E6"/>
  </mergeCells>
  <printOptions horizontalCentered="1"/>
  <pageMargins left="0.7874015748031497" right="0.7874015748031497" top="0.984251968503937" bottom="0.984251968503937" header="0.5118110236220472" footer="0.5118110236220472"/>
  <pageSetup firstPageNumber="1" useFirstPageNumber="1" horizontalDpi="600" verticalDpi="600" orientation="portrait" paperSize="9" scale="80" r:id="rId1"/>
  <headerFooter alignWithMargins="0">
    <oddFooter>&amp;C1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10"/>
  <dimension ref="A1:I179"/>
  <sheetViews>
    <sheetView workbookViewId="0" topLeftCell="A1">
      <selection activeCell="F100" sqref="F100"/>
    </sheetView>
  </sheetViews>
  <sheetFormatPr defaultColWidth="9.00390625" defaultRowHeight="12.75"/>
  <cols>
    <col min="2" max="2" width="37.125" style="0" customWidth="1"/>
    <col min="3" max="3" width="10.75390625" style="0" customWidth="1"/>
    <col min="4" max="4" width="10.875" style="0" customWidth="1"/>
    <col min="5" max="5" width="20.125" style="0" customWidth="1"/>
    <col min="6" max="6" width="18.75390625" style="0" customWidth="1"/>
    <col min="7" max="7" width="14.00390625" style="0" customWidth="1"/>
    <col min="8" max="8" width="13.875" style="0" bestFit="1" customWidth="1"/>
  </cols>
  <sheetData>
    <row r="1" spans="1:9" ht="18">
      <c r="A1" s="177" t="s">
        <v>503</v>
      </c>
      <c r="C1" s="177"/>
      <c r="D1" s="177"/>
      <c r="E1" s="177"/>
      <c r="F1" s="177"/>
      <c r="I1" s="2"/>
    </row>
    <row r="2" spans="2:9" ht="15" customHeight="1">
      <c r="B2" s="177"/>
      <c r="C2" s="177"/>
      <c r="D2" s="177"/>
      <c r="E2" s="177"/>
      <c r="F2" s="177"/>
      <c r="I2" s="2"/>
    </row>
    <row r="3" spans="2:9" ht="15" customHeight="1">
      <c r="B3" s="177"/>
      <c r="C3" s="177"/>
      <c r="D3" s="177"/>
      <c r="E3" s="177"/>
      <c r="F3" s="177"/>
      <c r="I3" s="2"/>
    </row>
    <row r="4" spans="2:9" ht="15" customHeight="1">
      <c r="B4" s="177"/>
      <c r="C4" s="177"/>
      <c r="D4" s="177"/>
      <c r="E4" s="177"/>
      <c r="F4" s="177"/>
      <c r="I4" s="2"/>
    </row>
    <row r="5" spans="2:9" ht="15" customHeight="1">
      <c r="B5" s="177"/>
      <c r="C5" s="177"/>
      <c r="D5" s="177"/>
      <c r="E5" s="177"/>
      <c r="F5" s="177"/>
      <c r="I5" s="2"/>
    </row>
    <row r="6" spans="1:8" ht="16.5" customHeight="1">
      <c r="A6" s="985" t="s">
        <v>884</v>
      </c>
      <c r="B6" s="843"/>
      <c r="E6" s="564">
        <v>1420090058.64</v>
      </c>
      <c r="F6" s="2" t="s">
        <v>456</v>
      </c>
      <c r="H6" s="136"/>
    </row>
    <row r="7" spans="2:8" ht="15" customHeight="1">
      <c r="B7" s="1"/>
      <c r="E7" s="136"/>
      <c r="H7" s="136"/>
    </row>
    <row r="8" spans="2:8" ht="15" customHeight="1">
      <c r="B8" s="1"/>
      <c r="E8" s="136"/>
      <c r="H8" s="136"/>
    </row>
    <row r="9" spans="2:8" ht="15" customHeight="1">
      <c r="B9" s="1"/>
      <c r="E9" s="136"/>
      <c r="H9" s="136"/>
    </row>
    <row r="10" spans="1:7" ht="15.75">
      <c r="A10" s="1" t="s">
        <v>822</v>
      </c>
      <c r="C10" s="1"/>
      <c r="G10" s="281"/>
    </row>
    <row r="11" spans="1:7" ht="25.5">
      <c r="A11" s="986"/>
      <c r="B11" s="983"/>
      <c r="C11" s="88" t="s">
        <v>471</v>
      </c>
      <c r="D11" s="88" t="s">
        <v>472</v>
      </c>
      <c r="E11" s="5" t="s">
        <v>299</v>
      </c>
      <c r="F11" s="961" t="s">
        <v>473</v>
      </c>
      <c r="G11" s="962"/>
    </row>
    <row r="12" spans="1:8" ht="36" customHeight="1">
      <c r="A12" s="976" t="s">
        <v>531</v>
      </c>
      <c r="B12" s="839"/>
      <c r="C12" s="392">
        <v>0</v>
      </c>
      <c r="D12" s="392">
        <v>0</v>
      </c>
      <c r="E12" s="392">
        <v>264056726</v>
      </c>
      <c r="F12" s="965" t="s">
        <v>739</v>
      </c>
      <c r="G12" s="966"/>
      <c r="H12" s="441"/>
    </row>
    <row r="13" spans="1:8" ht="16.5" customHeight="1">
      <c r="A13" s="976" t="s">
        <v>286</v>
      </c>
      <c r="B13" s="839"/>
      <c r="C13" s="392">
        <v>0</v>
      </c>
      <c r="D13" s="392">
        <v>0</v>
      </c>
      <c r="E13" s="392">
        <v>12903556</v>
      </c>
      <c r="F13" s="965" t="s">
        <v>739</v>
      </c>
      <c r="G13" s="966"/>
      <c r="H13" s="441"/>
    </row>
    <row r="14" spans="1:8" ht="26.25" customHeight="1">
      <c r="A14" s="976" t="s">
        <v>59</v>
      </c>
      <c r="B14" s="839"/>
      <c r="C14" s="392">
        <v>0</v>
      </c>
      <c r="D14" s="392">
        <v>0</v>
      </c>
      <c r="E14" s="392">
        <v>1460000</v>
      </c>
      <c r="F14" s="965" t="s">
        <v>739</v>
      </c>
      <c r="G14" s="966"/>
      <c r="H14" s="441"/>
    </row>
    <row r="15" spans="1:7" ht="15" customHeight="1">
      <c r="A15" s="982" t="s">
        <v>757</v>
      </c>
      <c r="B15" s="983"/>
      <c r="C15" s="9">
        <v>0</v>
      </c>
      <c r="D15" s="9">
        <v>0</v>
      </c>
      <c r="E15" s="9">
        <f>SUM(E12:E14)</f>
        <v>278420282</v>
      </c>
      <c r="F15" s="963" t="s">
        <v>739</v>
      </c>
      <c r="G15" s="964"/>
    </row>
    <row r="16" spans="1:7" ht="15" customHeight="1">
      <c r="A16" s="432"/>
      <c r="B16" s="396"/>
      <c r="C16" s="227"/>
      <c r="D16" s="227"/>
      <c r="E16" s="227"/>
      <c r="F16" s="543"/>
      <c r="G16" s="544"/>
    </row>
    <row r="17" spans="1:7" ht="15" customHeight="1">
      <c r="A17" s="432"/>
      <c r="B17" s="396"/>
      <c r="C17" s="227"/>
      <c r="D17" s="227"/>
      <c r="E17" s="227"/>
      <c r="F17" s="543"/>
      <c r="G17" s="544"/>
    </row>
    <row r="18" spans="2:6" ht="15" customHeight="1">
      <c r="B18" s="226"/>
      <c r="C18" s="227"/>
      <c r="D18" s="227"/>
      <c r="E18" s="227"/>
      <c r="F18" s="261"/>
    </row>
    <row r="19" spans="1:6" ht="15.75" customHeight="1">
      <c r="A19" s="1" t="s">
        <v>785</v>
      </c>
      <c r="B19" s="1"/>
      <c r="C19" s="227"/>
      <c r="D19" s="227"/>
      <c r="E19" s="430">
        <f>E6+E15</f>
        <v>1698510340.64</v>
      </c>
      <c r="F19" s="431" t="s">
        <v>456</v>
      </c>
    </row>
    <row r="20" spans="1:6" ht="15.75" customHeight="1">
      <c r="A20" s="1"/>
      <c r="B20" s="1"/>
      <c r="C20" s="227"/>
      <c r="D20" s="227"/>
      <c r="E20" s="430"/>
      <c r="F20" s="431"/>
    </row>
    <row r="21" spans="1:6" ht="15.75" customHeight="1">
      <c r="A21" s="1"/>
      <c r="B21" s="1"/>
      <c r="C21" s="227"/>
      <c r="D21" s="227"/>
      <c r="E21" s="430"/>
      <c r="F21" s="431"/>
    </row>
    <row r="22" spans="2:7" ht="15.75" customHeight="1">
      <c r="B22" s="226"/>
      <c r="C22" s="227"/>
      <c r="D22" s="227"/>
      <c r="E22" s="227"/>
      <c r="F22" s="261"/>
      <c r="G22" t="s">
        <v>224</v>
      </c>
    </row>
    <row r="23" ht="15.75">
      <c r="A23" s="1" t="s">
        <v>279</v>
      </c>
    </row>
    <row r="24" spans="1:7" ht="24" customHeight="1">
      <c r="A24" s="982"/>
      <c r="B24" s="982"/>
      <c r="C24" s="88" t="s">
        <v>471</v>
      </c>
      <c r="D24" s="88" t="s">
        <v>472</v>
      </c>
      <c r="E24" s="217" t="s">
        <v>299</v>
      </c>
      <c r="F24" s="961" t="s">
        <v>473</v>
      </c>
      <c r="G24" s="962"/>
    </row>
    <row r="25" spans="1:8" ht="16.5" customHeight="1">
      <c r="A25" s="977" t="s">
        <v>280</v>
      </c>
      <c r="B25" s="978"/>
      <c r="C25" s="282">
        <v>0</v>
      </c>
      <c r="D25" s="282">
        <v>0</v>
      </c>
      <c r="E25" s="274">
        <v>1113765090</v>
      </c>
      <c r="F25" s="965" t="s">
        <v>739</v>
      </c>
      <c r="G25" s="966"/>
      <c r="H25" s="299"/>
    </row>
    <row r="26" spans="1:8" ht="23.25" customHeight="1">
      <c r="A26" s="976" t="s">
        <v>285</v>
      </c>
      <c r="B26" s="932"/>
      <c r="C26" s="282">
        <v>0</v>
      </c>
      <c r="D26" s="282">
        <v>0</v>
      </c>
      <c r="E26" s="274">
        <v>16587855</v>
      </c>
      <c r="F26" s="965" t="s">
        <v>739</v>
      </c>
      <c r="G26" s="966"/>
      <c r="H26" s="299"/>
    </row>
    <row r="27" spans="1:8" ht="38.25" customHeight="1">
      <c r="A27" s="855" t="s">
        <v>79</v>
      </c>
      <c r="B27" s="932"/>
      <c r="C27" s="282">
        <v>0</v>
      </c>
      <c r="D27" s="282">
        <v>0</v>
      </c>
      <c r="E27" s="274">
        <v>7240000</v>
      </c>
      <c r="F27" s="965" t="s">
        <v>739</v>
      </c>
      <c r="G27" s="967"/>
      <c r="H27" s="299"/>
    </row>
    <row r="28" spans="1:8" ht="64.5" customHeight="1">
      <c r="A28" s="855" t="s">
        <v>990</v>
      </c>
      <c r="B28" s="932"/>
      <c r="C28" s="282">
        <v>0</v>
      </c>
      <c r="D28" s="282">
        <v>0</v>
      </c>
      <c r="E28" s="274">
        <v>1700000</v>
      </c>
      <c r="F28" s="965" t="s">
        <v>739</v>
      </c>
      <c r="G28" s="967"/>
      <c r="H28" s="299"/>
    </row>
    <row r="29" spans="1:8" ht="52.5" customHeight="1">
      <c r="A29" s="855" t="s">
        <v>991</v>
      </c>
      <c r="B29" s="932"/>
      <c r="C29" s="282">
        <v>0</v>
      </c>
      <c r="D29" s="282">
        <v>0</v>
      </c>
      <c r="E29" s="274">
        <v>300000</v>
      </c>
      <c r="F29" s="965" t="s">
        <v>739</v>
      </c>
      <c r="G29" s="967"/>
      <c r="H29" s="299"/>
    </row>
    <row r="30" spans="1:8" ht="49.5" customHeight="1">
      <c r="A30" s="855" t="s">
        <v>989</v>
      </c>
      <c r="B30" s="932"/>
      <c r="C30" s="282">
        <v>0</v>
      </c>
      <c r="D30" s="282">
        <v>0</v>
      </c>
      <c r="E30" s="274">
        <v>82029000</v>
      </c>
      <c r="F30" s="965" t="s">
        <v>739</v>
      </c>
      <c r="G30" s="967"/>
      <c r="H30" s="299"/>
    </row>
    <row r="31" spans="1:7" ht="15.75" customHeight="1">
      <c r="A31" s="982" t="s">
        <v>758</v>
      </c>
      <c r="B31" s="983"/>
      <c r="C31" s="9">
        <v>0</v>
      </c>
      <c r="D31" s="250">
        <v>0</v>
      </c>
      <c r="E31" s="9">
        <f>SUM(E25:E30)</f>
        <v>1221621945</v>
      </c>
      <c r="F31" s="963" t="s">
        <v>739</v>
      </c>
      <c r="G31" s="964"/>
    </row>
    <row r="32" spans="1:6" ht="12.75" customHeight="1">
      <c r="A32" s="432"/>
      <c r="B32" s="396"/>
      <c r="C32" s="227"/>
      <c r="D32" s="294"/>
      <c r="E32" s="227"/>
      <c r="F32" s="228"/>
    </row>
    <row r="33" spans="1:6" ht="12.75" customHeight="1">
      <c r="A33" s="432"/>
      <c r="B33" s="396"/>
      <c r="C33" s="227"/>
      <c r="D33" s="294"/>
      <c r="E33" s="227"/>
      <c r="F33" s="228"/>
    </row>
    <row r="34" spans="1:6" ht="12.75" customHeight="1">
      <c r="A34" s="432"/>
      <c r="B34" s="396"/>
      <c r="C34" s="227"/>
      <c r="D34" s="294"/>
      <c r="E34" s="227"/>
      <c r="F34" s="228"/>
    </row>
    <row r="35" spans="1:6" ht="15.75" customHeight="1">
      <c r="A35" s="1" t="s">
        <v>505</v>
      </c>
      <c r="B35" s="1"/>
      <c r="C35" s="227"/>
      <c r="D35" s="294"/>
      <c r="E35" s="430">
        <f>E19-E31</f>
        <v>476888395.6400001</v>
      </c>
      <c r="F35" s="431" t="s">
        <v>456</v>
      </c>
    </row>
    <row r="36" spans="5:6" ht="13.5" customHeight="1">
      <c r="E36" s="430"/>
      <c r="F36" s="431"/>
    </row>
    <row r="37" spans="5:6" ht="13.5" customHeight="1">
      <c r="E37" s="430"/>
      <c r="F37" s="431"/>
    </row>
    <row r="38" spans="5:6" ht="13.5" customHeight="1">
      <c r="E38" s="430"/>
      <c r="F38" s="431"/>
    </row>
    <row r="39" spans="1:5" ht="13.5" customHeight="1">
      <c r="A39" s="377" t="s">
        <v>297</v>
      </c>
      <c r="E39" s="260"/>
    </row>
    <row r="40" spans="1:6" ht="14.25" customHeight="1">
      <c r="A40" s="373" t="s">
        <v>236</v>
      </c>
      <c r="E40" s="276"/>
      <c r="F40" s="275"/>
    </row>
    <row r="41" ht="15">
      <c r="A41" s="259" t="s">
        <v>237</v>
      </c>
    </row>
    <row r="42" ht="15">
      <c r="A42" s="259"/>
    </row>
    <row r="43" ht="15">
      <c r="A43" s="259"/>
    </row>
    <row r="44" spans="1:6" ht="16.5" customHeight="1">
      <c r="A44" s="984" t="s">
        <v>271</v>
      </c>
      <c r="B44" s="843"/>
      <c r="C44" s="843"/>
      <c r="D44" s="843"/>
      <c r="E44" s="857"/>
      <c r="F44" s="399"/>
    </row>
    <row r="45" spans="1:7" ht="35.25" customHeight="1">
      <c r="A45" s="621" t="s">
        <v>289</v>
      </c>
      <c r="B45" s="979" t="s">
        <v>290</v>
      </c>
      <c r="C45" s="980"/>
      <c r="D45" s="980"/>
      <c r="E45" s="981"/>
      <c r="F45" s="622" t="s">
        <v>603</v>
      </c>
      <c r="G45" s="623" t="s">
        <v>604</v>
      </c>
    </row>
    <row r="46" spans="1:7" ht="18.75" customHeight="1">
      <c r="A46" s="309" t="s">
        <v>291</v>
      </c>
      <c r="B46" s="950" t="s">
        <v>274</v>
      </c>
      <c r="C46" s="951"/>
      <c r="D46" s="951"/>
      <c r="E46" s="952"/>
      <c r="F46" s="440">
        <v>2139000</v>
      </c>
      <c r="G46" s="438">
        <v>1925000</v>
      </c>
    </row>
    <row r="47" spans="1:7" ht="18.75" customHeight="1">
      <c r="A47" s="309" t="s">
        <v>748</v>
      </c>
      <c r="B47" s="950" t="s">
        <v>235</v>
      </c>
      <c r="C47" s="951"/>
      <c r="D47" s="951"/>
      <c r="E47" s="952"/>
      <c r="F47" s="440">
        <v>1703000</v>
      </c>
      <c r="G47" s="438">
        <v>1508860</v>
      </c>
    </row>
    <row r="48" spans="1:7" ht="18.75" customHeight="1">
      <c r="A48" s="309" t="s">
        <v>292</v>
      </c>
      <c r="B48" s="950" t="s">
        <v>276</v>
      </c>
      <c r="C48" s="951"/>
      <c r="D48" s="951"/>
      <c r="E48" s="952"/>
      <c r="F48" s="438">
        <v>666000</v>
      </c>
      <c r="G48" s="438">
        <v>579420</v>
      </c>
    </row>
    <row r="49" spans="1:7" ht="18.75" customHeight="1">
      <c r="A49" s="309" t="s">
        <v>780</v>
      </c>
      <c r="B49" s="950" t="s">
        <v>275</v>
      </c>
      <c r="C49" s="951"/>
      <c r="D49" s="951"/>
      <c r="E49" s="952"/>
      <c r="F49" s="440">
        <v>377000</v>
      </c>
      <c r="G49" s="438">
        <v>331760</v>
      </c>
    </row>
    <row r="50" spans="1:7" ht="18.75" customHeight="1">
      <c r="A50" s="309" t="s">
        <v>293</v>
      </c>
      <c r="B50" s="950" t="s">
        <v>781</v>
      </c>
      <c r="C50" s="951"/>
      <c r="D50" s="951"/>
      <c r="E50" s="952"/>
      <c r="F50" s="440">
        <v>1982000</v>
      </c>
      <c r="G50" s="438">
        <v>1793710</v>
      </c>
    </row>
    <row r="51" spans="1:7" ht="18.75" customHeight="1">
      <c r="A51" s="309" t="s">
        <v>295</v>
      </c>
      <c r="B51" s="950" t="s">
        <v>776</v>
      </c>
      <c r="C51" s="951"/>
      <c r="D51" s="951"/>
      <c r="E51" s="952"/>
      <c r="F51" s="440">
        <v>260000</v>
      </c>
      <c r="G51" s="438">
        <v>0</v>
      </c>
    </row>
    <row r="52" spans="1:7" ht="18.75" customHeight="1">
      <c r="A52" s="309" t="s">
        <v>911</v>
      </c>
      <c r="B52" s="950" t="s">
        <v>239</v>
      </c>
      <c r="C52" s="951"/>
      <c r="D52" s="951"/>
      <c r="E52" s="952"/>
      <c r="F52" s="440">
        <v>238000</v>
      </c>
      <c r="G52" s="438">
        <v>202300</v>
      </c>
    </row>
    <row r="53" spans="1:7" ht="18.75" customHeight="1">
      <c r="A53" s="309" t="s">
        <v>866</v>
      </c>
      <c r="B53" s="950" t="s">
        <v>240</v>
      </c>
      <c r="C53" s="951"/>
      <c r="D53" s="951"/>
      <c r="E53" s="952"/>
      <c r="F53" s="440">
        <v>4385000</v>
      </c>
      <c r="G53" s="438">
        <v>3727170</v>
      </c>
    </row>
    <row r="54" spans="1:7" ht="18.75" customHeight="1">
      <c r="A54" s="309">
        <v>236108</v>
      </c>
      <c r="B54" s="950" t="s">
        <v>108</v>
      </c>
      <c r="C54" s="951"/>
      <c r="D54" s="951"/>
      <c r="E54" s="952"/>
      <c r="F54" s="440">
        <v>11950000</v>
      </c>
      <c r="G54" s="438">
        <v>10755000</v>
      </c>
    </row>
    <row r="55" spans="1:7" ht="34.5" customHeight="1">
      <c r="A55" s="621" t="s">
        <v>289</v>
      </c>
      <c r="B55" s="979" t="s">
        <v>290</v>
      </c>
      <c r="C55" s="980"/>
      <c r="D55" s="980"/>
      <c r="E55" s="981"/>
      <c r="F55" s="622" t="s">
        <v>603</v>
      </c>
      <c r="G55" s="623" t="s">
        <v>604</v>
      </c>
    </row>
    <row r="56" spans="1:7" ht="18.75" customHeight="1">
      <c r="A56" s="309" t="s">
        <v>416</v>
      </c>
      <c r="B56" s="950" t="s">
        <v>787</v>
      </c>
      <c r="C56" s="951" t="s">
        <v>787</v>
      </c>
      <c r="D56" s="951" t="s">
        <v>787</v>
      </c>
      <c r="E56" s="952" t="s">
        <v>787</v>
      </c>
      <c r="F56" s="970">
        <v>153349000</v>
      </c>
      <c r="G56" s="968">
        <v>141847830</v>
      </c>
    </row>
    <row r="57" spans="1:7" ht="18.75" customHeight="1">
      <c r="A57" s="309" t="s">
        <v>417</v>
      </c>
      <c r="B57" s="950" t="s">
        <v>788</v>
      </c>
      <c r="C57" s="951" t="s">
        <v>788</v>
      </c>
      <c r="D57" s="951" t="s">
        <v>788</v>
      </c>
      <c r="E57" s="952" t="s">
        <v>788</v>
      </c>
      <c r="F57" s="972"/>
      <c r="G57" s="974"/>
    </row>
    <row r="58" spans="1:7" ht="18.75" customHeight="1">
      <c r="A58" s="309" t="s">
        <v>418</v>
      </c>
      <c r="B58" s="950" t="s">
        <v>789</v>
      </c>
      <c r="C58" s="951" t="s">
        <v>789</v>
      </c>
      <c r="D58" s="951" t="s">
        <v>789</v>
      </c>
      <c r="E58" s="952" t="s">
        <v>789</v>
      </c>
      <c r="F58" s="972"/>
      <c r="G58" s="974"/>
    </row>
    <row r="59" spans="1:7" ht="18.75" customHeight="1">
      <c r="A59" s="309" t="s">
        <v>419</v>
      </c>
      <c r="B59" s="950" t="s">
        <v>791</v>
      </c>
      <c r="C59" s="951" t="s">
        <v>791</v>
      </c>
      <c r="D59" s="951" t="s">
        <v>791</v>
      </c>
      <c r="E59" s="952" t="s">
        <v>791</v>
      </c>
      <c r="F59" s="972"/>
      <c r="G59" s="974"/>
    </row>
    <row r="60" spans="1:7" ht="18.75" customHeight="1">
      <c r="A60" s="309" t="s">
        <v>420</v>
      </c>
      <c r="B60" s="950" t="s">
        <v>407</v>
      </c>
      <c r="C60" s="951" t="s">
        <v>798</v>
      </c>
      <c r="D60" s="951" t="s">
        <v>798</v>
      </c>
      <c r="E60" s="952" t="s">
        <v>798</v>
      </c>
      <c r="F60" s="972"/>
      <c r="G60" s="974"/>
    </row>
    <row r="61" spans="1:7" ht="18.75" customHeight="1">
      <c r="A61" s="309" t="s">
        <v>421</v>
      </c>
      <c r="B61" s="950" t="s">
        <v>793</v>
      </c>
      <c r="C61" s="951" t="s">
        <v>793</v>
      </c>
      <c r="D61" s="951" t="s">
        <v>793</v>
      </c>
      <c r="E61" s="952" t="s">
        <v>793</v>
      </c>
      <c r="F61" s="972"/>
      <c r="G61" s="974"/>
    </row>
    <row r="62" spans="1:7" ht="18.75" customHeight="1">
      <c r="A62" s="309">
        <v>236102</v>
      </c>
      <c r="B62" s="950" t="s">
        <v>410</v>
      </c>
      <c r="C62" s="951" t="s">
        <v>792</v>
      </c>
      <c r="D62" s="951" t="s">
        <v>792</v>
      </c>
      <c r="E62" s="952" t="s">
        <v>792</v>
      </c>
      <c r="F62" s="972"/>
      <c r="G62" s="974"/>
    </row>
    <row r="63" spans="1:7" ht="18.75" customHeight="1">
      <c r="A63" s="309">
        <v>236103</v>
      </c>
      <c r="B63" s="950" t="s">
        <v>799</v>
      </c>
      <c r="C63" s="951" t="s">
        <v>799</v>
      </c>
      <c r="D63" s="951" t="s">
        <v>799</v>
      </c>
      <c r="E63" s="952" t="s">
        <v>799</v>
      </c>
      <c r="F63" s="972"/>
      <c r="G63" s="974"/>
    </row>
    <row r="64" spans="1:7" ht="18.75" customHeight="1">
      <c r="A64" s="309">
        <v>236104</v>
      </c>
      <c r="B64" s="950" t="s">
        <v>800</v>
      </c>
      <c r="C64" s="951" t="s">
        <v>800</v>
      </c>
      <c r="D64" s="951" t="s">
        <v>800</v>
      </c>
      <c r="E64" s="952" t="s">
        <v>800</v>
      </c>
      <c r="F64" s="972"/>
      <c r="G64" s="974"/>
    </row>
    <row r="65" spans="1:7" ht="18.75" customHeight="1">
      <c r="A65" s="309">
        <v>236105</v>
      </c>
      <c r="B65" s="950" t="s">
        <v>802</v>
      </c>
      <c r="C65" s="951" t="s">
        <v>802</v>
      </c>
      <c r="D65" s="951" t="s">
        <v>802</v>
      </c>
      <c r="E65" s="952" t="s">
        <v>802</v>
      </c>
      <c r="F65" s="972"/>
      <c r="G65" s="974"/>
    </row>
    <row r="66" spans="1:7" ht="18.75" customHeight="1">
      <c r="A66" s="309">
        <v>236106</v>
      </c>
      <c r="B66" s="950" t="s">
        <v>803</v>
      </c>
      <c r="C66" s="951" t="s">
        <v>803</v>
      </c>
      <c r="D66" s="951" t="s">
        <v>803</v>
      </c>
      <c r="E66" s="952" t="s">
        <v>803</v>
      </c>
      <c r="F66" s="972"/>
      <c r="G66" s="974"/>
    </row>
    <row r="67" spans="1:7" ht="18.75" customHeight="1">
      <c r="A67" s="309">
        <v>236107</v>
      </c>
      <c r="B67" s="950" t="s">
        <v>804</v>
      </c>
      <c r="C67" s="951" t="s">
        <v>804</v>
      </c>
      <c r="D67" s="951" t="s">
        <v>804</v>
      </c>
      <c r="E67" s="952" t="s">
        <v>804</v>
      </c>
      <c r="F67" s="972"/>
      <c r="G67" s="974"/>
    </row>
    <row r="68" spans="1:7" ht="18.75" customHeight="1">
      <c r="A68" s="309" t="s">
        <v>296</v>
      </c>
      <c r="B68" s="950" t="s">
        <v>805</v>
      </c>
      <c r="C68" s="951" t="s">
        <v>805</v>
      </c>
      <c r="D68" s="951" t="s">
        <v>805</v>
      </c>
      <c r="E68" s="952" t="s">
        <v>805</v>
      </c>
      <c r="F68" s="972"/>
      <c r="G68" s="974"/>
    </row>
    <row r="69" spans="1:7" ht="18.75" customHeight="1">
      <c r="A69" s="309">
        <v>236109</v>
      </c>
      <c r="B69" s="950" t="s">
        <v>806</v>
      </c>
      <c r="C69" s="951" t="s">
        <v>806</v>
      </c>
      <c r="D69" s="951" t="s">
        <v>806</v>
      </c>
      <c r="E69" s="952" t="s">
        <v>806</v>
      </c>
      <c r="F69" s="972"/>
      <c r="G69" s="974"/>
    </row>
    <row r="70" spans="1:7" ht="18.75" customHeight="1">
      <c r="A70" s="309">
        <v>236110</v>
      </c>
      <c r="B70" s="950" t="s">
        <v>807</v>
      </c>
      <c r="C70" s="951" t="s">
        <v>807</v>
      </c>
      <c r="D70" s="951" t="s">
        <v>807</v>
      </c>
      <c r="E70" s="952" t="s">
        <v>807</v>
      </c>
      <c r="F70" s="972"/>
      <c r="G70" s="974"/>
    </row>
    <row r="71" spans="1:7" ht="21" customHeight="1">
      <c r="A71" s="309">
        <v>236111</v>
      </c>
      <c r="B71" s="950" t="s">
        <v>808</v>
      </c>
      <c r="C71" s="951" t="s">
        <v>808</v>
      </c>
      <c r="D71" s="951" t="s">
        <v>808</v>
      </c>
      <c r="E71" s="952" t="s">
        <v>808</v>
      </c>
      <c r="F71" s="972"/>
      <c r="G71" s="974"/>
    </row>
    <row r="72" spans="1:7" ht="18.75" customHeight="1">
      <c r="A72" s="309">
        <v>236112</v>
      </c>
      <c r="B72" s="950" t="s">
        <v>809</v>
      </c>
      <c r="C72" s="951" t="s">
        <v>809</v>
      </c>
      <c r="D72" s="951" t="s">
        <v>809</v>
      </c>
      <c r="E72" s="952" t="s">
        <v>809</v>
      </c>
      <c r="F72" s="972"/>
      <c r="G72" s="974"/>
    </row>
    <row r="73" spans="1:7" ht="18.75" customHeight="1">
      <c r="A73" s="309">
        <v>236113</v>
      </c>
      <c r="B73" s="950" t="s">
        <v>810</v>
      </c>
      <c r="C73" s="951" t="s">
        <v>810</v>
      </c>
      <c r="D73" s="951" t="s">
        <v>810</v>
      </c>
      <c r="E73" s="952" t="s">
        <v>810</v>
      </c>
      <c r="F73" s="972"/>
      <c r="G73" s="974"/>
    </row>
    <row r="74" spans="1:7" ht="18.75" customHeight="1">
      <c r="A74" s="309">
        <v>236114</v>
      </c>
      <c r="B74" s="950" t="s">
        <v>820</v>
      </c>
      <c r="C74" s="951" t="s">
        <v>820</v>
      </c>
      <c r="D74" s="951" t="s">
        <v>820</v>
      </c>
      <c r="E74" s="952" t="s">
        <v>820</v>
      </c>
      <c r="F74" s="972"/>
      <c r="G74" s="974"/>
    </row>
    <row r="75" spans="1:7" ht="18.75" customHeight="1">
      <c r="A75" s="309">
        <v>236192</v>
      </c>
      <c r="B75" s="950" t="s">
        <v>626</v>
      </c>
      <c r="C75" s="951"/>
      <c r="D75" s="951"/>
      <c r="E75" s="952"/>
      <c r="F75" s="972"/>
      <c r="G75" s="974"/>
    </row>
    <row r="76" spans="1:7" ht="18.75" customHeight="1">
      <c r="A76" s="309">
        <v>236193</v>
      </c>
      <c r="B76" s="950" t="s">
        <v>627</v>
      </c>
      <c r="C76" s="951"/>
      <c r="D76" s="951"/>
      <c r="E76" s="952"/>
      <c r="F76" s="972"/>
      <c r="G76" s="974"/>
    </row>
    <row r="77" spans="1:7" ht="18.75" customHeight="1">
      <c r="A77" s="309">
        <v>236116</v>
      </c>
      <c r="B77" s="950" t="s">
        <v>821</v>
      </c>
      <c r="C77" s="951" t="s">
        <v>821</v>
      </c>
      <c r="D77" s="951" t="s">
        <v>821</v>
      </c>
      <c r="E77" s="952" t="s">
        <v>821</v>
      </c>
      <c r="F77" s="972"/>
      <c r="G77" s="974"/>
    </row>
    <row r="78" spans="1:7" ht="18.75" customHeight="1">
      <c r="A78" s="309">
        <v>236172</v>
      </c>
      <c r="B78" s="950" t="s">
        <v>723</v>
      </c>
      <c r="C78" s="951" t="s">
        <v>821</v>
      </c>
      <c r="D78" s="951" t="s">
        <v>821</v>
      </c>
      <c r="E78" s="952" t="s">
        <v>821</v>
      </c>
      <c r="F78" s="973"/>
      <c r="G78" s="975"/>
    </row>
    <row r="79" spans="1:7" ht="18.75" customHeight="1">
      <c r="A79" s="309">
        <v>236117</v>
      </c>
      <c r="B79" s="950" t="s">
        <v>302</v>
      </c>
      <c r="C79" s="951"/>
      <c r="D79" s="951"/>
      <c r="E79" s="952"/>
      <c r="F79" s="970">
        <v>1192603000</v>
      </c>
      <c r="G79" s="968">
        <v>1103157780</v>
      </c>
    </row>
    <row r="80" spans="1:7" ht="18.75" customHeight="1">
      <c r="A80" s="309">
        <v>236118</v>
      </c>
      <c r="B80" s="950" t="s">
        <v>303</v>
      </c>
      <c r="C80" s="951"/>
      <c r="D80" s="951"/>
      <c r="E80" s="952"/>
      <c r="F80" s="971"/>
      <c r="G80" s="969"/>
    </row>
    <row r="81" spans="1:7" ht="18.75" customHeight="1">
      <c r="A81" s="309">
        <v>236119</v>
      </c>
      <c r="B81" s="950" t="s">
        <v>304</v>
      </c>
      <c r="C81" s="951"/>
      <c r="D81" s="951"/>
      <c r="E81" s="952"/>
      <c r="F81" s="971"/>
      <c r="G81" s="969"/>
    </row>
    <row r="82" spans="1:7" ht="18.75" customHeight="1">
      <c r="A82" s="309">
        <v>236120</v>
      </c>
      <c r="B82" s="950" t="s">
        <v>305</v>
      </c>
      <c r="C82" s="951"/>
      <c r="D82" s="951"/>
      <c r="E82" s="952"/>
      <c r="F82" s="971"/>
      <c r="G82" s="969"/>
    </row>
    <row r="83" spans="1:7" ht="18.75" customHeight="1">
      <c r="A83" s="309">
        <v>236121</v>
      </c>
      <c r="B83" s="950" t="s">
        <v>306</v>
      </c>
      <c r="C83" s="951"/>
      <c r="D83" s="951"/>
      <c r="E83" s="952"/>
      <c r="F83" s="971"/>
      <c r="G83" s="969"/>
    </row>
    <row r="84" spans="1:7" ht="18.75" customHeight="1">
      <c r="A84" s="309">
        <v>236122</v>
      </c>
      <c r="B84" s="950" t="s">
        <v>307</v>
      </c>
      <c r="C84" s="951"/>
      <c r="D84" s="951"/>
      <c r="E84" s="952"/>
      <c r="F84" s="971"/>
      <c r="G84" s="969"/>
    </row>
    <row r="85" spans="1:7" ht="18.75" customHeight="1">
      <c r="A85" s="309">
        <v>236123</v>
      </c>
      <c r="B85" s="950" t="s">
        <v>308</v>
      </c>
      <c r="C85" s="951"/>
      <c r="D85" s="951"/>
      <c r="E85" s="952"/>
      <c r="F85" s="971"/>
      <c r="G85" s="969"/>
    </row>
    <row r="86" spans="1:7" ht="18.75" customHeight="1">
      <c r="A86" s="309">
        <v>236124</v>
      </c>
      <c r="B86" s="950" t="s">
        <v>309</v>
      </c>
      <c r="C86" s="951"/>
      <c r="D86" s="951"/>
      <c r="E86" s="952"/>
      <c r="F86" s="971"/>
      <c r="G86" s="969"/>
    </row>
    <row r="87" spans="1:7" ht="18.75" customHeight="1">
      <c r="A87" s="309">
        <v>236125</v>
      </c>
      <c r="B87" s="950" t="s">
        <v>310</v>
      </c>
      <c r="C87" s="951"/>
      <c r="D87" s="951"/>
      <c r="E87" s="952"/>
      <c r="F87" s="971"/>
      <c r="G87" s="969"/>
    </row>
    <row r="88" spans="1:7" ht="18.75" customHeight="1">
      <c r="A88" s="309">
        <v>236126</v>
      </c>
      <c r="B88" s="950" t="s">
        <v>311</v>
      </c>
      <c r="C88" s="951"/>
      <c r="D88" s="951"/>
      <c r="E88" s="952"/>
      <c r="F88" s="971"/>
      <c r="G88" s="969"/>
    </row>
    <row r="89" spans="1:7" ht="18.75" customHeight="1">
      <c r="A89" s="309">
        <v>236127</v>
      </c>
      <c r="B89" s="950" t="s">
        <v>312</v>
      </c>
      <c r="C89" s="951"/>
      <c r="D89" s="951"/>
      <c r="E89" s="952"/>
      <c r="F89" s="971"/>
      <c r="G89" s="969"/>
    </row>
    <row r="90" spans="1:7" ht="18.75" customHeight="1">
      <c r="A90" s="309">
        <v>236128</v>
      </c>
      <c r="B90" s="950" t="s">
        <v>313</v>
      </c>
      <c r="C90" s="951"/>
      <c r="D90" s="951"/>
      <c r="E90" s="952"/>
      <c r="F90" s="971"/>
      <c r="G90" s="969"/>
    </row>
    <row r="91" spans="1:7" ht="18.75" customHeight="1">
      <c r="A91" s="309">
        <v>236129</v>
      </c>
      <c r="B91" s="950" t="s">
        <v>314</v>
      </c>
      <c r="C91" s="951"/>
      <c r="D91" s="951"/>
      <c r="E91" s="952"/>
      <c r="F91" s="971"/>
      <c r="G91" s="969"/>
    </row>
    <row r="92" spans="1:7" ht="18.75" customHeight="1">
      <c r="A92" s="309">
        <v>236130</v>
      </c>
      <c r="B92" s="950" t="s">
        <v>315</v>
      </c>
      <c r="C92" s="951"/>
      <c r="D92" s="951"/>
      <c r="E92" s="952"/>
      <c r="F92" s="971"/>
      <c r="G92" s="969"/>
    </row>
    <row r="93" spans="1:7" ht="18.75" customHeight="1">
      <c r="A93" s="309">
        <v>236131</v>
      </c>
      <c r="B93" s="950" t="s">
        <v>316</v>
      </c>
      <c r="C93" s="951"/>
      <c r="D93" s="951"/>
      <c r="E93" s="952"/>
      <c r="F93" s="971"/>
      <c r="G93" s="969"/>
    </row>
    <row r="94" spans="1:7" ht="18.75" customHeight="1">
      <c r="A94" s="309">
        <v>236132</v>
      </c>
      <c r="B94" s="950" t="s">
        <v>318</v>
      </c>
      <c r="C94" s="951"/>
      <c r="D94" s="951"/>
      <c r="E94" s="952"/>
      <c r="F94" s="971"/>
      <c r="G94" s="969"/>
    </row>
    <row r="95" spans="1:7" ht="18.75" customHeight="1">
      <c r="A95" s="309">
        <v>236133</v>
      </c>
      <c r="B95" s="950" t="s">
        <v>319</v>
      </c>
      <c r="C95" s="951"/>
      <c r="D95" s="951"/>
      <c r="E95" s="952"/>
      <c r="F95" s="971"/>
      <c r="G95" s="969"/>
    </row>
    <row r="96" spans="1:7" ht="18.75" customHeight="1">
      <c r="A96" s="309">
        <v>236134</v>
      </c>
      <c r="B96" s="950" t="s">
        <v>320</v>
      </c>
      <c r="C96" s="951"/>
      <c r="D96" s="951"/>
      <c r="E96" s="952"/>
      <c r="F96" s="971"/>
      <c r="G96" s="969"/>
    </row>
    <row r="97" spans="1:7" ht="18.75" customHeight="1">
      <c r="A97" s="309">
        <v>236135</v>
      </c>
      <c r="B97" s="950" t="s">
        <v>321</v>
      </c>
      <c r="C97" s="951"/>
      <c r="D97" s="951"/>
      <c r="E97" s="952"/>
      <c r="F97" s="971"/>
      <c r="G97" s="969"/>
    </row>
    <row r="98" spans="1:7" ht="18.75" customHeight="1">
      <c r="A98" s="309">
        <v>236136</v>
      </c>
      <c r="B98" s="950" t="s">
        <v>323</v>
      </c>
      <c r="C98" s="951"/>
      <c r="D98" s="951"/>
      <c r="E98" s="952"/>
      <c r="F98" s="971"/>
      <c r="G98" s="969"/>
    </row>
    <row r="99" spans="1:7" ht="18.75" customHeight="1">
      <c r="A99" s="309">
        <v>236137</v>
      </c>
      <c r="B99" s="950" t="s">
        <v>324</v>
      </c>
      <c r="C99" s="951"/>
      <c r="D99" s="951"/>
      <c r="E99" s="952"/>
      <c r="F99" s="971"/>
      <c r="G99" s="969"/>
    </row>
    <row r="100" spans="1:7" ht="18.75" customHeight="1">
      <c r="A100" s="309" t="s">
        <v>569</v>
      </c>
      <c r="B100" s="950" t="s">
        <v>570</v>
      </c>
      <c r="C100" s="951"/>
      <c r="D100" s="951"/>
      <c r="E100" s="952"/>
      <c r="F100" s="438">
        <v>145000000</v>
      </c>
      <c r="G100" s="438">
        <v>123250000</v>
      </c>
    </row>
    <row r="101" spans="1:7" ht="18.75" customHeight="1">
      <c r="A101" s="309">
        <v>236138</v>
      </c>
      <c r="B101" s="950" t="s">
        <v>750</v>
      </c>
      <c r="C101" s="951"/>
      <c r="D101" s="951"/>
      <c r="E101" s="952"/>
      <c r="F101" s="438">
        <v>288998000</v>
      </c>
      <c r="G101" s="438">
        <v>104039280</v>
      </c>
    </row>
    <row r="102" spans="1:7" ht="16.5" customHeight="1">
      <c r="A102" s="309">
        <v>236139</v>
      </c>
      <c r="B102" s="950" t="s">
        <v>751</v>
      </c>
      <c r="C102" s="951"/>
      <c r="D102" s="951"/>
      <c r="E102" s="952"/>
      <c r="F102" s="438">
        <v>312680000</v>
      </c>
      <c r="G102" s="438">
        <v>103187400</v>
      </c>
    </row>
    <row r="103" spans="1:7" ht="16.5" customHeight="1">
      <c r="A103" s="309">
        <v>236140</v>
      </c>
      <c r="B103" s="950" t="s">
        <v>752</v>
      </c>
      <c r="C103" s="951"/>
      <c r="D103" s="951"/>
      <c r="E103" s="952"/>
      <c r="F103" s="438">
        <v>258788000</v>
      </c>
      <c r="G103" s="438">
        <v>103515200</v>
      </c>
    </row>
    <row r="104" spans="1:7" ht="16.5" customHeight="1">
      <c r="A104" s="309">
        <v>236141</v>
      </c>
      <c r="B104" s="950" t="s">
        <v>753</v>
      </c>
      <c r="C104" s="951"/>
      <c r="D104" s="951"/>
      <c r="E104" s="952"/>
      <c r="F104" s="438">
        <v>100580000</v>
      </c>
      <c r="G104" s="438">
        <v>39226200</v>
      </c>
    </row>
    <row r="105" spans="1:7" ht="24.75" customHeight="1">
      <c r="A105" s="309">
        <v>236145</v>
      </c>
      <c r="B105" s="950" t="s">
        <v>695</v>
      </c>
      <c r="C105" s="951"/>
      <c r="D105" s="951"/>
      <c r="E105" s="952"/>
      <c r="F105" s="438">
        <v>1080000</v>
      </c>
      <c r="G105" s="438">
        <v>1080000</v>
      </c>
    </row>
    <row r="106" spans="1:7" ht="25.5" customHeight="1">
      <c r="A106" s="309">
        <v>236146</v>
      </c>
      <c r="B106" s="950" t="s">
        <v>106</v>
      </c>
      <c r="C106" s="951"/>
      <c r="D106" s="951"/>
      <c r="E106" s="952"/>
      <c r="F106" s="438">
        <v>300000</v>
      </c>
      <c r="G106" s="438">
        <v>300000</v>
      </c>
    </row>
    <row r="107" spans="1:7" ht="18.75" customHeight="1">
      <c r="A107" s="309">
        <v>236148</v>
      </c>
      <c r="B107" s="950" t="s">
        <v>605</v>
      </c>
      <c r="C107" s="951"/>
      <c r="D107" s="951"/>
      <c r="E107" s="952"/>
      <c r="F107" s="438">
        <v>225000</v>
      </c>
      <c r="G107" s="438">
        <v>191250</v>
      </c>
    </row>
    <row r="108" spans="1:7" ht="36" customHeight="1">
      <c r="A108" s="624" t="s">
        <v>289</v>
      </c>
      <c r="B108" s="956" t="s">
        <v>290</v>
      </c>
      <c r="C108" s="957"/>
      <c r="D108" s="957"/>
      <c r="E108" s="958"/>
      <c r="F108" s="625" t="s">
        <v>603</v>
      </c>
      <c r="G108" s="623" t="s">
        <v>604</v>
      </c>
    </row>
    <row r="109" spans="1:7" ht="18.75" customHeight="1">
      <c r="A109" s="309">
        <v>236152</v>
      </c>
      <c r="B109" s="647" t="s">
        <v>937</v>
      </c>
      <c r="C109" s="648"/>
      <c r="D109" s="648"/>
      <c r="E109" s="649"/>
      <c r="F109" s="440">
        <v>29750000</v>
      </c>
      <c r="G109" s="438">
        <v>22312500</v>
      </c>
    </row>
    <row r="110" spans="1:7" ht="24" customHeight="1">
      <c r="A110" s="309">
        <v>236153</v>
      </c>
      <c r="B110" s="647" t="s">
        <v>186</v>
      </c>
      <c r="C110" s="648"/>
      <c r="D110" s="648"/>
      <c r="E110" s="649"/>
      <c r="F110" s="440">
        <v>5400000</v>
      </c>
      <c r="G110" s="438">
        <v>4995000</v>
      </c>
    </row>
    <row r="111" spans="1:7" ht="18.75" customHeight="1">
      <c r="A111" s="309">
        <v>236154</v>
      </c>
      <c r="B111" s="647" t="s">
        <v>184</v>
      </c>
      <c r="C111" s="648"/>
      <c r="D111" s="648"/>
      <c r="E111" s="649"/>
      <c r="F111" s="440">
        <v>2435000</v>
      </c>
      <c r="G111" s="438">
        <v>2252375</v>
      </c>
    </row>
    <row r="112" spans="1:7" ht="26.25" customHeight="1">
      <c r="A112" s="309">
        <v>236155</v>
      </c>
      <c r="B112" s="647" t="s">
        <v>944</v>
      </c>
      <c r="C112" s="648"/>
      <c r="D112" s="648"/>
      <c r="E112" s="649"/>
      <c r="F112" s="440">
        <v>23850000</v>
      </c>
      <c r="G112" s="438">
        <v>9540000</v>
      </c>
    </row>
    <row r="113" spans="1:7" ht="25.5" customHeight="1">
      <c r="A113" s="309">
        <v>236156</v>
      </c>
      <c r="B113" s="647" t="s">
        <v>941</v>
      </c>
      <c r="C113" s="648"/>
      <c r="D113" s="648"/>
      <c r="E113" s="649"/>
      <c r="F113" s="440">
        <v>240000</v>
      </c>
      <c r="G113" s="438">
        <v>204000</v>
      </c>
    </row>
    <row r="114" spans="1:7" ht="21" customHeight="1">
      <c r="A114" s="309">
        <v>236157</v>
      </c>
      <c r="B114" s="647" t="s">
        <v>942</v>
      </c>
      <c r="C114" s="648"/>
      <c r="D114" s="648"/>
      <c r="E114" s="649"/>
      <c r="F114" s="440">
        <v>1168000</v>
      </c>
      <c r="G114" s="438">
        <v>992800</v>
      </c>
    </row>
    <row r="115" spans="1:7" ht="18.75" customHeight="1">
      <c r="A115" s="309">
        <v>236158</v>
      </c>
      <c r="B115" s="647" t="s">
        <v>867</v>
      </c>
      <c r="C115" s="648"/>
      <c r="D115" s="648"/>
      <c r="E115" s="649"/>
      <c r="F115" s="440">
        <v>88000000</v>
      </c>
      <c r="G115" s="438">
        <v>81400000</v>
      </c>
    </row>
    <row r="116" spans="1:7" ht="24" customHeight="1">
      <c r="A116" s="309">
        <v>236159</v>
      </c>
      <c r="B116" s="647" t="s">
        <v>238</v>
      </c>
      <c r="C116" s="648"/>
      <c r="D116" s="648"/>
      <c r="E116" s="649"/>
      <c r="F116" s="440">
        <v>56000</v>
      </c>
      <c r="G116" s="438">
        <v>56000</v>
      </c>
    </row>
    <row r="117" spans="1:7" ht="18.75" customHeight="1">
      <c r="A117" s="309">
        <v>236167</v>
      </c>
      <c r="B117" s="647" t="s">
        <v>811</v>
      </c>
      <c r="C117" s="648"/>
      <c r="D117" s="648"/>
      <c r="E117" s="649"/>
      <c r="F117" s="440">
        <v>10000000</v>
      </c>
      <c r="G117" s="438">
        <v>9250000</v>
      </c>
    </row>
    <row r="118" spans="1:7" ht="18.75" customHeight="1">
      <c r="A118" s="309">
        <v>236168</v>
      </c>
      <c r="B118" s="647" t="s">
        <v>812</v>
      </c>
      <c r="C118" s="648"/>
      <c r="D118" s="648"/>
      <c r="E118" s="649"/>
      <c r="F118" s="440">
        <v>14900000</v>
      </c>
      <c r="G118" s="438">
        <v>13782500</v>
      </c>
    </row>
    <row r="119" spans="1:7" ht="18.75" customHeight="1">
      <c r="A119" s="309">
        <v>236169</v>
      </c>
      <c r="B119" s="647" t="s">
        <v>817</v>
      </c>
      <c r="C119" s="648"/>
      <c r="D119" s="648"/>
      <c r="E119" s="649"/>
      <c r="F119" s="440">
        <v>9000000</v>
      </c>
      <c r="G119" s="438">
        <v>8325000</v>
      </c>
    </row>
    <row r="120" spans="1:7" ht="18.75" customHeight="1">
      <c r="A120" s="309">
        <v>236170</v>
      </c>
      <c r="B120" s="647" t="s">
        <v>818</v>
      </c>
      <c r="C120" s="648"/>
      <c r="D120" s="648"/>
      <c r="E120" s="649"/>
      <c r="F120" s="440">
        <v>51900000</v>
      </c>
      <c r="G120" s="438">
        <v>48007500</v>
      </c>
    </row>
    <row r="121" spans="1:7" ht="18.75" customHeight="1">
      <c r="A121" s="309">
        <v>236171</v>
      </c>
      <c r="B121" s="647" t="s">
        <v>819</v>
      </c>
      <c r="C121" s="648"/>
      <c r="D121" s="648"/>
      <c r="E121" s="649"/>
      <c r="F121" s="440">
        <v>34000000</v>
      </c>
      <c r="G121" s="438">
        <v>31450000</v>
      </c>
    </row>
    <row r="122" spans="1:7" ht="18.75" customHeight="1">
      <c r="A122" s="309">
        <v>236176</v>
      </c>
      <c r="B122" s="647" t="s">
        <v>371</v>
      </c>
      <c r="C122" s="648"/>
      <c r="D122" s="648"/>
      <c r="E122" s="649"/>
      <c r="F122" s="440">
        <v>24400000</v>
      </c>
      <c r="G122" s="438">
        <v>24400000</v>
      </c>
    </row>
    <row r="123" spans="1:7" ht="18.75" customHeight="1">
      <c r="A123" s="309">
        <v>236177</v>
      </c>
      <c r="B123" s="647" t="s">
        <v>632</v>
      </c>
      <c r="C123" s="648"/>
      <c r="D123" s="648"/>
      <c r="E123" s="649"/>
      <c r="F123" s="440">
        <v>109000000</v>
      </c>
      <c r="G123" s="438">
        <v>100825000</v>
      </c>
    </row>
    <row r="124" spans="1:7" ht="18.75" customHeight="1">
      <c r="A124" s="309">
        <v>236178</v>
      </c>
      <c r="B124" s="647" t="s">
        <v>633</v>
      </c>
      <c r="C124" s="648"/>
      <c r="D124" s="648"/>
      <c r="E124" s="649"/>
      <c r="F124" s="440">
        <v>88000000</v>
      </c>
      <c r="G124" s="438">
        <v>81400000</v>
      </c>
    </row>
    <row r="125" spans="1:7" ht="25.5" customHeight="1">
      <c r="A125" s="309">
        <v>236179</v>
      </c>
      <c r="B125" s="647" t="s">
        <v>634</v>
      </c>
      <c r="C125" s="648"/>
      <c r="D125" s="648"/>
      <c r="E125" s="649"/>
      <c r="F125" s="440">
        <v>137000000</v>
      </c>
      <c r="G125" s="438">
        <v>126725000</v>
      </c>
    </row>
    <row r="126" spans="1:7" ht="18.75" customHeight="1">
      <c r="A126" s="309">
        <v>236180</v>
      </c>
      <c r="B126" s="647" t="s">
        <v>635</v>
      </c>
      <c r="C126" s="648"/>
      <c r="D126" s="648"/>
      <c r="E126" s="649"/>
      <c r="F126" s="440">
        <v>160000000</v>
      </c>
      <c r="G126" s="438">
        <v>148000000</v>
      </c>
    </row>
    <row r="127" spans="1:7" ht="18.75" customHeight="1">
      <c r="A127" s="309">
        <v>236181</v>
      </c>
      <c r="B127" s="647" t="s">
        <v>636</v>
      </c>
      <c r="C127" s="648"/>
      <c r="D127" s="648"/>
      <c r="E127" s="649"/>
      <c r="F127" s="440">
        <v>122000000</v>
      </c>
      <c r="G127" s="438">
        <v>112850000</v>
      </c>
    </row>
    <row r="128" spans="1:7" ht="18.75" customHeight="1">
      <c r="A128" s="309">
        <v>236182</v>
      </c>
      <c r="B128" s="647" t="s">
        <v>637</v>
      </c>
      <c r="C128" s="648"/>
      <c r="D128" s="648"/>
      <c r="E128" s="649"/>
      <c r="F128" s="440">
        <v>87000000</v>
      </c>
      <c r="G128" s="438">
        <v>80475000</v>
      </c>
    </row>
    <row r="129" spans="1:7" ht="18.75" customHeight="1">
      <c r="A129" s="309">
        <v>236183</v>
      </c>
      <c r="B129" s="647" t="s">
        <v>638</v>
      </c>
      <c r="C129" s="648"/>
      <c r="D129" s="648"/>
      <c r="E129" s="649"/>
      <c r="F129" s="440">
        <v>70500000</v>
      </c>
      <c r="G129" s="438">
        <v>65212500</v>
      </c>
    </row>
    <row r="130" spans="1:7" ht="26.25" customHeight="1">
      <c r="A130" s="309">
        <v>236184</v>
      </c>
      <c r="B130" s="647" t="s">
        <v>639</v>
      </c>
      <c r="C130" s="648"/>
      <c r="D130" s="648"/>
      <c r="E130" s="649"/>
      <c r="F130" s="440">
        <v>97900000</v>
      </c>
      <c r="G130" s="438">
        <v>90557500</v>
      </c>
    </row>
    <row r="131" spans="1:7" ht="18.75" customHeight="1">
      <c r="A131" s="309">
        <v>236185</v>
      </c>
      <c r="B131" s="647" t="s">
        <v>640</v>
      </c>
      <c r="C131" s="648"/>
      <c r="D131" s="648"/>
      <c r="E131" s="649"/>
      <c r="F131" s="440">
        <v>134000000</v>
      </c>
      <c r="G131" s="438">
        <v>123950000</v>
      </c>
    </row>
    <row r="132" spans="1:7" ht="18.75" customHeight="1">
      <c r="A132" s="309">
        <v>236187</v>
      </c>
      <c r="B132" s="647" t="s">
        <v>641</v>
      </c>
      <c r="C132" s="648"/>
      <c r="D132" s="648"/>
      <c r="E132" s="649"/>
      <c r="F132" s="440">
        <v>78000000</v>
      </c>
      <c r="G132" s="438">
        <v>72150000</v>
      </c>
    </row>
    <row r="133" spans="1:7" ht="18.75" customHeight="1">
      <c r="A133" s="309">
        <v>236188</v>
      </c>
      <c r="B133" s="647" t="s">
        <v>642</v>
      </c>
      <c r="C133" s="648"/>
      <c r="D133" s="648"/>
      <c r="E133" s="649"/>
      <c r="F133" s="440">
        <v>38900000</v>
      </c>
      <c r="G133" s="438">
        <v>35982500</v>
      </c>
    </row>
    <row r="134" spans="1:7" ht="18.75" customHeight="1">
      <c r="A134" s="309">
        <v>236189</v>
      </c>
      <c r="B134" s="647" t="s">
        <v>643</v>
      </c>
      <c r="C134" s="648"/>
      <c r="D134" s="648"/>
      <c r="E134" s="649"/>
      <c r="F134" s="440">
        <v>99900000</v>
      </c>
      <c r="G134" s="438">
        <v>92407500</v>
      </c>
    </row>
    <row r="135" spans="1:7" ht="25.5" customHeight="1">
      <c r="A135" s="309">
        <v>236194</v>
      </c>
      <c r="B135" s="647" t="s">
        <v>666</v>
      </c>
      <c r="C135" s="648"/>
      <c r="D135" s="648"/>
      <c r="E135" s="649"/>
      <c r="F135" s="641">
        <v>1989000</v>
      </c>
      <c r="G135" s="438">
        <v>1790100</v>
      </c>
    </row>
    <row r="136" spans="1:7" ht="25.5" customHeight="1">
      <c r="A136" s="309">
        <v>236195</v>
      </c>
      <c r="B136" s="647" t="s">
        <v>646</v>
      </c>
      <c r="C136" s="648"/>
      <c r="D136" s="648"/>
      <c r="E136" s="649"/>
      <c r="F136" s="641">
        <v>29978000</v>
      </c>
      <c r="G136" s="438">
        <v>27729650</v>
      </c>
    </row>
    <row r="137" spans="1:7" ht="15.75" customHeight="1">
      <c r="A137" s="309">
        <v>236222</v>
      </c>
      <c r="B137" s="647" t="s">
        <v>628</v>
      </c>
      <c r="C137" s="648"/>
      <c r="D137" s="648"/>
      <c r="E137" s="649"/>
      <c r="F137" s="641">
        <v>2460000</v>
      </c>
      <c r="G137" s="438">
        <v>2091000</v>
      </c>
    </row>
    <row r="138" spans="1:7" ht="15.75" customHeight="1">
      <c r="A138" s="953" t="s">
        <v>294</v>
      </c>
      <c r="B138" s="954"/>
      <c r="C138" s="954"/>
      <c r="D138" s="954"/>
      <c r="E138" s="955"/>
      <c r="F138" s="642">
        <f>SUM(F46:F137)</f>
        <v>4029029000</v>
      </c>
      <c r="G138" s="642">
        <f>SUM(G46:G137)</f>
        <v>3159731585</v>
      </c>
    </row>
    <row r="139" spans="1:7" ht="15.75" customHeight="1">
      <c r="A139" s="643"/>
      <c r="B139" s="640"/>
      <c r="C139" s="640"/>
      <c r="D139" s="640"/>
      <c r="E139" s="640"/>
      <c r="F139" s="644"/>
      <c r="G139" s="645"/>
    </row>
    <row r="140" spans="1:7" ht="18.75" customHeight="1">
      <c r="A140" s="959" t="s">
        <v>272</v>
      </c>
      <c r="B140" s="960"/>
      <c r="C140" s="960"/>
      <c r="D140" s="960"/>
      <c r="E140" s="960"/>
      <c r="F140" s="939" t="s">
        <v>278</v>
      </c>
      <c r="G140" s="940"/>
    </row>
    <row r="141" spans="1:7" ht="18.75" customHeight="1">
      <c r="A141" s="947" t="s">
        <v>940</v>
      </c>
      <c r="B141" s="948"/>
      <c r="C141" s="948"/>
      <c r="D141" s="948"/>
      <c r="E141" s="949"/>
      <c r="F141" s="933">
        <v>6400000</v>
      </c>
      <c r="G141" s="839"/>
    </row>
    <row r="142" spans="1:7" ht="18.75" customHeight="1">
      <c r="A142" s="947" t="s">
        <v>52</v>
      </c>
      <c r="B142" s="948"/>
      <c r="C142" s="948"/>
      <c r="D142" s="948"/>
      <c r="E142" s="949"/>
      <c r="F142" s="933">
        <v>1070000</v>
      </c>
      <c r="G142" s="926"/>
    </row>
    <row r="143" spans="1:7" ht="18.75" customHeight="1">
      <c r="A143" s="947" t="s">
        <v>629</v>
      </c>
      <c r="B143" s="948"/>
      <c r="C143" s="948"/>
      <c r="D143" s="948"/>
      <c r="E143" s="949"/>
      <c r="F143" s="933">
        <v>10000000</v>
      </c>
      <c r="G143" s="926"/>
    </row>
    <row r="144" spans="1:7" ht="18.75" customHeight="1">
      <c r="A144" s="947" t="s">
        <v>630</v>
      </c>
      <c r="B144" s="948"/>
      <c r="C144" s="948"/>
      <c r="D144" s="948"/>
      <c r="E144" s="949"/>
      <c r="F144" s="933">
        <v>6900000</v>
      </c>
      <c r="G144" s="926"/>
    </row>
    <row r="145" spans="1:7" ht="18.75" customHeight="1">
      <c r="A145" s="947" t="s">
        <v>631</v>
      </c>
      <c r="B145" s="948"/>
      <c r="C145" s="948"/>
      <c r="D145" s="948"/>
      <c r="E145" s="949"/>
      <c r="F145" s="933">
        <v>9600000</v>
      </c>
      <c r="G145" s="926"/>
    </row>
    <row r="146" spans="1:7" ht="18.75" customHeight="1">
      <c r="A146" s="947" t="s">
        <v>635</v>
      </c>
      <c r="B146" s="948" t="s">
        <v>635</v>
      </c>
      <c r="C146" s="948"/>
      <c r="D146" s="948"/>
      <c r="E146" s="949"/>
      <c r="F146" s="933">
        <v>162000000</v>
      </c>
      <c r="G146" s="839"/>
    </row>
    <row r="147" spans="1:7" ht="18.75" customHeight="1">
      <c r="A147" s="947" t="s">
        <v>644</v>
      </c>
      <c r="B147" s="948" t="s">
        <v>644</v>
      </c>
      <c r="C147" s="948"/>
      <c r="D147" s="948"/>
      <c r="E147" s="949"/>
      <c r="F147" s="933">
        <v>200000000</v>
      </c>
      <c r="G147" s="839"/>
    </row>
    <row r="148" spans="1:7" ht="18.75" customHeight="1">
      <c r="A148" s="947" t="s">
        <v>645</v>
      </c>
      <c r="B148" s="948" t="s">
        <v>645</v>
      </c>
      <c r="C148" s="948"/>
      <c r="D148" s="948"/>
      <c r="E148" s="949"/>
      <c r="F148" s="933">
        <v>30000000</v>
      </c>
      <c r="G148" s="839"/>
    </row>
    <row r="149" spans="1:7" ht="18.75" customHeight="1">
      <c r="A149" s="947" t="s">
        <v>647</v>
      </c>
      <c r="B149" s="948" t="s">
        <v>647</v>
      </c>
      <c r="C149" s="948"/>
      <c r="D149" s="948"/>
      <c r="E149" s="949"/>
      <c r="F149" s="933">
        <v>30000000</v>
      </c>
      <c r="G149" s="839"/>
    </row>
    <row r="150" spans="1:7" ht="18.75" customHeight="1">
      <c r="A150" s="947" t="s">
        <v>648</v>
      </c>
      <c r="B150" s="948" t="s">
        <v>648</v>
      </c>
      <c r="C150" s="948"/>
      <c r="D150" s="948"/>
      <c r="E150" s="949"/>
      <c r="F150" s="933">
        <v>30000000</v>
      </c>
      <c r="G150" s="839"/>
    </row>
    <row r="151" spans="1:7" ht="18.75" customHeight="1">
      <c r="A151" s="947" t="s">
        <v>649</v>
      </c>
      <c r="B151" s="948" t="s">
        <v>649</v>
      </c>
      <c r="C151" s="948"/>
      <c r="D151" s="948"/>
      <c r="E151" s="949"/>
      <c r="F151" s="933">
        <v>30000000</v>
      </c>
      <c r="G151" s="839"/>
    </row>
    <row r="152" spans="1:7" ht="18.75" customHeight="1">
      <c r="A152" s="947" t="s">
        <v>650</v>
      </c>
      <c r="B152" s="948" t="s">
        <v>650</v>
      </c>
      <c r="C152" s="948"/>
      <c r="D152" s="948"/>
      <c r="E152" s="949"/>
      <c r="F152" s="933">
        <v>30000000</v>
      </c>
      <c r="G152" s="839"/>
    </row>
    <row r="153" spans="1:7" ht="18.75" customHeight="1">
      <c r="A153" s="947" t="s">
        <v>651</v>
      </c>
      <c r="B153" s="948" t="s">
        <v>651</v>
      </c>
      <c r="C153" s="948"/>
      <c r="D153" s="948"/>
      <c r="E153" s="949"/>
      <c r="F153" s="933">
        <v>50000000</v>
      </c>
      <c r="G153" s="839"/>
    </row>
    <row r="154" spans="1:7" ht="18.75" customHeight="1">
      <c r="A154" s="947" t="s">
        <v>652</v>
      </c>
      <c r="B154" s="948" t="s">
        <v>652</v>
      </c>
      <c r="C154" s="948"/>
      <c r="D154" s="948"/>
      <c r="E154" s="949"/>
      <c r="F154" s="933">
        <v>155000000</v>
      </c>
      <c r="G154" s="839"/>
    </row>
    <row r="155" spans="1:7" ht="18.75" customHeight="1">
      <c r="A155" s="947" t="s">
        <v>653</v>
      </c>
      <c r="B155" s="948" t="s">
        <v>653</v>
      </c>
      <c r="C155" s="948"/>
      <c r="D155" s="948"/>
      <c r="E155" s="949"/>
      <c r="F155" s="933">
        <v>179000000</v>
      </c>
      <c r="G155" s="839"/>
    </row>
    <row r="156" spans="1:7" ht="18.75" customHeight="1">
      <c r="A156" s="947" t="s">
        <v>654</v>
      </c>
      <c r="B156" s="948" t="s">
        <v>654</v>
      </c>
      <c r="C156" s="948"/>
      <c r="D156" s="948"/>
      <c r="E156" s="949"/>
      <c r="F156" s="933">
        <v>191000000</v>
      </c>
      <c r="G156" s="839"/>
    </row>
    <row r="157" spans="1:7" ht="18.75" customHeight="1">
      <c r="A157" s="947" t="s">
        <v>655</v>
      </c>
      <c r="B157" s="948" t="s">
        <v>655</v>
      </c>
      <c r="C157" s="948"/>
      <c r="D157" s="948"/>
      <c r="E157" s="949"/>
      <c r="F157" s="933">
        <v>55000000</v>
      </c>
      <c r="G157" s="839"/>
    </row>
    <row r="158" spans="1:7" ht="18.75" customHeight="1">
      <c r="A158" s="947" t="s">
        <v>656</v>
      </c>
      <c r="B158" s="948" t="s">
        <v>656</v>
      </c>
      <c r="C158" s="948"/>
      <c r="D158" s="948"/>
      <c r="E158" s="949"/>
      <c r="F158" s="933">
        <v>55000000</v>
      </c>
      <c r="G158" s="839"/>
    </row>
    <row r="159" spans="1:7" ht="18.75" customHeight="1">
      <c r="A159" s="947" t="s">
        <v>657</v>
      </c>
      <c r="B159" s="948" t="s">
        <v>657</v>
      </c>
      <c r="C159" s="948"/>
      <c r="D159" s="948"/>
      <c r="E159" s="949"/>
      <c r="F159" s="933">
        <v>25000000</v>
      </c>
      <c r="G159" s="839"/>
    </row>
    <row r="160" spans="1:7" ht="18.75" customHeight="1">
      <c r="A160" s="947" t="s">
        <v>658</v>
      </c>
      <c r="B160" s="948" t="s">
        <v>658</v>
      </c>
      <c r="C160" s="948"/>
      <c r="D160" s="948"/>
      <c r="E160" s="949"/>
      <c r="F160" s="933">
        <v>25000000</v>
      </c>
      <c r="G160" s="839"/>
    </row>
    <row r="161" spans="1:7" ht="18.75" customHeight="1">
      <c r="A161" s="959" t="s">
        <v>272</v>
      </c>
      <c r="B161" s="960"/>
      <c r="C161" s="960"/>
      <c r="D161" s="960"/>
      <c r="E161" s="960"/>
      <c r="F161" s="939" t="s">
        <v>278</v>
      </c>
      <c r="G161" s="940"/>
    </row>
    <row r="162" spans="1:7" ht="18.75" customHeight="1">
      <c r="A162" s="947" t="s">
        <v>659</v>
      </c>
      <c r="B162" s="948" t="s">
        <v>659</v>
      </c>
      <c r="C162" s="948"/>
      <c r="D162" s="948"/>
      <c r="E162" s="949"/>
      <c r="F162" s="933">
        <v>36000000</v>
      </c>
      <c r="G162" s="839"/>
    </row>
    <row r="163" spans="1:7" ht="18.75" customHeight="1">
      <c r="A163" s="947" t="s">
        <v>660</v>
      </c>
      <c r="B163" s="948" t="s">
        <v>660</v>
      </c>
      <c r="C163" s="948"/>
      <c r="D163" s="948"/>
      <c r="E163" s="949"/>
      <c r="F163" s="933">
        <v>25000000</v>
      </c>
      <c r="G163" s="839"/>
    </row>
    <row r="164" spans="1:7" ht="18.75" customHeight="1">
      <c r="A164" s="947" t="s">
        <v>661</v>
      </c>
      <c r="B164" s="948" t="s">
        <v>661</v>
      </c>
      <c r="C164" s="948"/>
      <c r="D164" s="948"/>
      <c r="E164" s="949"/>
      <c r="F164" s="933">
        <v>205000000</v>
      </c>
      <c r="G164" s="839"/>
    </row>
    <row r="165" spans="1:7" ht="18.75" customHeight="1">
      <c r="A165" s="947" t="s">
        <v>662</v>
      </c>
      <c r="B165" s="948" t="s">
        <v>662</v>
      </c>
      <c r="C165" s="948"/>
      <c r="D165" s="948"/>
      <c r="E165" s="949"/>
      <c r="F165" s="933">
        <v>31000000</v>
      </c>
      <c r="G165" s="839"/>
    </row>
    <row r="166" spans="1:7" ht="18.75" customHeight="1">
      <c r="A166" s="947" t="s">
        <v>667</v>
      </c>
      <c r="B166" s="948"/>
      <c r="C166" s="948"/>
      <c r="D166" s="948"/>
      <c r="E166" s="949"/>
      <c r="F166" s="933">
        <v>2600000</v>
      </c>
      <c r="G166" s="839"/>
    </row>
    <row r="167" spans="1:7" ht="18.75" customHeight="1">
      <c r="A167" s="944" t="s">
        <v>288</v>
      </c>
      <c r="B167" s="945"/>
      <c r="C167" s="945"/>
      <c r="D167" s="945"/>
      <c r="E167" s="946"/>
      <c r="F167" s="927">
        <f>SUM(F141:F166)</f>
        <v>1580570000</v>
      </c>
      <c r="G167" s="928"/>
    </row>
    <row r="168" spans="2:6" ht="15.75" customHeight="1">
      <c r="B168" s="378"/>
      <c r="C168" s="374"/>
      <c r="D168" s="374"/>
      <c r="E168" s="374"/>
      <c r="F168" s="376"/>
    </row>
    <row r="169" spans="1:7" ht="15.75" customHeight="1">
      <c r="A169" s="934" t="s">
        <v>284</v>
      </c>
      <c r="B169" s="935"/>
      <c r="C169" s="935"/>
      <c r="D169" s="935"/>
      <c r="E169" s="936"/>
      <c r="F169" s="937">
        <f>F138+F167</f>
        <v>5609599000</v>
      </c>
      <c r="G169" s="938"/>
    </row>
    <row r="170" spans="2:6" ht="17.25" customHeight="1">
      <c r="B170" s="378"/>
      <c r="C170" s="374"/>
      <c r="D170" s="374"/>
      <c r="E170" s="374"/>
      <c r="F170" s="376"/>
    </row>
    <row r="171" spans="1:7" ht="18.75" customHeight="1">
      <c r="A171" s="941" t="s">
        <v>530</v>
      </c>
      <c r="B171" s="942"/>
      <c r="C171" s="942"/>
      <c r="D171" s="942"/>
      <c r="E171" s="943"/>
      <c r="F171" s="939" t="s">
        <v>278</v>
      </c>
      <c r="G171" s="940"/>
    </row>
    <row r="172" spans="1:7" ht="16.5" customHeight="1">
      <c r="A172" s="929" t="s">
        <v>277</v>
      </c>
      <c r="B172" s="838"/>
      <c r="C172" s="838"/>
      <c r="D172" s="838"/>
      <c r="E172" s="839"/>
      <c r="F172" s="925">
        <v>7705000</v>
      </c>
      <c r="G172" s="926"/>
    </row>
    <row r="173" spans="1:7" ht="26.25" customHeight="1">
      <c r="A173" s="930" t="s">
        <v>903</v>
      </c>
      <c r="B173" s="931"/>
      <c r="C173" s="931"/>
      <c r="D173" s="931"/>
      <c r="E173" s="932"/>
      <c r="F173" s="933">
        <v>81451000</v>
      </c>
      <c r="G173" s="926"/>
    </row>
    <row r="174" spans="1:7" ht="26.25" customHeight="1">
      <c r="A174" s="930" t="s">
        <v>833</v>
      </c>
      <c r="B174" s="931"/>
      <c r="C174" s="931"/>
      <c r="D174" s="931"/>
      <c r="E174" s="932"/>
      <c r="F174" s="933">
        <v>1600000</v>
      </c>
      <c r="G174" s="926"/>
    </row>
    <row r="175" spans="1:7" ht="16.5" customHeight="1">
      <c r="A175" s="930" t="s">
        <v>834</v>
      </c>
      <c r="B175" s="931"/>
      <c r="C175" s="931"/>
      <c r="D175" s="931"/>
      <c r="E175" s="932"/>
      <c r="F175" s="933">
        <v>2800000</v>
      </c>
      <c r="G175" s="926"/>
    </row>
    <row r="176" spans="1:7" ht="16.5" customHeight="1">
      <c r="A176" s="930" t="s">
        <v>835</v>
      </c>
      <c r="B176" s="931"/>
      <c r="C176" s="931"/>
      <c r="D176" s="931"/>
      <c r="E176" s="932"/>
      <c r="F176" s="933">
        <v>10000000</v>
      </c>
      <c r="G176" s="926"/>
    </row>
    <row r="177" spans="1:7" ht="16.5" customHeight="1">
      <c r="A177" s="930" t="s">
        <v>999</v>
      </c>
      <c r="B177" s="931"/>
      <c r="C177" s="931"/>
      <c r="D177" s="931"/>
      <c r="E177" s="932"/>
      <c r="F177" s="933">
        <v>1158000</v>
      </c>
      <c r="G177" s="926"/>
    </row>
    <row r="178" spans="2:6" ht="18.75" customHeight="1">
      <c r="B178" s="313"/>
      <c r="C178" s="313"/>
      <c r="D178" s="313"/>
      <c r="E178" s="313"/>
      <c r="F178" s="395"/>
    </row>
    <row r="179" spans="2:6" ht="18.75" customHeight="1">
      <c r="B179" s="313"/>
      <c r="C179" s="313"/>
      <c r="D179" s="313"/>
      <c r="E179" s="313"/>
      <c r="F179" s="375"/>
    </row>
  </sheetData>
  <mergeCells count="169">
    <mergeCell ref="B100:E100"/>
    <mergeCell ref="B101:E101"/>
    <mergeCell ref="B105:E105"/>
    <mergeCell ref="B104:E104"/>
    <mergeCell ref="B107:E107"/>
    <mergeCell ref="F156:G156"/>
    <mergeCell ref="F152:G152"/>
    <mergeCell ref="F154:G154"/>
    <mergeCell ref="A149:E149"/>
    <mergeCell ref="A152:E152"/>
    <mergeCell ref="A153:E153"/>
    <mergeCell ref="A155:E155"/>
    <mergeCell ref="F155:G155"/>
    <mergeCell ref="F153:G153"/>
    <mergeCell ref="F177:G177"/>
    <mergeCell ref="A177:E177"/>
    <mergeCell ref="B88:E88"/>
    <mergeCell ref="B80:E80"/>
    <mergeCell ref="B85:E85"/>
    <mergeCell ref="B103:E103"/>
    <mergeCell ref="B92:E92"/>
    <mergeCell ref="B102:E102"/>
    <mergeCell ref="F165:G165"/>
    <mergeCell ref="F144:G144"/>
    <mergeCell ref="B99:E99"/>
    <mergeCell ref="B87:E87"/>
    <mergeCell ref="B83:E83"/>
    <mergeCell ref="B84:E84"/>
    <mergeCell ref="B86:E86"/>
    <mergeCell ref="B89:E89"/>
    <mergeCell ref="B91:E91"/>
    <mergeCell ref="B90:E90"/>
    <mergeCell ref="B95:E95"/>
    <mergeCell ref="B93:E93"/>
    <mergeCell ref="A166:E166"/>
    <mergeCell ref="A140:E140"/>
    <mergeCell ref="A165:E165"/>
    <mergeCell ref="A147:E147"/>
    <mergeCell ref="A146:E146"/>
    <mergeCell ref="A143:E143"/>
    <mergeCell ref="A164:E164"/>
    <mergeCell ref="A148:E148"/>
    <mergeCell ref="A142:E142"/>
    <mergeCell ref="A150:E150"/>
    <mergeCell ref="B96:E96"/>
    <mergeCell ref="B98:E98"/>
    <mergeCell ref="B94:E94"/>
    <mergeCell ref="B97:E97"/>
    <mergeCell ref="B79:E79"/>
    <mergeCell ref="B82:E82"/>
    <mergeCell ref="B81:E81"/>
    <mergeCell ref="B62:E62"/>
    <mergeCell ref="B67:E67"/>
    <mergeCell ref="B78:E78"/>
    <mergeCell ref="B71:E71"/>
    <mergeCell ref="B75:E75"/>
    <mergeCell ref="B76:E76"/>
    <mergeCell ref="B77:E77"/>
    <mergeCell ref="A6:B6"/>
    <mergeCell ref="B51:E51"/>
    <mergeCell ref="B52:E52"/>
    <mergeCell ref="B49:E49"/>
    <mergeCell ref="B50:E50"/>
    <mergeCell ref="A11:B11"/>
    <mergeCell ref="B47:E47"/>
    <mergeCell ref="B46:E46"/>
    <mergeCell ref="A27:B27"/>
    <mergeCell ref="B48:E48"/>
    <mergeCell ref="B53:E53"/>
    <mergeCell ref="B54:E54"/>
    <mergeCell ref="B66:E66"/>
    <mergeCell ref="B59:E59"/>
    <mergeCell ref="B65:E65"/>
    <mergeCell ref="B60:E60"/>
    <mergeCell ref="B63:E63"/>
    <mergeCell ref="B64:E64"/>
    <mergeCell ref="B61:E61"/>
    <mergeCell ref="B57:E57"/>
    <mergeCell ref="A15:B15"/>
    <mergeCell ref="A12:B12"/>
    <mergeCell ref="B45:E45"/>
    <mergeCell ref="A24:B24"/>
    <mergeCell ref="A26:B26"/>
    <mergeCell ref="A13:B13"/>
    <mergeCell ref="A31:B31"/>
    <mergeCell ref="A44:E44"/>
    <mergeCell ref="A29:B29"/>
    <mergeCell ref="A30:B30"/>
    <mergeCell ref="B73:E73"/>
    <mergeCell ref="B70:E70"/>
    <mergeCell ref="B55:E55"/>
    <mergeCell ref="B58:E58"/>
    <mergeCell ref="F26:G26"/>
    <mergeCell ref="G56:G78"/>
    <mergeCell ref="A14:B14"/>
    <mergeCell ref="A28:B28"/>
    <mergeCell ref="B74:E74"/>
    <mergeCell ref="A25:B25"/>
    <mergeCell ref="B56:E56"/>
    <mergeCell ref="B68:E68"/>
    <mergeCell ref="B69:E69"/>
    <mergeCell ref="B72:E72"/>
    <mergeCell ref="F24:G24"/>
    <mergeCell ref="F28:G28"/>
    <mergeCell ref="G79:G99"/>
    <mergeCell ref="F31:G31"/>
    <mergeCell ref="F79:F99"/>
    <mergeCell ref="F56:F78"/>
    <mergeCell ref="F27:G27"/>
    <mergeCell ref="F29:G29"/>
    <mergeCell ref="F30:G30"/>
    <mergeCell ref="F25:G25"/>
    <mergeCell ref="F11:G11"/>
    <mergeCell ref="F15:G15"/>
    <mergeCell ref="F12:G12"/>
    <mergeCell ref="F13:G13"/>
    <mergeCell ref="F14:G14"/>
    <mergeCell ref="F140:G140"/>
    <mergeCell ref="A141:E141"/>
    <mergeCell ref="A163:E163"/>
    <mergeCell ref="A161:E161"/>
    <mergeCell ref="A158:E158"/>
    <mergeCell ref="A159:E159"/>
    <mergeCell ref="A162:E162"/>
    <mergeCell ref="F143:G143"/>
    <mergeCell ref="A151:E151"/>
    <mergeCell ref="A157:E157"/>
    <mergeCell ref="F150:G150"/>
    <mergeCell ref="F141:G141"/>
    <mergeCell ref="F145:G145"/>
    <mergeCell ref="F149:G149"/>
    <mergeCell ref="F146:G146"/>
    <mergeCell ref="F147:G147"/>
    <mergeCell ref="F148:G148"/>
    <mergeCell ref="B106:E106"/>
    <mergeCell ref="F157:G157"/>
    <mergeCell ref="A154:E154"/>
    <mergeCell ref="A138:E138"/>
    <mergeCell ref="A156:E156"/>
    <mergeCell ref="B108:E108"/>
    <mergeCell ref="F151:G151"/>
    <mergeCell ref="F142:G142"/>
    <mergeCell ref="A145:E145"/>
    <mergeCell ref="A144:E144"/>
    <mergeCell ref="F161:G161"/>
    <mergeCell ref="F158:G158"/>
    <mergeCell ref="F159:G159"/>
    <mergeCell ref="A160:E160"/>
    <mergeCell ref="F160:G160"/>
    <mergeCell ref="A173:E173"/>
    <mergeCell ref="F162:G162"/>
    <mergeCell ref="F166:G166"/>
    <mergeCell ref="F164:G164"/>
    <mergeCell ref="F163:G163"/>
    <mergeCell ref="A169:E169"/>
    <mergeCell ref="F169:G169"/>
    <mergeCell ref="F171:G171"/>
    <mergeCell ref="A171:E171"/>
    <mergeCell ref="A167:E167"/>
    <mergeCell ref="F172:G172"/>
    <mergeCell ref="F167:G167"/>
    <mergeCell ref="A172:E172"/>
    <mergeCell ref="A176:E176"/>
    <mergeCell ref="F176:G176"/>
    <mergeCell ref="A175:E175"/>
    <mergeCell ref="F175:G175"/>
    <mergeCell ref="F173:G173"/>
    <mergeCell ref="A174:E174"/>
    <mergeCell ref="F174:G174"/>
  </mergeCells>
  <printOptions horizontalCentered="1"/>
  <pageMargins left="0.3937007874015748" right="0.3937007874015748" top="0.3937007874015748" bottom="0.3937007874015748" header="0.5118110236220472" footer="0.5118110236220472"/>
  <pageSetup firstPageNumber="28" useFirstPageNumber="1" horizontalDpi="600" verticalDpi="600" orientation="portrait" paperSize="9" scale="73" r:id="rId1"/>
  <headerFooter alignWithMargins="0">
    <oddFooter>&amp;C&amp;P</oddFooter>
  </headerFooter>
  <rowBreaks count="3" manualBreakCount="3">
    <brk id="54" max="6" man="1"/>
    <brk id="107" max="6" man="1"/>
    <brk id="160" max="6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11"/>
  <dimension ref="A1:P116"/>
  <sheetViews>
    <sheetView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B28" sqref="B28"/>
    </sheetView>
  </sheetViews>
  <sheetFormatPr defaultColWidth="9.00390625" defaultRowHeight="12.75"/>
  <cols>
    <col min="1" max="1" width="8.125" style="0" customWidth="1"/>
    <col min="2" max="2" width="59.625" style="0" customWidth="1"/>
    <col min="3" max="4" width="10.125" style="0" customWidth="1"/>
    <col min="5" max="5" width="8.375" style="0" customWidth="1"/>
    <col min="6" max="6" width="9.75390625" style="0" customWidth="1"/>
    <col min="7" max="14" width="12.375" style="0" customWidth="1"/>
  </cols>
  <sheetData>
    <row r="1" spans="1:11" ht="24" customHeight="1">
      <c r="A1" s="987" t="s">
        <v>1000</v>
      </c>
      <c r="B1" s="843"/>
      <c r="C1" s="843"/>
      <c r="D1" s="843"/>
      <c r="E1" s="843"/>
      <c r="F1" s="843"/>
      <c r="G1" s="843"/>
      <c r="H1" s="843"/>
      <c r="I1" s="843"/>
      <c r="J1" s="843"/>
      <c r="K1" s="843"/>
    </row>
    <row r="2" spans="2:14" ht="13.5" customHeight="1" hidden="1">
      <c r="B2" s="658"/>
      <c r="C2" s="658"/>
      <c r="G2" s="988" t="s">
        <v>1001</v>
      </c>
      <c r="H2" s="989"/>
      <c r="I2" s="989"/>
      <c r="J2" s="990"/>
      <c r="K2" s="991" t="s">
        <v>1002</v>
      </c>
      <c r="L2" s="992"/>
      <c r="M2" s="988" t="s">
        <v>1003</v>
      </c>
      <c r="N2" s="990"/>
    </row>
    <row r="3" spans="2:14" ht="10.5" customHeight="1">
      <c r="B3" s="658"/>
      <c r="C3" s="658"/>
      <c r="G3" s="988" t="s">
        <v>1001</v>
      </c>
      <c r="H3" s="989"/>
      <c r="I3" s="989"/>
      <c r="J3" s="989"/>
      <c r="K3" s="991" t="s">
        <v>1002</v>
      </c>
      <c r="L3" s="992"/>
      <c r="M3" s="988" t="s">
        <v>1003</v>
      </c>
      <c r="N3" s="990"/>
    </row>
    <row r="4" spans="1:14" ht="65.25" customHeight="1">
      <c r="A4" s="659" t="s">
        <v>289</v>
      </c>
      <c r="B4" s="659" t="s">
        <v>290</v>
      </c>
      <c r="C4" s="660" t="s">
        <v>1004</v>
      </c>
      <c r="D4" s="660" t="s">
        <v>1005</v>
      </c>
      <c r="E4" s="661" t="s">
        <v>1006</v>
      </c>
      <c r="F4" s="661" t="s">
        <v>1007</v>
      </c>
      <c r="G4" s="661" t="s">
        <v>1008</v>
      </c>
      <c r="H4" s="661" t="s">
        <v>1009</v>
      </c>
      <c r="I4" s="662" t="s">
        <v>1010</v>
      </c>
      <c r="J4" s="662" t="s">
        <v>1011</v>
      </c>
      <c r="K4" s="661" t="s">
        <v>1012</v>
      </c>
      <c r="L4" s="661" t="s">
        <v>1013</v>
      </c>
      <c r="M4" s="661" t="s">
        <v>1014</v>
      </c>
      <c r="N4" s="661" t="s">
        <v>1015</v>
      </c>
    </row>
    <row r="5" spans="1:14" ht="24.75" customHeight="1">
      <c r="A5" s="663" t="s">
        <v>1016</v>
      </c>
      <c r="B5" s="664" t="s">
        <v>1017</v>
      </c>
      <c r="C5" s="665">
        <v>70029</v>
      </c>
      <c r="D5" s="665">
        <v>70029</v>
      </c>
      <c r="E5" s="666">
        <v>0</v>
      </c>
      <c r="F5" s="665">
        <v>0</v>
      </c>
      <c r="G5" s="667">
        <v>60629</v>
      </c>
      <c r="H5" s="668">
        <v>34200</v>
      </c>
      <c r="I5" s="669">
        <v>0</v>
      </c>
      <c r="J5" s="669">
        <v>0</v>
      </c>
      <c r="K5" s="670">
        <v>43986</v>
      </c>
      <c r="L5" s="671">
        <v>0</v>
      </c>
      <c r="M5" s="669">
        <v>43985</v>
      </c>
      <c r="N5" s="672">
        <v>0</v>
      </c>
    </row>
    <row r="6" spans="1:16" ht="24" customHeight="1">
      <c r="A6" s="663" t="s">
        <v>1018</v>
      </c>
      <c r="B6" s="673" t="s">
        <v>1019</v>
      </c>
      <c r="C6" s="665">
        <v>1308</v>
      </c>
      <c r="D6" s="665">
        <v>1308</v>
      </c>
      <c r="E6" s="666">
        <v>0</v>
      </c>
      <c r="F6" s="665">
        <v>0</v>
      </c>
      <c r="G6" s="993">
        <v>1939</v>
      </c>
      <c r="H6" s="995">
        <v>1939</v>
      </c>
      <c r="I6" s="995">
        <v>0</v>
      </c>
      <c r="J6" s="995">
        <v>0</v>
      </c>
      <c r="K6" s="670">
        <v>1428</v>
      </c>
      <c r="L6" s="671">
        <v>0</v>
      </c>
      <c r="M6" s="997">
        <v>1871</v>
      </c>
      <c r="N6" s="999">
        <v>0</v>
      </c>
      <c r="O6" s="15"/>
      <c r="P6" s="15"/>
    </row>
    <row r="7" spans="1:16" ht="24" customHeight="1">
      <c r="A7" s="663" t="s">
        <v>1018</v>
      </c>
      <c r="B7" s="673" t="s">
        <v>1020</v>
      </c>
      <c r="C7" s="665">
        <v>475</v>
      </c>
      <c r="D7" s="665">
        <v>361</v>
      </c>
      <c r="E7" s="666">
        <v>0</v>
      </c>
      <c r="F7" s="665">
        <v>0</v>
      </c>
      <c r="G7" s="994"/>
      <c r="H7" s="996"/>
      <c r="I7" s="996"/>
      <c r="J7" s="996"/>
      <c r="K7" s="670">
        <v>361</v>
      </c>
      <c r="L7" s="671">
        <v>0</v>
      </c>
      <c r="M7" s="998"/>
      <c r="N7" s="1000"/>
      <c r="O7" s="15"/>
      <c r="P7" s="15"/>
    </row>
    <row r="8" spans="1:16" ht="27" customHeight="1">
      <c r="A8" s="663" t="s">
        <v>1021</v>
      </c>
      <c r="B8" s="673" t="s">
        <v>1022</v>
      </c>
      <c r="C8" s="665">
        <v>28230</v>
      </c>
      <c r="D8" s="671">
        <v>25215</v>
      </c>
      <c r="E8" s="674">
        <v>12.5</v>
      </c>
      <c r="F8" s="671">
        <v>3152</v>
      </c>
      <c r="G8" s="672">
        <v>21000</v>
      </c>
      <c r="H8" s="668">
        <v>14000</v>
      </c>
      <c r="I8" s="669">
        <v>0</v>
      </c>
      <c r="J8" s="668">
        <v>0</v>
      </c>
      <c r="K8" s="670">
        <v>22454</v>
      </c>
      <c r="L8" s="671">
        <v>0</v>
      </c>
      <c r="M8" s="669">
        <v>19795</v>
      </c>
      <c r="N8" s="672">
        <v>0</v>
      </c>
      <c r="O8" s="15"/>
      <c r="P8" s="15"/>
    </row>
    <row r="9" spans="1:15" ht="24" customHeight="1">
      <c r="A9" s="663" t="s">
        <v>1023</v>
      </c>
      <c r="B9" s="664" t="s">
        <v>1024</v>
      </c>
      <c r="C9" s="665">
        <v>53452</v>
      </c>
      <c r="D9" s="665">
        <v>53452</v>
      </c>
      <c r="E9" s="666">
        <v>0</v>
      </c>
      <c r="F9" s="665">
        <v>0</v>
      </c>
      <c r="G9" s="667">
        <v>0</v>
      </c>
      <c r="H9" s="668">
        <v>0</v>
      </c>
      <c r="I9" s="669">
        <v>0</v>
      </c>
      <c r="J9" s="669">
        <v>0</v>
      </c>
      <c r="K9" s="670">
        <v>43380</v>
      </c>
      <c r="L9" s="671">
        <v>8176</v>
      </c>
      <c r="M9" s="669">
        <v>50319</v>
      </c>
      <c r="N9" s="672">
        <v>205</v>
      </c>
      <c r="O9" s="15"/>
    </row>
    <row r="10" spans="1:16" ht="24" customHeight="1">
      <c r="A10" s="663" t="s">
        <v>1025</v>
      </c>
      <c r="B10" s="675" t="s">
        <v>1026</v>
      </c>
      <c r="C10" s="665">
        <v>32292</v>
      </c>
      <c r="D10" s="671">
        <v>32292</v>
      </c>
      <c r="E10" s="674">
        <v>50.4</v>
      </c>
      <c r="F10" s="671">
        <v>16287</v>
      </c>
      <c r="G10" s="672">
        <v>34637</v>
      </c>
      <c r="H10" s="668">
        <v>34637</v>
      </c>
      <c r="I10" s="669">
        <v>0</v>
      </c>
      <c r="J10" s="668">
        <v>0</v>
      </c>
      <c r="K10" s="670">
        <v>32297</v>
      </c>
      <c r="L10" s="671">
        <v>0</v>
      </c>
      <c r="M10" s="669">
        <v>16005</v>
      </c>
      <c r="N10" s="672">
        <v>0</v>
      </c>
      <c r="O10" s="15"/>
      <c r="P10" s="15"/>
    </row>
    <row r="11" spans="1:14" ht="24" customHeight="1">
      <c r="A11" s="663" t="s">
        <v>1027</v>
      </c>
      <c r="B11" s="664" t="s">
        <v>1028</v>
      </c>
      <c r="C11" s="665">
        <v>190</v>
      </c>
      <c r="D11" s="665">
        <v>190</v>
      </c>
      <c r="E11" s="666">
        <v>25</v>
      </c>
      <c r="F11" s="665">
        <v>47</v>
      </c>
      <c r="G11" s="667">
        <v>190</v>
      </c>
      <c r="H11" s="668">
        <v>190</v>
      </c>
      <c r="I11" s="669">
        <v>0</v>
      </c>
      <c r="J11" s="669">
        <v>0</v>
      </c>
      <c r="K11" s="670">
        <v>190</v>
      </c>
      <c r="L11" s="671">
        <v>0</v>
      </c>
      <c r="M11" s="669">
        <v>142</v>
      </c>
      <c r="N11" s="672">
        <v>0</v>
      </c>
    </row>
    <row r="12" spans="1:16" ht="24" customHeight="1">
      <c r="A12" s="663" t="s">
        <v>1029</v>
      </c>
      <c r="B12" s="675" t="s">
        <v>1030</v>
      </c>
      <c r="C12" s="665">
        <v>7797</v>
      </c>
      <c r="D12" s="671">
        <v>7797</v>
      </c>
      <c r="E12" s="674">
        <v>12.5</v>
      </c>
      <c r="F12" s="671">
        <v>974</v>
      </c>
      <c r="G12" s="672">
        <v>6600</v>
      </c>
      <c r="H12" s="668">
        <v>6600</v>
      </c>
      <c r="I12" s="669">
        <v>0</v>
      </c>
      <c r="J12" s="668">
        <v>0</v>
      </c>
      <c r="K12" s="670">
        <v>7312</v>
      </c>
      <c r="L12" s="671">
        <v>0</v>
      </c>
      <c r="M12" s="669">
        <v>6238</v>
      </c>
      <c r="N12" s="672">
        <v>0</v>
      </c>
      <c r="O12" s="15"/>
      <c r="P12" s="15"/>
    </row>
    <row r="13" spans="1:14" ht="24" customHeight="1">
      <c r="A13" s="663" t="s">
        <v>1031</v>
      </c>
      <c r="B13" s="664" t="s">
        <v>1032</v>
      </c>
      <c r="C13" s="665">
        <v>13000</v>
      </c>
      <c r="D13" s="665">
        <v>13000</v>
      </c>
      <c r="E13" s="666">
        <v>25</v>
      </c>
      <c r="F13" s="665">
        <v>2593</v>
      </c>
      <c r="G13" s="667">
        <v>13000</v>
      </c>
      <c r="H13" s="668">
        <v>13000</v>
      </c>
      <c r="I13" s="669">
        <v>0</v>
      </c>
      <c r="J13" s="669">
        <v>0</v>
      </c>
      <c r="K13" s="670">
        <v>10372</v>
      </c>
      <c r="L13" s="671">
        <v>0</v>
      </c>
      <c r="M13" s="669">
        <v>7781</v>
      </c>
      <c r="N13" s="672">
        <v>0</v>
      </c>
    </row>
    <row r="14" spans="1:14" ht="27" customHeight="1">
      <c r="A14" s="663" t="s">
        <v>1033</v>
      </c>
      <c r="B14" s="664" t="s">
        <v>1034</v>
      </c>
      <c r="C14" s="665">
        <v>20000</v>
      </c>
      <c r="D14" s="665">
        <v>20000</v>
      </c>
      <c r="E14" s="666">
        <v>25</v>
      </c>
      <c r="F14" s="665">
        <v>5000</v>
      </c>
      <c r="G14" s="667">
        <v>20000</v>
      </c>
      <c r="H14" s="668">
        <v>20000</v>
      </c>
      <c r="I14" s="669">
        <v>0</v>
      </c>
      <c r="J14" s="669">
        <v>0</v>
      </c>
      <c r="K14" s="670">
        <v>19816</v>
      </c>
      <c r="L14" s="671">
        <v>0</v>
      </c>
      <c r="M14" s="669">
        <v>14730</v>
      </c>
      <c r="N14" s="672">
        <v>0</v>
      </c>
    </row>
    <row r="15" spans="1:14" ht="27" customHeight="1">
      <c r="A15" s="663" t="s">
        <v>1035</v>
      </c>
      <c r="B15" s="664" t="s">
        <v>1036</v>
      </c>
      <c r="C15" s="665">
        <v>998</v>
      </c>
      <c r="D15" s="665">
        <v>861</v>
      </c>
      <c r="E15" s="666">
        <v>20</v>
      </c>
      <c r="F15" s="665">
        <v>172</v>
      </c>
      <c r="G15" s="667">
        <v>946</v>
      </c>
      <c r="H15" s="668">
        <v>946</v>
      </c>
      <c r="I15" s="669">
        <v>0</v>
      </c>
      <c r="J15" s="669">
        <v>0</v>
      </c>
      <c r="K15" s="670">
        <v>868</v>
      </c>
      <c r="L15" s="671">
        <v>0</v>
      </c>
      <c r="M15" s="669">
        <v>695</v>
      </c>
      <c r="N15" s="672">
        <v>0</v>
      </c>
    </row>
    <row r="16" spans="1:15" ht="27" customHeight="1">
      <c r="A16" s="663" t="s">
        <v>1037</v>
      </c>
      <c r="B16" s="676" t="s">
        <v>1038</v>
      </c>
      <c r="C16" s="665">
        <v>3791</v>
      </c>
      <c r="D16" s="665">
        <v>3791</v>
      </c>
      <c r="E16" s="666">
        <v>0</v>
      </c>
      <c r="F16" s="665">
        <v>0</v>
      </c>
      <c r="G16" s="667">
        <v>600</v>
      </c>
      <c r="H16" s="668">
        <v>600</v>
      </c>
      <c r="I16" s="669">
        <v>0</v>
      </c>
      <c r="J16" s="669">
        <v>0</v>
      </c>
      <c r="K16" s="670">
        <v>3671</v>
      </c>
      <c r="L16" s="671">
        <v>0</v>
      </c>
      <c r="M16" s="669">
        <v>3554</v>
      </c>
      <c r="N16" s="672">
        <v>0</v>
      </c>
      <c r="O16" s="15"/>
    </row>
    <row r="17" spans="1:15" ht="21" customHeight="1">
      <c r="A17" s="663" t="s">
        <v>1039</v>
      </c>
      <c r="B17" s="664" t="s">
        <v>1040</v>
      </c>
      <c r="C17" s="665">
        <v>9625</v>
      </c>
      <c r="D17" s="665">
        <v>9625</v>
      </c>
      <c r="E17" s="666">
        <v>0</v>
      </c>
      <c r="F17" s="665">
        <v>0</v>
      </c>
      <c r="G17" s="667">
        <v>1000</v>
      </c>
      <c r="H17" s="668">
        <v>658</v>
      </c>
      <c r="I17" s="669">
        <v>0</v>
      </c>
      <c r="J17" s="669">
        <v>0</v>
      </c>
      <c r="K17" s="670">
        <v>5621</v>
      </c>
      <c r="L17" s="671">
        <v>0</v>
      </c>
      <c r="M17" s="669">
        <v>5610</v>
      </c>
      <c r="N17" s="672">
        <v>0</v>
      </c>
      <c r="O17" s="15"/>
    </row>
    <row r="18" spans="1:15" ht="24" customHeight="1">
      <c r="A18" s="663" t="s">
        <v>1041</v>
      </c>
      <c r="B18" s="664" t="s">
        <v>1042</v>
      </c>
      <c r="C18" s="665">
        <v>9936</v>
      </c>
      <c r="D18" s="665">
        <v>9936</v>
      </c>
      <c r="E18" s="666">
        <v>0</v>
      </c>
      <c r="F18" s="665">
        <v>0</v>
      </c>
      <c r="G18" s="667">
        <v>500</v>
      </c>
      <c r="H18" s="668">
        <v>500</v>
      </c>
      <c r="I18" s="669">
        <v>0</v>
      </c>
      <c r="J18" s="669">
        <v>0</v>
      </c>
      <c r="K18" s="670">
        <v>5922</v>
      </c>
      <c r="L18" s="671">
        <v>0</v>
      </c>
      <c r="M18" s="669">
        <v>5898</v>
      </c>
      <c r="N18" s="672">
        <v>0</v>
      </c>
      <c r="O18" s="15"/>
    </row>
    <row r="19" spans="1:15" ht="24" customHeight="1">
      <c r="A19" s="663" t="s">
        <v>1043</v>
      </c>
      <c r="B19" s="664" t="s">
        <v>1044</v>
      </c>
      <c r="C19" s="665">
        <v>11850</v>
      </c>
      <c r="D19" s="665">
        <v>11850</v>
      </c>
      <c r="E19" s="666">
        <v>25</v>
      </c>
      <c r="F19" s="665">
        <v>3000</v>
      </c>
      <c r="G19" s="667">
        <v>11850</v>
      </c>
      <c r="H19" s="668">
        <v>11842</v>
      </c>
      <c r="I19" s="669">
        <v>0</v>
      </c>
      <c r="J19" s="669">
        <v>0</v>
      </c>
      <c r="K19" s="670">
        <v>11842</v>
      </c>
      <c r="L19" s="671">
        <v>0</v>
      </c>
      <c r="M19" s="669">
        <v>9546</v>
      </c>
      <c r="N19" s="672">
        <v>0</v>
      </c>
      <c r="O19" s="15"/>
    </row>
    <row r="20" spans="1:15" ht="24" customHeight="1">
      <c r="A20" s="663" t="s">
        <v>1045</v>
      </c>
      <c r="B20" s="664" t="s">
        <v>1046</v>
      </c>
      <c r="C20" s="665">
        <v>41159</v>
      </c>
      <c r="D20" s="665">
        <v>683</v>
      </c>
      <c r="E20" s="666">
        <v>100</v>
      </c>
      <c r="F20" s="665">
        <v>683</v>
      </c>
      <c r="G20" s="667">
        <v>45000</v>
      </c>
      <c r="H20" s="668">
        <v>758</v>
      </c>
      <c r="I20" s="669">
        <v>0</v>
      </c>
      <c r="J20" s="669">
        <v>0</v>
      </c>
      <c r="K20" s="670">
        <v>683</v>
      </c>
      <c r="L20" s="671">
        <v>0</v>
      </c>
      <c r="M20" s="669">
        <v>0</v>
      </c>
      <c r="N20" s="672">
        <v>0</v>
      </c>
      <c r="O20" s="15"/>
    </row>
    <row r="21" spans="1:15" ht="24" customHeight="1">
      <c r="A21" s="663" t="s">
        <v>1047</v>
      </c>
      <c r="B21" s="664" t="s">
        <v>1048</v>
      </c>
      <c r="C21" s="665">
        <v>28582</v>
      </c>
      <c r="D21" s="665">
        <v>26500</v>
      </c>
      <c r="E21" s="666">
        <v>25</v>
      </c>
      <c r="F21" s="665">
        <v>6625</v>
      </c>
      <c r="G21" s="667">
        <v>30000</v>
      </c>
      <c r="H21" s="668">
        <v>29000</v>
      </c>
      <c r="I21" s="669">
        <v>0</v>
      </c>
      <c r="J21" s="669">
        <v>0</v>
      </c>
      <c r="K21" s="670">
        <v>25725</v>
      </c>
      <c r="L21" s="671">
        <v>0</v>
      </c>
      <c r="M21" s="669">
        <v>19214</v>
      </c>
      <c r="N21" s="672">
        <v>0</v>
      </c>
      <c r="O21" s="15"/>
    </row>
    <row r="22" spans="1:15" ht="24" customHeight="1">
      <c r="A22" s="663" t="s">
        <v>1049</v>
      </c>
      <c r="B22" s="664" t="s">
        <v>1050</v>
      </c>
      <c r="C22" s="665">
        <v>9131</v>
      </c>
      <c r="D22" s="665">
        <v>9131</v>
      </c>
      <c r="E22" s="677">
        <v>25</v>
      </c>
      <c r="F22" s="665">
        <v>2283</v>
      </c>
      <c r="G22" s="667">
        <v>9131</v>
      </c>
      <c r="H22" s="668">
        <v>7720</v>
      </c>
      <c r="I22" s="669">
        <v>0</v>
      </c>
      <c r="J22" s="669">
        <v>0</v>
      </c>
      <c r="K22" s="670">
        <v>4567</v>
      </c>
      <c r="L22" s="671">
        <v>0</v>
      </c>
      <c r="M22" s="669">
        <v>0</v>
      </c>
      <c r="N22" s="672">
        <v>0</v>
      </c>
      <c r="O22" s="15"/>
    </row>
    <row r="23" spans="1:15" ht="23.25" customHeight="1">
      <c r="A23" s="678" t="s">
        <v>1051</v>
      </c>
      <c r="B23" s="679" t="s">
        <v>1052</v>
      </c>
      <c r="C23" s="680">
        <v>4700</v>
      </c>
      <c r="D23" s="680">
        <v>4700</v>
      </c>
      <c r="E23" s="681">
        <v>12.5</v>
      </c>
      <c r="F23" s="680">
        <v>587</v>
      </c>
      <c r="G23" s="682">
        <v>4700</v>
      </c>
      <c r="H23" s="683">
        <v>3601</v>
      </c>
      <c r="I23" s="683">
        <v>0</v>
      </c>
      <c r="J23" s="683">
        <v>0</v>
      </c>
      <c r="K23" s="681">
        <v>2521</v>
      </c>
      <c r="L23" s="680">
        <v>0</v>
      </c>
      <c r="M23" s="683">
        <v>2206</v>
      </c>
      <c r="N23" s="682">
        <v>0</v>
      </c>
      <c r="O23" s="15"/>
    </row>
    <row r="24" spans="1:15" ht="24" customHeight="1">
      <c r="A24" s="663" t="s">
        <v>1053</v>
      </c>
      <c r="B24" s="664" t="s">
        <v>1054</v>
      </c>
      <c r="C24" s="665">
        <v>1404</v>
      </c>
      <c r="D24" s="665">
        <v>1404</v>
      </c>
      <c r="E24" s="666">
        <v>0</v>
      </c>
      <c r="F24" s="665">
        <v>0</v>
      </c>
      <c r="G24" s="667">
        <v>1404</v>
      </c>
      <c r="H24" s="668">
        <v>1404</v>
      </c>
      <c r="I24" s="669">
        <v>0</v>
      </c>
      <c r="J24" s="669">
        <v>0</v>
      </c>
      <c r="K24" s="670">
        <v>188</v>
      </c>
      <c r="L24" s="671">
        <v>0</v>
      </c>
      <c r="M24" s="669">
        <v>188</v>
      </c>
      <c r="N24" s="672">
        <v>0</v>
      </c>
      <c r="O24" s="15"/>
    </row>
    <row r="25" spans="1:15" ht="24" customHeight="1">
      <c r="A25" s="663" t="s">
        <v>1055</v>
      </c>
      <c r="B25" s="673" t="s">
        <v>1056</v>
      </c>
      <c r="C25" s="665">
        <v>897</v>
      </c>
      <c r="D25" s="665">
        <v>897</v>
      </c>
      <c r="E25" s="677">
        <v>20</v>
      </c>
      <c r="F25" s="665">
        <v>179</v>
      </c>
      <c r="G25" s="667">
        <v>897</v>
      </c>
      <c r="H25" s="668">
        <v>897</v>
      </c>
      <c r="I25" s="669">
        <v>0</v>
      </c>
      <c r="J25" s="669">
        <v>0</v>
      </c>
      <c r="K25" s="670">
        <v>671</v>
      </c>
      <c r="L25" s="671">
        <v>0</v>
      </c>
      <c r="M25" s="669">
        <v>486</v>
      </c>
      <c r="N25" s="672">
        <v>0</v>
      </c>
      <c r="O25" s="15"/>
    </row>
    <row r="26" spans="1:15" ht="24" customHeight="1">
      <c r="A26" s="663" t="s">
        <v>1057</v>
      </c>
      <c r="B26" s="664" t="s">
        <v>1058</v>
      </c>
      <c r="C26" s="665">
        <v>1050</v>
      </c>
      <c r="D26" s="665">
        <v>1050</v>
      </c>
      <c r="E26" s="666">
        <v>0</v>
      </c>
      <c r="F26" s="665">
        <v>0</v>
      </c>
      <c r="G26" s="667">
        <v>1050</v>
      </c>
      <c r="H26" s="668">
        <v>1050</v>
      </c>
      <c r="I26" s="669">
        <v>0</v>
      </c>
      <c r="J26" s="669">
        <v>0</v>
      </c>
      <c r="K26" s="670">
        <v>588</v>
      </c>
      <c r="L26" s="671">
        <v>0</v>
      </c>
      <c r="M26" s="669">
        <v>575</v>
      </c>
      <c r="N26" s="672">
        <v>0</v>
      </c>
      <c r="O26" s="15"/>
    </row>
    <row r="27" spans="1:15" ht="24" customHeight="1">
      <c r="A27" s="684">
        <v>236100</v>
      </c>
      <c r="B27" s="664" t="s">
        <v>1059</v>
      </c>
      <c r="C27" s="665">
        <v>5919</v>
      </c>
      <c r="D27" s="665">
        <v>5919</v>
      </c>
      <c r="E27" s="677">
        <v>48</v>
      </c>
      <c r="F27" s="665">
        <v>2889</v>
      </c>
      <c r="G27" s="667">
        <v>5919</v>
      </c>
      <c r="H27" s="668">
        <v>5919</v>
      </c>
      <c r="I27" s="669">
        <v>0</v>
      </c>
      <c r="J27" s="669">
        <v>0</v>
      </c>
      <c r="K27" s="670">
        <v>5770</v>
      </c>
      <c r="L27" s="671">
        <v>0</v>
      </c>
      <c r="M27" s="669">
        <v>0</v>
      </c>
      <c r="N27" s="672">
        <v>0</v>
      </c>
      <c r="O27" s="15"/>
    </row>
    <row r="28" spans="1:15" ht="24" customHeight="1">
      <c r="A28" s="684">
        <v>236101</v>
      </c>
      <c r="B28" s="673" t="s">
        <v>1060</v>
      </c>
      <c r="C28" s="665">
        <v>1302</v>
      </c>
      <c r="D28" s="665">
        <v>1302</v>
      </c>
      <c r="E28" s="677">
        <v>25</v>
      </c>
      <c r="F28" s="665">
        <v>326</v>
      </c>
      <c r="G28" s="667">
        <v>570</v>
      </c>
      <c r="H28" s="668">
        <v>570</v>
      </c>
      <c r="I28" s="669">
        <v>0</v>
      </c>
      <c r="J28" s="669">
        <v>0</v>
      </c>
      <c r="K28" s="670">
        <v>1213</v>
      </c>
      <c r="L28" s="671">
        <v>1</v>
      </c>
      <c r="M28" s="669">
        <v>727</v>
      </c>
      <c r="N28" s="672">
        <v>347</v>
      </c>
      <c r="O28" s="15"/>
    </row>
    <row r="29" spans="1:15" ht="35.25" customHeight="1">
      <c r="A29" s="684">
        <v>236149</v>
      </c>
      <c r="B29" s="685" t="s">
        <v>1061</v>
      </c>
      <c r="C29" s="665">
        <v>185</v>
      </c>
      <c r="D29" s="665">
        <v>185</v>
      </c>
      <c r="E29" s="677">
        <v>100</v>
      </c>
      <c r="F29" s="665">
        <v>185</v>
      </c>
      <c r="G29" s="667">
        <v>0</v>
      </c>
      <c r="H29" s="668">
        <v>0</v>
      </c>
      <c r="I29" s="669">
        <v>0</v>
      </c>
      <c r="J29" s="669">
        <v>0</v>
      </c>
      <c r="K29" s="670">
        <v>157</v>
      </c>
      <c r="L29" s="671">
        <v>28</v>
      </c>
      <c r="M29" s="669">
        <v>0</v>
      </c>
      <c r="N29" s="672">
        <v>0</v>
      </c>
      <c r="O29" s="15"/>
    </row>
    <row r="30" spans="1:15" ht="18" customHeight="1">
      <c r="A30" s="684">
        <v>236151</v>
      </c>
      <c r="B30" s="685" t="s">
        <v>1062</v>
      </c>
      <c r="C30" s="665">
        <v>400000</v>
      </c>
      <c r="D30" s="665">
        <v>683</v>
      </c>
      <c r="E30" s="677">
        <v>100</v>
      </c>
      <c r="F30" s="665">
        <v>683</v>
      </c>
      <c r="G30" s="667">
        <v>50000</v>
      </c>
      <c r="H30" s="668">
        <v>25</v>
      </c>
      <c r="I30" s="669">
        <v>1200</v>
      </c>
      <c r="J30" s="669">
        <v>0</v>
      </c>
      <c r="K30" s="670">
        <v>22</v>
      </c>
      <c r="L30" s="671">
        <v>661</v>
      </c>
      <c r="M30" s="669">
        <v>0</v>
      </c>
      <c r="N30" s="672">
        <v>0</v>
      </c>
      <c r="O30" s="15"/>
    </row>
    <row r="31" spans="1:15" ht="19.5" customHeight="1">
      <c r="A31" s="684">
        <v>236150</v>
      </c>
      <c r="B31" s="685" t="s">
        <v>1063</v>
      </c>
      <c r="C31" s="665">
        <v>53000</v>
      </c>
      <c r="D31" s="665">
        <v>173</v>
      </c>
      <c r="E31" s="677">
        <v>100</v>
      </c>
      <c r="F31" s="665">
        <v>173</v>
      </c>
      <c r="G31" s="667">
        <v>10000</v>
      </c>
      <c r="H31" s="668">
        <v>0</v>
      </c>
      <c r="I31" s="669">
        <v>250</v>
      </c>
      <c r="J31" s="669">
        <v>0</v>
      </c>
      <c r="K31" s="670">
        <v>0</v>
      </c>
      <c r="L31" s="671">
        <v>173</v>
      </c>
      <c r="M31" s="669">
        <v>0</v>
      </c>
      <c r="N31" s="672">
        <v>0</v>
      </c>
      <c r="O31" s="15"/>
    </row>
    <row r="32" spans="1:15" ht="24" customHeight="1">
      <c r="A32" s="684">
        <v>236163</v>
      </c>
      <c r="B32" s="685" t="s">
        <v>1064</v>
      </c>
      <c r="C32" s="665">
        <v>250</v>
      </c>
      <c r="D32" s="665">
        <v>233</v>
      </c>
      <c r="E32" s="677">
        <v>100</v>
      </c>
      <c r="F32" s="665">
        <v>233</v>
      </c>
      <c r="G32" s="667">
        <v>0</v>
      </c>
      <c r="H32" s="668">
        <v>0</v>
      </c>
      <c r="I32" s="669">
        <v>0</v>
      </c>
      <c r="J32" s="669">
        <v>0</v>
      </c>
      <c r="K32" s="670">
        <v>0</v>
      </c>
      <c r="L32" s="671">
        <v>233</v>
      </c>
      <c r="M32" s="669">
        <v>0</v>
      </c>
      <c r="N32" s="672">
        <v>0</v>
      </c>
      <c r="O32" s="15"/>
    </row>
    <row r="33" spans="1:15" ht="24" customHeight="1">
      <c r="A33" s="684">
        <v>236186</v>
      </c>
      <c r="B33" s="685" t="s">
        <v>1065</v>
      </c>
      <c r="C33" s="665">
        <v>36000</v>
      </c>
      <c r="D33" s="665">
        <v>36000</v>
      </c>
      <c r="E33" s="677">
        <v>7.5</v>
      </c>
      <c r="F33" s="665">
        <f>D33/100*7.5</f>
        <v>2700</v>
      </c>
      <c r="G33" s="667">
        <v>36000</v>
      </c>
      <c r="H33" s="668">
        <v>0</v>
      </c>
      <c r="I33" s="669">
        <v>100</v>
      </c>
      <c r="J33" s="669">
        <v>0</v>
      </c>
      <c r="K33" s="670">
        <v>0</v>
      </c>
      <c r="L33" s="671">
        <v>0</v>
      </c>
      <c r="M33" s="669">
        <v>0</v>
      </c>
      <c r="N33" s="672">
        <v>0</v>
      </c>
      <c r="O33" s="15"/>
    </row>
    <row r="34" spans="1:15" ht="27" customHeight="1">
      <c r="A34" s="663" t="s">
        <v>291</v>
      </c>
      <c r="B34" s="664" t="s">
        <v>1066</v>
      </c>
      <c r="C34" s="665">
        <v>121654</v>
      </c>
      <c r="D34" s="665">
        <v>156581</v>
      </c>
      <c r="E34" s="677">
        <v>10</v>
      </c>
      <c r="F34" s="665">
        <v>15591</v>
      </c>
      <c r="G34" s="667">
        <v>20680</v>
      </c>
      <c r="H34" s="668">
        <v>18541</v>
      </c>
      <c r="I34" s="669">
        <v>0</v>
      </c>
      <c r="J34" s="669">
        <v>2139</v>
      </c>
      <c r="K34" s="670">
        <v>57425</v>
      </c>
      <c r="L34" s="671">
        <v>0</v>
      </c>
      <c r="M34" s="669">
        <v>41872</v>
      </c>
      <c r="N34" s="672">
        <v>0</v>
      </c>
      <c r="O34" s="15"/>
    </row>
    <row r="35" spans="1:15" ht="27" customHeight="1">
      <c r="A35" s="663" t="s">
        <v>748</v>
      </c>
      <c r="B35" s="664" t="s">
        <v>1067</v>
      </c>
      <c r="C35" s="665">
        <v>54264</v>
      </c>
      <c r="D35" s="686">
        <v>47102</v>
      </c>
      <c r="E35" s="677">
        <v>11.4</v>
      </c>
      <c r="F35" s="665">
        <v>5377</v>
      </c>
      <c r="G35" s="667">
        <v>8103</v>
      </c>
      <c r="H35" s="668">
        <v>6400</v>
      </c>
      <c r="I35" s="669">
        <v>0</v>
      </c>
      <c r="J35" s="669">
        <v>1703</v>
      </c>
      <c r="K35" s="670">
        <v>18197</v>
      </c>
      <c r="L35" s="671">
        <v>1066</v>
      </c>
      <c r="M35" s="669">
        <v>13268</v>
      </c>
      <c r="N35" s="672">
        <v>1524</v>
      </c>
      <c r="O35" s="15"/>
    </row>
    <row r="36" spans="1:15" ht="27" customHeight="1">
      <c r="A36" s="663" t="s">
        <v>292</v>
      </c>
      <c r="B36" s="664" t="s">
        <v>1068</v>
      </c>
      <c r="C36" s="665">
        <v>136100</v>
      </c>
      <c r="D36" s="665">
        <v>130366</v>
      </c>
      <c r="E36" s="677">
        <v>13</v>
      </c>
      <c r="F36" s="665">
        <v>16947</v>
      </c>
      <c r="G36" s="667">
        <v>19515</v>
      </c>
      <c r="H36" s="668">
        <v>18849</v>
      </c>
      <c r="I36" s="669">
        <v>0</v>
      </c>
      <c r="J36" s="669">
        <v>666</v>
      </c>
      <c r="K36" s="670">
        <v>54693</v>
      </c>
      <c r="L36" s="671">
        <v>0</v>
      </c>
      <c r="M36" s="669">
        <v>39880</v>
      </c>
      <c r="N36" s="672">
        <v>0</v>
      </c>
      <c r="O36" s="15"/>
    </row>
    <row r="37" spans="1:15" ht="26.25" customHeight="1">
      <c r="A37" s="663" t="s">
        <v>780</v>
      </c>
      <c r="B37" s="664" t="s">
        <v>1069</v>
      </c>
      <c r="C37" s="665">
        <v>40978</v>
      </c>
      <c r="D37" s="665">
        <v>33984</v>
      </c>
      <c r="E37" s="677">
        <v>12</v>
      </c>
      <c r="F37" s="665">
        <v>3947</v>
      </c>
      <c r="G37" s="667">
        <v>5800</v>
      </c>
      <c r="H37" s="668">
        <v>5423</v>
      </c>
      <c r="I37" s="669">
        <v>0</v>
      </c>
      <c r="J37" s="669">
        <v>377</v>
      </c>
      <c r="K37" s="670">
        <v>14207</v>
      </c>
      <c r="L37" s="671">
        <v>0</v>
      </c>
      <c r="M37" s="669">
        <v>19835</v>
      </c>
      <c r="N37" s="672">
        <v>0</v>
      </c>
      <c r="O37" s="15"/>
    </row>
    <row r="38" spans="1:14" ht="22.5" customHeight="1">
      <c r="A38" s="663" t="s">
        <v>293</v>
      </c>
      <c r="B38" s="664" t="s">
        <v>1070</v>
      </c>
      <c r="C38" s="665">
        <v>97037</v>
      </c>
      <c r="D38" s="665">
        <v>69870</v>
      </c>
      <c r="E38" s="666">
        <v>9.5</v>
      </c>
      <c r="F38" s="665">
        <v>6651</v>
      </c>
      <c r="G38" s="667">
        <v>8988</v>
      </c>
      <c r="H38" s="668">
        <v>7006</v>
      </c>
      <c r="I38" s="669">
        <v>0</v>
      </c>
      <c r="J38" s="669">
        <v>1982</v>
      </c>
      <c r="K38" s="670">
        <v>58616</v>
      </c>
      <c r="L38" s="671">
        <v>7</v>
      </c>
      <c r="M38" s="669">
        <v>53058</v>
      </c>
      <c r="N38" s="672">
        <v>0</v>
      </c>
    </row>
    <row r="39" spans="1:15" ht="21" customHeight="1">
      <c r="A39" s="663" t="s">
        <v>295</v>
      </c>
      <c r="B39" s="664" t="s">
        <v>1071</v>
      </c>
      <c r="C39" s="665">
        <v>4616</v>
      </c>
      <c r="D39" s="665">
        <v>4616</v>
      </c>
      <c r="E39" s="666">
        <v>100</v>
      </c>
      <c r="F39" s="665">
        <v>4616</v>
      </c>
      <c r="G39" s="667">
        <v>4616</v>
      </c>
      <c r="H39" s="668">
        <v>4356</v>
      </c>
      <c r="I39" s="669">
        <v>0</v>
      </c>
      <c r="J39" s="669">
        <v>260</v>
      </c>
      <c r="K39" s="670">
        <v>4377</v>
      </c>
      <c r="L39" s="671">
        <v>0</v>
      </c>
      <c r="M39" s="669">
        <v>0</v>
      </c>
      <c r="N39" s="672">
        <v>0</v>
      </c>
      <c r="O39" s="15"/>
    </row>
    <row r="40" spans="1:15" ht="24" customHeight="1">
      <c r="A40" s="663" t="s">
        <v>911</v>
      </c>
      <c r="B40" s="664" t="s">
        <v>1072</v>
      </c>
      <c r="C40" s="665">
        <v>778</v>
      </c>
      <c r="D40" s="665">
        <v>778</v>
      </c>
      <c r="E40" s="677">
        <v>15</v>
      </c>
      <c r="F40" s="665">
        <v>117</v>
      </c>
      <c r="G40" s="667">
        <v>795</v>
      </c>
      <c r="H40" s="668">
        <v>557</v>
      </c>
      <c r="I40" s="669">
        <v>0</v>
      </c>
      <c r="J40" s="668">
        <v>238</v>
      </c>
      <c r="K40" s="670">
        <v>557</v>
      </c>
      <c r="L40" s="671">
        <v>92</v>
      </c>
      <c r="M40" s="669">
        <v>445</v>
      </c>
      <c r="N40" s="672">
        <v>0</v>
      </c>
      <c r="O40" s="15"/>
    </row>
    <row r="41" spans="1:15" ht="24" customHeight="1">
      <c r="A41" s="663" t="s">
        <v>866</v>
      </c>
      <c r="B41" s="664" t="s">
        <v>1073</v>
      </c>
      <c r="C41" s="665">
        <v>18655</v>
      </c>
      <c r="D41" s="665">
        <v>18655</v>
      </c>
      <c r="E41" s="677">
        <v>15</v>
      </c>
      <c r="F41" s="665">
        <v>2798</v>
      </c>
      <c r="G41" s="667">
        <v>19069</v>
      </c>
      <c r="H41" s="668">
        <v>7293</v>
      </c>
      <c r="I41" s="669">
        <v>7391</v>
      </c>
      <c r="J41" s="668">
        <v>4385</v>
      </c>
      <c r="K41" s="670">
        <v>7293</v>
      </c>
      <c r="L41" s="671">
        <v>9108</v>
      </c>
      <c r="M41" s="669">
        <v>0</v>
      </c>
      <c r="N41" s="672">
        <v>6812</v>
      </c>
      <c r="O41" s="15"/>
    </row>
    <row r="42" spans="1:15" ht="24" customHeight="1">
      <c r="A42" s="684">
        <v>236108</v>
      </c>
      <c r="B42" s="664" t="s">
        <v>108</v>
      </c>
      <c r="C42" s="665">
        <v>12000</v>
      </c>
      <c r="D42" s="665">
        <v>12000</v>
      </c>
      <c r="E42" s="677">
        <v>10</v>
      </c>
      <c r="F42" s="665">
        <v>1200</v>
      </c>
      <c r="G42" s="682">
        <v>12000</v>
      </c>
      <c r="H42" s="668">
        <v>50</v>
      </c>
      <c r="I42" s="669">
        <v>0</v>
      </c>
      <c r="J42" s="687">
        <v>11950</v>
      </c>
      <c r="K42" s="670">
        <v>8</v>
      </c>
      <c r="L42" s="671">
        <v>1</v>
      </c>
      <c r="M42" s="669">
        <v>0</v>
      </c>
      <c r="N42" s="672">
        <v>0</v>
      </c>
      <c r="O42" s="15"/>
    </row>
    <row r="43" spans="1:15" ht="21.75" customHeight="1">
      <c r="A43" s="678" t="s">
        <v>296</v>
      </c>
      <c r="B43" s="664" t="s">
        <v>1074</v>
      </c>
      <c r="C43" s="665">
        <v>202163</v>
      </c>
      <c r="D43" s="665">
        <v>202163</v>
      </c>
      <c r="E43" s="666">
        <v>15</v>
      </c>
      <c r="F43" s="665">
        <v>30320</v>
      </c>
      <c r="G43" s="667">
        <v>30000</v>
      </c>
      <c r="H43" s="668">
        <v>30000</v>
      </c>
      <c r="I43" s="669">
        <v>70000</v>
      </c>
      <c r="J43" s="1005">
        <v>153349</v>
      </c>
      <c r="K43" s="670">
        <v>22280</v>
      </c>
      <c r="L43" s="671">
        <v>76108</v>
      </c>
      <c r="M43" s="669">
        <v>0</v>
      </c>
      <c r="N43" s="672">
        <v>0</v>
      </c>
      <c r="O43" s="15"/>
    </row>
    <row r="44" spans="1:15" ht="24" customHeight="1">
      <c r="A44" s="663" t="s">
        <v>420</v>
      </c>
      <c r="B44" s="673" t="s">
        <v>1075</v>
      </c>
      <c r="C44" s="665">
        <v>305088</v>
      </c>
      <c r="D44" s="665">
        <v>305088</v>
      </c>
      <c r="E44" s="677">
        <v>7.5</v>
      </c>
      <c r="F44" s="665">
        <v>22882</v>
      </c>
      <c r="G44" s="1005">
        <v>700000</v>
      </c>
      <c r="H44" s="668">
        <v>16000</v>
      </c>
      <c r="I44" s="669">
        <v>1000</v>
      </c>
      <c r="J44" s="1006"/>
      <c r="K44" s="670">
        <v>15179</v>
      </c>
      <c r="L44" s="671">
        <v>1135</v>
      </c>
      <c r="M44" s="669">
        <v>0</v>
      </c>
      <c r="N44" s="672">
        <v>0</v>
      </c>
      <c r="O44" s="15"/>
    </row>
    <row r="45" spans="1:15" ht="24" customHeight="1">
      <c r="A45" s="663" t="s">
        <v>1077</v>
      </c>
      <c r="B45" s="673" t="s">
        <v>1078</v>
      </c>
      <c r="C45" s="665">
        <v>20000</v>
      </c>
      <c r="D45" s="665">
        <v>0</v>
      </c>
      <c r="E45" s="677">
        <v>15</v>
      </c>
      <c r="F45" s="665">
        <v>0</v>
      </c>
      <c r="G45" s="1006"/>
      <c r="H45" s="668">
        <v>2000</v>
      </c>
      <c r="I45" s="669">
        <v>0</v>
      </c>
      <c r="J45" s="1006"/>
      <c r="K45" s="670">
        <v>431</v>
      </c>
      <c r="L45" s="671">
        <v>0</v>
      </c>
      <c r="M45" s="669">
        <v>0</v>
      </c>
      <c r="N45" s="672">
        <v>0</v>
      </c>
      <c r="O45" s="15"/>
    </row>
    <row r="46" spans="1:15" ht="24" customHeight="1">
      <c r="A46" s="663" t="s">
        <v>421</v>
      </c>
      <c r="B46" s="673" t="s">
        <v>1079</v>
      </c>
      <c r="C46" s="665">
        <v>51792</v>
      </c>
      <c r="D46" s="665">
        <v>51792</v>
      </c>
      <c r="E46" s="677">
        <v>10</v>
      </c>
      <c r="F46" s="665">
        <v>5172</v>
      </c>
      <c r="G46" s="1006"/>
      <c r="H46" s="668">
        <v>2100</v>
      </c>
      <c r="I46" s="669">
        <v>17900</v>
      </c>
      <c r="J46" s="1006"/>
      <c r="K46" s="670">
        <v>782</v>
      </c>
      <c r="L46" s="671">
        <v>19130</v>
      </c>
      <c r="M46" s="669">
        <v>0</v>
      </c>
      <c r="N46" s="672">
        <v>0</v>
      </c>
      <c r="O46" s="15"/>
    </row>
    <row r="47" spans="1:15" ht="24" customHeight="1">
      <c r="A47" s="684">
        <v>236103</v>
      </c>
      <c r="B47" s="673" t="s">
        <v>1080</v>
      </c>
      <c r="C47" s="665">
        <v>140000</v>
      </c>
      <c r="D47" s="665">
        <v>140000</v>
      </c>
      <c r="E47" s="677">
        <v>7.5</v>
      </c>
      <c r="F47" s="665">
        <v>10500</v>
      </c>
      <c r="G47" s="1006"/>
      <c r="H47" s="668">
        <v>3000</v>
      </c>
      <c r="I47" s="669">
        <v>1000</v>
      </c>
      <c r="J47" s="1006"/>
      <c r="K47" s="670">
        <v>2137</v>
      </c>
      <c r="L47" s="671">
        <v>1155</v>
      </c>
      <c r="M47" s="669">
        <v>0</v>
      </c>
      <c r="N47" s="672">
        <v>0</v>
      </c>
      <c r="O47" s="15"/>
    </row>
    <row r="48" spans="1:15" ht="24" customHeight="1">
      <c r="A48" s="684">
        <v>236104</v>
      </c>
      <c r="B48" s="673" t="s">
        <v>1081</v>
      </c>
      <c r="C48" s="665">
        <v>82000</v>
      </c>
      <c r="D48" s="665">
        <v>82000</v>
      </c>
      <c r="E48" s="677">
        <v>7.5</v>
      </c>
      <c r="F48" s="665">
        <v>6150</v>
      </c>
      <c r="G48" s="1006"/>
      <c r="H48" s="668">
        <v>700</v>
      </c>
      <c r="I48" s="669">
        <v>11300</v>
      </c>
      <c r="J48" s="1006"/>
      <c r="K48" s="670">
        <v>535</v>
      </c>
      <c r="L48" s="671">
        <v>10986</v>
      </c>
      <c r="M48" s="669">
        <v>0</v>
      </c>
      <c r="N48" s="672">
        <v>0</v>
      </c>
      <c r="O48" s="15"/>
    </row>
    <row r="49" spans="1:15" ht="24" customHeight="1">
      <c r="A49" s="684">
        <v>236105</v>
      </c>
      <c r="B49" s="673" t="s">
        <v>1082</v>
      </c>
      <c r="C49" s="665">
        <v>150000</v>
      </c>
      <c r="D49" s="665">
        <v>150000</v>
      </c>
      <c r="E49" s="677">
        <v>7.5</v>
      </c>
      <c r="F49" s="665">
        <v>11250</v>
      </c>
      <c r="G49" s="1006"/>
      <c r="H49" s="668">
        <v>250</v>
      </c>
      <c r="I49" s="669">
        <v>0</v>
      </c>
      <c r="J49" s="1006"/>
      <c r="K49" s="670">
        <v>220</v>
      </c>
      <c r="L49" s="671">
        <v>0</v>
      </c>
      <c r="M49" s="669">
        <v>0</v>
      </c>
      <c r="N49" s="672">
        <v>0</v>
      </c>
      <c r="O49" s="15"/>
    </row>
    <row r="50" spans="1:15" ht="24" customHeight="1">
      <c r="A50" s="684">
        <v>236106</v>
      </c>
      <c r="B50" s="688" t="s">
        <v>1083</v>
      </c>
      <c r="C50" s="665">
        <v>80000</v>
      </c>
      <c r="D50" s="665">
        <v>80000</v>
      </c>
      <c r="E50" s="677">
        <v>7.5</v>
      </c>
      <c r="F50" s="665">
        <v>6000</v>
      </c>
      <c r="G50" s="1006"/>
      <c r="H50" s="668">
        <v>800</v>
      </c>
      <c r="I50" s="669">
        <v>100</v>
      </c>
      <c r="J50" s="1006"/>
      <c r="K50" s="670">
        <v>774</v>
      </c>
      <c r="L50" s="671">
        <v>76</v>
      </c>
      <c r="M50" s="669">
        <v>0</v>
      </c>
      <c r="N50" s="672">
        <v>0</v>
      </c>
      <c r="O50" s="15"/>
    </row>
    <row r="51" spans="1:15" ht="24" customHeight="1">
      <c r="A51" s="684">
        <v>236107</v>
      </c>
      <c r="B51" s="673" t="s">
        <v>1084</v>
      </c>
      <c r="C51" s="665">
        <v>72114</v>
      </c>
      <c r="D51" s="665">
        <v>72114</v>
      </c>
      <c r="E51" s="677">
        <v>7.5</v>
      </c>
      <c r="F51" s="665">
        <v>5409</v>
      </c>
      <c r="G51" s="1006"/>
      <c r="H51" s="668">
        <v>3000</v>
      </c>
      <c r="I51" s="669">
        <v>47000</v>
      </c>
      <c r="J51" s="1006"/>
      <c r="K51" s="670">
        <v>2181</v>
      </c>
      <c r="L51" s="671">
        <v>44715</v>
      </c>
      <c r="M51" s="669">
        <v>0</v>
      </c>
      <c r="N51" s="672">
        <v>0</v>
      </c>
      <c r="O51" s="15"/>
    </row>
    <row r="52" spans="1:15" ht="24" customHeight="1">
      <c r="A52" s="684">
        <v>236109</v>
      </c>
      <c r="B52" s="673" t="s">
        <v>1085</v>
      </c>
      <c r="C52" s="665">
        <v>50000</v>
      </c>
      <c r="D52" s="665">
        <v>50000</v>
      </c>
      <c r="E52" s="677">
        <v>7.5</v>
      </c>
      <c r="F52" s="665">
        <v>3750</v>
      </c>
      <c r="G52" s="1006"/>
      <c r="H52" s="668">
        <v>1500</v>
      </c>
      <c r="I52" s="669">
        <v>500</v>
      </c>
      <c r="J52" s="1006"/>
      <c r="K52" s="670">
        <v>1079</v>
      </c>
      <c r="L52" s="671">
        <v>904</v>
      </c>
      <c r="M52" s="669">
        <v>0</v>
      </c>
      <c r="N52" s="672">
        <v>0</v>
      </c>
      <c r="O52" s="15"/>
    </row>
    <row r="53" spans="1:15" ht="24" customHeight="1">
      <c r="A53" s="684">
        <v>236110</v>
      </c>
      <c r="B53" s="673" t="s">
        <v>1086</v>
      </c>
      <c r="C53" s="665">
        <v>115000</v>
      </c>
      <c r="D53" s="665">
        <v>115000</v>
      </c>
      <c r="E53" s="677">
        <v>7.5</v>
      </c>
      <c r="F53" s="665">
        <v>8625</v>
      </c>
      <c r="G53" s="1006"/>
      <c r="H53" s="668">
        <v>1000</v>
      </c>
      <c r="I53" s="669">
        <v>500</v>
      </c>
      <c r="J53" s="1006"/>
      <c r="K53" s="670">
        <v>421</v>
      </c>
      <c r="L53" s="671">
        <v>638</v>
      </c>
      <c r="M53" s="669">
        <v>0</v>
      </c>
      <c r="N53" s="672">
        <v>0</v>
      </c>
      <c r="O53" s="15"/>
    </row>
    <row r="54" spans="1:15" ht="24" customHeight="1">
      <c r="A54" s="684">
        <v>236112</v>
      </c>
      <c r="B54" s="673" t="s">
        <v>1087</v>
      </c>
      <c r="C54" s="665">
        <v>140000</v>
      </c>
      <c r="D54" s="665">
        <v>140000</v>
      </c>
      <c r="E54" s="677">
        <v>7.5</v>
      </c>
      <c r="F54" s="665">
        <v>10500</v>
      </c>
      <c r="G54" s="1006"/>
      <c r="H54" s="668">
        <v>2510</v>
      </c>
      <c r="I54" s="669">
        <v>3075</v>
      </c>
      <c r="J54" s="1006"/>
      <c r="K54" s="670">
        <v>2089</v>
      </c>
      <c r="L54" s="671">
        <v>3019</v>
      </c>
      <c r="M54" s="669">
        <v>0</v>
      </c>
      <c r="N54" s="672">
        <v>0</v>
      </c>
      <c r="O54" s="15"/>
    </row>
    <row r="55" spans="1:15" ht="24" customHeight="1">
      <c r="A55" s="684">
        <v>236113</v>
      </c>
      <c r="B55" s="673" t="s">
        <v>1088</v>
      </c>
      <c r="C55" s="665">
        <v>40000</v>
      </c>
      <c r="D55" s="665">
        <v>40000</v>
      </c>
      <c r="E55" s="677">
        <v>7.5</v>
      </c>
      <c r="F55" s="665">
        <v>3000</v>
      </c>
      <c r="G55" s="1006"/>
      <c r="H55" s="668">
        <v>3000</v>
      </c>
      <c r="I55" s="669">
        <v>1022</v>
      </c>
      <c r="J55" s="1006"/>
      <c r="K55" s="670">
        <v>2475</v>
      </c>
      <c r="L55" s="671">
        <v>1547</v>
      </c>
      <c r="M55" s="669">
        <v>0</v>
      </c>
      <c r="N55" s="672">
        <v>0</v>
      </c>
      <c r="O55" s="15"/>
    </row>
    <row r="56" spans="1:15" ht="24" customHeight="1">
      <c r="A56" s="684">
        <v>236114</v>
      </c>
      <c r="B56" s="673" t="s">
        <v>1089</v>
      </c>
      <c r="C56" s="665">
        <v>60000</v>
      </c>
      <c r="D56" s="665">
        <v>60000</v>
      </c>
      <c r="E56" s="677">
        <v>7.5</v>
      </c>
      <c r="F56" s="665">
        <v>4500</v>
      </c>
      <c r="G56" s="1006"/>
      <c r="H56" s="668">
        <v>600</v>
      </c>
      <c r="I56" s="669">
        <v>841</v>
      </c>
      <c r="J56" s="1006"/>
      <c r="K56" s="670">
        <v>583</v>
      </c>
      <c r="L56" s="671">
        <v>857</v>
      </c>
      <c r="M56" s="669">
        <v>0</v>
      </c>
      <c r="N56" s="672">
        <v>0</v>
      </c>
      <c r="O56" s="15"/>
    </row>
    <row r="57" spans="1:15" ht="24" customHeight="1">
      <c r="A57" s="684">
        <v>236115</v>
      </c>
      <c r="B57" s="673" t="s">
        <v>1090</v>
      </c>
      <c r="C57" s="665">
        <v>50000</v>
      </c>
      <c r="D57" s="665">
        <v>50000</v>
      </c>
      <c r="E57" s="677">
        <v>7.5</v>
      </c>
      <c r="F57" s="665">
        <v>3750</v>
      </c>
      <c r="G57" s="1006"/>
      <c r="H57" s="668">
        <v>1000</v>
      </c>
      <c r="I57" s="669">
        <v>3</v>
      </c>
      <c r="J57" s="1006"/>
      <c r="K57" s="670">
        <v>985</v>
      </c>
      <c r="L57" s="671">
        <v>18</v>
      </c>
      <c r="M57" s="669">
        <v>0</v>
      </c>
      <c r="N57" s="672">
        <v>0</v>
      </c>
      <c r="O57" s="15"/>
    </row>
    <row r="58" spans="1:15" ht="24" customHeight="1">
      <c r="A58" s="684">
        <v>236116</v>
      </c>
      <c r="B58" s="673" t="s">
        <v>1091</v>
      </c>
      <c r="C58" s="665">
        <v>100000</v>
      </c>
      <c r="D58" s="665">
        <v>100000</v>
      </c>
      <c r="E58" s="677">
        <v>7.5</v>
      </c>
      <c r="F58" s="665">
        <v>7500</v>
      </c>
      <c r="G58" s="1006"/>
      <c r="H58" s="668">
        <v>2000</v>
      </c>
      <c r="I58" s="669">
        <v>1000</v>
      </c>
      <c r="J58" s="1007"/>
      <c r="K58" s="670">
        <v>1839</v>
      </c>
      <c r="L58" s="671">
        <v>1102</v>
      </c>
      <c r="M58" s="669">
        <v>0</v>
      </c>
      <c r="N58" s="672">
        <v>0</v>
      </c>
      <c r="O58" s="15"/>
    </row>
    <row r="59" spans="1:15" ht="24" customHeight="1">
      <c r="A59" s="684">
        <v>236172</v>
      </c>
      <c r="B59" s="673" t="s">
        <v>1092</v>
      </c>
      <c r="C59" s="665">
        <v>170000</v>
      </c>
      <c r="D59" s="665">
        <v>170000</v>
      </c>
      <c r="E59" s="677">
        <v>7.5</v>
      </c>
      <c r="F59" s="665">
        <v>12750</v>
      </c>
      <c r="G59" s="1007"/>
      <c r="H59" s="668">
        <v>0</v>
      </c>
      <c r="I59" s="669">
        <v>20</v>
      </c>
      <c r="J59" s="1002"/>
      <c r="K59" s="670">
        <v>0</v>
      </c>
      <c r="L59" s="671">
        <v>20</v>
      </c>
      <c r="M59" s="669">
        <v>0</v>
      </c>
      <c r="N59" s="672">
        <v>0</v>
      </c>
      <c r="O59" s="15"/>
    </row>
    <row r="60" spans="1:15" ht="24" customHeight="1">
      <c r="A60" s="684">
        <v>236192</v>
      </c>
      <c r="B60" s="685" t="s">
        <v>626</v>
      </c>
      <c r="C60" s="665">
        <v>50000</v>
      </c>
      <c r="D60" s="665">
        <v>50000</v>
      </c>
      <c r="E60" s="677">
        <v>7.5</v>
      </c>
      <c r="F60" s="665">
        <f>D60/100*7.5</f>
        <v>3750</v>
      </c>
      <c r="G60" s="1003"/>
      <c r="H60" s="668">
        <v>0</v>
      </c>
      <c r="I60" s="669">
        <v>1058</v>
      </c>
      <c r="J60" s="1003"/>
      <c r="K60" s="670">
        <v>0</v>
      </c>
      <c r="L60" s="671">
        <v>622</v>
      </c>
      <c r="M60" s="669">
        <v>0</v>
      </c>
      <c r="N60" s="672">
        <v>0</v>
      </c>
      <c r="O60" s="15"/>
    </row>
    <row r="61" spans="1:15" ht="24" customHeight="1">
      <c r="A61" s="684">
        <v>236117</v>
      </c>
      <c r="B61" s="673" t="s">
        <v>302</v>
      </c>
      <c r="C61" s="665">
        <v>270000</v>
      </c>
      <c r="D61" s="665">
        <v>270000</v>
      </c>
      <c r="E61" s="677">
        <v>7.5</v>
      </c>
      <c r="F61" s="665">
        <v>20250</v>
      </c>
      <c r="G61" s="1001">
        <v>1200000</v>
      </c>
      <c r="H61" s="668">
        <v>500</v>
      </c>
      <c r="I61" s="669">
        <v>0</v>
      </c>
      <c r="J61" s="1004">
        <v>1192603</v>
      </c>
      <c r="K61" s="670">
        <v>111</v>
      </c>
      <c r="L61" s="671">
        <v>0</v>
      </c>
      <c r="M61" s="669">
        <v>0</v>
      </c>
      <c r="N61" s="672">
        <v>0</v>
      </c>
      <c r="O61" s="15"/>
    </row>
    <row r="62" spans="1:15" ht="24" customHeight="1">
      <c r="A62" s="684">
        <v>236118</v>
      </c>
      <c r="B62" s="673" t="s">
        <v>1093</v>
      </c>
      <c r="C62" s="665">
        <v>140000</v>
      </c>
      <c r="D62" s="665">
        <v>140000</v>
      </c>
      <c r="E62" s="677">
        <v>7.5</v>
      </c>
      <c r="F62" s="665">
        <v>10500</v>
      </c>
      <c r="G62" s="1002"/>
      <c r="H62" s="668">
        <v>1000</v>
      </c>
      <c r="I62" s="669">
        <v>0</v>
      </c>
      <c r="J62" s="1002"/>
      <c r="K62" s="670">
        <v>15</v>
      </c>
      <c r="L62" s="671">
        <v>123</v>
      </c>
      <c r="M62" s="669">
        <v>0</v>
      </c>
      <c r="N62" s="672">
        <v>0</v>
      </c>
      <c r="O62" s="15"/>
    </row>
    <row r="63" spans="1:15" ht="24" customHeight="1">
      <c r="A63" s="684">
        <v>236126</v>
      </c>
      <c r="B63" s="673" t="s">
        <v>1094</v>
      </c>
      <c r="C63" s="665">
        <v>115000</v>
      </c>
      <c r="D63" s="665">
        <v>115000</v>
      </c>
      <c r="E63" s="677">
        <v>7.5</v>
      </c>
      <c r="F63" s="665">
        <v>8625</v>
      </c>
      <c r="G63" s="1002"/>
      <c r="H63" s="668">
        <v>300</v>
      </c>
      <c r="I63" s="669">
        <v>85</v>
      </c>
      <c r="J63" s="1002"/>
      <c r="K63" s="670">
        <v>277</v>
      </c>
      <c r="L63" s="671">
        <v>109</v>
      </c>
      <c r="M63" s="669">
        <v>0</v>
      </c>
      <c r="N63" s="672">
        <v>0</v>
      </c>
      <c r="O63" s="15"/>
    </row>
    <row r="64" spans="1:15" ht="24" customHeight="1">
      <c r="A64" s="684">
        <v>236127</v>
      </c>
      <c r="B64" s="673" t="s">
        <v>1095</v>
      </c>
      <c r="C64" s="665">
        <v>104300</v>
      </c>
      <c r="D64" s="665">
        <v>104300</v>
      </c>
      <c r="E64" s="677">
        <v>7.5</v>
      </c>
      <c r="F64" s="665">
        <v>7823</v>
      </c>
      <c r="G64" s="1002"/>
      <c r="H64" s="668">
        <v>200</v>
      </c>
      <c r="I64" s="669">
        <v>1000</v>
      </c>
      <c r="J64" s="1002"/>
      <c r="K64" s="670">
        <v>134</v>
      </c>
      <c r="L64" s="671">
        <v>1018</v>
      </c>
      <c r="M64" s="669">
        <v>0</v>
      </c>
      <c r="N64" s="672">
        <v>0</v>
      </c>
      <c r="O64" s="15"/>
    </row>
    <row r="65" spans="1:15" ht="24" customHeight="1">
      <c r="A65" s="684">
        <v>236128</v>
      </c>
      <c r="B65" s="673" t="s">
        <v>1096</v>
      </c>
      <c r="C65" s="665">
        <v>105000</v>
      </c>
      <c r="D65" s="665">
        <v>105000</v>
      </c>
      <c r="E65" s="677">
        <v>7.5</v>
      </c>
      <c r="F65" s="665">
        <v>7875</v>
      </c>
      <c r="G65" s="1002"/>
      <c r="H65" s="668">
        <v>100</v>
      </c>
      <c r="I65" s="669">
        <v>1012</v>
      </c>
      <c r="J65" s="1002"/>
      <c r="K65" s="670">
        <v>0</v>
      </c>
      <c r="L65" s="671">
        <v>1111</v>
      </c>
      <c r="M65" s="669">
        <v>0</v>
      </c>
      <c r="N65" s="672">
        <v>0</v>
      </c>
      <c r="O65" s="15"/>
    </row>
    <row r="66" spans="1:15" ht="22.5" customHeight="1">
      <c r="A66" s="684">
        <v>236137</v>
      </c>
      <c r="B66" s="673" t="s">
        <v>1097</v>
      </c>
      <c r="C66" s="665">
        <v>100000</v>
      </c>
      <c r="D66" s="665">
        <v>100000</v>
      </c>
      <c r="E66" s="677">
        <v>7.5</v>
      </c>
      <c r="F66" s="665">
        <v>7500</v>
      </c>
      <c r="G66" s="1003"/>
      <c r="H66" s="668">
        <v>2000</v>
      </c>
      <c r="I66" s="669">
        <v>1200</v>
      </c>
      <c r="J66" s="1003"/>
      <c r="K66" s="670">
        <v>1241</v>
      </c>
      <c r="L66" s="671">
        <v>1942</v>
      </c>
      <c r="M66" s="669">
        <v>0</v>
      </c>
      <c r="N66" s="672">
        <v>0</v>
      </c>
      <c r="O66" s="15"/>
    </row>
    <row r="67" spans="1:15" ht="20.25" customHeight="1">
      <c r="A67" s="1008" t="s">
        <v>569</v>
      </c>
      <c r="B67" s="673" t="s">
        <v>1098</v>
      </c>
      <c r="C67" s="665">
        <v>245000</v>
      </c>
      <c r="D67" s="665">
        <v>245000</v>
      </c>
      <c r="E67" s="677">
        <v>15</v>
      </c>
      <c r="F67" s="665">
        <f>C67*0.15</f>
        <v>36750</v>
      </c>
      <c r="G67" s="667">
        <v>251000</v>
      </c>
      <c r="H67" s="668">
        <v>2083</v>
      </c>
      <c r="I67" s="669">
        <v>100000</v>
      </c>
      <c r="J67" s="669">
        <v>145000</v>
      </c>
      <c r="K67" s="670">
        <v>2079</v>
      </c>
      <c r="L67" s="671">
        <v>77024</v>
      </c>
      <c r="M67" s="669">
        <v>0</v>
      </c>
      <c r="N67" s="672">
        <v>0</v>
      </c>
      <c r="O67" s="15"/>
    </row>
    <row r="68" spans="1:15" ht="20.25" customHeight="1">
      <c r="A68" s="1009"/>
      <c r="B68" s="673" t="s">
        <v>1099</v>
      </c>
      <c r="C68" s="665">
        <v>400000</v>
      </c>
      <c r="D68" s="665">
        <v>400000</v>
      </c>
      <c r="E68" s="677">
        <v>41.5</v>
      </c>
      <c r="F68" s="665">
        <v>166000</v>
      </c>
      <c r="G68" s="667">
        <v>10000</v>
      </c>
      <c r="H68" s="668">
        <v>0</v>
      </c>
      <c r="I68" s="669">
        <v>10000</v>
      </c>
      <c r="J68" s="669">
        <v>0</v>
      </c>
      <c r="K68" s="670">
        <v>0</v>
      </c>
      <c r="L68" s="671">
        <v>1789</v>
      </c>
      <c r="M68" s="669">
        <v>0</v>
      </c>
      <c r="N68" s="672">
        <v>0</v>
      </c>
      <c r="O68" s="15"/>
    </row>
    <row r="69" spans="1:15" ht="24" customHeight="1">
      <c r="A69" s="684">
        <v>236138</v>
      </c>
      <c r="B69" s="673" t="s">
        <v>1100</v>
      </c>
      <c r="C69" s="665">
        <v>404000</v>
      </c>
      <c r="D69" s="665">
        <v>404000</v>
      </c>
      <c r="E69" s="677">
        <v>64</v>
      </c>
      <c r="F69" s="665">
        <v>258560</v>
      </c>
      <c r="G69" s="667">
        <v>404000</v>
      </c>
      <c r="H69" s="668">
        <v>15301</v>
      </c>
      <c r="I69" s="669">
        <v>99701</v>
      </c>
      <c r="J69" s="669">
        <v>288998</v>
      </c>
      <c r="K69" s="670">
        <v>7623</v>
      </c>
      <c r="L69" s="671">
        <v>101759</v>
      </c>
      <c r="M69" s="669">
        <v>0</v>
      </c>
      <c r="N69" s="672">
        <v>0</v>
      </c>
      <c r="O69" s="15"/>
    </row>
    <row r="70" spans="1:15" ht="24" customHeight="1">
      <c r="A70" s="684">
        <v>236139</v>
      </c>
      <c r="B70" s="673" t="s">
        <v>1101</v>
      </c>
      <c r="C70" s="665">
        <v>474000</v>
      </c>
      <c r="D70" s="665">
        <v>474000</v>
      </c>
      <c r="E70" s="677">
        <v>67</v>
      </c>
      <c r="F70" s="665">
        <v>317580</v>
      </c>
      <c r="G70" s="667">
        <v>474000</v>
      </c>
      <c r="H70" s="668">
        <v>25320</v>
      </c>
      <c r="I70" s="669">
        <v>136000</v>
      </c>
      <c r="J70" s="669">
        <v>312680</v>
      </c>
      <c r="K70" s="670">
        <v>11125</v>
      </c>
      <c r="L70" s="671">
        <v>144752</v>
      </c>
      <c r="M70" s="669">
        <v>0</v>
      </c>
      <c r="N70" s="672">
        <v>0</v>
      </c>
      <c r="O70" s="15"/>
    </row>
    <row r="71" spans="1:15" ht="24" customHeight="1">
      <c r="A71" s="684">
        <v>236140</v>
      </c>
      <c r="B71" s="673" t="s">
        <v>1102</v>
      </c>
      <c r="C71" s="665">
        <v>310000</v>
      </c>
      <c r="D71" s="665">
        <v>310000</v>
      </c>
      <c r="E71" s="677">
        <v>60</v>
      </c>
      <c r="F71" s="665">
        <v>186000</v>
      </c>
      <c r="G71" s="667">
        <v>310000</v>
      </c>
      <c r="H71" s="668">
        <v>50</v>
      </c>
      <c r="I71" s="669">
        <v>51162</v>
      </c>
      <c r="J71" s="669">
        <v>258788</v>
      </c>
      <c r="K71" s="670">
        <v>124</v>
      </c>
      <c r="L71" s="671">
        <v>15742</v>
      </c>
      <c r="M71" s="669">
        <v>0</v>
      </c>
      <c r="N71" s="672">
        <v>0</v>
      </c>
      <c r="O71" s="15"/>
    </row>
    <row r="72" spans="1:15" ht="24" customHeight="1">
      <c r="A72" s="684">
        <v>236141</v>
      </c>
      <c r="B72" s="673" t="s">
        <v>1103</v>
      </c>
      <c r="C72" s="665">
        <v>180000</v>
      </c>
      <c r="D72" s="665">
        <v>180000</v>
      </c>
      <c r="E72" s="677">
        <v>61</v>
      </c>
      <c r="F72" s="665">
        <v>109800</v>
      </c>
      <c r="G72" s="667">
        <v>180000</v>
      </c>
      <c r="H72" s="668">
        <v>9300</v>
      </c>
      <c r="I72" s="669">
        <v>70120</v>
      </c>
      <c r="J72" s="669">
        <v>100580</v>
      </c>
      <c r="K72" s="670">
        <v>302</v>
      </c>
      <c r="L72" s="671">
        <v>99389</v>
      </c>
      <c r="M72" s="669">
        <v>0</v>
      </c>
      <c r="N72" s="672">
        <v>21929</v>
      </c>
      <c r="O72" s="15"/>
    </row>
    <row r="73" spans="1:15" ht="23.25" customHeight="1">
      <c r="A73" s="684">
        <v>236142</v>
      </c>
      <c r="B73" s="685" t="s">
        <v>1104</v>
      </c>
      <c r="C73" s="665">
        <v>213570</v>
      </c>
      <c r="D73" s="665">
        <v>213570</v>
      </c>
      <c r="E73" s="677">
        <v>0</v>
      </c>
      <c r="F73" s="665">
        <v>0</v>
      </c>
      <c r="G73" s="667">
        <v>0</v>
      </c>
      <c r="H73" s="668">
        <v>0</v>
      </c>
      <c r="I73" s="669">
        <v>0</v>
      </c>
      <c r="J73" s="669">
        <v>0</v>
      </c>
      <c r="K73" s="670">
        <v>0</v>
      </c>
      <c r="L73" s="671">
        <v>21972</v>
      </c>
      <c r="M73" s="669">
        <v>53392</v>
      </c>
      <c r="N73" s="672">
        <v>0</v>
      </c>
      <c r="O73" s="15"/>
    </row>
    <row r="74" spans="1:15" ht="24" customHeight="1">
      <c r="A74" s="684">
        <v>236143</v>
      </c>
      <c r="B74" s="685" t="s">
        <v>1105</v>
      </c>
      <c r="C74" s="665">
        <v>77661</v>
      </c>
      <c r="D74" s="665">
        <v>77661</v>
      </c>
      <c r="E74" s="677">
        <v>0</v>
      </c>
      <c r="F74" s="665">
        <v>0</v>
      </c>
      <c r="G74" s="667">
        <v>0</v>
      </c>
      <c r="H74" s="668">
        <v>0</v>
      </c>
      <c r="I74" s="669">
        <v>0</v>
      </c>
      <c r="J74" s="669">
        <v>0</v>
      </c>
      <c r="K74" s="670">
        <v>0</v>
      </c>
      <c r="L74" s="671">
        <v>5734</v>
      </c>
      <c r="M74" s="669">
        <v>19415</v>
      </c>
      <c r="N74" s="672">
        <v>0</v>
      </c>
      <c r="O74" s="15"/>
    </row>
    <row r="75" spans="1:15" ht="24" customHeight="1">
      <c r="A75" s="684">
        <v>236144</v>
      </c>
      <c r="B75" s="685" t="s">
        <v>1106</v>
      </c>
      <c r="C75" s="665">
        <v>97077</v>
      </c>
      <c r="D75" s="665">
        <v>97077</v>
      </c>
      <c r="E75" s="677">
        <v>0</v>
      </c>
      <c r="F75" s="665">
        <v>0</v>
      </c>
      <c r="G75" s="667">
        <v>0</v>
      </c>
      <c r="H75" s="668">
        <v>0</v>
      </c>
      <c r="I75" s="669">
        <v>0</v>
      </c>
      <c r="J75" s="669">
        <v>0</v>
      </c>
      <c r="K75" s="670">
        <v>0</v>
      </c>
      <c r="L75" s="671">
        <v>3353</v>
      </c>
      <c r="M75" s="669">
        <v>24269</v>
      </c>
      <c r="N75" s="672">
        <v>0</v>
      </c>
      <c r="O75" s="15"/>
    </row>
    <row r="76" spans="1:15" ht="24" customHeight="1">
      <c r="A76" s="684">
        <v>236145</v>
      </c>
      <c r="B76" s="685" t="s">
        <v>695</v>
      </c>
      <c r="C76" s="665">
        <v>16933</v>
      </c>
      <c r="D76" s="665">
        <v>16933</v>
      </c>
      <c r="E76" s="677">
        <v>0</v>
      </c>
      <c r="F76" s="665">
        <v>0</v>
      </c>
      <c r="G76" s="667">
        <v>1500</v>
      </c>
      <c r="H76" s="668">
        <v>420</v>
      </c>
      <c r="I76" s="669">
        <v>0</v>
      </c>
      <c r="J76" s="669">
        <v>1080</v>
      </c>
      <c r="K76" s="670">
        <v>804</v>
      </c>
      <c r="L76" s="671">
        <v>2210</v>
      </c>
      <c r="M76" s="669">
        <v>4233</v>
      </c>
      <c r="N76" s="672">
        <v>1417</v>
      </c>
      <c r="O76" s="15"/>
    </row>
    <row r="77" spans="1:15" ht="24" customHeight="1">
      <c r="A77" s="684">
        <v>236146</v>
      </c>
      <c r="B77" s="685" t="s">
        <v>106</v>
      </c>
      <c r="C77" s="665">
        <v>940</v>
      </c>
      <c r="D77" s="665">
        <v>940</v>
      </c>
      <c r="E77" s="677">
        <v>0</v>
      </c>
      <c r="F77" s="665">
        <v>0</v>
      </c>
      <c r="G77" s="667">
        <v>400</v>
      </c>
      <c r="H77" s="668">
        <v>100</v>
      </c>
      <c r="I77" s="669">
        <v>0</v>
      </c>
      <c r="J77" s="669">
        <v>300</v>
      </c>
      <c r="K77" s="670">
        <v>23</v>
      </c>
      <c r="L77" s="671">
        <v>241</v>
      </c>
      <c r="M77" s="669">
        <v>235</v>
      </c>
      <c r="N77" s="672">
        <v>49</v>
      </c>
      <c r="O77" s="15"/>
    </row>
    <row r="78" spans="1:15" ht="24" customHeight="1">
      <c r="A78" s="684">
        <v>236147</v>
      </c>
      <c r="B78" s="685" t="s">
        <v>1107</v>
      </c>
      <c r="C78" s="665">
        <v>940</v>
      </c>
      <c r="D78" s="665">
        <v>940</v>
      </c>
      <c r="E78" s="677">
        <v>0</v>
      </c>
      <c r="F78" s="665">
        <v>0</v>
      </c>
      <c r="G78" s="667">
        <v>0</v>
      </c>
      <c r="H78" s="668">
        <v>0</v>
      </c>
      <c r="I78" s="669">
        <v>0</v>
      </c>
      <c r="J78" s="669">
        <v>0</v>
      </c>
      <c r="K78" s="670">
        <v>3</v>
      </c>
      <c r="L78" s="671">
        <v>21</v>
      </c>
      <c r="M78" s="669">
        <v>235</v>
      </c>
      <c r="N78" s="672">
        <v>12</v>
      </c>
      <c r="O78" s="15"/>
    </row>
    <row r="79" spans="1:15" ht="19.5" customHeight="1">
      <c r="A79" s="684">
        <v>236148</v>
      </c>
      <c r="B79" s="685" t="s">
        <v>605</v>
      </c>
      <c r="C79" s="665">
        <v>6951</v>
      </c>
      <c r="D79" s="665">
        <v>6951</v>
      </c>
      <c r="E79" s="677">
        <v>15</v>
      </c>
      <c r="F79" s="665">
        <v>1042</v>
      </c>
      <c r="G79" s="667">
        <v>1000</v>
      </c>
      <c r="H79" s="668">
        <v>535</v>
      </c>
      <c r="I79" s="669">
        <v>240</v>
      </c>
      <c r="J79" s="669">
        <v>225</v>
      </c>
      <c r="K79" s="670">
        <v>170</v>
      </c>
      <c r="L79" s="671">
        <v>428</v>
      </c>
      <c r="M79" s="669">
        <v>0</v>
      </c>
      <c r="N79" s="672">
        <v>0</v>
      </c>
      <c r="O79" s="15"/>
    </row>
    <row r="80" spans="1:15" ht="19.5" customHeight="1">
      <c r="A80" s="684">
        <v>236152</v>
      </c>
      <c r="B80" s="685" t="s">
        <v>937</v>
      </c>
      <c r="C80" s="665">
        <v>400000</v>
      </c>
      <c r="D80" s="665">
        <v>400000</v>
      </c>
      <c r="E80" s="677">
        <v>25</v>
      </c>
      <c r="F80" s="665">
        <v>100000</v>
      </c>
      <c r="G80" s="667">
        <v>50000</v>
      </c>
      <c r="H80" s="668">
        <v>150</v>
      </c>
      <c r="I80" s="669">
        <v>20100</v>
      </c>
      <c r="J80" s="669">
        <v>29750</v>
      </c>
      <c r="K80" s="670">
        <v>119</v>
      </c>
      <c r="L80" s="671">
        <v>103</v>
      </c>
      <c r="M80" s="669">
        <v>0</v>
      </c>
      <c r="N80" s="672">
        <v>0</v>
      </c>
      <c r="O80" s="15"/>
    </row>
    <row r="81" spans="1:15" ht="19.5" customHeight="1">
      <c r="A81" s="684">
        <v>236153</v>
      </c>
      <c r="B81" s="685" t="s">
        <v>186</v>
      </c>
      <c r="C81" s="665">
        <v>175000</v>
      </c>
      <c r="D81" s="665">
        <v>175000</v>
      </c>
      <c r="E81" s="677">
        <v>7.5</v>
      </c>
      <c r="F81" s="665">
        <v>13125</v>
      </c>
      <c r="G81" s="667">
        <v>10000</v>
      </c>
      <c r="H81" s="668">
        <v>0</v>
      </c>
      <c r="I81" s="669">
        <v>4600</v>
      </c>
      <c r="J81" s="669">
        <v>5400</v>
      </c>
      <c r="K81" s="670">
        <v>0</v>
      </c>
      <c r="L81" s="671">
        <v>3597</v>
      </c>
      <c r="M81" s="669">
        <v>0</v>
      </c>
      <c r="N81" s="672">
        <v>0</v>
      </c>
      <c r="O81" s="15"/>
    </row>
    <row r="82" spans="1:15" ht="19.5" customHeight="1">
      <c r="A82" s="684">
        <v>236154</v>
      </c>
      <c r="B82" s="685" t="s">
        <v>184</v>
      </c>
      <c r="C82" s="665">
        <v>6735</v>
      </c>
      <c r="D82" s="665">
        <v>6735</v>
      </c>
      <c r="E82" s="677">
        <v>7.5</v>
      </c>
      <c r="F82" s="665">
        <v>505</v>
      </c>
      <c r="G82" s="667">
        <v>6735</v>
      </c>
      <c r="H82" s="668">
        <v>100</v>
      </c>
      <c r="I82" s="669">
        <v>4200</v>
      </c>
      <c r="J82" s="669">
        <v>2435</v>
      </c>
      <c r="K82" s="670">
        <v>97</v>
      </c>
      <c r="L82" s="671">
        <v>3641</v>
      </c>
      <c r="M82" s="669">
        <v>0</v>
      </c>
      <c r="N82" s="672">
        <v>0</v>
      </c>
      <c r="O82" s="15"/>
    </row>
    <row r="83" spans="1:15" ht="24" customHeight="1">
      <c r="A83" s="684">
        <v>236155</v>
      </c>
      <c r="B83" s="685" t="s">
        <v>1108</v>
      </c>
      <c r="C83" s="665">
        <v>24119</v>
      </c>
      <c r="D83" s="665">
        <v>24119</v>
      </c>
      <c r="E83" s="677">
        <v>60</v>
      </c>
      <c r="F83" s="665">
        <v>14471</v>
      </c>
      <c r="G83" s="667">
        <v>24000</v>
      </c>
      <c r="H83" s="668">
        <v>0</v>
      </c>
      <c r="I83" s="669">
        <v>150</v>
      </c>
      <c r="J83" s="669">
        <v>23850</v>
      </c>
      <c r="K83" s="670">
        <v>0</v>
      </c>
      <c r="L83" s="671">
        <v>234</v>
      </c>
      <c r="M83" s="669">
        <v>0</v>
      </c>
      <c r="N83" s="672">
        <v>0</v>
      </c>
      <c r="O83" s="15"/>
    </row>
    <row r="84" spans="1:15" ht="24" customHeight="1">
      <c r="A84" s="684">
        <v>236156</v>
      </c>
      <c r="B84" s="685" t="s">
        <v>941</v>
      </c>
      <c r="C84" s="665">
        <v>2823</v>
      </c>
      <c r="D84" s="665">
        <v>2823</v>
      </c>
      <c r="E84" s="677">
        <v>15</v>
      </c>
      <c r="F84" s="665">
        <v>423</v>
      </c>
      <c r="G84" s="667">
        <v>600</v>
      </c>
      <c r="H84" s="668">
        <v>0</v>
      </c>
      <c r="I84" s="669">
        <v>360</v>
      </c>
      <c r="J84" s="669">
        <v>240</v>
      </c>
      <c r="K84" s="670">
        <v>0</v>
      </c>
      <c r="L84" s="671">
        <v>175</v>
      </c>
      <c r="M84" s="669">
        <v>0</v>
      </c>
      <c r="N84" s="672">
        <v>0</v>
      </c>
      <c r="O84" s="15"/>
    </row>
    <row r="85" spans="1:15" ht="19.5" customHeight="1">
      <c r="A85" s="684">
        <v>236157</v>
      </c>
      <c r="B85" s="685" t="s">
        <v>942</v>
      </c>
      <c r="C85" s="665">
        <v>4703</v>
      </c>
      <c r="D85" s="665">
        <v>4703</v>
      </c>
      <c r="E85" s="677">
        <v>15</v>
      </c>
      <c r="F85" s="665">
        <v>705</v>
      </c>
      <c r="G85" s="667">
        <v>4703</v>
      </c>
      <c r="H85" s="668">
        <v>705</v>
      </c>
      <c r="I85" s="669">
        <v>2830</v>
      </c>
      <c r="J85" s="669">
        <v>1168</v>
      </c>
      <c r="K85" s="670">
        <v>516</v>
      </c>
      <c r="L85" s="671">
        <v>904</v>
      </c>
      <c r="M85" s="669">
        <v>0</v>
      </c>
      <c r="N85" s="672">
        <v>0</v>
      </c>
      <c r="O85" s="15"/>
    </row>
    <row r="86" spans="1:15" ht="19.5" customHeight="1">
      <c r="A86" s="684">
        <v>236158</v>
      </c>
      <c r="B86" s="685" t="s">
        <v>867</v>
      </c>
      <c r="C86" s="665">
        <v>80000</v>
      </c>
      <c r="D86" s="665">
        <v>80000</v>
      </c>
      <c r="E86" s="677">
        <v>7.5</v>
      </c>
      <c r="F86" s="665">
        <v>6000</v>
      </c>
      <c r="G86" s="667">
        <v>90000</v>
      </c>
      <c r="H86" s="668">
        <v>2000</v>
      </c>
      <c r="I86" s="669">
        <v>0</v>
      </c>
      <c r="J86" s="669">
        <v>88000</v>
      </c>
      <c r="K86" s="670">
        <v>1263</v>
      </c>
      <c r="L86" s="671">
        <v>649</v>
      </c>
      <c r="M86" s="669">
        <v>0</v>
      </c>
      <c r="N86" s="672">
        <v>0</v>
      </c>
      <c r="O86" s="15"/>
    </row>
    <row r="87" spans="1:15" ht="24" customHeight="1">
      <c r="A87" s="684">
        <v>236159</v>
      </c>
      <c r="B87" s="685" t="s">
        <v>238</v>
      </c>
      <c r="C87" s="665">
        <v>1500</v>
      </c>
      <c r="D87" s="665">
        <v>1500</v>
      </c>
      <c r="E87" s="677">
        <v>0</v>
      </c>
      <c r="F87" s="665">
        <v>0</v>
      </c>
      <c r="G87" s="667">
        <v>1500</v>
      </c>
      <c r="H87" s="668">
        <v>0</v>
      </c>
      <c r="I87" s="669">
        <v>1444</v>
      </c>
      <c r="J87" s="669">
        <v>56</v>
      </c>
      <c r="K87" s="670">
        <v>0</v>
      </c>
      <c r="L87" s="671">
        <v>1006</v>
      </c>
      <c r="M87" s="669">
        <v>0</v>
      </c>
      <c r="N87" s="672">
        <v>982</v>
      </c>
      <c r="O87" s="15"/>
    </row>
    <row r="88" spans="1:15" ht="24" customHeight="1">
      <c r="A88" s="684">
        <v>236162</v>
      </c>
      <c r="B88" s="685" t="s">
        <v>1109</v>
      </c>
      <c r="C88" s="665">
        <v>324609</v>
      </c>
      <c r="D88" s="665">
        <v>324609</v>
      </c>
      <c r="E88" s="677">
        <v>0</v>
      </c>
      <c r="F88" s="665">
        <v>0</v>
      </c>
      <c r="G88" s="667">
        <v>0</v>
      </c>
      <c r="H88" s="668">
        <v>0</v>
      </c>
      <c r="I88" s="669">
        <v>0</v>
      </c>
      <c r="J88" s="669">
        <v>0</v>
      </c>
      <c r="K88" s="670">
        <v>60</v>
      </c>
      <c r="L88" s="671">
        <v>0</v>
      </c>
      <c r="M88" s="669">
        <v>0</v>
      </c>
      <c r="N88" s="672">
        <v>0</v>
      </c>
      <c r="O88" s="15"/>
    </row>
    <row r="89" spans="1:15" ht="24" customHeight="1">
      <c r="A89" s="684">
        <v>236167</v>
      </c>
      <c r="B89" s="685" t="s">
        <v>811</v>
      </c>
      <c r="C89" s="665">
        <v>28057</v>
      </c>
      <c r="D89" s="665">
        <v>28057</v>
      </c>
      <c r="E89" s="677">
        <v>7.5</v>
      </c>
      <c r="F89" s="665">
        <v>2104</v>
      </c>
      <c r="G89" s="667">
        <v>30000</v>
      </c>
      <c r="H89" s="668">
        <v>0</v>
      </c>
      <c r="I89" s="669">
        <v>20000</v>
      </c>
      <c r="J89" s="669">
        <v>10000</v>
      </c>
      <c r="K89" s="670">
        <v>0</v>
      </c>
      <c r="L89" s="671">
        <v>18928</v>
      </c>
      <c r="M89" s="669">
        <v>0</v>
      </c>
      <c r="N89" s="672">
        <v>0</v>
      </c>
      <c r="O89" s="15"/>
    </row>
    <row r="90" spans="1:15" ht="24" customHeight="1">
      <c r="A90" s="684">
        <v>236168</v>
      </c>
      <c r="B90" s="685" t="s">
        <v>812</v>
      </c>
      <c r="C90" s="665">
        <v>13000</v>
      </c>
      <c r="D90" s="665">
        <v>13000</v>
      </c>
      <c r="E90" s="677">
        <v>7.5</v>
      </c>
      <c r="F90" s="665">
        <v>975</v>
      </c>
      <c r="G90" s="667">
        <v>15000</v>
      </c>
      <c r="H90" s="668">
        <v>0</v>
      </c>
      <c r="I90" s="669">
        <v>100</v>
      </c>
      <c r="J90" s="669">
        <v>14900</v>
      </c>
      <c r="K90" s="670">
        <v>0</v>
      </c>
      <c r="L90" s="671">
        <v>87</v>
      </c>
      <c r="M90" s="669">
        <v>0</v>
      </c>
      <c r="N90" s="672">
        <v>0</v>
      </c>
      <c r="O90" s="15"/>
    </row>
    <row r="91" spans="1:15" ht="24" customHeight="1">
      <c r="A91" s="684">
        <v>236169</v>
      </c>
      <c r="B91" s="685" t="s">
        <v>817</v>
      </c>
      <c r="C91" s="665">
        <v>13000</v>
      </c>
      <c r="D91" s="665">
        <v>13000</v>
      </c>
      <c r="E91" s="677">
        <v>7.5</v>
      </c>
      <c r="F91" s="665">
        <v>975</v>
      </c>
      <c r="G91" s="667">
        <v>13000</v>
      </c>
      <c r="H91" s="668">
        <v>0</v>
      </c>
      <c r="I91" s="669">
        <v>4000</v>
      </c>
      <c r="J91" s="669">
        <v>9000</v>
      </c>
      <c r="K91" s="670">
        <v>0</v>
      </c>
      <c r="L91" s="671">
        <v>3242</v>
      </c>
      <c r="M91" s="669">
        <v>0</v>
      </c>
      <c r="N91" s="672">
        <v>0</v>
      </c>
      <c r="O91" s="15"/>
    </row>
    <row r="92" spans="1:15" ht="24" customHeight="1">
      <c r="A92" s="684">
        <v>236170</v>
      </c>
      <c r="B92" s="685" t="s">
        <v>818</v>
      </c>
      <c r="C92" s="665">
        <v>38000</v>
      </c>
      <c r="D92" s="665">
        <v>38000</v>
      </c>
      <c r="E92" s="677">
        <v>7.5</v>
      </c>
      <c r="F92" s="665">
        <v>2850</v>
      </c>
      <c r="G92" s="667">
        <v>52000</v>
      </c>
      <c r="H92" s="668">
        <v>0</v>
      </c>
      <c r="I92" s="669">
        <v>100</v>
      </c>
      <c r="J92" s="669">
        <v>51900</v>
      </c>
      <c r="K92" s="670">
        <v>0</v>
      </c>
      <c r="L92" s="671">
        <v>48</v>
      </c>
      <c r="M92" s="669">
        <v>0</v>
      </c>
      <c r="N92" s="672">
        <v>0</v>
      </c>
      <c r="O92" s="15"/>
    </row>
    <row r="93" spans="1:15" ht="24" customHeight="1">
      <c r="A93" s="684">
        <v>236171</v>
      </c>
      <c r="B93" s="685" t="s">
        <v>819</v>
      </c>
      <c r="C93" s="665">
        <v>34553</v>
      </c>
      <c r="D93" s="665">
        <v>34553</v>
      </c>
      <c r="E93" s="677">
        <v>7.5</v>
      </c>
      <c r="F93" s="665">
        <v>2591</v>
      </c>
      <c r="G93" s="667">
        <v>35000</v>
      </c>
      <c r="H93" s="668">
        <v>0</v>
      </c>
      <c r="I93" s="669">
        <v>1000</v>
      </c>
      <c r="J93" s="669">
        <v>34000</v>
      </c>
      <c r="K93" s="670">
        <v>0</v>
      </c>
      <c r="L93" s="671">
        <v>802</v>
      </c>
      <c r="M93" s="669">
        <v>0</v>
      </c>
      <c r="N93" s="672">
        <v>0</v>
      </c>
      <c r="O93" s="15"/>
    </row>
    <row r="94" spans="1:15" ht="24" customHeight="1">
      <c r="A94" s="684">
        <v>236173</v>
      </c>
      <c r="B94" s="685" t="s">
        <v>1110</v>
      </c>
      <c r="C94" s="665">
        <v>60000</v>
      </c>
      <c r="D94" s="665">
        <v>60000</v>
      </c>
      <c r="E94" s="677">
        <v>10</v>
      </c>
      <c r="F94" s="665">
        <v>6000</v>
      </c>
      <c r="G94" s="667">
        <v>2000</v>
      </c>
      <c r="H94" s="668">
        <v>0</v>
      </c>
      <c r="I94" s="669">
        <v>2000</v>
      </c>
      <c r="J94" s="669">
        <v>0</v>
      </c>
      <c r="K94" s="670">
        <v>0</v>
      </c>
      <c r="L94" s="671">
        <v>0</v>
      </c>
      <c r="M94" s="669">
        <v>0</v>
      </c>
      <c r="N94" s="672">
        <v>0</v>
      </c>
      <c r="O94" s="15"/>
    </row>
    <row r="95" spans="1:15" ht="24" customHeight="1">
      <c r="A95" s="684">
        <v>236174</v>
      </c>
      <c r="B95" s="689" t="s">
        <v>1111</v>
      </c>
      <c r="C95" s="665">
        <v>155683</v>
      </c>
      <c r="D95" s="665">
        <v>155683</v>
      </c>
      <c r="E95" s="677">
        <v>0</v>
      </c>
      <c r="F95" s="665">
        <v>0</v>
      </c>
      <c r="G95" s="667">
        <v>0</v>
      </c>
      <c r="H95" s="668">
        <v>0</v>
      </c>
      <c r="I95" s="669">
        <v>0</v>
      </c>
      <c r="J95" s="669">
        <v>0</v>
      </c>
      <c r="K95" s="670">
        <v>0</v>
      </c>
      <c r="L95" s="671">
        <v>0</v>
      </c>
      <c r="M95" s="669">
        <v>0</v>
      </c>
      <c r="N95" s="672">
        <v>23353</v>
      </c>
      <c r="O95" s="15"/>
    </row>
    <row r="96" spans="1:15" ht="24" customHeight="1">
      <c r="A96" s="684">
        <v>236176</v>
      </c>
      <c r="B96" s="685" t="s">
        <v>1112</v>
      </c>
      <c r="C96" s="665">
        <v>25900</v>
      </c>
      <c r="D96" s="665">
        <v>25900</v>
      </c>
      <c r="E96" s="677">
        <v>0</v>
      </c>
      <c r="F96" s="665">
        <v>0</v>
      </c>
      <c r="G96" s="667">
        <v>25900</v>
      </c>
      <c r="H96" s="668">
        <v>0</v>
      </c>
      <c r="I96" s="669">
        <v>1500</v>
      </c>
      <c r="J96" s="669">
        <v>24400</v>
      </c>
      <c r="K96" s="670">
        <v>0</v>
      </c>
      <c r="L96" s="671">
        <v>179</v>
      </c>
      <c r="M96" s="669">
        <v>0</v>
      </c>
      <c r="N96" s="672">
        <v>0</v>
      </c>
      <c r="O96" s="15"/>
    </row>
    <row r="97" spans="1:15" ht="24" customHeight="1">
      <c r="A97" s="684">
        <v>236177</v>
      </c>
      <c r="B97" s="685" t="s">
        <v>632</v>
      </c>
      <c r="C97" s="665">
        <v>171000</v>
      </c>
      <c r="D97" s="665">
        <v>171000</v>
      </c>
      <c r="E97" s="677">
        <v>7.5</v>
      </c>
      <c r="F97" s="665">
        <f>D97/100*7.5</f>
        <v>12825</v>
      </c>
      <c r="G97" s="667">
        <v>171000</v>
      </c>
      <c r="H97" s="668">
        <v>0</v>
      </c>
      <c r="I97" s="669">
        <v>62000</v>
      </c>
      <c r="J97" s="669">
        <f aca="true" t="shared" si="0" ref="J97:J108">G97-I97</f>
        <v>109000</v>
      </c>
      <c r="K97" s="670">
        <v>0</v>
      </c>
      <c r="L97" s="671">
        <v>61874</v>
      </c>
      <c r="M97" s="669">
        <v>0</v>
      </c>
      <c r="N97" s="672">
        <v>0</v>
      </c>
      <c r="O97" s="15"/>
    </row>
    <row r="98" spans="1:15" ht="24" customHeight="1">
      <c r="A98" s="684">
        <v>236178</v>
      </c>
      <c r="B98" s="685" t="s">
        <v>633</v>
      </c>
      <c r="C98" s="665">
        <v>123000</v>
      </c>
      <c r="D98" s="665">
        <v>123000</v>
      </c>
      <c r="E98" s="677">
        <v>7.5</v>
      </c>
      <c r="F98" s="665">
        <f aca="true" t="shared" si="1" ref="F98:F108">D98/100*7.5</f>
        <v>9225</v>
      </c>
      <c r="G98" s="667">
        <v>123000</v>
      </c>
      <c r="H98" s="668">
        <v>0</v>
      </c>
      <c r="I98" s="669">
        <v>35000</v>
      </c>
      <c r="J98" s="669">
        <f t="shared" si="0"/>
        <v>88000</v>
      </c>
      <c r="K98" s="670">
        <v>0</v>
      </c>
      <c r="L98" s="671">
        <v>34431</v>
      </c>
      <c r="M98" s="669">
        <v>0</v>
      </c>
      <c r="N98" s="672">
        <v>0</v>
      </c>
      <c r="O98" s="15"/>
    </row>
    <row r="99" spans="1:15" ht="24" customHeight="1">
      <c r="A99" s="684">
        <v>236179</v>
      </c>
      <c r="B99" s="685" t="s">
        <v>634</v>
      </c>
      <c r="C99" s="665">
        <v>170000</v>
      </c>
      <c r="D99" s="665">
        <v>170000</v>
      </c>
      <c r="E99" s="677">
        <v>7.5</v>
      </c>
      <c r="F99" s="665">
        <f t="shared" si="1"/>
        <v>12750</v>
      </c>
      <c r="G99" s="667">
        <v>170000</v>
      </c>
      <c r="H99" s="668">
        <v>0</v>
      </c>
      <c r="I99" s="669">
        <v>33000</v>
      </c>
      <c r="J99" s="669">
        <f t="shared" si="0"/>
        <v>137000</v>
      </c>
      <c r="K99" s="670">
        <v>0</v>
      </c>
      <c r="L99" s="671">
        <v>32366</v>
      </c>
      <c r="M99" s="669">
        <v>0</v>
      </c>
      <c r="N99" s="672">
        <v>0</v>
      </c>
      <c r="O99" s="15"/>
    </row>
    <row r="100" spans="1:15" ht="24" customHeight="1">
      <c r="A100" s="684">
        <v>236180</v>
      </c>
      <c r="B100" s="685" t="s">
        <v>635</v>
      </c>
      <c r="C100" s="665">
        <v>162000</v>
      </c>
      <c r="D100" s="665">
        <v>162000</v>
      </c>
      <c r="E100" s="677">
        <v>7.5</v>
      </c>
      <c r="F100" s="665">
        <f t="shared" si="1"/>
        <v>12150</v>
      </c>
      <c r="G100" s="667">
        <v>162000</v>
      </c>
      <c r="H100" s="668">
        <v>0</v>
      </c>
      <c r="I100" s="669">
        <v>2000</v>
      </c>
      <c r="J100" s="669">
        <f t="shared" si="0"/>
        <v>160000</v>
      </c>
      <c r="K100" s="670">
        <v>0</v>
      </c>
      <c r="L100" s="671">
        <v>1366</v>
      </c>
      <c r="M100" s="669">
        <v>0</v>
      </c>
      <c r="N100" s="672">
        <v>0</v>
      </c>
      <c r="O100" s="15"/>
    </row>
    <row r="101" spans="1:15" ht="24" customHeight="1">
      <c r="A101" s="684">
        <v>236181</v>
      </c>
      <c r="B101" s="685" t="s">
        <v>636</v>
      </c>
      <c r="C101" s="665">
        <v>124000</v>
      </c>
      <c r="D101" s="665">
        <v>124000</v>
      </c>
      <c r="E101" s="677">
        <v>7.5</v>
      </c>
      <c r="F101" s="665">
        <f t="shared" si="1"/>
        <v>9300</v>
      </c>
      <c r="G101" s="667">
        <v>124000</v>
      </c>
      <c r="H101" s="668">
        <v>0</v>
      </c>
      <c r="I101" s="669">
        <v>2000</v>
      </c>
      <c r="J101" s="669">
        <f t="shared" si="0"/>
        <v>122000</v>
      </c>
      <c r="K101" s="670">
        <v>0</v>
      </c>
      <c r="L101" s="671">
        <v>815</v>
      </c>
      <c r="M101" s="669">
        <v>0</v>
      </c>
      <c r="N101" s="672">
        <v>0</v>
      </c>
      <c r="O101" s="15"/>
    </row>
    <row r="102" spans="1:15" ht="24" customHeight="1">
      <c r="A102" s="684">
        <v>236182</v>
      </c>
      <c r="B102" s="685" t="s">
        <v>637</v>
      </c>
      <c r="C102" s="665">
        <v>173000</v>
      </c>
      <c r="D102" s="665">
        <v>173000</v>
      </c>
      <c r="E102" s="677">
        <v>7.5</v>
      </c>
      <c r="F102" s="665">
        <f t="shared" si="1"/>
        <v>12975</v>
      </c>
      <c r="G102" s="667">
        <v>173000</v>
      </c>
      <c r="H102" s="668">
        <v>0</v>
      </c>
      <c r="I102" s="669">
        <v>86000</v>
      </c>
      <c r="J102" s="669">
        <f t="shared" si="0"/>
        <v>87000</v>
      </c>
      <c r="K102" s="670">
        <v>0</v>
      </c>
      <c r="L102" s="671">
        <v>85401</v>
      </c>
      <c r="M102" s="669">
        <v>0</v>
      </c>
      <c r="N102" s="672">
        <v>0</v>
      </c>
      <c r="O102" s="15"/>
    </row>
    <row r="103" spans="1:15" ht="24" customHeight="1">
      <c r="A103" s="684">
        <v>236183</v>
      </c>
      <c r="B103" s="685" t="s">
        <v>638</v>
      </c>
      <c r="C103" s="665">
        <v>77000</v>
      </c>
      <c r="D103" s="665">
        <v>77000</v>
      </c>
      <c r="E103" s="677">
        <v>7.5</v>
      </c>
      <c r="F103" s="665">
        <f t="shared" si="1"/>
        <v>5775</v>
      </c>
      <c r="G103" s="667">
        <v>77000</v>
      </c>
      <c r="H103" s="668">
        <v>0</v>
      </c>
      <c r="I103" s="669">
        <v>6500</v>
      </c>
      <c r="J103" s="669">
        <f t="shared" si="0"/>
        <v>70500</v>
      </c>
      <c r="K103" s="670">
        <v>0</v>
      </c>
      <c r="L103" s="671">
        <v>178</v>
      </c>
      <c r="M103" s="669">
        <v>0</v>
      </c>
      <c r="N103" s="672">
        <v>0</v>
      </c>
      <c r="O103" s="15"/>
    </row>
    <row r="104" spans="1:15" ht="24" customHeight="1">
      <c r="A104" s="684">
        <v>236184</v>
      </c>
      <c r="B104" s="685" t="s">
        <v>639</v>
      </c>
      <c r="C104" s="665">
        <v>98000</v>
      </c>
      <c r="D104" s="665">
        <v>98000</v>
      </c>
      <c r="E104" s="677">
        <v>7.5</v>
      </c>
      <c r="F104" s="665">
        <f t="shared" si="1"/>
        <v>7350</v>
      </c>
      <c r="G104" s="667">
        <v>98000</v>
      </c>
      <c r="H104" s="668">
        <v>0</v>
      </c>
      <c r="I104" s="669">
        <v>100</v>
      </c>
      <c r="J104" s="669">
        <f t="shared" si="0"/>
        <v>97900</v>
      </c>
      <c r="K104" s="670">
        <v>0</v>
      </c>
      <c r="L104" s="671">
        <v>97</v>
      </c>
      <c r="M104" s="669">
        <v>0</v>
      </c>
      <c r="N104" s="672">
        <v>0</v>
      </c>
      <c r="O104" s="15"/>
    </row>
    <row r="105" spans="1:15" ht="24" customHeight="1">
      <c r="A105" s="684">
        <v>236185</v>
      </c>
      <c r="B105" s="685" t="s">
        <v>640</v>
      </c>
      <c r="C105" s="665">
        <v>137000</v>
      </c>
      <c r="D105" s="665">
        <v>137000</v>
      </c>
      <c r="E105" s="677">
        <v>7.5</v>
      </c>
      <c r="F105" s="665">
        <f t="shared" si="1"/>
        <v>10275</v>
      </c>
      <c r="G105" s="667">
        <v>137000</v>
      </c>
      <c r="H105" s="668">
        <v>0</v>
      </c>
      <c r="I105" s="669">
        <v>3000</v>
      </c>
      <c r="J105" s="669">
        <f t="shared" si="0"/>
        <v>134000</v>
      </c>
      <c r="K105" s="670">
        <v>0</v>
      </c>
      <c r="L105" s="671">
        <v>2058</v>
      </c>
      <c r="M105" s="669">
        <v>0</v>
      </c>
      <c r="N105" s="672">
        <v>0</v>
      </c>
      <c r="O105" s="15"/>
    </row>
    <row r="106" spans="1:15" ht="24" customHeight="1">
      <c r="A106" s="684">
        <v>236187</v>
      </c>
      <c r="B106" s="685" t="s">
        <v>641</v>
      </c>
      <c r="C106" s="665">
        <v>80000</v>
      </c>
      <c r="D106" s="665">
        <v>80000</v>
      </c>
      <c r="E106" s="677">
        <v>7.5</v>
      </c>
      <c r="F106" s="665">
        <f t="shared" si="1"/>
        <v>6000</v>
      </c>
      <c r="G106" s="667">
        <v>80000</v>
      </c>
      <c r="H106" s="668">
        <v>0</v>
      </c>
      <c r="I106" s="669">
        <v>2000</v>
      </c>
      <c r="J106" s="669">
        <f t="shared" si="0"/>
        <v>78000</v>
      </c>
      <c r="K106" s="670">
        <v>0</v>
      </c>
      <c r="L106" s="671">
        <v>315</v>
      </c>
      <c r="M106" s="669">
        <v>0</v>
      </c>
      <c r="N106" s="672">
        <v>0</v>
      </c>
      <c r="O106" s="15"/>
    </row>
    <row r="107" spans="1:15" ht="24" customHeight="1">
      <c r="A107" s="684">
        <v>236188</v>
      </c>
      <c r="B107" s="685" t="s">
        <v>642</v>
      </c>
      <c r="C107" s="665">
        <v>52000</v>
      </c>
      <c r="D107" s="665">
        <v>52000</v>
      </c>
      <c r="E107" s="677">
        <v>7.5</v>
      </c>
      <c r="F107" s="665">
        <f t="shared" si="1"/>
        <v>3900</v>
      </c>
      <c r="G107" s="667">
        <v>52000</v>
      </c>
      <c r="H107" s="668">
        <v>0</v>
      </c>
      <c r="I107" s="669">
        <v>13100</v>
      </c>
      <c r="J107" s="669">
        <f t="shared" si="0"/>
        <v>38900</v>
      </c>
      <c r="K107" s="670">
        <v>0</v>
      </c>
      <c r="L107" s="671">
        <v>12868</v>
      </c>
      <c r="M107" s="669">
        <v>0</v>
      </c>
      <c r="N107" s="672">
        <v>0</v>
      </c>
      <c r="O107" s="15"/>
    </row>
    <row r="108" spans="1:15" ht="24" customHeight="1">
      <c r="A108" s="684">
        <v>236189</v>
      </c>
      <c r="B108" s="685" t="s">
        <v>643</v>
      </c>
      <c r="C108" s="665">
        <v>100000</v>
      </c>
      <c r="D108" s="665">
        <v>100000</v>
      </c>
      <c r="E108" s="677">
        <v>7.5</v>
      </c>
      <c r="F108" s="665">
        <f t="shared" si="1"/>
        <v>7500</v>
      </c>
      <c r="G108" s="667">
        <v>100000</v>
      </c>
      <c r="H108" s="668">
        <v>0</v>
      </c>
      <c r="I108" s="669">
        <v>100</v>
      </c>
      <c r="J108" s="669">
        <f t="shared" si="0"/>
        <v>99900</v>
      </c>
      <c r="K108" s="670">
        <v>0</v>
      </c>
      <c r="L108" s="671">
        <v>45</v>
      </c>
      <c r="M108" s="669">
        <v>0</v>
      </c>
      <c r="N108" s="672">
        <v>0</v>
      </c>
      <c r="O108" s="15"/>
    </row>
    <row r="109" spans="1:15" ht="24" customHeight="1">
      <c r="A109" s="684">
        <v>236194</v>
      </c>
      <c r="B109" s="685" t="s">
        <v>666</v>
      </c>
      <c r="C109" s="665">
        <v>2210</v>
      </c>
      <c r="D109" s="665">
        <v>2210</v>
      </c>
      <c r="E109" s="677">
        <v>10</v>
      </c>
      <c r="F109" s="665">
        <f>D109/100*10</f>
        <v>221</v>
      </c>
      <c r="G109" s="667">
        <v>2210</v>
      </c>
      <c r="H109" s="668">
        <v>0</v>
      </c>
      <c r="I109" s="669">
        <v>221</v>
      </c>
      <c r="J109" s="669">
        <v>1989</v>
      </c>
      <c r="K109" s="670">
        <v>0</v>
      </c>
      <c r="L109" s="671">
        <v>0</v>
      </c>
      <c r="M109" s="669">
        <v>0</v>
      </c>
      <c r="N109" s="672">
        <v>0</v>
      </c>
      <c r="O109" s="15"/>
    </row>
    <row r="110" spans="1:15" ht="24" customHeight="1">
      <c r="A110" s="684">
        <v>236195</v>
      </c>
      <c r="B110" s="685" t="s">
        <v>646</v>
      </c>
      <c r="C110" s="665">
        <v>30000</v>
      </c>
      <c r="D110" s="665">
        <v>30000</v>
      </c>
      <c r="E110" s="677">
        <v>7.5</v>
      </c>
      <c r="F110" s="665">
        <f>D110/100*7.5</f>
        <v>2250</v>
      </c>
      <c r="G110" s="667">
        <v>30000</v>
      </c>
      <c r="H110" s="668">
        <v>0</v>
      </c>
      <c r="I110" s="669">
        <v>22</v>
      </c>
      <c r="J110" s="669">
        <v>29978</v>
      </c>
      <c r="K110" s="670">
        <v>0</v>
      </c>
      <c r="L110" s="671">
        <v>22</v>
      </c>
      <c r="M110" s="669">
        <v>0</v>
      </c>
      <c r="N110" s="672">
        <v>0</v>
      </c>
      <c r="O110" s="15"/>
    </row>
    <row r="111" spans="1:15" ht="24" customHeight="1">
      <c r="A111" s="684">
        <v>236222</v>
      </c>
      <c r="B111" s="685" t="s">
        <v>628</v>
      </c>
      <c r="C111" s="665">
        <v>2894</v>
      </c>
      <c r="D111" s="665">
        <v>2894</v>
      </c>
      <c r="E111" s="677">
        <v>15</v>
      </c>
      <c r="F111" s="665">
        <f>D111/100*15</f>
        <v>434.1</v>
      </c>
      <c r="G111" s="667">
        <v>2894</v>
      </c>
      <c r="H111" s="668">
        <v>0</v>
      </c>
      <c r="I111" s="669">
        <v>434</v>
      </c>
      <c r="J111" s="669">
        <v>2460</v>
      </c>
      <c r="K111" s="670">
        <v>0</v>
      </c>
      <c r="L111" s="671">
        <v>0</v>
      </c>
      <c r="M111" s="669">
        <v>0</v>
      </c>
      <c r="N111" s="672">
        <v>0</v>
      </c>
      <c r="O111" s="15"/>
    </row>
    <row r="112" spans="1:15" ht="76.5" customHeight="1">
      <c r="A112" s="1010" t="s">
        <v>1113</v>
      </c>
      <c r="B112" s="1011"/>
      <c r="C112" s="665"/>
      <c r="D112" s="665"/>
      <c r="E112" s="677"/>
      <c r="F112" s="665"/>
      <c r="G112" s="667">
        <v>-179873</v>
      </c>
      <c r="H112" s="668"/>
      <c r="I112" s="669"/>
      <c r="J112" s="669"/>
      <c r="K112" s="670"/>
      <c r="L112" s="671"/>
      <c r="M112" s="669"/>
      <c r="N112" s="672"/>
      <c r="O112" s="15"/>
    </row>
    <row r="113" spans="1:15" ht="23.25" customHeight="1">
      <c r="A113" s="1012" t="s">
        <v>451</v>
      </c>
      <c r="B113" s="1013"/>
      <c r="C113" s="9">
        <f>SUM(C5:C112)</f>
        <v>9361949</v>
      </c>
      <c r="D113" s="9">
        <f>SUM(D5:D112)</f>
        <v>8831834</v>
      </c>
      <c r="E113" s="690" t="s">
        <v>739</v>
      </c>
      <c r="F113" s="9">
        <f aca="true" t="shared" si="2" ref="F113:N113">SUM(F5:F112)</f>
        <v>1663782.1</v>
      </c>
      <c r="G113" s="9">
        <f t="shared" si="2"/>
        <v>5711697</v>
      </c>
      <c r="H113" s="9">
        <f t="shared" si="2"/>
        <v>388155</v>
      </c>
      <c r="I113" s="9">
        <f t="shared" si="2"/>
        <v>943641</v>
      </c>
      <c r="J113" s="9">
        <f t="shared" si="2"/>
        <v>4029029</v>
      </c>
      <c r="K113" s="9">
        <f t="shared" si="2"/>
        <v>547074</v>
      </c>
      <c r="L113" s="9">
        <f t="shared" si="2"/>
        <v>925726</v>
      </c>
      <c r="M113" s="9">
        <f t="shared" si="2"/>
        <v>479702</v>
      </c>
      <c r="N113" s="9">
        <f t="shared" si="2"/>
        <v>56630</v>
      </c>
      <c r="O113" s="15"/>
    </row>
    <row r="114" spans="1:15" ht="23.25" customHeight="1">
      <c r="A114" s="691"/>
      <c r="B114" s="692"/>
      <c r="C114" s="227"/>
      <c r="D114" s="227"/>
      <c r="E114" s="336"/>
      <c r="F114" s="227"/>
      <c r="G114" s="227"/>
      <c r="H114" s="227"/>
      <c r="I114" s="227"/>
      <c r="J114" s="227"/>
      <c r="K114" s="227"/>
      <c r="L114" s="227"/>
      <c r="M114" s="227"/>
      <c r="N114" s="227"/>
      <c r="O114" s="15"/>
    </row>
    <row r="115" spans="2:14" ht="12.75">
      <c r="B115" s="1014" t="s">
        <v>1114</v>
      </c>
      <c r="C115" s="1014"/>
      <c r="D115" s="1014"/>
      <c r="E115" s="1014"/>
      <c r="F115" s="1014"/>
      <c r="G115" s="1014"/>
      <c r="H115" s="1014"/>
      <c r="I115" s="1014"/>
      <c r="J115" s="1014"/>
      <c r="K115" s="1014"/>
      <c r="L115" s="1014"/>
      <c r="M115" s="1014"/>
      <c r="N115" s="1014"/>
    </row>
    <row r="116" ht="12.75" customHeight="1">
      <c r="B116" t="s">
        <v>1115</v>
      </c>
    </row>
  </sheetData>
  <mergeCells count="21">
    <mergeCell ref="A67:A68"/>
    <mergeCell ref="A112:B112"/>
    <mergeCell ref="A113:B113"/>
    <mergeCell ref="B115:N115"/>
    <mergeCell ref="G61:G66"/>
    <mergeCell ref="J61:J66"/>
    <mergeCell ref="G44:G60"/>
    <mergeCell ref="J43:J60"/>
    <mergeCell ref="G3:J3"/>
    <mergeCell ref="K3:L3"/>
    <mergeCell ref="M3:N3"/>
    <mergeCell ref="G6:G7"/>
    <mergeCell ref="H6:H7"/>
    <mergeCell ref="I6:I7"/>
    <mergeCell ref="J6:J7"/>
    <mergeCell ref="M6:M7"/>
    <mergeCell ref="N6:N7"/>
    <mergeCell ref="A1:K1"/>
    <mergeCell ref="G2:J2"/>
    <mergeCell ref="K2:L2"/>
    <mergeCell ref="M2:N2"/>
  </mergeCells>
  <printOptions/>
  <pageMargins left="0.7874015748031497" right="0.7874015748031497" top="0.5905511811023623" bottom="0.5905511811023623" header="0.5118110236220472" footer="0.5118110236220472"/>
  <pageSetup firstPageNumber="32" useFirstPageNumber="1" horizontalDpi="600" verticalDpi="600" orientation="landscape" paperSize="9" scale="60" r:id="rId1"/>
  <headerFooter alignWithMargins="0"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List12"/>
  <dimension ref="A1:R19"/>
  <sheetViews>
    <sheetView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O15" sqref="O15"/>
    </sheetView>
  </sheetViews>
  <sheetFormatPr defaultColWidth="9.00390625" defaultRowHeight="12.75"/>
  <cols>
    <col min="1" max="1" width="7.75390625" style="0" customWidth="1"/>
    <col min="2" max="2" width="59.625" style="0" customWidth="1"/>
    <col min="3" max="3" width="9.25390625" style="0" customWidth="1"/>
    <col min="4" max="4" width="5.25390625" style="0" customWidth="1"/>
    <col min="5" max="5" width="7.875" style="0" customWidth="1"/>
    <col min="7" max="7" width="9.375" style="0" customWidth="1"/>
    <col min="8" max="8" width="8.625" style="0" customWidth="1"/>
    <col min="9" max="9" width="7.875" style="0" customWidth="1"/>
    <col min="10" max="10" width="12.75390625" style="0" bestFit="1" customWidth="1"/>
    <col min="11" max="11" width="12.125" style="0" customWidth="1"/>
    <col min="12" max="13" width="13.75390625" style="0" customWidth="1"/>
    <col min="14" max="14" width="12.125" style="0" bestFit="1" customWidth="1"/>
    <col min="15" max="15" width="10.875" style="0" customWidth="1"/>
    <col min="16" max="16" width="10.00390625" style="0" customWidth="1"/>
    <col min="17" max="17" width="12.25390625" style="0" customWidth="1"/>
  </cols>
  <sheetData>
    <row r="1" spans="1:17" ht="36" customHeight="1">
      <c r="A1" s="987" t="s">
        <v>1116</v>
      </c>
      <c r="B1" s="987"/>
      <c r="C1" s="987"/>
      <c r="D1" s="987"/>
      <c r="E1" s="987"/>
      <c r="F1" s="987"/>
      <c r="G1" s="987"/>
      <c r="H1" s="987"/>
      <c r="I1" s="987"/>
      <c r="J1" s="987"/>
      <c r="K1" s="987"/>
      <c r="L1" s="987"/>
      <c r="M1" s="987"/>
      <c r="N1" s="987"/>
      <c r="O1" s="987"/>
      <c r="P1" s="987"/>
      <c r="Q1" s="987"/>
    </row>
    <row r="2" spans="2:17" ht="30" customHeight="1">
      <c r="B2" s="658"/>
      <c r="F2" s="988" t="s">
        <v>1001</v>
      </c>
      <c r="G2" s="989"/>
      <c r="H2" s="989"/>
      <c r="I2" s="989"/>
      <c r="J2" s="988" t="s">
        <v>1117</v>
      </c>
      <c r="K2" s="1018"/>
      <c r="L2" s="991" t="s">
        <v>1118</v>
      </c>
      <c r="M2" s="1019"/>
      <c r="N2" s="1019"/>
      <c r="O2" s="1020"/>
      <c r="P2" s="991" t="s">
        <v>1003</v>
      </c>
      <c r="Q2" s="1020"/>
    </row>
    <row r="3" spans="1:17" ht="57" customHeight="1">
      <c r="A3" s="659" t="s">
        <v>289</v>
      </c>
      <c r="B3" s="659" t="s">
        <v>1119</v>
      </c>
      <c r="C3" s="661" t="s">
        <v>1120</v>
      </c>
      <c r="D3" s="661" t="s">
        <v>1006</v>
      </c>
      <c r="E3" s="661" t="s">
        <v>1007</v>
      </c>
      <c r="F3" s="661" t="s">
        <v>1121</v>
      </c>
      <c r="G3" s="661" t="s">
        <v>1122</v>
      </c>
      <c r="H3" s="662" t="s">
        <v>1123</v>
      </c>
      <c r="I3" s="662" t="s">
        <v>1011</v>
      </c>
      <c r="J3" s="662" t="s">
        <v>1124</v>
      </c>
      <c r="K3" s="693" t="s">
        <v>1125</v>
      </c>
      <c r="L3" s="693" t="s">
        <v>1126</v>
      </c>
      <c r="M3" s="693" t="s">
        <v>1127</v>
      </c>
      <c r="N3" s="693" t="s">
        <v>1128</v>
      </c>
      <c r="O3" s="693" t="s">
        <v>1129</v>
      </c>
      <c r="P3" s="693" t="s">
        <v>1130</v>
      </c>
      <c r="Q3" s="661" t="s">
        <v>1131</v>
      </c>
    </row>
    <row r="4" spans="1:18" ht="27" customHeight="1">
      <c r="A4" s="1015" t="s">
        <v>1132</v>
      </c>
      <c r="B4" s="664" t="s">
        <v>1133</v>
      </c>
      <c r="C4" s="665">
        <v>185000</v>
      </c>
      <c r="D4" s="666">
        <v>25</v>
      </c>
      <c r="E4" s="665">
        <v>46250</v>
      </c>
      <c r="F4" s="667">
        <v>120000</v>
      </c>
      <c r="G4" s="668">
        <v>117700</v>
      </c>
      <c r="H4" s="669">
        <v>0</v>
      </c>
      <c r="I4" s="669">
        <v>0</v>
      </c>
      <c r="J4" s="670">
        <v>111019</v>
      </c>
      <c r="K4" s="671">
        <v>401</v>
      </c>
      <c r="L4" s="669">
        <v>62985</v>
      </c>
      <c r="M4" s="669">
        <v>62985</v>
      </c>
      <c r="N4" s="669">
        <v>0</v>
      </c>
      <c r="O4" s="694">
        <v>0</v>
      </c>
      <c r="P4" s="695">
        <v>122741</v>
      </c>
      <c r="Q4" s="671">
        <v>0</v>
      </c>
      <c r="R4" s="15"/>
    </row>
    <row r="5" spans="1:18" ht="27" customHeight="1">
      <c r="A5" s="1016"/>
      <c r="B5" s="664" t="s">
        <v>1134</v>
      </c>
      <c r="C5" s="665"/>
      <c r="D5" s="666"/>
      <c r="E5" s="665"/>
      <c r="F5" s="667">
        <v>-2300</v>
      </c>
      <c r="G5" s="668"/>
      <c r="H5" s="669"/>
      <c r="I5" s="669"/>
      <c r="J5" s="670"/>
      <c r="K5" s="671"/>
      <c r="L5" s="669"/>
      <c r="M5" s="669"/>
      <c r="N5" s="669"/>
      <c r="O5" s="694"/>
      <c r="P5" s="695"/>
      <c r="Q5" s="671"/>
      <c r="R5" s="15"/>
    </row>
    <row r="6" spans="1:18" ht="27" customHeight="1">
      <c r="A6" s="1015" t="s">
        <v>1135</v>
      </c>
      <c r="B6" s="664" t="s">
        <v>1136</v>
      </c>
      <c r="C6" s="665">
        <v>22408</v>
      </c>
      <c r="D6" s="666">
        <v>25</v>
      </c>
      <c r="E6" s="665">
        <v>5602</v>
      </c>
      <c r="F6" s="667">
        <v>25000</v>
      </c>
      <c r="G6" s="668">
        <v>12000</v>
      </c>
      <c r="H6" s="669">
        <v>0</v>
      </c>
      <c r="I6" s="669">
        <v>0</v>
      </c>
      <c r="J6" s="670">
        <v>4628</v>
      </c>
      <c r="K6" s="671">
        <v>0</v>
      </c>
      <c r="L6" s="669">
        <v>11112</v>
      </c>
      <c r="M6" s="669">
        <v>11112</v>
      </c>
      <c r="N6" s="669">
        <v>0</v>
      </c>
      <c r="O6" s="694">
        <v>0</v>
      </c>
      <c r="P6" s="695">
        <v>11785</v>
      </c>
      <c r="Q6" s="671">
        <v>0</v>
      </c>
      <c r="R6" s="15"/>
    </row>
    <row r="7" spans="1:18" ht="27" customHeight="1">
      <c r="A7" s="1016"/>
      <c r="B7" s="664" t="s">
        <v>1134</v>
      </c>
      <c r="C7" s="665"/>
      <c r="D7" s="666"/>
      <c r="E7" s="665"/>
      <c r="F7" s="667">
        <v>-13000</v>
      </c>
      <c r="G7" s="668"/>
      <c r="H7" s="669"/>
      <c r="I7" s="669"/>
      <c r="J7" s="670"/>
      <c r="K7" s="671"/>
      <c r="L7" s="669"/>
      <c r="M7" s="669"/>
      <c r="N7" s="669"/>
      <c r="O7" s="694"/>
      <c r="P7" s="695"/>
      <c r="Q7" s="671"/>
      <c r="R7" s="15"/>
    </row>
    <row r="8" spans="1:18" ht="27" customHeight="1">
      <c r="A8" s="663" t="s">
        <v>1137</v>
      </c>
      <c r="B8" s="664" t="s">
        <v>1138</v>
      </c>
      <c r="C8" s="665">
        <v>40818</v>
      </c>
      <c r="D8" s="666">
        <v>25</v>
      </c>
      <c r="E8" s="665">
        <v>10105</v>
      </c>
      <c r="F8" s="667">
        <v>43000</v>
      </c>
      <c r="G8" s="668">
        <v>15573</v>
      </c>
      <c r="H8" s="669">
        <v>0</v>
      </c>
      <c r="I8" s="669">
        <v>0</v>
      </c>
      <c r="J8" s="670">
        <v>13503</v>
      </c>
      <c r="K8" s="671">
        <v>0</v>
      </c>
      <c r="L8" s="669">
        <v>14681</v>
      </c>
      <c r="M8" s="669">
        <v>14681</v>
      </c>
      <c r="N8" s="669">
        <v>0</v>
      </c>
      <c r="O8" s="694">
        <v>0</v>
      </c>
      <c r="P8" s="695">
        <v>19898</v>
      </c>
      <c r="Q8" s="671">
        <v>0</v>
      </c>
      <c r="R8" s="15"/>
    </row>
    <row r="9" spans="1:18" ht="27" customHeight="1">
      <c r="A9" s="663"/>
      <c r="B9" s="664" t="s">
        <v>1134</v>
      </c>
      <c r="C9" s="665"/>
      <c r="D9" s="666"/>
      <c r="E9" s="665"/>
      <c r="F9" s="667">
        <v>-27427</v>
      </c>
      <c r="G9" s="668"/>
      <c r="H9" s="669"/>
      <c r="I9" s="669"/>
      <c r="J9" s="670"/>
      <c r="K9" s="671"/>
      <c r="L9" s="669"/>
      <c r="M9" s="669"/>
      <c r="N9" s="669"/>
      <c r="O9" s="694"/>
      <c r="P9" s="695"/>
      <c r="Q9" s="671"/>
      <c r="R9" s="15"/>
    </row>
    <row r="10" spans="1:18" ht="27" customHeight="1">
      <c r="A10" s="663" t="s">
        <v>416</v>
      </c>
      <c r="B10" s="664" t="s">
        <v>1139</v>
      </c>
      <c r="C10" s="665">
        <v>141442</v>
      </c>
      <c r="D10" s="666">
        <v>7.5</v>
      </c>
      <c r="E10" s="665">
        <v>10768</v>
      </c>
      <c r="F10" s="696" t="s">
        <v>1140</v>
      </c>
      <c r="G10" s="668">
        <v>4000</v>
      </c>
      <c r="H10" s="669">
        <v>25661</v>
      </c>
      <c r="I10" s="696" t="s">
        <v>1140</v>
      </c>
      <c r="J10" s="670">
        <v>2110</v>
      </c>
      <c r="K10" s="671">
        <v>21825</v>
      </c>
      <c r="L10" s="669">
        <v>8661</v>
      </c>
      <c r="M10" s="669">
        <v>37133</v>
      </c>
      <c r="N10" s="669">
        <v>63750</v>
      </c>
      <c r="O10" s="694">
        <v>47470</v>
      </c>
      <c r="P10" s="695">
        <v>0</v>
      </c>
      <c r="Q10" s="671">
        <v>53144</v>
      </c>
      <c r="R10" s="15"/>
    </row>
    <row r="11" spans="1:18" ht="27" customHeight="1">
      <c r="A11" s="663" t="s">
        <v>417</v>
      </c>
      <c r="B11" s="664" t="s">
        <v>1141</v>
      </c>
      <c r="C11" s="665">
        <v>98462</v>
      </c>
      <c r="D11" s="666">
        <v>7.5</v>
      </c>
      <c r="E11" s="665">
        <v>7385</v>
      </c>
      <c r="F11" s="696" t="s">
        <v>1140</v>
      </c>
      <c r="G11" s="668">
        <v>22000</v>
      </c>
      <c r="H11" s="669">
        <v>47000</v>
      </c>
      <c r="I11" s="696" t="s">
        <v>1140</v>
      </c>
      <c r="J11" s="670">
        <v>20435</v>
      </c>
      <c r="K11" s="671">
        <v>19546</v>
      </c>
      <c r="L11" s="669">
        <v>34000</v>
      </c>
      <c r="M11" s="669">
        <v>34000</v>
      </c>
      <c r="N11" s="669">
        <v>36125</v>
      </c>
      <c r="O11" s="694">
        <v>36125</v>
      </c>
      <c r="P11" s="695">
        <v>0</v>
      </c>
      <c r="Q11" s="671">
        <v>50200</v>
      </c>
      <c r="R11" s="15"/>
    </row>
    <row r="12" spans="1:18" ht="27" customHeight="1">
      <c r="A12" s="663" t="s">
        <v>418</v>
      </c>
      <c r="B12" s="664" t="s">
        <v>1142</v>
      </c>
      <c r="C12" s="665">
        <v>267801</v>
      </c>
      <c r="D12" s="677">
        <v>7.5</v>
      </c>
      <c r="E12" s="665">
        <v>20085</v>
      </c>
      <c r="F12" s="696" t="s">
        <v>1140</v>
      </c>
      <c r="G12" s="668">
        <v>40000</v>
      </c>
      <c r="H12" s="669">
        <v>35500</v>
      </c>
      <c r="I12" s="696" t="s">
        <v>1140</v>
      </c>
      <c r="J12" s="670">
        <v>38896</v>
      </c>
      <c r="K12" s="671">
        <v>24887</v>
      </c>
      <c r="L12" s="669">
        <v>25500</v>
      </c>
      <c r="M12" s="669">
        <v>25500</v>
      </c>
      <c r="N12" s="669">
        <v>97750</v>
      </c>
      <c r="O12" s="694">
        <v>97750</v>
      </c>
      <c r="P12" s="695">
        <v>0</v>
      </c>
      <c r="Q12" s="671">
        <v>59278</v>
      </c>
      <c r="R12" s="15"/>
    </row>
    <row r="13" spans="1:18" ht="27" customHeight="1">
      <c r="A13" s="663" t="s">
        <v>419</v>
      </c>
      <c r="B13" s="673" t="s">
        <v>1143</v>
      </c>
      <c r="C13" s="665">
        <v>81736</v>
      </c>
      <c r="D13" s="677">
        <v>7.5</v>
      </c>
      <c r="E13" s="665">
        <v>8783</v>
      </c>
      <c r="F13" s="696" t="s">
        <v>1140</v>
      </c>
      <c r="G13" s="668">
        <v>46175</v>
      </c>
      <c r="H13" s="669">
        <v>11147</v>
      </c>
      <c r="I13" s="696" t="s">
        <v>1140</v>
      </c>
      <c r="J13" s="670">
        <v>46175</v>
      </c>
      <c r="K13" s="671">
        <v>0</v>
      </c>
      <c r="L13" s="669">
        <v>39698</v>
      </c>
      <c r="M13" s="669">
        <v>39698</v>
      </c>
      <c r="N13" s="669">
        <v>0</v>
      </c>
      <c r="O13" s="694">
        <v>0</v>
      </c>
      <c r="P13" s="695">
        <v>28551</v>
      </c>
      <c r="Q13" s="671">
        <v>47054</v>
      </c>
      <c r="R13" s="15"/>
    </row>
    <row r="14" spans="1:18" ht="27" customHeight="1">
      <c r="A14" s="684">
        <v>236102</v>
      </c>
      <c r="B14" s="673" t="s">
        <v>1144</v>
      </c>
      <c r="C14" s="665">
        <v>164689</v>
      </c>
      <c r="D14" s="677">
        <v>7.5</v>
      </c>
      <c r="E14" s="665">
        <v>12352</v>
      </c>
      <c r="F14" s="696" t="s">
        <v>1140</v>
      </c>
      <c r="G14" s="668">
        <v>68573</v>
      </c>
      <c r="H14" s="669">
        <v>50816</v>
      </c>
      <c r="I14" s="696" t="s">
        <v>1140</v>
      </c>
      <c r="J14" s="670">
        <v>68573</v>
      </c>
      <c r="K14" s="671">
        <v>2</v>
      </c>
      <c r="L14" s="669">
        <v>104685</v>
      </c>
      <c r="M14" s="669">
        <v>85464</v>
      </c>
      <c r="N14" s="669">
        <v>0</v>
      </c>
      <c r="O14" s="694">
        <v>0</v>
      </c>
      <c r="P14" s="695">
        <v>53871</v>
      </c>
      <c r="Q14" s="671">
        <v>98466</v>
      </c>
      <c r="R14" s="15"/>
    </row>
    <row r="15" spans="1:18" ht="27" customHeight="1">
      <c r="A15" s="697"/>
      <c r="B15" s="697" t="s">
        <v>451</v>
      </c>
      <c r="C15" s="9">
        <f>SUM(C4:C14)</f>
        <v>1002356</v>
      </c>
      <c r="D15" s="690" t="s">
        <v>739</v>
      </c>
      <c r="E15" s="9">
        <f aca="true" t="shared" si="0" ref="E15:Q15">SUM(E4:E14)</f>
        <v>121330</v>
      </c>
      <c r="F15" s="9">
        <f t="shared" si="0"/>
        <v>145273</v>
      </c>
      <c r="G15" s="9">
        <f t="shared" si="0"/>
        <v>326021</v>
      </c>
      <c r="H15" s="9">
        <f t="shared" si="0"/>
        <v>170124</v>
      </c>
      <c r="I15" s="9">
        <f t="shared" si="0"/>
        <v>0</v>
      </c>
      <c r="J15" s="9">
        <f t="shared" si="0"/>
        <v>305339</v>
      </c>
      <c r="K15" s="9">
        <f t="shared" si="0"/>
        <v>66661</v>
      </c>
      <c r="L15" s="9">
        <f t="shared" si="0"/>
        <v>301322</v>
      </c>
      <c r="M15" s="9">
        <f t="shared" si="0"/>
        <v>310573</v>
      </c>
      <c r="N15" s="9">
        <f t="shared" si="0"/>
        <v>197625</v>
      </c>
      <c r="O15" s="9">
        <f t="shared" si="0"/>
        <v>181345</v>
      </c>
      <c r="P15" s="9">
        <f t="shared" si="0"/>
        <v>236846</v>
      </c>
      <c r="Q15" s="9">
        <f t="shared" si="0"/>
        <v>308142</v>
      </c>
      <c r="R15" s="15"/>
    </row>
    <row r="16" ht="15.75" customHeight="1"/>
    <row r="17" spans="2:17" ht="25.5" customHeight="1">
      <c r="B17" t="s">
        <v>1145</v>
      </c>
      <c r="N17" s="1017" t="s">
        <v>1146</v>
      </c>
      <c r="O17" s="1017"/>
      <c r="P17" s="1017"/>
      <c r="Q17" s="1017"/>
    </row>
    <row r="18" ht="12.75">
      <c r="G18" s="15"/>
    </row>
    <row r="19" ht="12.75">
      <c r="G19" s="15"/>
    </row>
  </sheetData>
  <mergeCells count="8">
    <mergeCell ref="A4:A5"/>
    <mergeCell ref="A6:A7"/>
    <mergeCell ref="A1:Q1"/>
    <mergeCell ref="N17:Q17"/>
    <mergeCell ref="F2:I2"/>
    <mergeCell ref="J2:K2"/>
    <mergeCell ref="L2:O2"/>
    <mergeCell ref="P2:Q2"/>
  </mergeCells>
  <printOptions/>
  <pageMargins left="0.75" right="0.75" top="1" bottom="1" header="0.4921259845" footer="0.4921259845"/>
  <pageSetup firstPageNumber="36" useFirstPageNumber="1" horizontalDpi="600" verticalDpi="600" orientation="landscape" paperSize="9" scale="59" r:id="rId1"/>
  <headerFooter alignWithMargins="0"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List24"/>
  <dimension ref="A1:AW127"/>
  <sheetViews>
    <sheetView workbookViewId="0" topLeftCell="A1">
      <selection activeCell="G121" sqref="G121"/>
    </sheetView>
  </sheetViews>
  <sheetFormatPr defaultColWidth="9.00390625" defaultRowHeight="12.75"/>
  <cols>
    <col min="1" max="1" width="10.375" style="0" customWidth="1"/>
    <col min="2" max="2" width="62.125" style="0" customWidth="1"/>
    <col min="3" max="3" width="7.75390625" style="0" customWidth="1"/>
    <col min="4" max="4" width="11.125" style="0" customWidth="1"/>
    <col min="7" max="7" width="10.125" style="0" bestFit="1" customWidth="1"/>
  </cols>
  <sheetData>
    <row r="1" spans="1:49" s="105" customFormat="1" ht="18">
      <c r="A1" s="895" t="s">
        <v>367</v>
      </c>
      <c r="B1" s="895"/>
      <c r="C1" s="895"/>
      <c r="D1" s="895"/>
      <c r="E1" s="895"/>
      <c r="F1" s="843"/>
      <c r="G1" s="843"/>
      <c r="H1" s="28"/>
      <c r="I1" s="7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</row>
    <row r="2" spans="1:9" ht="15.75" customHeight="1">
      <c r="A2" s="270" t="s">
        <v>504</v>
      </c>
      <c r="B2" s="28"/>
      <c r="C2" s="28"/>
      <c r="D2" s="28"/>
      <c r="E2" s="78"/>
      <c r="I2" s="23"/>
    </row>
    <row r="3" spans="1:9" ht="12.75" customHeight="1">
      <c r="A3" s="56"/>
      <c r="B3" s="28"/>
      <c r="C3" s="28"/>
      <c r="E3" s="78"/>
      <c r="I3" s="23"/>
    </row>
    <row r="4" spans="1:9" ht="12.75" customHeight="1">
      <c r="A4" s="56"/>
      <c r="B4" s="28"/>
      <c r="C4" s="28"/>
      <c r="E4" s="78"/>
      <c r="I4" s="23"/>
    </row>
    <row r="5" spans="1:5" s="28" customFormat="1" ht="14.25" customHeight="1">
      <c r="A5" s="55" t="s">
        <v>439</v>
      </c>
      <c r="E5" s="55"/>
    </row>
    <row r="6" ht="12" customHeight="1">
      <c r="E6" s="55" t="s">
        <v>749</v>
      </c>
    </row>
    <row r="7" spans="1:5" ht="23.25" customHeight="1">
      <c r="A7" s="72" t="s">
        <v>480</v>
      </c>
      <c r="B7" s="73" t="s">
        <v>481</v>
      </c>
      <c r="C7" s="460" t="s">
        <v>325</v>
      </c>
      <c r="D7" s="74" t="s">
        <v>842</v>
      </c>
      <c r="E7" s="74" t="s">
        <v>482</v>
      </c>
    </row>
    <row r="8" spans="1:5" ht="13.5" customHeight="1">
      <c r="A8" s="72"/>
      <c r="B8" s="73" t="s">
        <v>885</v>
      </c>
      <c r="C8" s="459">
        <v>1700</v>
      </c>
      <c r="D8" s="244">
        <v>40000</v>
      </c>
      <c r="E8" s="76"/>
    </row>
    <row r="9" spans="1:5" ht="25.5">
      <c r="A9" s="408">
        <v>39819</v>
      </c>
      <c r="B9" s="409" t="s">
        <v>339</v>
      </c>
      <c r="C9" s="397">
        <v>3000</v>
      </c>
      <c r="D9" s="416">
        <v>-741</v>
      </c>
      <c r="E9" s="417">
        <v>39259</v>
      </c>
    </row>
    <row r="10" spans="1:5" ht="14.25" customHeight="1">
      <c r="A10" s="77">
        <v>39826</v>
      </c>
      <c r="B10" s="410" t="s">
        <v>340</v>
      </c>
      <c r="C10" s="397">
        <v>8001</v>
      </c>
      <c r="D10" s="418">
        <v>-600</v>
      </c>
      <c r="E10" s="417">
        <v>38659</v>
      </c>
    </row>
    <row r="11" spans="1:5" ht="25.5">
      <c r="A11" s="77">
        <v>39833</v>
      </c>
      <c r="B11" s="542" t="s">
        <v>341</v>
      </c>
      <c r="C11" s="397">
        <v>8001</v>
      </c>
      <c r="D11" s="144">
        <v>-1800</v>
      </c>
      <c r="E11" s="419">
        <v>36859</v>
      </c>
    </row>
    <row r="12" spans="1:5" ht="12.75">
      <c r="A12" s="75">
        <v>39833</v>
      </c>
      <c r="B12" s="410" t="s">
        <v>342</v>
      </c>
      <c r="C12" s="397">
        <v>9000</v>
      </c>
      <c r="D12" s="144">
        <v>-100</v>
      </c>
      <c r="E12" s="419">
        <v>36759</v>
      </c>
    </row>
    <row r="13" spans="1:5" ht="25.5">
      <c r="A13" s="412">
        <v>39833</v>
      </c>
      <c r="B13" s="410" t="s">
        <v>343</v>
      </c>
      <c r="C13" s="413">
        <v>6000</v>
      </c>
      <c r="D13" s="420">
        <v>-1770</v>
      </c>
      <c r="E13" s="421">
        <v>34989</v>
      </c>
    </row>
    <row r="14" spans="1:5" ht="25.5">
      <c r="A14" s="75">
        <v>39847</v>
      </c>
      <c r="B14" s="410" t="s">
        <v>345</v>
      </c>
      <c r="C14" s="397">
        <v>1800</v>
      </c>
      <c r="D14" s="144">
        <v>-20</v>
      </c>
      <c r="E14" s="419">
        <v>34969</v>
      </c>
    </row>
    <row r="15" spans="1:5" ht="25.5">
      <c r="A15" s="75">
        <v>39847</v>
      </c>
      <c r="B15" s="410" t="s">
        <v>346</v>
      </c>
      <c r="C15" s="41">
        <v>5000</v>
      </c>
      <c r="D15" s="144">
        <v>-245</v>
      </c>
      <c r="E15" s="419">
        <v>34724</v>
      </c>
    </row>
    <row r="16" spans="1:5" ht="12.75">
      <c r="A16" s="75">
        <v>39847</v>
      </c>
      <c r="B16" s="4" t="s">
        <v>347</v>
      </c>
      <c r="C16" s="41">
        <v>5100</v>
      </c>
      <c r="D16" s="144">
        <v>-7155</v>
      </c>
      <c r="E16" s="419">
        <v>27569</v>
      </c>
    </row>
    <row r="17" spans="1:5" ht="13.5" customHeight="1">
      <c r="A17" s="75">
        <v>39847</v>
      </c>
      <c r="B17" s="410" t="s">
        <v>348</v>
      </c>
      <c r="C17" s="397">
        <v>3000</v>
      </c>
      <c r="D17" s="144">
        <v>-169</v>
      </c>
      <c r="E17" s="419">
        <v>27400</v>
      </c>
    </row>
    <row r="18" spans="1:5" ht="13.5" customHeight="1">
      <c r="A18" s="75">
        <v>39847</v>
      </c>
      <c r="B18" s="542" t="s">
        <v>349</v>
      </c>
      <c r="C18" s="397">
        <v>1800</v>
      </c>
      <c r="D18" s="422">
        <v>-30</v>
      </c>
      <c r="E18" s="419">
        <v>27370</v>
      </c>
    </row>
    <row r="19" spans="1:5" ht="25.5">
      <c r="A19" s="412">
        <v>39854</v>
      </c>
      <c r="B19" s="542" t="s">
        <v>350</v>
      </c>
      <c r="C19" s="414" t="s">
        <v>854</v>
      </c>
      <c r="D19" s="423">
        <v>-85</v>
      </c>
      <c r="E19" s="421">
        <v>27285</v>
      </c>
    </row>
    <row r="20" spans="1:5" ht="12.75" customHeight="1">
      <c r="A20" s="75">
        <v>39854</v>
      </c>
      <c r="B20" s="410" t="s">
        <v>351</v>
      </c>
      <c r="C20" s="415">
        <v>1600</v>
      </c>
      <c r="D20" s="423">
        <v>-49</v>
      </c>
      <c r="E20" s="417">
        <v>27236</v>
      </c>
    </row>
    <row r="21" spans="1:5" ht="25.5">
      <c r="A21" s="75">
        <v>39861</v>
      </c>
      <c r="B21" s="410" t="s">
        <v>352</v>
      </c>
      <c r="C21" s="397">
        <v>8004</v>
      </c>
      <c r="D21" s="422">
        <v>-1000</v>
      </c>
      <c r="E21" s="417">
        <v>26236</v>
      </c>
    </row>
    <row r="22" spans="1:5" ht="12.75">
      <c r="A22" s="75">
        <v>39861</v>
      </c>
      <c r="B22" s="410" t="s">
        <v>353</v>
      </c>
      <c r="C22" s="397">
        <v>5100</v>
      </c>
      <c r="D22" s="422">
        <v>-836</v>
      </c>
      <c r="E22" s="417">
        <v>25400</v>
      </c>
    </row>
    <row r="23" spans="1:5" ht="12.75">
      <c r="A23" s="75">
        <v>39861</v>
      </c>
      <c r="B23" s="410" t="s">
        <v>354</v>
      </c>
      <c r="C23" s="397">
        <v>1900</v>
      </c>
      <c r="D23" s="422">
        <v>-903</v>
      </c>
      <c r="E23" s="419">
        <v>24497</v>
      </c>
    </row>
    <row r="24" spans="1:5" ht="25.5">
      <c r="A24" s="75">
        <v>39875</v>
      </c>
      <c r="B24" s="410" t="s">
        <v>712</v>
      </c>
      <c r="C24" s="397">
        <v>1600</v>
      </c>
      <c r="D24" s="422">
        <v>-500</v>
      </c>
      <c r="E24" s="417">
        <v>23997</v>
      </c>
    </row>
    <row r="25" spans="1:5" ht="14.25" customHeight="1">
      <c r="A25" s="75">
        <v>39875</v>
      </c>
      <c r="B25" s="410" t="s">
        <v>713</v>
      </c>
      <c r="C25" s="397">
        <v>1800</v>
      </c>
      <c r="D25" s="422">
        <v>-20</v>
      </c>
      <c r="E25" s="417">
        <v>23977</v>
      </c>
    </row>
    <row r="26" spans="1:5" ht="12.75">
      <c r="A26" s="75">
        <v>39875</v>
      </c>
      <c r="B26" s="410" t="s">
        <v>714</v>
      </c>
      <c r="C26" s="397">
        <v>1800</v>
      </c>
      <c r="D26" s="422">
        <v>-80</v>
      </c>
      <c r="E26" s="417">
        <v>23897</v>
      </c>
    </row>
    <row r="27" spans="1:5" ht="12.75">
      <c r="A27" s="75">
        <v>39875</v>
      </c>
      <c r="B27" s="410" t="s">
        <v>715</v>
      </c>
      <c r="C27" s="397">
        <v>1800</v>
      </c>
      <c r="D27" s="422">
        <v>-20</v>
      </c>
      <c r="E27" s="417">
        <v>23877</v>
      </c>
    </row>
    <row r="28" spans="1:5" ht="12.75">
      <c r="A28" s="75">
        <v>39875</v>
      </c>
      <c r="B28" s="410" t="s">
        <v>716</v>
      </c>
      <c r="C28" s="397">
        <v>3000</v>
      </c>
      <c r="D28" s="422">
        <v>-18</v>
      </c>
      <c r="E28" s="417">
        <v>23859</v>
      </c>
    </row>
    <row r="29" spans="1:5" ht="25.5">
      <c r="A29" s="75">
        <v>39875</v>
      </c>
      <c r="B29" s="410" t="s">
        <v>717</v>
      </c>
      <c r="C29" s="576">
        <v>3000</v>
      </c>
      <c r="D29" s="422">
        <v>-40</v>
      </c>
      <c r="E29" s="417">
        <v>23819</v>
      </c>
    </row>
    <row r="30" spans="1:5" ht="12.75">
      <c r="A30" s="75">
        <v>39875</v>
      </c>
      <c r="B30" s="542" t="s">
        <v>718</v>
      </c>
      <c r="C30" s="41">
        <v>5100</v>
      </c>
      <c r="D30" s="144">
        <v>-2946</v>
      </c>
      <c r="E30" s="417">
        <v>20873</v>
      </c>
    </row>
    <row r="31" spans="1:5" ht="25.5">
      <c r="A31" s="520">
        <v>39875</v>
      </c>
      <c r="B31" s="410" t="s">
        <v>719</v>
      </c>
      <c r="C31" s="521" t="s">
        <v>161</v>
      </c>
      <c r="D31" s="523">
        <v>-25</v>
      </c>
      <c r="E31" s="577">
        <v>20848</v>
      </c>
    </row>
    <row r="32" spans="1:5" ht="12.75">
      <c r="A32" s="520">
        <v>39875</v>
      </c>
      <c r="B32" s="410" t="s">
        <v>720</v>
      </c>
      <c r="C32" s="522">
        <v>1800</v>
      </c>
      <c r="D32" s="523">
        <v>-50</v>
      </c>
      <c r="E32" s="577">
        <v>20798</v>
      </c>
    </row>
    <row r="33" spans="1:5" ht="38.25">
      <c r="A33" s="520">
        <v>39888</v>
      </c>
      <c r="B33" s="410" t="s">
        <v>721</v>
      </c>
      <c r="C33" s="522">
        <v>8004</v>
      </c>
      <c r="D33" s="523">
        <v>-800</v>
      </c>
      <c r="E33" s="577">
        <v>19998</v>
      </c>
    </row>
    <row r="34" spans="1:5" ht="12.75">
      <c r="A34" s="75">
        <v>39888</v>
      </c>
      <c r="B34" s="410" t="s">
        <v>722</v>
      </c>
      <c r="C34" s="397">
        <v>9000</v>
      </c>
      <c r="D34" s="144">
        <v>-170.1</v>
      </c>
      <c r="E34" s="583">
        <v>19827.9</v>
      </c>
    </row>
    <row r="35" spans="1:5" ht="25.5">
      <c r="A35" s="520">
        <v>39896</v>
      </c>
      <c r="B35" s="410" t="s">
        <v>360</v>
      </c>
      <c r="C35" s="582" t="s">
        <v>155</v>
      </c>
      <c r="D35" s="523">
        <v>-40</v>
      </c>
      <c r="E35" s="583">
        <v>19787.9</v>
      </c>
    </row>
    <row r="36" spans="1:5" ht="12.75">
      <c r="A36" s="520">
        <v>39896</v>
      </c>
      <c r="B36" s="410" t="s">
        <v>361</v>
      </c>
      <c r="C36" s="522">
        <v>5000</v>
      </c>
      <c r="D36" s="523">
        <v>-70</v>
      </c>
      <c r="E36" s="583">
        <v>19717.9</v>
      </c>
    </row>
    <row r="37" spans="1:5" ht="13.5" customHeight="1">
      <c r="A37" s="520">
        <v>39903</v>
      </c>
      <c r="B37" s="410" t="s">
        <v>362</v>
      </c>
      <c r="C37" s="522">
        <v>1600</v>
      </c>
      <c r="D37" s="523">
        <v>-1100</v>
      </c>
      <c r="E37" s="583">
        <v>18617.9</v>
      </c>
    </row>
    <row r="38" spans="1:5" ht="25.5">
      <c r="A38" s="520">
        <v>39903</v>
      </c>
      <c r="B38" s="410" t="s">
        <v>363</v>
      </c>
      <c r="C38" s="522">
        <v>1800</v>
      </c>
      <c r="D38" s="523">
        <v>-50</v>
      </c>
      <c r="E38" s="583">
        <v>18567.9</v>
      </c>
    </row>
    <row r="39" spans="1:5" ht="12.75">
      <c r="A39" s="520">
        <v>39917</v>
      </c>
      <c r="B39" s="588" t="s">
        <v>959</v>
      </c>
      <c r="C39" s="522">
        <v>1700</v>
      </c>
      <c r="D39" s="523">
        <v>673</v>
      </c>
      <c r="E39" s="583">
        <v>19240.9</v>
      </c>
    </row>
    <row r="40" spans="1:5" ht="38.25">
      <c r="A40" s="520">
        <v>39917</v>
      </c>
      <c r="B40" s="410" t="s">
        <v>960</v>
      </c>
      <c r="C40" s="522">
        <v>5000</v>
      </c>
      <c r="D40" s="523">
        <v>-235</v>
      </c>
      <c r="E40" s="583">
        <v>19005.9</v>
      </c>
    </row>
    <row r="41" spans="1:5" ht="12.75">
      <c r="A41" s="520">
        <v>39917</v>
      </c>
      <c r="B41" s="410" t="s">
        <v>961</v>
      </c>
      <c r="C41" s="522">
        <v>5000</v>
      </c>
      <c r="D41" s="523">
        <v>-310.8</v>
      </c>
      <c r="E41" s="583">
        <v>18695.1</v>
      </c>
    </row>
    <row r="42" spans="1:5" ht="25.5">
      <c r="A42" s="520">
        <v>39931</v>
      </c>
      <c r="B42" s="410" t="s">
        <v>900</v>
      </c>
      <c r="C42" s="522">
        <v>5100</v>
      </c>
      <c r="D42" s="523">
        <v>-100</v>
      </c>
      <c r="E42" s="583">
        <v>18595.1</v>
      </c>
    </row>
    <row r="43" spans="1:5" ht="12.75">
      <c r="A43" s="520">
        <v>39938</v>
      </c>
      <c r="B43" s="542" t="s">
        <v>718</v>
      </c>
      <c r="C43" s="522">
        <v>5100</v>
      </c>
      <c r="D43" s="523">
        <v>-2190</v>
      </c>
      <c r="E43" s="583">
        <v>16405.1</v>
      </c>
    </row>
    <row r="44" spans="1:5" ht="25.5">
      <c r="A44" s="595" t="s">
        <v>493</v>
      </c>
      <c r="B44" s="411" t="s">
        <v>508</v>
      </c>
      <c r="C44" s="522">
        <v>6000</v>
      </c>
      <c r="D44" s="523">
        <v>-200</v>
      </c>
      <c r="E44" s="583">
        <v>16205.1</v>
      </c>
    </row>
    <row r="45" spans="1:5" ht="12.75">
      <c r="A45" s="520">
        <v>39944</v>
      </c>
      <c r="B45" s="410" t="s">
        <v>509</v>
      </c>
      <c r="C45" s="522">
        <v>1600</v>
      </c>
      <c r="D45" s="523">
        <v>-800</v>
      </c>
      <c r="E45" s="583">
        <v>15405.1</v>
      </c>
    </row>
    <row r="46" spans="1:5" ht="15" customHeight="1">
      <c r="A46" s="596">
        <v>39944</v>
      </c>
      <c r="B46" s="410" t="s">
        <v>510</v>
      </c>
      <c r="C46" s="522">
        <v>1700</v>
      </c>
      <c r="D46" s="523">
        <v>8129</v>
      </c>
      <c r="E46" s="583">
        <v>23534.1</v>
      </c>
    </row>
    <row r="47" spans="1:5" ht="12.75">
      <c r="A47" s="520">
        <v>39944</v>
      </c>
      <c r="B47" s="410" t="s">
        <v>511</v>
      </c>
      <c r="C47" s="522">
        <v>1800</v>
      </c>
      <c r="D47" s="523">
        <v>-3.4</v>
      </c>
      <c r="E47" s="583">
        <v>23530.7</v>
      </c>
    </row>
    <row r="48" spans="1:5" ht="12.75">
      <c r="A48" s="520">
        <v>39944</v>
      </c>
      <c r="B48" s="410" t="s">
        <v>512</v>
      </c>
      <c r="C48" s="522">
        <v>1800</v>
      </c>
      <c r="D48" s="523">
        <v>-20</v>
      </c>
      <c r="E48" s="583">
        <v>23510.7</v>
      </c>
    </row>
    <row r="49" spans="1:5" ht="12.75">
      <c r="A49" s="75">
        <v>39959</v>
      </c>
      <c r="B49" s="411" t="s">
        <v>513</v>
      </c>
      <c r="C49" s="41">
        <v>5100</v>
      </c>
      <c r="D49" s="144">
        <v>-10</v>
      </c>
      <c r="E49" s="583">
        <v>23500.7</v>
      </c>
    </row>
    <row r="50" spans="1:5" ht="25.5">
      <c r="A50" s="72" t="s">
        <v>480</v>
      </c>
      <c r="B50" s="73" t="s">
        <v>481</v>
      </c>
      <c r="C50" s="460" t="s">
        <v>325</v>
      </c>
      <c r="D50" s="74" t="s">
        <v>842</v>
      </c>
      <c r="E50" s="74" t="s">
        <v>482</v>
      </c>
    </row>
    <row r="51" spans="1:5" ht="12.75">
      <c r="A51" s="72"/>
      <c r="B51" s="73" t="s">
        <v>885</v>
      </c>
      <c r="C51" s="459">
        <v>1700</v>
      </c>
      <c r="D51" s="244">
        <v>40000</v>
      </c>
      <c r="E51" s="76"/>
    </row>
    <row r="52" spans="1:5" ht="15" customHeight="1">
      <c r="A52" s="520">
        <v>39959</v>
      </c>
      <c r="B52" s="410" t="s">
        <v>514</v>
      </c>
      <c r="C52" s="522">
        <v>3000</v>
      </c>
      <c r="D52" s="523">
        <v>-92</v>
      </c>
      <c r="E52" s="583">
        <v>23408.7</v>
      </c>
    </row>
    <row r="53" spans="1:5" ht="12.75">
      <c r="A53" s="520">
        <v>39959</v>
      </c>
      <c r="B53" s="410" t="s">
        <v>515</v>
      </c>
      <c r="C53" s="522">
        <v>3000</v>
      </c>
      <c r="D53" s="523">
        <v>-660</v>
      </c>
      <c r="E53" s="583">
        <v>22748.7</v>
      </c>
    </row>
    <row r="54" spans="1:5" ht="15.75" customHeight="1">
      <c r="A54" s="520">
        <v>39959</v>
      </c>
      <c r="B54" s="410" t="s">
        <v>516</v>
      </c>
      <c r="C54" s="522">
        <v>3000</v>
      </c>
      <c r="D54" s="523">
        <v>-400</v>
      </c>
      <c r="E54" s="583">
        <v>22348.7</v>
      </c>
    </row>
    <row r="55" spans="1:5" ht="12.75">
      <c r="A55" s="520">
        <v>39959</v>
      </c>
      <c r="B55" s="410" t="s">
        <v>522</v>
      </c>
      <c r="C55" s="522">
        <v>5000</v>
      </c>
      <c r="D55" s="523">
        <v>-552</v>
      </c>
      <c r="E55" s="583">
        <v>21796.7</v>
      </c>
    </row>
    <row r="56" spans="1:5" ht="12.75">
      <c r="A56" s="520">
        <v>39959</v>
      </c>
      <c r="B56" s="410" t="s">
        <v>523</v>
      </c>
      <c r="C56" s="522">
        <v>5000</v>
      </c>
      <c r="D56" s="523">
        <v>-1190</v>
      </c>
      <c r="E56" s="610">
        <v>20606.7</v>
      </c>
    </row>
    <row r="57" spans="1:5" ht="12.75">
      <c r="A57" s="1027">
        <v>39972</v>
      </c>
      <c r="B57" s="1029" t="s">
        <v>133</v>
      </c>
      <c r="C57" s="1023">
        <v>1800</v>
      </c>
      <c r="D57" s="1031">
        <v>-8.8</v>
      </c>
      <c r="E57" s="1021">
        <v>20597.9</v>
      </c>
    </row>
    <row r="58" spans="1:5" ht="12.75">
      <c r="A58" s="1028"/>
      <c r="B58" s="1030"/>
      <c r="C58" s="1024"/>
      <c r="D58" s="1032"/>
      <c r="E58" s="1022"/>
    </row>
    <row r="59" spans="1:5" ht="25.5">
      <c r="A59" s="520">
        <v>39972</v>
      </c>
      <c r="B59" s="410" t="s">
        <v>134</v>
      </c>
      <c r="C59" s="522">
        <v>4000</v>
      </c>
      <c r="D59" s="523">
        <v>-150</v>
      </c>
      <c r="E59" s="577">
        <v>20447.9</v>
      </c>
    </row>
    <row r="60" spans="1:5" ht="12.75">
      <c r="A60" s="520">
        <v>39972</v>
      </c>
      <c r="B60" s="542" t="s">
        <v>718</v>
      </c>
      <c r="C60" s="522">
        <v>5100</v>
      </c>
      <c r="D60" s="523">
        <v>-1150</v>
      </c>
      <c r="E60" s="577">
        <v>19297.9</v>
      </c>
    </row>
    <row r="61" spans="1:5" ht="14.25" customHeight="1">
      <c r="A61" s="520">
        <v>39972</v>
      </c>
      <c r="B61" s="410" t="s">
        <v>135</v>
      </c>
      <c r="C61" s="522">
        <v>5000</v>
      </c>
      <c r="D61" s="523">
        <v>-121</v>
      </c>
      <c r="E61" s="577">
        <v>19176.9</v>
      </c>
    </row>
    <row r="62" spans="1:5" ht="12.75">
      <c r="A62" s="520">
        <v>39987</v>
      </c>
      <c r="B62" s="410" t="s">
        <v>136</v>
      </c>
      <c r="C62" s="522">
        <v>8000</v>
      </c>
      <c r="D62" s="523">
        <v>-167</v>
      </c>
      <c r="E62" s="577">
        <v>19009.9</v>
      </c>
    </row>
    <row r="63" spans="1:5" ht="12.75">
      <c r="A63" s="520">
        <v>39987</v>
      </c>
      <c r="B63" s="410" t="s">
        <v>137</v>
      </c>
      <c r="C63" s="522">
        <v>5100</v>
      </c>
      <c r="D63" s="523">
        <v>-40</v>
      </c>
      <c r="E63" s="577">
        <v>18969.9</v>
      </c>
    </row>
    <row r="64" spans="1:5" ht="12.75">
      <c r="A64" s="520">
        <v>39987</v>
      </c>
      <c r="B64" s="410" t="s">
        <v>138</v>
      </c>
      <c r="C64" s="522">
        <v>4000</v>
      </c>
      <c r="D64" s="523">
        <v>-90</v>
      </c>
      <c r="E64" s="577">
        <v>18879.9</v>
      </c>
    </row>
    <row r="65" spans="1:5" ht="12.75">
      <c r="A65" s="520">
        <v>39987</v>
      </c>
      <c r="B65" s="410" t="s">
        <v>139</v>
      </c>
      <c r="C65" s="522">
        <v>6000</v>
      </c>
      <c r="D65" s="523">
        <v>-650</v>
      </c>
      <c r="E65" s="577">
        <v>18229.9</v>
      </c>
    </row>
    <row r="66" spans="1:5" ht="12.75">
      <c r="A66" s="520">
        <v>39987</v>
      </c>
      <c r="B66" s="410" t="s">
        <v>140</v>
      </c>
      <c r="C66" s="522">
        <v>6000</v>
      </c>
      <c r="D66" s="523">
        <v>-200</v>
      </c>
      <c r="E66" s="577">
        <v>18029.9</v>
      </c>
    </row>
    <row r="67" spans="1:5" ht="12.75">
      <c r="A67" s="520">
        <v>39994</v>
      </c>
      <c r="B67" s="411" t="s">
        <v>141</v>
      </c>
      <c r="C67" s="522">
        <v>8004</v>
      </c>
      <c r="D67" s="523">
        <v>-2000</v>
      </c>
      <c r="E67" s="577">
        <v>16029.9</v>
      </c>
    </row>
    <row r="68" spans="1:5" ht="12.75">
      <c r="A68" s="520">
        <v>39994</v>
      </c>
      <c r="B68" s="411" t="s">
        <v>142</v>
      </c>
      <c r="C68" s="522">
        <v>3000</v>
      </c>
      <c r="D68" s="523">
        <v>-583</v>
      </c>
      <c r="E68" s="577">
        <v>15446.9</v>
      </c>
    </row>
    <row r="69" spans="1:5" ht="25.5">
      <c r="A69" s="520">
        <v>39994</v>
      </c>
      <c r="B69" s="410" t="s">
        <v>143</v>
      </c>
      <c r="C69" s="522">
        <v>5100</v>
      </c>
      <c r="D69" s="523">
        <v>-550</v>
      </c>
      <c r="E69" s="577">
        <v>14896.9</v>
      </c>
    </row>
    <row r="70" spans="1:5" ht="12.75">
      <c r="A70" s="75">
        <v>39994</v>
      </c>
      <c r="B70" s="411" t="s">
        <v>144</v>
      </c>
      <c r="C70" s="41">
        <v>5000</v>
      </c>
      <c r="D70" s="144">
        <v>-1276</v>
      </c>
      <c r="E70" s="613">
        <v>13620.9</v>
      </c>
    </row>
    <row r="71" spans="1:5" ht="12.75">
      <c r="A71" s="1027">
        <v>40008</v>
      </c>
      <c r="B71" s="1029" t="s">
        <v>665</v>
      </c>
      <c r="C71" s="1023">
        <v>5000</v>
      </c>
      <c r="D71" s="1031">
        <v>-120</v>
      </c>
      <c r="E71" s="1021">
        <v>13500.9</v>
      </c>
    </row>
    <row r="72" spans="1:5" ht="12.75">
      <c r="A72" s="1028"/>
      <c r="B72" s="1030"/>
      <c r="C72" s="1024"/>
      <c r="D72" s="1032"/>
      <c r="E72" s="1022"/>
    </row>
    <row r="73" spans="1:5" ht="15" customHeight="1">
      <c r="A73" s="520">
        <v>40008</v>
      </c>
      <c r="B73" s="410" t="s">
        <v>668</v>
      </c>
      <c r="C73" s="522">
        <v>1800</v>
      </c>
      <c r="D73" s="523">
        <v>-500</v>
      </c>
      <c r="E73" s="577">
        <v>13000.9</v>
      </c>
    </row>
    <row r="74" spans="1:5" ht="12.75">
      <c r="A74" s="520">
        <v>40022</v>
      </c>
      <c r="B74" s="411" t="s">
        <v>669</v>
      </c>
      <c r="C74" s="522">
        <v>3000</v>
      </c>
      <c r="D74" s="523">
        <v>-15</v>
      </c>
      <c r="E74" s="577">
        <v>12985.9</v>
      </c>
    </row>
    <row r="75" spans="1:5" ht="12.75">
      <c r="A75" s="75">
        <v>40022</v>
      </c>
      <c r="B75" s="411" t="s">
        <v>670</v>
      </c>
      <c r="C75" s="522">
        <v>9000</v>
      </c>
      <c r="D75" s="523">
        <v>-80</v>
      </c>
      <c r="E75" s="627">
        <v>12905.9</v>
      </c>
    </row>
    <row r="76" spans="1:5" ht="12.75">
      <c r="A76" s="520">
        <v>40036</v>
      </c>
      <c r="B76" s="411" t="s">
        <v>919</v>
      </c>
      <c r="C76" s="522">
        <v>4000</v>
      </c>
      <c r="D76" s="523">
        <v>-1000</v>
      </c>
      <c r="E76" s="627">
        <v>11905.9</v>
      </c>
    </row>
    <row r="77" spans="1:5" ht="12.75">
      <c r="A77" s="520">
        <v>40036</v>
      </c>
      <c r="B77" s="410" t="s">
        <v>920</v>
      </c>
      <c r="C77" s="522">
        <v>3000</v>
      </c>
      <c r="D77" s="523">
        <v>-30</v>
      </c>
      <c r="E77" s="627">
        <v>11875.9</v>
      </c>
    </row>
    <row r="78" spans="1:5" ht="12.75">
      <c r="A78" s="1027">
        <v>40036</v>
      </c>
      <c r="B78" s="1029" t="s">
        <v>921</v>
      </c>
      <c r="C78" s="1023">
        <v>3000</v>
      </c>
      <c r="D78" s="1025">
        <v>-300</v>
      </c>
      <c r="E78" s="1021">
        <v>11575.9</v>
      </c>
    </row>
    <row r="79" spans="1:5" ht="12.75">
      <c r="A79" s="1028"/>
      <c r="B79" s="1030"/>
      <c r="C79" s="1024"/>
      <c r="D79" s="1026"/>
      <c r="E79" s="1022"/>
    </row>
    <row r="80" spans="1:5" ht="12.75">
      <c r="A80" s="1027">
        <v>40036</v>
      </c>
      <c r="B80" s="1029" t="s">
        <v>922</v>
      </c>
      <c r="C80" s="1023">
        <v>5000</v>
      </c>
      <c r="D80" s="1025">
        <v>-101</v>
      </c>
      <c r="E80" s="1021">
        <v>11474.9</v>
      </c>
    </row>
    <row r="81" spans="1:5" ht="12.75">
      <c r="A81" s="1028"/>
      <c r="B81" s="1030"/>
      <c r="C81" s="1024"/>
      <c r="D81" s="1026"/>
      <c r="E81" s="1022"/>
    </row>
    <row r="82" spans="1:5" ht="12.75">
      <c r="A82" s="520">
        <v>40036</v>
      </c>
      <c r="B82" s="410" t="s">
        <v>923</v>
      </c>
      <c r="C82" s="522">
        <v>1900</v>
      </c>
      <c r="D82" s="626">
        <v>-486</v>
      </c>
      <c r="E82" s="627">
        <v>10988.9</v>
      </c>
    </row>
    <row r="83" spans="1:5" ht="12.75">
      <c r="A83" s="75">
        <v>40050</v>
      </c>
      <c r="B83" s="410" t="s">
        <v>924</v>
      </c>
      <c r="C83" s="41">
        <v>3000</v>
      </c>
      <c r="D83" s="144">
        <v>-150</v>
      </c>
      <c r="E83" s="627">
        <v>10838.9</v>
      </c>
    </row>
    <row r="84" spans="1:5" ht="25.5">
      <c r="A84" s="75">
        <v>40064</v>
      </c>
      <c r="B84" s="410" t="s">
        <v>129</v>
      </c>
      <c r="C84" s="41">
        <v>1600</v>
      </c>
      <c r="D84" s="144">
        <v>-1785</v>
      </c>
      <c r="E84" s="627">
        <v>9053.9</v>
      </c>
    </row>
    <row r="85" spans="1:5" ht="12.75">
      <c r="A85" s="75">
        <v>40064</v>
      </c>
      <c r="B85" s="410" t="s">
        <v>130</v>
      </c>
      <c r="C85" s="41">
        <v>3000</v>
      </c>
      <c r="D85" s="144">
        <v>-20</v>
      </c>
      <c r="E85" s="627">
        <v>9033.9</v>
      </c>
    </row>
    <row r="86" spans="1:5" ht="12.75">
      <c r="A86" s="75">
        <v>40064</v>
      </c>
      <c r="B86" s="410" t="s">
        <v>131</v>
      </c>
      <c r="C86" s="41">
        <v>1700</v>
      </c>
      <c r="D86" s="144">
        <v>297.5</v>
      </c>
      <c r="E86" s="627">
        <v>9331.4</v>
      </c>
    </row>
    <row r="87" spans="1:5" ht="12.75">
      <c r="A87" s="75">
        <v>40078</v>
      </c>
      <c r="B87" s="411" t="s">
        <v>132</v>
      </c>
      <c r="C87" s="41">
        <v>1700</v>
      </c>
      <c r="D87" s="144">
        <v>476</v>
      </c>
      <c r="E87" s="627">
        <v>9807.4</v>
      </c>
    </row>
    <row r="88" spans="1:5" ht="12.75">
      <c r="A88" s="75">
        <v>40085</v>
      </c>
      <c r="B88" s="588" t="s">
        <v>383</v>
      </c>
      <c r="C88" s="41">
        <v>1700</v>
      </c>
      <c r="D88" s="144">
        <v>654</v>
      </c>
      <c r="E88" s="627">
        <v>10461.4</v>
      </c>
    </row>
    <row r="89" spans="1:5" ht="12.75">
      <c r="A89" s="75">
        <v>40085</v>
      </c>
      <c r="B89" s="410" t="s">
        <v>384</v>
      </c>
      <c r="C89" s="41">
        <v>1700</v>
      </c>
      <c r="D89" s="144">
        <v>218</v>
      </c>
      <c r="E89" s="613">
        <v>10679.4</v>
      </c>
    </row>
    <row r="90" spans="1:5" ht="12.75">
      <c r="A90" s="75">
        <v>40099</v>
      </c>
      <c r="B90" s="411" t="s">
        <v>943</v>
      </c>
      <c r="C90" s="41">
        <v>1700</v>
      </c>
      <c r="D90" s="144">
        <v>1677</v>
      </c>
      <c r="E90" s="646">
        <v>12356.4</v>
      </c>
    </row>
    <row r="91" spans="1:5" ht="12.75">
      <c r="A91" s="75"/>
      <c r="B91" s="411"/>
      <c r="C91" s="41"/>
      <c r="D91" s="144"/>
      <c r="E91" s="417"/>
    </row>
    <row r="92" spans="1:5" ht="12.75" customHeight="1">
      <c r="A92" s="145"/>
      <c r="B92" s="146"/>
      <c r="C92" s="13"/>
      <c r="D92" s="24"/>
      <c r="E92" s="147"/>
    </row>
    <row r="93" spans="1:5" s="28" customFormat="1" ht="14.25" customHeight="1">
      <c r="A93" s="55" t="s">
        <v>484</v>
      </c>
      <c r="E93" s="55"/>
    </row>
    <row r="94" ht="13.5" customHeight="1">
      <c r="E94" s="55" t="s">
        <v>749</v>
      </c>
    </row>
    <row r="95" spans="1:5" ht="23.25" customHeight="1">
      <c r="A95" s="72" t="s">
        <v>480</v>
      </c>
      <c r="B95" s="73" t="s">
        <v>481</v>
      </c>
      <c r="C95" s="460" t="s">
        <v>325</v>
      </c>
      <c r="D95" s="74" t="s">
        <v>843</v>
      </c>
      <c r="E95" s="74" t="s">
        <v>482</v>
      </c>
    </row>
    <row r="96" spans="1:8" ht="14.25" customHeight="1">
      <c r="A96" s="72"/>
      <c r="B96" s="73" t="s">
        <v>886</v>
      </c>
      <c r="C96" s="459">
        <v>1700</v>
      </c>
      <c r="D96" s="244">
        <v>10000</v>
      </c>
      <c r="E96" s="272" t="s">
        <v>486</v>
      </c>
      <c r="H96" s="2"/>
    </row>
    <row r="97" spans="1:8" ht="37.5" customHeight="1">
      <c r="A97" s="538">
        <v>39826</v>
      </c>
      <c r="B97" s="539" t="s">
        <v>335</v>
      </c>
      <c r="C97" s="540">
        <v>9000</v>
      </c>
      <c r="D97" s="541" t="s">
        <v>336</v>
      </c>
      <c r="E97" s="419">
        <v>8900</v>
      </c>
      <c r="H97" s="2"/>
    </row>
    <row r="98" spans="1:8" ht="26.25" customHeight="1">
      <c r="A98" s="412">
        <v>39896</v>
      </c>
      <c r="B98" s="410" t="s">
        <v>359</v>
      </c>
      <c r="C98" s="540">
        <v>1000</v>
      </c>
      <c r="D98" s="420">
        <v>-655</v>
      </c>
      <c r="E98" s="581">
        <v>8245</v>
      </c>
      <c r="H98" s="2"/>
    </row>
    <row r="99" spans="1:8" ht="12" customHeight="1">
      <c r="A99" s="403"/>
      <c r="B99" s="411"/>
      <c r="C99" s="31"/>
      <c r="D99" s="479"/>
      <c r="E99" s="480"/>
      <c r="H99" s="2"/>
    </row>
    <row r="100" spans="1:8" ht="12.75">
      <c r="A100" s="404"/>
      <c r="B100" s="405"/>
      <c r="C100" s="146"/>
      <c r="D100" s="406"/>
      <c r="E100" s="407"/>
      <c r="H100" s="2"/>
    </row>
    <row r="101" spans="1:5" s="28" customFormat="1" ht="13.5" customHeight="1">
      <c r="A101" s="55" t="s">
        <v>485</v>
      </c>
      <c r="E101" s="55"/>
    </row>
    <row r="102" ht="12" customHeight="1">
      <c r="E102" s="55" t="s">
        <v>749</v>
      </c>
    </row>
    <row r="103" spans="1:5" ht="23.25" customHeight="1">
      <c r="A103" s="72" t="s">
        <v>480</v>
      </c>
      <c r="B103" s="73" t="s">
        <v>481</v>
      </c>
      <c r="C103" s="460" t="s">
        <v>325</v>
      </c>
      <c r="D103" s="74" t="s">
        <v>844</v>
      </c>
      <c r="E103" s="74" t="s">
        <v>482</v>
      </c>
    </row>
    <row r="104" spans="1:7" ht="15" customHeight="1">
      <c r="A104" s="72"/>
      <c r="B104" s="73" t="s">
        <v>886</v>
      </c>
      <c r="C104" s="459">
        <v>1700</v>
      </c>
      <c r="D104" s="244">
        <v>100000</v>
      </c>
      <c r="E104" s="76"/>
      <c r="G104" s="303"/>
    </row>
    <row r="105" spans="1:9" ht="25.5">
      <c r="A105" s="403">
        <v>39840</v>
      </c>
      <c r="B105" s="410" t="s">
        <v>332</v>
      </c>
      <c r="C105" s="31">
        <v>5000</v>
      </c>
      <c r="D105" s="443">
        <v>-30</v>
      </c>
      <c r="E105" s="480">
        <v>99970</v>
      </c>
      <c r="I105" s="225"/>
    </row>
    <row r="106" spans="1:9" ht="12.75">
      <c r="A106" s="403">
        <v>39840</v>
      </c>
      <c r="B106" s="410" t="s">
        <v>333</v>
      </c>
      <c r="C106" s="31">
        <v>5100</v>
      </c>
      <c r="D106" s="479" t="s">
        <v>334</v>
      </c>
      <c r="E106" s="480">
        <v>98250.7</v>
      </c>
      <c r="I106" s="225"/>
    </row>
    <row r="107" spans="1:9" ht="11.25" customHeight="1">
      <c r="A107" s="403">
        <v>39882</v>
      </c>
      <c r="B107" s="410" t="s">
        <v>705</v>
      </c>
      <c r="C107" s="31">
        <v>1600</v>
      </c>
      <c r="D107" s="255">
        <v>-20000</v>
      </c>
      <c r="E107" s="480">
        <v>78250.7</v>
      </c>
      <c r="I107" s="225"/>
    </row>
    <row r="108" spans="1:9" ht="12.75">
      <c r="A108" s="1037">
        <v>39882</v>
      </c>
      <c r="B108" s="1029" t="s">
        <v>706</v>
      </c>
      <c r="C108" s="1039">
        <v>4000</v>
      </c>
      <c r="D108" s="1043">
        <v>-200</v>
      </c>
      <c r="E108" s="1033">
        <v>78050.7</v>
      </c>
      <c r="I108" s="225"/>
    </row>
    <row r="109" spans="1:9" ht="12.75">
      <c r="A109" s="1038"/>
      <c r="B109" s="1030"/>
      <c r="C109" s="1040"/>
      <c r="D109" s="1044"/>
      <c r="E109" s="1034"/>
      <c r="I109" s="225"/>
    </row>
    <row r="110" spans="1:9" ht="12.75">
      <c r="A110" s="1037">
        <v>39882</v>
      </c>
      <c r="B110" s="1035" t="s">
        <v>708</v>
      </c>
      <c r="C110" s="1041" t="s">
        <v>153</v>
      </c>
      <c r="D110" s="1043">
        <v>-1920</v>
      </c>
      <c r="E110" s="1033">
        <v>76130.7</v>
      </c>
      <c r="I110" s="225"/>
    </row>
    <row r="111" spans="1:9" ht="12.75">
      <c r="A111" s="1038"/>
      <c r="B111" s="1036"/>
      <c r="C111" s="1042"/>
      <c r="D111" s="1044"/>
      <c r="E111" s="1034"/>
      <c r="I111" s="225"/>
    </row>
    <row r="112" spans="1:9" ht="12.75">
      <c r="A112" s="403">
        <v>39945</v>
      </c>
      <c r="B112" s="410" t="s">
        <v>487</v>
      </c>
      <c r="C112" s="478" t="s">
        <v>162</v>
      </c>
      <c r="D112" s="594">
        <v>-1568.6</v>
      </c>
      <c r="E112" s="592">
        <v>74562.1</v>
      </c>
      <c r="I112" s="225"/>
    </row>
    <row r="113" spans="1:9" ht="12.75">
      <c r="A113" s="403">
        <v>39945</v>
      </c>
      <c r="B113" s="410" t="s">
        <v>488</v>
      </c>
      <c r="C113" s="478" t="s">
        <v>155</v>
      </c>
      <c r="D113" s="594">
        <v>-400</v>
      </c>
      <c r="E113" s="592">
        <v>74162.1</v>
      </c>
      <c r="I113" s="225"/>
    </row>
    <row r="114" spans="1:9" ht="12.75">
      <c r="A114" s="403">
        <v>39945</v>
      </c>
      <c r="B114" s="410" t="s">
        <v>490</v>
      </c>
      <c r="C114" s="478" t="s">
        <v>152</v>
      </c>
      <c r="D114" s="255">
        <v>-20000</v>
      </c>
      <c r="E114" s="592">
        <v>54162.1</v>
      </c>
      <c r="I114" s="225"/>
    </row>
    <row r="115" spans="1:9" ht="12.75">
      <c r="A115" s="403">
        <v>39945</v>
      </c>
      <c r="B115" s="410" t="s">
        <v>491</v>
      </c>
      <c r="C115" s="478" t="s">
        <v>159</v>
      </c>
      <c r="D115" s="255">
        <v>-519</v>
      </c>
      <c r="E115" s="592">
        <v>53643.1</v>
      </c>
      <c r="I115" s="225"/>
    </row>
    <row r="116" spans="1:9" ht="12.75">
      <c r="A116" s="525">
        <v>39945</v>
      </c>
      <c r="B116" s="410" t="s">
        <v>492</v>
      </c>
      <c r="C116" s="41">
        <v>1000</v>
      </c>
      <c r="D116" s="422">
        <v>-414.9</v>
      </c>
      <c r="E116" s="609">
        <v>53228.2</v>
      </c>
      <c r="I116" s="225"/>
    </row>
    <row r="117" spans="1:9" ht="25.5">
      <c r="A117" s="72" t="s">
        <v>480</v>
      </c>
      <c r="B117" s="73" t="s">
        <v>481</v>
      </c>
      <c r="C117" s="460" t="s">
        <v>325</v>
      </c>
      <c r="D117" s="74" t="s">
        <v>844</v>
      </c>
      <c r="E117" s="74" t="s">
        <v>482</v>
      </c>
      <c r="I117" s="225"/>
    </row>
    <row r="118" spans="1:9" ht="12.75">
      <c r="A118" s="72"/>
      <c r="B118" s="73" t="s">
        <v>886</v>
      </c>
      <c r="C118" s="459">
        <v>1700</v>
      </c>
      <c r="D118" s="244">
        <v>100000</v>
      </c>
      <c r="E118" s="76"/>
      <c r="I118" s="225"/>
    </row>
    <row r="119" spans="1:9" ht="12.75">
      <c r="A119" s="525">
        <v>39980</v>
      </c>
      <c r="B119" s="411" t="s">
        <v>127</v>
      </c>
      <c r="C119" s="41">
        <v>1500</v>
      </c>
      <c r="D119" s="422">
        <v>-154.8</v>
      </c>
      <c r="E119" s="609">
        <v>53073.4</v>
      </c>
      <c r="I119" s="225"/>
    </row>
    <row r="120" spans="1:9" ht="12.75">
      <c r="A120" s="525">
        <v>39980</v>
      </c>
      <c r="B120" s="411" t="s">
        <v>128</v>
      </c>
      <c r="C120" s="41">
        <v>3000</v>
      </c>
      <c r="D120" s="422">
        <v>-101</v>
      </c>
      <c r="E120" s="609">
        <v>52972.4</v>
      </c>
      <c r="I120" s="225"/>
    </row>
    <row r="121" spans="1:9" ht="12.75">
      <c r="A121" s="525">
        <v>40071</v>
      </c>
      <c r="B121" s="410" t="s">
        <v>378</v>
      </c>
      <c r="C121" s="41">
        <v>1500</v>
      </c>
      <c r="D121" s="25">
        <v>-1977</v>
      </c>
      <c r="E121" s="609">
        <v>50994.4</v>
      </c>
      <c r="I121" s="225"/>
    </row>
    <row r="122" spans="1:9" ht="12.75">
      <c r="A122" s="525">
        <v>40071</v>
      </c>
      <c r="B122" s="410" t="s">
        <v>379</v>
      </c>
      <c r="C122" s="41">
        <v>1500</v>
      </c>
      <c r="D122" s="422">
        <v>-296</v>
      </c>
      <c r="E122" s="609">
        <v>50699.4</v>
      </c>
      <c r="I122" s="225"/>
    </row>
    <row r="123" spans="1:9" ht="12.75">
      <c r="A123" s="525">
        <v>40071</v>
      </c>
      <c r="B123" s="410" t="s">
        <v>380</v>
      </c>
      <c r="C123" s="41">
        <v>1800</v>
      </c>
      <c r="D123" s="25">
        <v>-10000</v>
      </c>
      <c r="E123" s="609">
        <v>40699.4</v>
      </c>
      <c r="I123" s="225"/>
    </row>
    <row r="124" spans="1:9" ht="12.75">
      <c r="A124" s="525">
        <v>40071</v>
      </c>
      <c r="B124" s="411" t="s">
        <v>381</v>
      </c>
      <c r="C124" s="41">
        <v>5100</v>
      </c>
      <c r="D124" s="25">
        <v>-8455</v>
      </c>
      <c r="E124" s="609">
        <v>32244.4</v>
      </c>
      <c r="I124" s="225"/>
    </row>
    <row r="125" spans="1:9" ht="12.75">
      <c r="A125" s="525">
        <v>40071</v>
      </c>
      <c r="B125" s="410" t="s">
        <v>382</v>
      </c>
      <c r="C125" s="41">
        <v>5100</v>
      </c>
      <c r="D125" s="25">
        <v>-1415</v>
      </c>
      <c r="E125" s="593">
        <v>30829.4</v>
      </c>
      <c r="I125" s="225"/>
    </row>
    <row r="126" spans="1:9" ht="12.75">
      <c r="A126" s="525"/>
      <c r="B126" s="411"/>
      <c r="C126" s="478"/>
      <c r="D126" s="25"/>
      <c r="E126" s="480"/>
      <c r="I126" s="225"/>
    </row>
    <row r="127" spans="1:9" ht="12.75">
      <c r="A127" s="532"/>
      <c r="B127" s="528"/>
      <c r="C127" s="530"/>
      <c r="D127" s="24"/>
      <c r="E127" s="531"/>
      <c r="I127" s="225"/>
    </row>
  </sheetData>
  <mergeCells count="31">
    <mergeCell ref="D57:D58"/>
    <mergeCell ref="E57:E58"/>
    <mergeCell ref="A1:G1"/>
    <mergeCell ref="B108:B109"/>
    <mergeCell ref="A57:A58"/>
    <mergeCell ref="B57:B58"/>
    <mergeCell ref="C57:C58"/>
    <mergeCell ref="D108:D109"/>
    <mergeCell ref="A108:A109"/>
    <mergeCell ref="E108:E109"/>
    <mergeCell ref="E110:E111"/>
    <mergeCell ref="B110:B111"/>
    <mergeCell ref="A110:A111"/>
    <mergeCell ref="C108:C109"/>
    <mergeCell ref="C110:C111"/>
    <mergeCell ref="D110:D111"/>
    <mergeCell ref="E71:E72"/>
    <mergeCell ref="A71:A72"/>
    <mergeCell ref="B71:B72"/>
    <mergeCell ref="D71:D72"/>
    <mergeCell ref="C71:C72"/>
    <mergeCell ref="A78:A79"/>
    <mergeCell ref="A80:A81"/>
    <mergeCell ref="B78:B79"/>
    <mergeCell ref="B80:B81"/>
    <mergeCell ref="E78:E79"/>
    <mergeCell ref="E80:E81"/>
    <mergeCell ref="C78:C79"/>
    <mergeCell ref="C80:C81"/>
    <mergeCell ref="D78:D79"/>
    <mergeCell ref="D80:D81"/>
  </mergeCells>
  <printOptions horizontalCentered="1"/>
  <pageMargins left="0.7874015748031497" right="0.7874015748031497" top="0.984251968503937" bottom="0.984251968503937" header="0.5118110236220472" footer="0.5118110236220472"/>
  <pageSetup firstPageNumber="37" useFirstPageNumber="1" horizontalDpi="600" verticalDpi="600" orientation="portrait" paperSize="9" scale="72" r:id="rId1"/>
  <headerFooter alignWithMargins="0">
    <oddFooter>&amp;C&amp;P</oddFooter>
  </headerFooter>
  <rowBreaks count="2" manualBreakCount="2">
    <brk id="49" max="4" man="1"/>
    <brk id="116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A1:K117"/>
  <sheetViews>
    <sheetView workbookViewId="0" topLeftCell="A1">
      <selection activeCell="A32" sqref="A32"/>
    </sheetView>
  </sheetViews>
  <sheetFormatPr defaultColWidth="9.00390625" defaultRowHeight="12.75"/>
  <cols>
    <col min="1" max="1" width="60.25390625" style="28" customWidth="1"/>
    <col min="2" max="2" width="11.75390625" style="0" customWidth="1"/>
    <col min="3" max="3" width="11.75390625" style="15" customWidth="1"/>
    <col min="4" max="4" width="11.75390625" style="0" customWidth="1"/>
    <col min="5" max="5" width="10.375" style="0" customWidth="1"/>
    <col min="6" max="6" width="21.125" style="0" hidden="1" customWidth="1"/>
    <col min="8" max="9" width="0" style="0" hidden="1" customWidth="1"/>
    <col min="11" max="11" width="7.75390625" style="0" customWidth="1"/>
  </cols>
  <sheetData>
    <row r="1" spans="1:9" ht="18">
      <c r="A1" s="858" t="s">
        <v>497</v>
      </c>
      <c r="B1" s="858"/>
      <c r="C1" s="858"/>
      <c r="D1" s="858"/>
      <c r="E1" s="858"/>
      <c r="I1" t="s">
        <v>486</v>
      </c>
    </row>
    <row r="2" ht="12" customHeight="1"/>
    <row r="3" spans="1:4" ht="12.75" customHeight="1">
      <c r="A3" s="55"/>
      <c r="B3" s="28"/>
      <c r="C3" s="69"/>
      <c r="D3" s="28"/>
    </row>
    <row r="4" spans="1:4" ht="15.75" customHeight="1">
      <c r="A4" s="64"/>
      <c r="B4" s="28"/>
      <c r="C4" s="69"/>
      <c r="D4" s="28"/>
    </row>
    <row r="5" spans="1:4" ht="12.75">
      <c r="A5" s="55" t="s">
        <v>727</v>
      </c>
      <c r="B5" s="28"/>
      <c r="C5" s="69"/>
      <c r="D5" s="28"/>
    </row>
    <row r="6" spans="1:4" ht="12.75">
      <c r="A6" s="55"/>
      <c r="B6" s="28"/>
      <c r="C6" s="69"/>
      <c r="D6" s="28"/>
    </row>
    <row r="7" spans="1:7" ht="26.25" customHeight="1">
      <c r="A7" s="5" t="s">
        <v>298</v>
      </c>
      <c r="B7" s="42" t="s">
        <v>471</v>
      </c>
      <c r="C7" s="51" t="s">
        <v>472</v>
      </c>
      <c r="D7" s="5" t="s">
        <v>299</v>
      </c>
      <c r="E7" s="43" t="s">
        <v>473</v>
      </c>
      <c r="F7" t="s">
        <v>610</v>
      </c>
      <c r="G7" s="283"/>
    </row>
    <row r="8" spans="1:5" ht="12.75">
      <c r="A8" s="81" t="s">
        <v>902</v>
      </c>
      <c r="B8" s="278">
        <v>720000</v>
      </c>
      <c r="C8" s="278">
        <v>720000</v>
      </c>
      <c r="D8" s="629">
        <v>584074</v>
      </c>
      <c r="E8" s="309">
        <f aca="true" t="shared" si="0" ref="E8:E14">+D8/C8*100</f>
        <v>81.12138888888889</v>
      </c>
    </row>
    <row r="9" spans="1:5" ht="12.75">
      <c r="A9" s="80" t="s">
        <v>771</v>
      </c>
      <c r="B9" s="278">
        <v>69000</v>
      </c>
      <c r="C9" s="278">
        <v>69000</v>
      </c>
      <c r="D9" s="629">
        <v>35505</v>
      </c>
      <c r="E9" s="309">
        <f t="shared" si="0"/>
        <v>51.45652173913044</v>
      </c>
    </row>
    <row r="10" spans="1:5" ht="12.75">
      <c r="A10" s="80" t="s">
        <v>904</v>
      </c>
      <c r="B10" s="278">
        <v>55000</v>
      </c>
      <c r="C10" s="278">
        <v>55000</v>
      </c>
      <c r="D10" s="629">
        <v>55486</v>
      </c>
      <c r="E10" s="309">
        <f t="shared" si="0"/>
        <v>100.88363636363636</v>
      </c>
    </row>
    <row r="11" spans="1:5" ht="12.75">
      <c r="A11" s="80" t="s">
        <v>772</v>
      </c>
      <c r="B11" s="278">
        <v>1060000</v>
      </c>
      <c r="C11" s="278">
        <v>1060000</v>
      </c>
      <c r="D11" s="629">
        <v>778027</v>
      </c>
      <c r="E11" s="309">
        <f t="shared" si="0"/>
        <v>73.39877358490567</v>
      </c>
    </row>
    <row r="12" spans="1:5" ht="12.75">
      <c r="A12" s="80" t="s">
        <v>561</v>
      </c>
      <c r="B12" s="278">
        <v>1712600</v>
      </c>
      <c r="C12" s="278">
        <v>1712600</v>
      </c>
      <c r="D12" s="629">
        <v>1330058</v>
      </c>
      <c r="E12" s="309">
        <f t="shared" si="0"/>
        <v>77.66308536727783</v>
      </c>
    </row>
    <row r="13" spans="1:5" ht="12.75">
      <c r="A13" s="80" t="s">
        <v>329</v>
      </c>
      <c r="B13" s="278">
        <v>0</v>
      </c>
      <c r="C13" s="278">
        <v>51166</v>
      </c>
      <c r="D13" s="629">
        <v>51166</v>
      </c>
      <c r="E13" s="309">
        <f t="shared" si="0"/>
        <v>100</v>
      </c>
    </row>
    <row r="14" spans="1:6" ht="12.75">
      <c r="A14" s="214" t="s">
        <v>300</v>
      </c>
      <c r="B14" s="278">
        <v>1382</v>
      </c>
      <c r="C14" s="278">
        <v>1382</v>
      </c>
      <c r="D14" s="629">
        <v>982</v>
      </c>
      <c r="E14" s="309">
        <f t="shared" si="0"/>
        <v>71.05643994211289</v>
      </c>
      <c r="F14" t="s">
        <v>607</v>
      </c>
    </row>
    <row r="15" spans="1:5" ht="12.75">
      <c r="A15" s="214" t="s">
        <v>905</v>
      </c>
      <c r="B15" s="278">
        <v>0</v>
      </c>
      <c r="C15" s="278">
        <v>0</v>
      </c>
      <c r="D15" s="629">
        <v>50</v>
      </c>
      <c r="E15" s="309" t="s">
        <v>739</v>
      </c>
    </row>
    <row r="16" spans="1:5" ht="12.75">
      <c r="A16" s="214" t="s">
        <v>906</v>
      </c>
      <c r="B16" s="278">
        <v>0</v>
      </c>
      <c r="C16" s="278">
        <v>0</v>
      </c>
      <c r="D16" s="629">
        <v>192</v>
      </c>
      <c r="E16" s="309" t="s">
        <v>739</v>
      </c>
    </row>
    <row r="17" spans="1:5" ht="12.75">
      <c r="A17" s="94" t="s">
        <v>746</v>
      </c>
      <c r="B17" s="95">
        <f>SUM(B8:B16)</f>
        <v>3617982</v>
      </c>
      <c r="C17" s="95">
        <f>SUM(C8:C16)</f>
        <v>3669148</v>
      </c>
      <c r="D17" s="268">
        <f>SUM(D8:D16)</f>
        <v>2835540</v>
      </c>
      <c r="E17" s="213">
        <f>+D17/C17*100</f>
        <v>77.28061119366131</v>
      </c>
    </row>
    <row r="18" spans="1:5" ht="12.75">
      <c r="A18" s="496"/>
      <c r="B18" s="486"/>
      <c r="C18" s="486"/>
      <c r="D18" s="487"/>
      <c r="E18" s="497"/>
    </row>
    <row r="19" spans="1:5" ht="14.25" customHeight="1">
      <c r="A19" s="3" t="s">
        <v>729</v>
      </c>
      <c r="B19" s="9">
        <f>B17</f>
        <v>3617982</v>
      </c>
      <c r="C19" s="9">
        <f>C17</f>
        <v>3669148</v>
      </c>
      <c r="D19" s="9">
        <f>D17</f>
        <v>2835540</v>
      </c>
      <c r="E19" s="26">
        <f>+D19/C19*100</f>
        <v>77.28061119366131</v>
      </c>
    </row>
    <row r="20" spans="1:5" ht="12.75">
      <c r="A20" s="499"/>
      <c r="B20" s="487"/>
      <c r="C20" s="487"/>
      <c r="D20" s="487"/>
      <c r="E20" s="500"/>
    </row>
    <row r="21" spans="1:5" ht="12.75">
      <c r="A21" s="226"/>
      <c r="B21" s="227"/>
      <c r="C21" s="227"/>
      <c r="D21" s="227"/>
      <c r="E21" s="261"/>
    </row>
    <row r="22" spans="1:5" ht="12.75">
      <c r="A22" s="226"/>
      <c r="B22" s="227"/>
      <c r="C22" s="227"/>
      <c r="D22" s="227"/>
      <c r="E22" s="261"/>
    </row>
    <row r="23" spans="1:11" ht="13.5" customHeight="1">
      <c r="A23" s="11" t="s">
        <v>728</v>
      </c>
      <c r="B23" s="18"/>
      <c r="C23" s="18"/>
      <c r="D23" s="227"/>
      <c r="E23" s="513"/>
      <c r="K23" t="s">
        <v>486</v>
      </c>
    </row>
    <row r="24" spans="1:5" ht="13.5" customHeight="1">
      <c r="A24" s="491"/>
      <c r="B24" s="489"/>
      <c r="C24" s="489"/>
      <c r="D24" s="484"/>
      <c r="E24" s="498"/>
    </row>
    <row r="25" spans="1:7" ht="26.25" customHeight="1">
      <c r="A25" s="5" t="s">
        <v>298</v>
      </c>
      <c r="B25" s="42" t="s">
        <v>471</v>
      </c>
      <c r="C25" s="51" t="s">
        <v>472</v>
      </c>
      <c r="D25" s="5" t="s">
        <v>299</v>
      </c>
      <c r="E25" s="43" t="s">
        <v>473</v>
      </c>
      <c r="G25" t="s">
        <v>486</v>
      </c>
    </row>
    <row r="26" spans="1:7" ht="12.75">
      <c r="A26" s="32" t="s">
        <v>935</v>
      </c>
      <c r="B26" s="27">
        <v>632</v>
      </c>
      <c r="C26" s="280">
        <v>722</v>
      </c>
      <c r="D26" s="280">
        <v>837</v>
      </c>
      <c r="E26" s="309">
        <f aca="true" t="shared" si="1" ref="E26:E33">+D26/C26*100</f>
        <v>115.92797783933517</v>
      </c>
      <c r="G26" s="238"/>
    </row>
    <row r="27" spans="1:7" ht="12.75">
      <c r="A27" s="32" t="s">
        <v>936</v>
      </c>
      <c r="B27" s="27">
        <v>500</v>
      </c>
      <c r="C27" s="280">
        <v>500</v>
      </c>
      <c r="D27" s="280">
        <v>796</v>
      </c>
      <c r="E27" s="309">
        <f t="shared" si="1"/>
        <v>159.20000000000002</v>
      </c>
      <c r="G27" s="238"/>
    </row>
    <row r="28" spans="1:5" ht="12.75">
      <c r="A28" s="32" t="s">
        <v>738</v>
      </c>
      <c r="B28" s="27">
        <v>30000</v>
      </c>
      <c r="C28" s="280">
        <v>30000</v>
      </c>
      <c r="D28" s="280">
        <v>29042</v>
      </c>
      <c r="E28" s="309">
        <f t="shared" si="1"/>
        <v>96.80666666666666</v>
      </c>
    </row>
    <row r="29" spans="1:6" ht="12.75" customHeight="1">
      <c r="A29" s="22" t="s">
        <v>301</v>
      </c>
      <c r="B29" s="27">
        <v>82040</v>
      </c>
      <c r="C29" s="280">
        <v>88228</v>
      </c>
      <c r="D29" s="280">
        <v>60403</v>
      </c>
      <c r="E29" s="309">
        <f t="shared" si="1"/>
        <v>68.46239289114567</v>
      </c>
      <c r="F29" t="s">
        <v>608</v>
      </c>
    </row>
    <row r="30" spans="1:7" ht="13.5" customHeight="1">
      <c r="A30" s="22" t="s">
        <v>907</v>
      </c>
      <c r="B30" s="27">
        <v>40300</v>
      </c>
      <c r="C30" s="280">
        <v>40895</v>
      </c>
      <c r="D30" s="280">
        <v>24589</v>
      </c>
      <c r="E30" s="309">
        <f t="shared" si="1"/>
        <v>60.12715490891307</v>
      </c>
      <c r="G30" s="238"/>
    </row>
    <row r="31" spans="1:7" ht="13.5" customHeight="1">
      <c r="A31" s="22" t="s">
        <v>841</v>
      </c>
      <c r="B31" s="27">
        <v>149200</v>
      </c>
      <c r="C31" s="280">
        <v>62837</v>
      </c>
      <c r="D31" s="220">
        <v>55307</v>
      </c>
      <c r="E31" s="309">
        <f t="shared" si="1"/>
        <v>88.01661441507392</v>
      </c>
      <c r="G31" s="238"/>
    </row>
    <row r="32" spans="1:9" ht="12.75">
      <c r="A32" s="22" t="s">
        <v>838</v>
      </c>
      <c r="B32" s="27">
        <v>13000</v>
      </c>
      <c r="C32" s="280">
        <v>13000</v>
      </c>
      <c r="D32" s="220">
        <v>13645</v>
      </c>
      <c r="E32" s="309">
        <f t="shared" si="1"/>
        <v>104.96153846153847</v>
      </c>
      <c r="H32">
        <v>2143</v>
      </c>
      <c r="I32">
        <v>2</v>
      </c>
    </row>
    <row r="33" spans="1:5" ht="12.75">
      <c r="A33" s="22" t="s">
        <v>69</v>
      </c>
      <c r="B33" s="27">
        <v>1460</v>
      </c>
      <c r="C33" s="280">
        <v>9807</v>
      </c>
      <c r="D33" s="280">
        <v>9807</v>
      </c>
      <c r="E33" s="309">
        <f t="shared" si="1"/>
        <v>100</v>
      </c>
    </row>
    <row r="34" spans="1:5" ht="12.75">
      <c r="A34" s="22" t="s">
        <v>483</v>
      </c>
      <c r="B34" s="27">
        <v>0</v>
      </c>
      <c r="C34" s="27">
        <v>1327</v>
      </c>
      <c r="D34" s="220">
        <v>3256</v>
      </c>
      <c r="E34" s="309" t="s">
        <v>739</v>
      </c>
    </row>
    <row r="35" spans="1:5" ht="12.75">
      <c r="A35" s="22" t="s">
        <v>839</v>
      </c>
      <c r="B35" s="27">
        <v>0</v>
      </c>
      <c r="C35" s="280">
        <v>1000</v>
      </c>
      <c r="D35" s="280">
        <v>462</v>
      </c>
      <c r="E35" s="309">
        <f>+D35/C35*100</f>
        <v>46.2</v>
      </c>
    </row>
    <row r="36" spans="1:5" ht="12.75">
      <c r="A36" s="22" t="s">
        <v>489</v>
      </c>
      <c r="B36" s="27">
        <v>0</v>
      </c>
      <c r="C36" s="280">
        <v>156</v>
      </c>
      <c r="D36" s="280">
        <v>488</v>
      </c>
      <c r="E36" s="615" t="s">
        <v>739</v>
      </c>
    </row>
    <row r="37" spans="1:5" ht="12.75">
      <c r="A37" s="22" t="s">
        <v>87</v>
      </c>
      <c r="B37" s="27">
        <v>0</v>
      </c>
      <c r="C37" s="27">
        <v>265</v>
      </c>
      <c r="D37" s="220">
        <v>462</v>
      </c>
      <c r="E37" s="309">
        <f>+D37/C37*100</f>
        <v>174.33962264150944</v>
      </c>
    </row>
    <row r="38" spans="1:5" ht="12.75">
      <c r="A38" s="22" t="s">
        <v>675</v>
      </c>
      <c r="B38" s="27">
        <v>0</v>
      </c>
      <c r="C38" s="27">
        <v>125</v>
      </c>
      <c r="D38" s="220">
        <v>125</v>
      </c>
      <c r="E38" s="309">
        <f>+D38/C38*100</f>
        <v>100</v>
      </c>
    </row>
    <row r="39" spans="1:5" ht="12.75">
      <c r="A39" s="22" t="s">
        <v>676</v>
      </c>
      <c r="B39" s="27">
        <v>0</v>
      </c>
      <c r="C39" s="27">
        <v>1102</v>
      </c>
      <c r="D39" s="220">
        <v>897</v>
      </c>
      <c r="E39" s="309">
        <f>+D39/C39*100</f>
        <v>81.39745916515426</v>
      </c>
    </row>
    <row r="40" spans="1:5" ht="12.75">
      <c r="A40" s="22" t="s">
        <v>853</v>
      </c>
      <c r="B40" s="27">
        <v>0</v>
      </c>
      <c r="C40" s="280">
        <v>0</v>
      </c>
      <c r="D40" s="280">
        <f>D49</f>
        <v>2675</v>
      </c>
      <c r="E40" s="615" t="s">
        <v>739</v>
      </c>
    </row>
    <row r="41" spans="1:5" ht="12.75">
      <c r="A41" s="94" t="s">
        <v>747</v>
      </c>
      <c r="B41" s="95">
        <f>SUM(B26:B35)</f>
        <v>317132</v>
      </c>
      <c r="C41" s="268">
        <f>SUM(C26:C40)</f>
        <v>249964</v>
      </c>
      <c r="D41" s="268">
        <f>SUM(D26:D40)</f>
        <v>202791</v>
      </c>
      <c r="E41" s="311">
        <f>+D41/C41*100</f>
        <v>81.12808244387192</v>
      </c>
    </row>
    <row r="42" spans="1:5" ht="12.75">
      <c r="A42" s="485"/>
      <c r="B42" s="486"/>
      <c r="C42" s="487"/>
      <c r="D42" s="487"/>
      <c r="E42" s="488"/>
    </row>
    <row r="43" spans="1:5" ht="12.75">
      <c r="A43" s="495" t="s">
        <v>852</v>
      </c>
      <c r="B43" s="489"/>
      <c r="C43" s="484"/>
      <c r="D43" s="484"/>
      <c r="E43" s="490"/>
    </row>
    <row r="44" spans="1:5" ht="12.75">
      <c r="A44" s="597" t="s">
        <v>267</v>
      </c>
      <c r="B44" s="27">
        <v>0</v>
      </c>
      <c r="C44" s="27">
        <v>0</v>
      </c>
      <c r="D44" s="220">
        <v>54</v>
      </c>
      <c r="E44" s="30" t="s">
        <v>739</v>
      </c>
    </row>
    <row r="45" spans="1:5" ht="12.75">
      <c r="A45" s="597" t="s">
        <v>268</v>
      </c>
      <c r="B45" s="27">
        <v>0</v>
      </c>
      <c r="C45" s="27">
        <v>0</v>
      </c>
      <c r="D45" s="220">
        <v>37</v>
      </c>
      <c r="E45" s="30" t="s">
        <v>739</v>
      </c>
    </row>
    <row r="46" spans="1:5" ht="12.75">
      <c r="A46" s="22" t="s">
        <v>701</v>
      </c>
      <c r="B46" s="27">
        <v>0</v>
      </c>
      <c r="C46" s="27">
        <v>0</v>
      </c>
      <c r="D46" s="220">
        <v>1272</v>
      </c>
      <c r="E46" s="30" t="s">
        <v>739</v>
      </c>
    </row>
    <row r="47" spans="1:5" ht="12.75">
      <c r="A47" s="22" t="s">
        <v>790</v>
      </c>
      <c r="B47" s="27">
        <v>0</v>
      </c>
      <c r="C47" s="27">
        <v>0</v>
      </c>
      <c r="D47" s="220">
        <v>1280</v>
      </c>
      <c r="E47" s="30" t="s">
        <v>739</v>
      </c>
    </row>
    <row r="48" spans="1:5" ht="12.75">
      <c r="A48" s="22" t="s">
        <v>399</v>
      </c>
      <c r="B48" s="27">
        <v>0</v>
      </c>
      <c r="C48" s="27">
        <v>0</v>
      </c>
      <c r="D48" s="220">
        <v>32</v>
      </c>
      <c r="E48" s="309" t="s">
        <v>739</v>
      </c>
    </row>
    <row r="49" spans="1:5" ht="12.75">
      <c r="A49" s="111" t="s">
        <v>724</v>
      </c>
      <c r="B49" s="268">
        <v>0</v>
      </c>
      <c r="C49" s="268">
        <v>0</v>
      </c>
      <c r="D49" s="268">
        <f>SUM(D44:D48)</f>
        <v>2675</v>
      </c>
      <c r="E49" s="483" t="s">
        <v>739</v>
      </c>
    </row>
    <row r="50" spans="1:5" ht="12.75">
      <c r="A50" s="492"/>
      <c r="B50" s="493"/>
      <c r="C50" s="493"/>
      <c r="D50" s="493"/>
      <c r="E50" s="494"/>
    </row>
    <row r="51" spans="1:5" ht="14.25" customHeight="1">
      <c r="A51" s="3" t="s">
        <v>730</v>
      </c>
      <c r="B51" s="9">
        <f>B41</f>
        <v>317132</v>
      </c>
      <c r="C51" s="9">
        <f>C41</f>
        <v>249964</v>
      </c>
      <c r="D51" s="9">
        <f>D41</f>
        <v>202791</v>
      </c>
      <c r="E51" s="26">
        <f>+D51/C51*100</f>
        <v>81.12808244387192</v>
      </c>
    </row>
    <row r="52" spans="1:5" ht="12.75">
      <c r="A52" s="226"/>
      <c r="B52" s="227"/>
      <c r="C52" s="227"/>
      <c r="D52" s="227"/>
      <c r="E52" s="228"/>
    </row>
    <row r="53" spans="1:5" ht="12.75">
      <c r="A53" s="226"/>
      <c r="B53" s="227"/>
      <c r="C53" s="227"/>
      <c r="D53" s="227"/>
      <c r="E53" s="228"/>
    </row>
    <row r="54" spans="1:5" ht="12.75">
      <c r="A54" s="226"/>
      <c r="B54" s="227"/>
      <c r="C54" s="227"/>
      <c r="D54" s="227"/>
      <c r="E54" s="228"/>
    </row>
    <row r="55" spans="1:5" s="28" customFormat="1" ht="12.75">
      <c r="A55" s="55" t="s">
        <v>465</v>
      </c>
      <c r="C55" s="69"/>
      <c r="E55"/>
    </row>
    <row r="56" spans="1:5" s="28" customFormat="1" ht="12.75">
      <c r="A56" s="55"/>
      <c r="C56" s="69"/>
      <c r="E56"/>
    </row>
    <row r="57" spans="1:5" s="28" customFormat="1" ht="27.75" customHeight="1">
      <c r="A57" s="5" t="s">
        <v>298</v>
      </c>
      <c r="B57" s="42" t="s">
        <v>471</v>
      </c>
      <c r="C57" s="51" t="s">
        <v>472</v>
      </c>
      <c r="D57" s="5" t="s">
        <v>299</v>
      </c>
      <c r="E57" s="43" t="s">
        <v>473</v>
      </c>
    </row>
    <row r="58" spans="1:5" s="28" customFormat="1" ht="12.75">
      <c r="A58" s="22" t="s">
        <v>474</v>
      </c>
      <c r="B58" s="199">
        <v>7000</v>
      </c>
      <c r="C58" s="220">
        <v>7000</v>
      </c>
      <c r="D58" s="220">
        <v>3824</v>
      </c>
      <c r="E58" s="309">
        <f>+D58/C58*100</f>
        <v>54.628571428571426</v>
      </c>
    </row>
    <row r="59" spans="1:5" s="28" customFormat="1" ht="12.75">
      <c r="A59" s="22" t="s">
        <v>476</v>
      </c>
      <c r="B59" s="199">
        <v>24000</v>
      </c>
      <c r="C59" s="220">
        <v>24000</v>
      </c>
      <c r="D59" s="220">
        <v>7000</v>
      </c>
      <c r="E59" s="309">
        <f>+D59/C59*100</f>
        <v>29.166666666666668</v>
      </c>
    </row>
    <row r="60" spans="1:5" s="28" customFormat="1" ht="12.75">
      <c r="A60" s="22" t="s">
        <v>908</v>
      </c>
      <c r="B60" s="199">
        <v>0</v>
      </c>
      <c r="C60" s="220">
        <v>217</v>
      </c>
      <c r="D60" s="220">
        <v>645</v>
      </c>
      <c r="E60" s="309" t="s">
        <v>739</v>
      </c>
    </row>
    <row r="61" spans="1:5" s="28" customFormat="1" ht="12.75">
      <c r="A61" s="94" t="s">
        <v>754</v>
      </c>
      <c r="B61" s="215">
        <f>SUM(B58:B60)</f>
        <v>31000</v>
      </c>
      <c r="C61" s="291">
        <f>SUM(C58:C60)</f>
        <v>31217</v>
      </c>
      <c r="D61" s="291">
        <f>SUM(D58:D60)</f>
        <v>11469</v>
      </c>
      <c r="E61" s="107">
        <f>+D61/C61*100</f>
        <v>36.739597014447256</v>
      </c>
    </row>
    <row r="62" spans="1:5" ht="12.75">
      <c r="A62" s="226"/>
      <c r="B62" s="227"/>
      <c r="C62" s="227"/>
      <c r="D62" s="227"/>
      <c r="E62" s="228"/>
    </row>
    <row r="63" spans="1:5" ht="15.75" customHeight="1">
      <c r="A63" s="3" t="s">
        <v>731</v>
      </c>
      <c r="B63" s="9">
        <f>B61</f>
        <v>31000</v>
      </c>
      <c r="C63" s="9">
        <f>C61</f>
        <v>31217</v>
      </c>
      <c r="D63" s="9">
        <f>D61</f>
        <v>11469</v>
      </c>
      <c r="E63" s="26">
        <f>+D63/C63*100</f>
        <v>36.739597014447256</v>
      </c>
    </row>
    <row r="64" spans="1:5" ht="12.75">
      <c r="A64" s="226"/>
      <c r="B64" s="227"/>
      <c r="C64" s="227"/>
      <c r="D64" s="227"/>
      <c r="E64" s="228"/>
    </row>
    <row r="65" spans="1:5" ht="15">
      <c r="A65" s="501" t="s">
        <v>732</v>
      </c>
      <c r="B65" s="227"/>
      <c r="C65" s="227"/>
      <c r="D65" s="227"/>
      <c r="E65" s="228"/>
    </row>
    <row r="66" spans="1:5" ht="12.75">
      <c r="A66" s="226" t="s">
        <v>702</v>
      </c>
      <c r="B66" s="227"/>
      <c r="C66" s="227"/>
      <c r="D66" s="227"/>
      <c r="E66" s="228"/>
    </row>
    <row r="67" spans="1:5" ht="12.75">
      <c r="A67" s="226"/>
      <c r="B67" s="227"/>
      <c r="C67" s="227"/>
      <c r="D67" s="227"/>
      <c r="E67" s="228"/>
    </row>
    <row r="68" spans="1:5" ht="27" customHeight="1">
      <c r="A68" s="5" t="s">
        <v>298</v>
      </c>
      <c r="B68" s="42" t="s">
        <v>471</v>
      </c>
      <c r="C68" s="51" t="s">
        <v>472</v>
      </c>
      <c r="D68" s="5" t="s">
        <v>299</v>
      </c>
      <c r="E68" s="43" t="s">
        <v>473</v>
      </c>
    </row>
    <row r="69" spans="1:5" ht="12.75">
      <c r="A69" s="32" t="s">
        <v>692</v>
      </c>
      <c r="B69" s="27">
        <v>0</v>
      </c>
      <c r="C69" s="280">
        <v>6085</v>
      </c>
      <c r="D69" s="280">
        <v>7468</v>
      </c>
      <c r="E69" s="30" t="s">
        <v>739</v>
      </c>
    </row>
    <row r="70" spans="1:5" ht="12.75">
      <c r="A70" s="22" t="s">
        <v>694</v>
      </c>
      <c r="B70" s="27">
        <v>75022</v>
      </c>
      <c r="C70" s="280">
        <v>75022</v>
      </c>
      <c r="D70" s="290">
        <v>62519</v>
      </c>
      <c r="E70" s="30">
        <f aca="true" t="shared" si="2" ref="E70:E76">+D70/C70*100</f>
        <v>83.33422196155794</v>
      </c>
    </row>
    <row r="71" spans="1:5" ht="12.75">
      <c r="A71" s="22" t="s">
        <v>397</v>
      </c>
      <c r="B71" s="27">
        <v>0</v>
      </c>
      <c r="C71" s="280">
        <v>27989</v>
      </c>
      <c r="D71" s="290">
        <v>27989</v>
      </c>
      <c r="E71" s="30">
        <f t="shared" si="2"/>
        <v>100</v>
      </c>
    </row>
    <row r="72" spans="1:5" ht="12.75">
      <c r="A72" s="32" t="s">
        <v>696</v>
      </c>
      <c r="B72" s="27">
        <v>3772078</v>
      </c>
      <c r="C72" s="280">
        <v>3736780</v>
      </c>
      <c r="D72" s="290">
        <v>3736780</v>
      </c>
      <c r="E72" s="30">
        <f t="shared" si="2"/>
        <v>100</v>
      </c>
    </row>
    <row r="73" spans="1:5" ht="12.75">
      <c r="A73" s="32" t="s">
        <v>697</v>
      </c>
      <c r="B73" s="27">
        <v>0</v>
      </c>
      <c r="C73" s="280">
        <v>557672</v>
      </c>
      <c r="D73" s="290">
        <v>560094</v>
      </c>
      <c r="E73" s="30">
        <f t="shared" si="2"/>
        <v>100.43430546988195</v>
      </c>
    </row>
    <row r="74" spans="1:5" ht="12.75">
      <c r="A74" s="32" t="s">
        <v>698</v>
      </c>
      <c r="B74" s="27">
        <v>1800</v>
      </c>
      <c r="C74" s="27">
        <v>1800</v>
      </c>
      <c r="D74" s="290">
        <v>839</v>
      </c>
      <c r="E74" s="30">
        <f t="shared" si="2"/>
        <v>46.61111111111111</v>
      </c>
    </row>
    <row r="75" spans="1:5" ht="12.75">
      <c r="A75" s="32" t="s">
        <v>54</v>
      </c>
      <c r="B75" s="27">
        <v>6500</v>
      </c>
      <c r="C75" s="27">
        <v>6600</v>
      </c>
      <c r="D75" s="290">
        <v>6600</v>
      </c>
      <c r="E75" s="30">
        <f t="shared" si="2"/>
        <v>100</v>
      </c>
    </row>
    <row r="76" spans="1:5" ht="25.5">
      <c r="A76" s="216" t="s">
        <v>536</v>
      </c>
      <c r="B76" s="215">
        <f>SUM(B69:B75)</f>
        <v>3855400</v>
      </c>
      <c r="C76" s="215">
        <f>SUM(C69:C75)</f>
        <v>4411948</v>
      </c>
      <c r="D76" s="291">
        <f>SUM(D69:D75)</f>
        <v>4402289</v>
      </c>
      <c r="E76" s="213">
        <f t="shared" si="2"/>
        <v>99.78107176240518</v>
      </c>
    </row>
    <row r="77" spans="1:5" s="28" customFormat="1" ht="12.75" customHeight="1">
      <c r="A77" s="502"/>
      <c r="B77" s="503"/>
      <c r="C77" s="503"/>
      <c r="D77" s="504"/>
      <c r="E77" s="505"/>
    </row>
    <row r="78" spans="1:5" s="28" customFormat="1" ht="9.75" customHeight="1">
      <c r="A78" s="514"/>
      <c r="B78" s="515"/>
      <c r="C78" s="515"/>
      <c r="D78" s="516"/>
      <c r="E78" s="517"/>
    </row>
    <row r="79" spans="1:5" s="28" customFormat="1" ht="12.75">
      <c r="A79" s="518" t="s">
        <v>703</v>
      </c>
      <c r="B79" s="227"/>
      <c r="C79" s="227"/>
      <c r="D79" s="227"/>
      <c r="E79" s="519"/>
    </row>
    <row r="80" spans="1:5" s="28" customFormat="1" ht="12.75">
      <c r="A80" s="495"/>
      <c r="B80" s="484"/>
      <c r="C80" s="484"/>
      <c r="D80" s="484"/>
      <c r="E80" s="506"/>
    </row>
    <row r="81" spans="1:5" ht="26.25" customHeight="1">
      <c r="A81" s="5" t="s">
        <v>298</v>
      </c>
      <c r="B81" s="42" t="s">
        <v>471</v>
      </c>
      <c r="C81" s="51" t="s">
        <v>472</v>
      </c>
      <c r="D81" s="5" t="s">
        <v>299</v>
      </c>
      <c r="E81" s="43" t="s">
        <v>473</v>
      </c>
    </row>
    <row r="82" spans="1:5" ht="13.5" customHeight="1">
      <c r="A82" s="580" t="s">
        <v>398</v>
      </c>
      <c r="B82" s="425">
        <v>0</v>
      </c>
      <c r="C82" s="401">
        <v>24000</v>
      </c>
      <c r="D82" s="630">
        <v>9434</v>
      </c>
      <c r="E82" s="30">
        <f>+D82/C82*100</f>
        <v>39.30833333333334</v>
      </c>
    </row>
    <row r="83" spans="1:5" ht="13.5" customHeight="1">
      <c r="A83" s="580" t="s">
        <v>840</v>
      </c>
      <c r="B83" s="425">
        <v>0</v>
      </c>
      <c r="C83" s="401">
        <v>17850</v>
      </c>
      <c r="D83" s="630">
        <v>15062</v>
      </c>
      <c r="E83" s="30">
        <f>+D83/C83*100</f>
        <v>84.38095238095238</v>
      </c>
    </row>
    <row r="84" spans="1:5" ht="13.5" customHeight="1">
      <c r="A84" s="580" t="s">
        <v>677</v>
      </c>
      <c r="B84" s="425">
        <v>0</v>
      </c>
      <c r="C84" s="401">
        <v>774</v>
      </c>
      <c r="D84" s="630">
        <v>774</v>
      </c>
      <c r="E84" s="30">
        <f>+D84/C84*100</f>
        <v>100</v>
      </c>
    </row>
    <row r="85" spans="1:5" ht="25.5">
      <c r="A85" s="216" t="s">
        <v>725</v>
      </c>
      <c r="B85" s="215">
        <v>0</v>
      </c>
      <c r="C85" s="215">
        <f>C82+C83+C84</f>
        <v>42624</v>
      </c>
      <c r="D85" s="215">
        <f>D82+D83+D84</f>
        <v>25270</v>
      </c>
      <c r="E85" s="213">
        <f>+D85/C85*100</f>
        <v>59.285848348348345</v>
      </c>
    </row>
    <row r="86" spans="1:5" ht="12.75">
      <c r="A86" s="226"/>
      <c r="B86" s="227"/>
      <c r="C86" s="227"/>
      <c r="D86" s="227"/>
      <c r="E86" s="228"/>
    </row>
    <row r="87" spans="1:5" ht="12.75">
      <c r="A87" s="3" t="s">
        <v>733</v>
      </c>
      <c r="B87" s="9">
        <f>B76+B85</f>
        <v>3855400</v>
      </c>
      <c r="C87" s="9">
        <f>C76+C85</f>
        <v>4454572</v>
      </c>
      <c r="D87" s="9">
        <f>D76+D85</f>
        <v>4427559</v>
      </c>
      <c r="E87" s="10">
        <f>+D87/C87*100</f>
        <v>99.39358932799828</v>
      </c>
    </row>
    <row r="88" spans="1:5" ht="12.75">
      <c r="A88" s="226"/>
      <c r="B88" s="227"/>
      <c r="C88" s="227"/>
      <c r="D88" s="227"/>
      <c r="E88" s="228"/>
    </row>
    <row r="89" spans="1:5" ht="12.75">
      <c r="A89" s="3" t="s">
        <v>726</v>
      </c>
      <c r="B89" s="9">
        <f>B19+B51+B63+B87</f>
        <v>7821514</v>
      </c>
      <c r="C89" s="9">
        <f>C19+C51+C63+C87</f>
        <v>8404901</v>
      </c>
      <c r="D89" s="9">
        <f>D19+D51+D63+D87</f>
        <v>7477359</v>
      </c>
      <c r="E89" s="10">
        <f>+D89/C89*100</f>
        <v>88.96427215502003</v>
      </c>
    </row>
    <row r="90" spans="1:5" ht="12.75">
      <c r="A90" s="226"/>
      <c r="B90" s="227"/>
      <c r="C90" s="227"/>
      <c r="D90" s="227"/>
      <c r="E90" s="228"/>
    </row>
    <row r="91" spans="1:10" ht="15.75">
      <c r="A91" s="64" t="s">
        <v>939</v>
      </c>
      <c r="B91" s="2"/>
      <c r="C91" s="2"/>
      <c r="J91" t="s">
        <v>486</v>
      </c>
    </row>
    <row r="93" spans="1:5" ht="25.5" customHeight="1">
      <c r="A93" s="5" t="s">
        <v>939</v>
      </c>
      <c r="B93" s="42" t="s">
        <v>471</v>
      </c>
      <c r="C93" s="51" t="s">
        <v>472</v>
      </c>
      <c r="D93" s="5" t="s">
        <v>299</v>
      </c>
      <c r="E93" s="43" t="s">
        <v>473</v>
      </c>
    </row>
    <row r="94" spans="1:6" ht="26.25" customHeight="1">
      <c r="A94" s="325" t="s">
        <v>79</v>
      </c>
      <c r="B94" s="424">
        <v>22500</v>
      </c>
      <c r="C94" s="442">
        <v>22500</v>
      </c>
      <c r="D94" s="274">
        <v>7240</v>
      </c>
      <c r="E94" s="269">
        <f aca="true" t="shared" si="3" ref="E94:E104">+D94/C94*100</f>
        <v>32.17777777777778</v>
      </c>
      <c r="F94" t="s">
        <v>609</v>
      </c>
    </row>
    <row r="95" spans="1:11" ht="26.25" customHeight="1">
      <c r="A95" s="524" t="s">
        <v>475</v>
      </c>
      <c r="B95" s="424">
        <v>8050</v>
      </c>
      <c r="C95" s="442">
        <v>8050</v>
      </c>
      <c r="D95" s="274">
        <v>0</v>
      </c>
      <c r="E95" s="269">
        <f t="shared" si="3"/>
        <v>0</v>
      </c>
      <c r="K95" s="106"/>
    </row>
    <row r="96" spans="1:11" ht="26.25" customHeight="1">
      <c r="A96" s="524" t="s">
        <v>58</v>
      </c>
      <c r="B96" s="424">
        <v>0</v>
      </c>
      <c r="C96" s="442">
        <v>154504</v>
      </c>
      <c r="D96" s="274">
        <v>116247</v>
      </c>
      <c r="E96" s="269">
        <f t="shared" si="3"/>
        <v>75.23882876818723</v>
      </c>
      <c r="K96" s="106"/>
    </row>
    <row r="97" spans="1:11" ht="51.75" customHeight="1">
      <c r="A97" s="410" t="s">
        <v>338</v>
      </c>
      <c r="B97" s="424">
        <v>0</v>
      </c>
      <c r="C97" s="442">
        <v>81451</v>
      </c>
      <c r="D97" s="274">
        <v>0</v>
      </c>
      <c r="E97" s="269">
        <f t="shared" si="3"/>
        <v>0</v>
      </c>
      <c r="K97" s="106"/>
    </row>
    <row r="98" spans="1:11" ht="37.5" customHeight="1">
      <c r="A98" s="611" t="s">
        <v>989</v>
      </c>
      <c r="B98" s="424">
        <v>0</v>
      </c>
      <c r="C98" s="442">
        <v>82029</v>
      </c>
      <c r="D98" s="274">
        <v>82029</v>
      </c>
      <c r="E98" s="269">
        <f t="shared" si="3"/>
        <v>100</v>
      </c>
      <c r="K98" s="106"/>
    </row>
    <row r="99" spans="1:11" ht="51.75" customHeight="1">
      <c r="A99" s="611" t="s">
        <v>990</v>
      </c>
      <c r="B99" s="424">
        <v>0</v>
      </c>
      <c r="C99" s="442">
        <v>3300</v>
      </c>
      <c r="D99" s="274">
        <v>1700</v>
      </c>
      <c r="E99" s="269">
        <f t="shared" si="3"/>
        <v>51.515151515151516</v>
      </c>
      <c r="K99" s="106"/>
    </row>
    <row r="100" spans="1:11" ht="38.25" customHeight="1">
      <c r="A100" s="611" t="s">
        <v>991</v>
      </c>
      <c r="B100" s="424">
        <v>0</v>
      </c>
      <c r="C100" s="442">
        <v>300</v>
      </c>
      <c r="D100" s="274">
        <v>300</v>
      </c>
      <c r="E100" s="269">
        <f t="shared" si="3"/>
        <v>100</v>
      </c>
      <c r="K100" s="106"/>
    </row>
    <row r="101" spans="1:11" ht="51.75" customHeight="1">
      <c r="A101" s="611" t="s">
        <v>992</v>
      </c>
      <c r="B101" s="424">
        <v>0</v>
      </c>
      <c r="C101" s="442">
        <v>12800</v>
      </c>
      <c r="D101" s="274">
        <v>0</v>
      </c>
      <c r="E101" s="269">
        <f t="shared" si="3"/>
        <v>0</v>
      </c>
      <c r="K101" s="106"/>
    </row>
    <row r="102" spans="1:11" ht="39" customHeight="1">
      <c r="A102" s="611" t="s">
        <v>993</v>
      </c>
      <c r="B102" s="424">
        <v>0</v>
      </c>
      <c r="C102" s="442">
        <v>6381.9</v>
      </c>
      <c r="D102" s="274">
        <v>6382</v>
      </c>
      <c r="E102" s="269">
        <f t="shared" si="3"/>
        <v>100.00156693147811</v>
      </c>
      <c r="K102" s="106"/>
    </row>
    <row r="103" spans="1:11" ht="38.25" customHeight="1">
      <c r="A103" s="611" t="s">
        <v>337</v>
      </c>
      <c r="B103" s="424">
        <v>0</v>
      </c>
      <c r="C103" s="442">
        <v>1158</v>
      </c>
      <c r="D103" s="274">
        <v>0</v>
      </c>
      <c r="E103" s="269">
        <f t="shared" si="3"/>
        <v>0</v>
      </c>
      <c r="K103" s="106"/>
    </row>
    <row r="104" spans="1:11" ht="20.25" customHeight="1">
      <c r="A104" s="637" t="s">
        <v>955</v>
      </c>
      <c r="B104" s="638">
        <f>SUM(B94:B98)</f>
        <v>30550</v>
      </c>
      <c r="C104" s="639">
        <f>SUM(C94:C103)</f>
        <v>372473.9</v>
      </c>
      <c r="D104" s="571">
        <f>SUM(D94:D103)</f>
        <v>213898</v>
      </c>
      <c r="E104" s="565">
        <f t="shared" si="3"/>
        <v>57.42630557469932</v>
      </c>
      <c r="K104" s="106"/>
    </row>
    <row r="105" spans="1:11" ht="21" customHeight="1">
      <c r="A105" s="566"/>
      <c r="B105" s="567"/>
      <c r="C105" s="568"/>
      <c r="D105" s="569"/>
      <c r="E105" s="570"/>
      <c r="K105" s="106"/>
    </row>
    <row r="106" spans="1:5" ht="12.75">
      <c r="A106" s="3" t="s">
        <v>767</v>
      </c>
      <c r="B106" s="9">
        <f>B89+B104</f>
        <v>7852064</v>
      </c>
      <c r="C106" s="9">
        <f>C89+C104</f>
        <v>8777374.9</v>
      </c>
      <c r="D106" s="9">
        <f>D89+D104</f>
        <v>7691257</v>
      </c>
      <c r="E106" s="10">
        <f>+D106/C106*100</f>
        <v>87.62593699854384</v>
      </c>
    </row>
    <row r="110" spans="1:2" ht="12.75">
      <c r="A110" s="79"/>
      <c r="B110" s="79"/>
    </row>
    <row r="111" spans="1:2" ht="12.75">
      <c r="A111" s="79"/>
      <c r="B111" s="79"/>
    </row>
    <row r="112" spans="1:2" ht="12.75">
      <c r="A112" s="79"/>
      <c r="B112" s="79"/>
    </row>
    <row r="113" spans="1:2" ht="12.75">
      <c r="A113" s="79"/>
      <c r="B113" s="79"/>
    </row>
    <row r="114" spans="1:2" ht="12.75">
      <c r="A114" s="79"/>
      <c r="B114" s="79"/>
    </row>
    <row r="115" spans="1:5" ht="12.75">
      <c r="A115" s="860"/>
      <c r="B115" s="860"/>
      <c r="C115" s="860"/>
      <c r="D115" s="860"/>
      <c r="E115" s="860"/>
    </row>
    <row r="116" spans="1:5" ht="12.75">
      <c r="A116" s="79"/>
      <c r="B116" s="211"/>
      <c r="C116" s="212"/>
      <c r="D116" s="211"/>
      <c r="E116" s="211"/>
    </row>
    <row r="117" spans="1:5" ht="12.75">
      <c r="A117" s="79"/>
      <c r="B117" s="211"/>
      <c r="C117" s="212"/>
      <c r="D117" s="211"/>
      <c r="E117" s="211"/>
    </row>
  </sheetData>
  <mergeCells count="2">
    <mergeCell ref="A1:E1"/>
    <mergeCell ref="A115:E115"/>
  </mergeCells>
  <printOptions horizontalCentered="1"/>
  <pageMargins left="0.7874015748031497" right="0.7874015748031497" top="0.984251968503937" bottom="0.984251968503937" header="0.5118110236220472" footer="0.5118110236220472"/>
  <pageSetup firstPageNumber="2" useFirstPageNumber="1" horizontalDpi="600" verticalDpi="600" orientation="portrait" paperSize="9" scale="80" r:id="rId1"/>
  <headerFooter alignWithMargins="0">
    <oddFooter>&amp;C&amp;P</oddFooter>
  </headerFooter>
  <rowBreaks count="1" manualBreakCount="1">
    <brk id="63" max="4" man="1"/>
  </rowBreaks>
  <colBreaks count="1" manualBreakCount="1">
    <brk id="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>
    <outlinePr summaryBelow="0" summaryRight="0"/>
  </sheetPr>
  <dimension ref="A1:Z55"/>
  <sheetViews>
    <sheetView showGridLines="0" workbookViewId="0" topLeftCell="A1">
      <selection activeCell="K18" sqref="K18"/>
    </sheetView>
  </sheetViews>
  <sheetFormatPr defaultColWidth="9.00390625" defaultRowHeight="12.75"/>
  <cols>
    <col min="1" max="1" width="1.25" style="782" customWidth="1"/>
    <col min="2" max="2" width="32.375" style="782" customWidth="1"/>
    <col min="3" max="8" width="9.375" style="782" customWidth="1"/>
    <col min="9" max="9" width="0.12890625" style="782" customWidth="1"/>
    <col min="10" max="10" width="2.75390625" style="782" customWidth="1"/>
    <col min="11" max="11" width="6.75390625" style="782" customWidth="1"/>
    <col min="12" max="16" width="9.375" style="782" customWidth="1"/>
    <col min="17" max="17" width="10.875" style="782" customWidth="1"/>
    <col min="18" max="18" width="0.2421875" style="782" customWidth="1"/>
    <col min="19" max="19" width="3.75390625" style="782" customWidth="1"/>
    <col min="20" max="20" width="6.125" style="782" customWidth="1"/>
    <col min="21" max="21" width="0.2421875" style="782" customWidth="1"/>
    <col min="22" max="22" width="6.375" style="782" customWidth="1"/>
    <col min="23" max="23" width="3.625" style="782" customWidth="1"/>
    <col min="24" max="24" width="14.75390625" style="782" customWidth="1"/>
    <col min="25" max="25" width="0.12890625" style="782" customWidth="1"/>
    <col min="26" max="26" width="0.2421875" style="782" hidden="1" customWidth="1"/>
    <col min="27" max="16384" width="9.125" style="782" customWidth="1"/>
  </cols>
  <sheetData>
    <row r="1" spans="1:26" ht="18" customHeight="1">
      <c r="A1" s="780"/>
      <c r="B1" s="861" t="s">
        <v>187</v>
      </c>
      <c r="C1" s="861"/>
      <c r="D1" s="861"/>
      <c r="E1" s="861"/>
      <c r="F1" s="861"/>
      <c r="G1" s="861"/>
      <c r="H1" s="861"/>
      <c r="I1" s="861"/>
      <c r="J1" s="861"/>
      <c r="K1" s="861"/>
      <c r="L1" s="861"/>
      <c r="M1" s="861"/>
      <c r="N1" s="861"/>
      <c r="O1" s="861"/>
      <c r="P1" s="861"/>
      <c r="Q1" s="861"/>
      <c r="R1" s="781"/>
      <c r="S1" s="781"/>
      <c r="T1" s="781"/>
      <c r="U1" s="862" t="s">
        <v>188</v>
      </c>
      <c r="V1" s="862"/>
      <c r="W1" s="862"/>
      <c r="X1" s="862"/>
      <c r="Y1" s="862"/>
      <c r="Z1" s="781"/>
    </row>
    <row r="2" spans="1:26" ht="9.75" customHeight="1">
      <c r="A2" s="783"/>
      <c r="B2" s="784"/>
      <c r="C2" s="784"/>
      <c r="D2" s="784"/>
      <c r="E2" s="784"/>
      <c r="F2" s="784"/>
      <c r="G2" s="784"/>
      <c r="H2" s="784"/>
      <c r="I2" s="784"/>
      <c r="J2" s="784"/>
      <c r="K2" s="784"/>
      <c r="L2" s="784"/>
      <c r="M2" s="784"/>
      <c r="N2" s="784"/>
      <c r="O2" s="784"/>
      <c r="P2" s="784"/>
      <c r="Q2" s="784"/>
      <c r="R2" s="784"/>
      <c r="S2" s="784"/>
      <c r="T2" s="784"/>
      <c r="U2" s="784"/>
      <c r="V2" s="784"/>
      <c r="W2" s="784"/>
      <c r="X2" s="784"/>
      <c r="Y2" s="784"/>
      <c r="Z2" s="784"/>
    </row>
    <row r="3" spans="1:26" ht="9.75" customHeight="1">
      <c r="A3" s="783"/>
      <c r="B3" s="784"/>
      <c r="C3" s="784"/>
      <c r="D3" s="784"/>
      <c r="E3" s="784"/>
      <c r="F3" s="784"/>
      <c r="G3" s="784"/>
      <c r="H3" s="784"/>
      <c r="I3" s="784"/>
      <c r="J3" s="784"/>
      <c r="K3" s="784"/>
      <c r="L3" s="784"/>
      <c r="M3" s="784"/>
      <c r="N3" s="784"/>
      <c r="O3" s="784"/>
      <c r="P3" s="784"/>
      <c r="Q3" s="784"/>
      <c r="R3" s="784"/>
      <c r="S3" s="784"/>
      <c r="T3" s="784"/>
      <c r="U3" s="784"/>
      <c r="V3" s="784"/>
      <c r="W3" s="784"/>
      <c r="X3" s="784"/>
      <c r="Y3" s="784"/>
      <c r="Z3" s="784"/>
    </row>
    <row r="4" spans="1:26" ht="9.75" customHeight="1" thickBot="1">
      <c r="A4" s="783"/>
      <c r="B4" s="784"/>
      <c r="C4" s="784"/>
      <c r="D4" s="784"/>
      <c r="E4" s="784"/>
      <c r="F4" s="784"/>
      <c r="G4" s="784"/>
      <c r="H4" s="784"/>
      <c r="I4" s="784"/>
      <c r="J4" s="784"/>
      <c r="K4" s="784"/>
      <c r="L4" s="784"/>
      <c r="M4" s="784"/>
      <c r="N4" s="784"/>
      <c r="O4" s="784"/>
      <c r="P4" s="784"/>
      <c r="Q4" s="784"/>
      <c r="R4" s="784"/>
      <c r="S4" s="784"/>
      <c r="T4" s="784"/>
      <c r="U4" s="784"/>
      <c r="V4" s="784"/>
      <c r="W4" s="784"/>
      <c r="X4" s="784"/>
      <c r="Y4" s="784"/>
      <c r="Z4" s="784"/>
    </row>
    <row r="5" spans="1:26" ht="13.5" thickBot="1">
      <c r="A5" s="783"/>
      <c r="B5" s="785" t="s">
        <v>298</v>
      </c>
      <c r="C5" s="786" t="s">
        <v>189</v>
      </c>
      <c r="D5" s="786" t="s">
        <v>190</v>
      </c>
      <c r="E5" s="786" t="s">
        <v>191</v>
      </c>
      <c r="F5" s="786" t="s">
        <v>192</v>
      </c>
      <c r="G5" s="786" t="s">
        <v>193</v>
      </c>
      <c r="H5" s="786" t="s">
        <v>194</v>
      </c>
      <c r="I5" s="863" t="s">
        <v>195</v>
      </c>
      <c r="J5" s="863"/>
      <c r="K5" s="863"/>
      <c r="L5" s="786" t="s">
        <v>196</v>
      </c>
      <c r="M5" s="786" t="s">
        <v>197</v>
      </c>
      <c r="N5" s="786" t="s">
        <v>198</v>
      </c>
      <c r="O5" s="786" t="s">
        <v>199</v>
      </c>
      <c r="P5" s="786" t="s">
        <v>200</v>
      </c>
      <c r="Q5" s="863" t="s">
        <v>201</v>
      </c>
      <c r="R5" s="863"/>
      <c r="S5" s="863" t="s">
        <v>202</v>
      </c>
      <c r="T5" s="863"/>
      <c r="U5" s="863"/>
      <c r="V5" s="863" t="s">
        <v>203</v>
      </c>
      <c r="W5" s="863"/>
      <c r="X5" s="863" t="s">
        <v>204</v>
      </c>
      <c r="Y5" s="863"/>
      <c r="Z5" s="863"/>
    </row>
    <row r="6" spans="1:26" ht="15" thickBot="1">
      <c r="A6" s="783"/>
      <c r="B6" s="787" t="s">
        <v>205</v>
      </c>
      <c r="C6" s="788">
        <v>97001.845</v>
      </c>
      <c r="D6" s="788">
        <v>50305.438</v>
      </c>
      <c r="E6" s="788">
        <v>51638.503</v>
      </c>
      <c r="F6" s="788">
        <v>43163.127</v>
      </c>
      <c r="G6" s="788">
        <v>48742.306</v>
      </c>
      <c r="H6" s="788">
        <v>58579.891</v>
      </c>
      <c r="I6" s="865">
        <v>67511.029</v>
      </c>
      <c r="J6" s="865"/>
      <c r="K6" s="865"/>
      <c r="L6" s="788">
        <v>57015.387</v>
      </c>
      <c r="M6" s="788">
        <v>61724.952</v>
      </c>
      <c r="N6" s="788">
        <v>48391.167</v>
      </c>
      <c r="O6" s="788">
        <v>0</v>
      </c>
      <c r="P6" s="788">
        <v>0</v>
      </c>
      <c r="Q6" s="865">
        <v>584073.645</v>
      </c>
      <c r="R6" s="865"/>
      <c r="S6" s="865">
        <v>720000</v>
      </c>
      <c r="T6" s="865"/>
      <c r="U6" s="865"/>
      <c r="V6" s="865">
        <v>720000</v>
      </c>
      <c r="W6" s="865"/>
      <c r="X6" s="864">
        <v>0.8112133958333333</v>
      </c>
      <c r="Y6" s="864"/>
      <c r="Z6" s="864"/>
    </row>
    <row r="7" spans="1:26" ht="15" thickBot="1">
      <c r="A7" s="783"/>
      <c r="B7" s="787" t="s">
        <v>206</v>
      </c>
      <c r="C7" s="788">
        <v>9584.226</v>
      </c>
      <c r="D7" s="788">
        <v>1214.38</v>
      </c>
      <c r="E7" s="788">
        <v>5420.442</v>
      </c>
      <c r="F7" s="788">
        <v>19010.848</v>
      </c>
      <c r="G7" s="788">
        <v>0</v>
      </c>
      <c r="H7" s="788">
        <v>0</v>
      </c>
      <c r="I7" s="865">
        <v>0</v>
      </c>
      <c r="J7" s="865"/>
      <c r="K7" s="865"/>
      <c r="L7" s="788">
        <v>0</v>
      </c>
      <c r="M7" s="788">
        <v>0</v>
      </c>
      <c r="N7" s="788">
        <v>274.685</v>
      </c>
      <c r="O7" s="788">
        <v>0</v>
      </c>
      <c r="P7" s="788">
        <v>0</v>
      </c>
      <c r="Q7" s="865">
        <v>35504.581</v>
      </c>
      <c r="R7" s="865"/>
      <c r="S7" s="865">
        <v>69000</v>
      </c>
      <c r="T7" s="865"/>
      <c r="U7" s="865"/>
      <c r="V7" s="865">
        <v>69000</v>
      </c>
      <c r="W7" s="865"/>
      <c r="X7" s="864">
        <v>0.5145591449275362</v>
      </c>
      <c r="Y7" s="864"/>
      <c r="Z7" s="864"/>
    </row>
    <row r="8" spans="1:26" ht="15" thickBot="1">
      <c r="A8" s="783"/>
      <c r="B8" s="787" t="s">
        <v>207</v>
      </c>
      <c r="C8" s="788">
        <v>6825.264</v>
      </c>
      <c r="D8" s="788">
        <v>5300.21</v>
      </c>
      <c r="E8" s="788">
        <v>3862.699</v>
      </c>
      <c r="F8" s="788">
        <v>4457.751</v>
      </c>
      <c r="G8" s="788">
        <v>5310.337</v>
      </c>
      <c r="H8" s="788">
        <v>4902.809</v>
      </c>
      <c r="I8" s="865">
        <v>5940.979</v>
      </c>
      <c r="J8" s="865"/>
      <c r="K8" s="865"/>
      <c r="L8" s="788">
        <v>7374.157</v>
      </c>
      <c r="M8" s="788">
        <v>5299.05</v>
      </c>
      <c r="N8" s="788">
        <v>6213.227</v>
      </c>
      <c r="O8" s="788">
        <v>0</v>
      </c>
      <c r="P8" s="788">
        <v>0</v>
      </c>
      <c r="Q8" s="865">
        <v>55486.483</v>
      </c>
      <c r="R8" s="865"/>
      <c r="S8" s="865">
        <v>55000</v>
      </c>
      <c r="T8" s="865"/>
      <c r="U8" s="865"/>
      <c r="V8" s="865">
        <v>55000</v>
      </c>
      <c r="W8" s="865"/>
      <c r="X8" s="864">
        <v>1.0088451454545455</v>
      </c>
      <c r="Y8" s="864"/>
      <c r="Z8" s="864"/>
    </row>
    <row r="9" spans="1:26" ht="15" thickBot="1">
      <c r="A9" s="783"/>
      <c r="B9" s="787" t="s">
        <v>208</v>
      </c>
      <c r="C9" s="788">
        <v>162769.205</v>
      </c>
      <c r="D9" s="788">
        <v>7249.698</v>
      </c>
      <c r="E9" s="788">
        <v>57566.957</v>
      </c>
      <c r="F9" s="788">
        <v>143131.421</v>
      </c>
      <c r="G9" s="788">
        <v>0</v>
      </c>
      <c r="H9" s="788">
        <v>96005.59</v>
      </c>
      <c r="I9" s="865">
        <v>198306.559</v>
      </c>
      <c r="J9" s="865"/>
      <c r="K9" s="865"/>
      <c r="L9" s="788">
        <v>0</v>
      </c>
      <c r="M9" s="788">
        <v>48031.282</v>
      </c>
      <c r="N9" s="788">
        <v>64966.72</v>
      </c>
      <c r="O9" s="788">
        <v>0</v>
      </c>
      <c r="P9" s="788">
        <v>0</v>
      </c>
      <c r="Q9" s="865">
        <v>778027.432</v>
      </c>
      <c r="R9" s="865"/>
      <c r="S9" s="865">
        <v>1060000</v>
      </c>
      <c r="T9" s="865"/>
      <c r="U9" s="865"/>
      <c r="V9" s="865">
        <v>1060000</v>
      </c>
      <c r="W9" s="865"/>
      <c r="X9" s="864">
        <v>0.7339881433962264</v>
      </c>
      <c r="Y9" s="864"/>
      <c r="Z9" s="864"/>
    </row>
    <row r="10" spans="1:26" ht="15" thickBot="1">
      <c r="A10" s="783"/>
      <c r="B10" s="787" t="s">
        <v>209</v>
      </c>
      <c r="C10" s="788">
        <v>133680.842</v>
      </c>
      <c r="D10" s="788">
        <v>261137.601</v>
      </c>
      <c r="E10" s="788">
        <v>0</v>
      </c>
      <c r="F10" s="788">
        <v>94895.795</v>
      </c>
      <c r="G10" s="788">
        <v>230945.932</v>
      </c>
      <c r="H10" s="788">
        <v>64396.678</v>
      </c>
      <c r="I10" s="865">
        <v>119679.623</v>
      </c>
      <c r="J10" s="865"/>
      <c r="K10" s="865"/>
      <c r="L10" s="788">
        <v>243589.216</v>
      </c>
      <c r="M10" s="788">
        <v>56691.164</v>
      </c>
      <c r="N10" s="788">
        <v>125041.432</v>
      </c>
      <c r="O10" s="788">
        <v>0</v>
      </c>
      <c r="P10" s="788">
        <v>0</v>
      </c>
      <c r="Q10" s="865">
        <v>1330058.283</v>
      </c>
      <c r="R10" s="865"/>
      <c r="S10" s="865">
        <v>1712600</v>
      </c>
      <c r="T10" s="865"/>
      <c r="U10" s="865"/>
      <c r="V10" s="865">
        <v>1712600</v>
      </c>
      <c r="W10" s="865"/>
      <c r="X10" s="864">
        <v>0.7766310189186033</v>
      </c>
      <c r="Y10" s="864"/>
      <c r="Z10" s="864"/>
    </row>
    <row r="11" spans="1:26" ht="15.75" thickBot="1">
      <c r="A11" s="783"/>
      <c r="B11" s="789" t="s">
        <v>210</v>
      </c>
      <c r="C11" s="790">
        <v>409861.382</v>
      </c>
      <c r="D11" s="790">
        <v>325207.327</v>
      </c>
      <c r="E11" s="790">
        <v>118488.601</v>
      </c>
      <c r="F11" s="790">
        <v>304658.942</v>
      </c>
      <c r="G11" s="790">
        <v>284998.575</v>
      </c>
      <c r="H11" s="790">
        <v>223884.968</v>
      </c>
      <c r="I11" s="866">
        <v>391438.19</v>
      </c>
      <c r="J11" s="866"/>
      <c r="K11" s="866"/>
      <c r="L11" s="790">
        <v>307978.76</v>
      </c>
      <c r="M11" s="790">
        <v>171746.448</v>
      </c>
      <c r="N11" s="790">
        <v>244887.231</v>
      </c>
      <c r="O11" s="790">
        <v>0</v>
      </c>
      <c r="P11" s="790">
        <v>0</v>
      </c>
      <c r="Q11" s="866">
        <v>2783150.424</v>
      </c>
      <c r="R11" s="866"/>
      <c r="S11" s="866">
        <v>3616600</v>
      </c>
      <c r="T11" s="866"/>
      <c r="U11" s="866"/>
      <c r="V11" s="866">
        <v>3616600</v>
      </c>
      <c r="W11" s="866"/>
      <c r="X11" s="867">
        <v>0.7695488646795333</v>
      </c>
      <c r="Y11" s="867"/>
      <c r="Z11" s="867"/>
    </row>
    <row r="12" spans="1:26" ht="15">
      <c r="A12" s="783"/>
      <c r="B12" s="791"/>
      <c r="C12" s="792"/>
      <c r="D12" s="792"/>
      <c r="E12" s="792"/>
      <c r="F12" s="792"/>
      <c r="G12" s="792"/>
      <c r="H12" s="792"/>
      <c r="I12" s="792"/>
      <c r="J12" s="792"/>
      <c r="K12" s="792"/>
      <c r="L12" s="792"/>
      <c r="M12" s="792"/>
      <c r="N12" s="792"/>
      <c r="O12" s="792"/>
      <c r="P12" s="792"/>
      <c r="Q12" s="792"/>
      <c r="R12" s="792"/>
      <c r="S12" s="792"/>
      <c r="T12" s="792"/>
      <c r="U12" s="792"/>
      <c r="V12" s="792"/>
      <c r="W12" s="792"/>
      <c r="X12" s="793"/>
      <c r="Y12" s="793"/>
      <c r="Z12" s="793"/>
    </row>
    <row r="13" spans="1:26" ht="13.5" customHeight="1">
      <c r="A13" s="783"/>
      <c r="B13" s="784"/>
      <c r="C13" s="784"/>
      <c r="D13" s="784"/>
      <c r="E13" s="784"/>
      <c r="F13" s="784"/>
      <c r="G13" s="784"/>
      <c r="H13" s="784"/>
      <c r="I13" s="784"/>
      <c r="J13" s="784"/>
      <c r="K13" s="784"/>
      <c r="L13" s="784"/>
      <c r="M13" s="784"/>
      <c r="N13" s="784"/>
      <c r="O13" s="784"/>
      <c r="P13" s="784"/>
      <c r="Q13" s="784"/>
      <c r="R13" s="784"/>
      <c r="S13" s="784"/>
      <c r="T13" s="784"/>
      <c r="U13" s="784"/>
      <c r="V13" s="784"/>
      <c r="W13" s="784"/>
      <c r="X13" s="784"/>
      <c r="Y13" s="784"/>
      <c r="Z13" s="784"/>
    </row>
    <row r="14" spans="1:26" ht="13.5" customHeight="1" thickBot="1">
      <c r="A14" s="783"/>
      <c r="B14" s="784"/>
      <c r="C14" s="784"/>
      <c r="D14" s="784"/>
      <c r="E14" s="784"/>
      <c r="F14" s="784"/>
      <c r="G14" s="784"/>
      <c r="H14" s="784"/>
      <c r="I14" s="784"/>
      <c r="J14" s="784"/>
      <c r="K14" s="784"/>
      <c r="L14" s="784"/>
      <c r="M14" s="784"/>
      <c r="N14" s="784"/>
      <c r="O14" s="784"/>
      <c r="P14" s="784"/>
      <c r="Q14" s="784"/>
      <c r="R14" s="784"/>
      <c r="S14" s="784"/>
      <c r="T14" s="784"/>
      <c r="U14" s="784"/>
      <c r="V14" s="784"/>
      <c r="W14" s="784"/>
      <c r="X14" s="784"/>
      <c r="Y14" s="784"/>
      <c r="Z14" s="784"/>
    </row>
    <row r="15" spans="1:26" ht="13.5" thickBot="1">
      <c r="A15" s="783"/>
      <c r="B15" s="785" t="s">
        <v>211</v>
      </c>
      <c r="C15" s="786" t="s">
        <v>189</v>
      </c>
      <c r="D15" s="786" t="s">
        <v>190</v>
      </c>
      <c r="E15" s="786" t="s">
        <v>191</v>
      </c>
      <c r="F15" s="786" t="s">
        <v>192</v>
      </c>
      <c r="G15" s="786" t="s">
        <v>193</v>
      </c>
      <c r="H15" s="786" t="s">
        <v>194</v>
      </c>
      <c r="I15" s="863" t="s">
        <v>195</v>
      </c>
      <c r="J15" s="863"/>
      <c r="K15" s="863"/>
      <c r="L15" s="786" t="s">
        <v>196</v>
      </c>
      <c r="M15" s="786" t="s">
        <v>197</v>
      </c>
      <c r="N15" s="786" t="s">
        <v>198</v>
      </c>
      <c r="O15" s="786" t="s">
        <v>199</v>
      </c>
      <c r="P15" s="786" t="s">
        <v>200</v>
      </c>
      <c r="Q15" s="863" t="s">
        <v>212</v>
      </c>
      <c r="R15" s="863"/>
      <c r="S15" s="863" t="s">
        <v>213</v>
      </c>
      <c r="T15" s="863"/>
      <c r="U15" s="863"/>
      <c r="V15" s="863" t="s">
        <v>203</v>
      </c>
      <c r="W15" s="863"/>
      <c r="X15" s="863" t="s">
        <v>214</v>
      </c>
      <c r="Y15" s="863"/>
      <c r="Z15" s="863"/>
    </row>
    <row r="16" spans="1:26" ht="15" thickBot="1">
      <c r="A16" s="783"/>
      <c r="B16" s="787" t="s">
        <v>215</v>
      </c>
      <c r="C16" s="794">
        <v>0</v>
      </c>
      <c r="D16" s="795">
        <v>0</v>
      </c>
      <c r="E16" s="795">
        <v>0</v>
      </c>
      <c r="F16" s="795">
        <v>0</v>
      </c>
      <c r="G16" s="795">
        <v>0</v>
      </c>
      <c r="H16" s="788">
        <v>51165.87</v>
      </c>
      <c r="I16" s="868">
        <v>0</v>
      </c>
      <c r="J16" s="868"/>
      <c r="K16" s="868"/>
      <c r="L16" s="795">
        <v>0</v>
      </c>
      <c r="M16" s="795">
        <v>0</v>
      </c>
      <c r="N16" s="795">
        <v>0</v>
      </c>
      <c r="O16" s="795">
        <v>0</v>
      </c>
      <c r="P16" s="795">
        <v>0</v>
      </c>
      <c r="Q16" s="865">
        <v>51165.87</v>
      </c>
      <c r="R16" s="865"/>
      <c r="S16" s="869" t="s">
        <v>739</v>
      </c>
      <c r="T16" s="869"/>
      <c r="U16" s="869"/>
      <c r="V16" s="865">
        <v>51165.87</v>
      </c>
      <c r="W16" s="865"/>
      <c r="X16" s="864">
        <v>1</v>
      </c>
      <c r="Y16" s="864"/>
      <c r="Z16" s="864"/>
    </row>
    <row r="17" spans="1:26" ht="14.25">
      <c r="A17" s="783"/>
      <c r="B17" s="796"/>
      <c r="C17" s="797"/>
      <c r="D17" s="797"/>
      <c r="E17" s="797"/>
      <c r="F17" s="797"/>
      <c r="G17" s="797"/>
      <c r="H17" s="798"/>
      <c r="I17" s="797"/>
      <c r="J17" s="797"/>
      <c r="K17" s="797"/>
      <c r="L17" s="797"/>
      <c r="M17" s="797"/>
      <c r="N17" s="797"/>
      <c r="O17" s="797"/>
      <c r="P17" s="797"/>
      <c r="Q17" s="798"/>
      <c r="R17" s="798"/>
      <c r="S17" s="799"/>
      <c r="T17" s="799"/>
      <c r="U17" s="799"/>
      <c r="V17" s="798"/>
      <c r="W17" s="798"/>
      <c r="X17" s="800"/>
      <c r="Y17" s="800"/>
      <c r="Z17" s="800"/>
    </row>
    <row r="18" spans="1:26" ht="14.25">
      <c r="A18" s="783"/>
      <c r="B18" s="796"/>
      <c r="C18" s="797"/>
      <c r="D18" s="797"/>
      <c r="E18" s="797"/>
      <c r="F18" s="797"/>
      <c r="G18" s="797"/>
      <c r="H18" s="798"/>
      <c r="I18" s="797"/>
      <c r="J18" s="797"/>
      <c r="K18" s="797"/>
      <c r="L18" s="797"/>
      <c r="M18" s="797"/>
      <c r="N18" s="797"/>
      <c r="O18" s="797"/>
      <c r="P18" s="797"/>
      <c r="Q18" s="798"/>
      <c r="R18" s="798"/>
      <c r="S18" s="799"/>
      <c r="T18" s="799"/>
      <c r="U18" s="799"/>
      <c r="V18" s="798"/>
      <c r="W18" s="798"/>
      <c r="X18" s="800"/>
      <c r="Y18" s="800"/>
      <c r="Z18" s="800"/>
    </row>
    <row r="19" spans="1:26" ht="13.5" customHeight="1" thickBot="1">
      <c r="A19" s="783"/>
      <c r="B19" s="784"/>
      <c r="C19" s="784"/>
      <c r="D19" s="784"/>
      <c r="E19" s="784"/>
      <c r="F19" s="784"/>
      <c r="G19" s="784"/>
      <c r="H19" s="784"/>
      <c r="I19" s="784"/>
      <c r="J19" s="784"/>
      <c r="K19" s="784"/>
      <c r="L19" s="784"/>
      <c r="M19" s="784"/>
      <c r="N19" s="784"/>
      <c r="O19" s="784"/>
      <c r="P19" s="784"/>
      <c r="Q19" s="784"/>
      <c r="R19" s="784"/>
      <c r="S19" s="784"/>
      <c r="T19" s="784"/>
      <c r="U19" s="784"/>
      <c r="V19" s="784"/>
      <c r="W19" s="784"/>
      <c r="X19" s="784"/>
      <c r="Y19" s="784"/>
      <c r="Z19" s="784"/>
    </row>
    <row r="20" spans="1:26" ht="375" customHeight="1" thickBot="1">
      <c r="A20" s="783"/>
      <c r="B20" s="870"/>
      <c r="C20" s="870"/>
      <c r="D20" s="870"/>
      <c r="E20" s="870"/>
      <c r="F20" s="870"/>
      <c r="G20" s="870"/>
      <c r="H20" s="870"/>
      <c r="I20" s="870"/>
      <c r="J20" s="870"/>
      <c r="K20" s="870"/>
      <c r="L20" s="870"/>
      <c r="M20" s="870"/>
      <c r="N20" s="870"/>
      <c r="O20" s="870"/>
      <c r="P20" s="870"/>
      <c r="Q20" s="870"/>
      <c r="R20" s="870"/>
      <c r="S20" s="870"/>
      <c r="T20" s="870"/>
      <c r="U20" s="870"/>
      <c r="V20" s="870"/>
      <c r="W20" s="870"/>
      <c r="X20" s="870"/>
      <c r="Y20" s="870"/>
      <c r="Z20" s="784"/>
    </row>
    <row r="21" spans="1:26" ht="21" customHeight="1">
      <c r="A21" s="783"/>
      <c r="B21" s="784"/>
      <c r="C21" s="784"/>
      <c r="D21" s="784"/>
      <c r="E21" s="784"/>
      <c r="F21" s="784"/>
      <c r="G21" s="784"/>
      <c r="H21" s="784"/>
      <c r="I21" s="784"/>
      <c r="J21" s="784"/>
      <c r="K21" s="784"/>
      <c r="L21" s="784"/>
      <c r="M21" s="784"/>
      <c r="N21" s="784"/>
      <c r="O21" s="784"/>
      <c r="P21" s="784"/>
      <c r="Q21" s="784"/>
      <c r="R21" s="784"/>
      <c r="S21" s="784"/>
      <c r="T21" s="784"/>
      <c r="U21" s="784"/>
      <c r="V21" s="784"/>
      <c r="W21" s="784"/>
      <c r="X21" s="784"/>
      <c r="Y21" s="784"/>
      <c r="Z21" s="784"/>
    </row>
    <row r="22" spans="1:26" ht="18" customHeight="1">
      <c r="A22" s="783"/>
      <c r="B22" s="861" t="s">
        <v>216</v>
      </c>
      <c r="C22" s="861"/>
      <c r="D22" s="861"/>
      <c r="E22" s="861"/>
      <c r="F22" s="861"/>
      <c r="G22" s="861"/>
      <c r="H22" s="861"/>
      <c r="I22" s="861"/>
      <c r="J22" s="861"/>
      <c r="K22" s="861"/>
      <c r="L22" s="861"/>
      <c r="M22" s="861"/>
      <c r="N22" s="861"/>
      <c r="O22" s="861"/>
      <c r="P22" s="861"/>
      <c r="Q22" s="861"/>
      <c r="R22" s="784"/>
      <c r="S22" s="784"/>
      <c r="T22" s="784"/>
      <c r="U22" s="862" t="s">
        <v>188</v>
      </c>
      <c r="V22" s="862"/>
      <c r="W22" s="862"/>
      <c r="X22" s="862"/>
      <c r="Y22" s="862"/>
      <c r="Z22" s="784"/>
    </row>
    <row r="23" spans="1:26" ht="3" customHeight="1">
      <c r="A23" s="783"/>
      <c r="B23" s="861"/>
      <c r="C23" s="861"/>
      <c r="D23" s="861"/>
      <c r="E23" s="861"/>
      <c r="F23" s="861"/>
      <c r="G23" s="861"/>
      <c r="H23" s="861"/>
      <c r="I23" s="861"/>
      <c r="J23" s="861"/>
      <c r="K23" s="861"/>
      <c r="L23" s="861"/>
      <c r="M23" s="861"/>
      <c r="N23" s="861"/>
      <c r="O23" s="861"/>
      <c r="P23" s="861"/>
      <c r="Q23" s="861"/>
      <c r="R23" s="784"/>
      <c r="S23" s="784"/>
      <c r="T23" s="784"/>
      <c r="U23" s="784"/>
      <c r="V23" s="784"/>
      <c r="W23" s="784"/>
      <c r="X23" s="784"/>
      <c r="Y23" s="784"/>
      <c r="Z23" s="784"/>
    </row>
    <row r="24" spans="1:26" ht="13.5" customHeight="1">
      <c r="A24" s="783"/>
      <c r="B24" s="784"/>
      <c r="C24" s="784"/>
      <c r="D24" s="784"/>
      <c r="E24" s="784"/>
      <c r="F24" s="784"/>
      <c r="G24" s="784"/>
      <c r="H24" s="784"/>
      <c r="I24" s="784"/>
      <c r="J24" s="784"/>
      <c r="K24" s="784"/>
      <c r="L24" s="784"/>
      <c r="M24" s="784"/>
      <c r="N24" s="784"/>
      <c r="O24" s="784"/>
      <c r="P24" s="784"/>
      <c r="Q24" s="784"/>
      <c r="R24" s="784"/>
      <c r="S24" s="784"/>
      <c r="T24" s="784"/>
      <c r="U24" s="784"/>
      <c r="V24" s="784"/>
      <c r="W24" s="784"/>
      <c r="X24" s="784"/>
      <c r="Y24" s="784"/>
      <c r="Z24" s="784"/>
    </row>
    <row r="25" spans="1:26" ht="16.5" thickBot="1">
      <c r="A25" s="783"/>
      <c r="B25" s="801" t="s">
        <v>217</v>
      </c>
      <c r="C25" s="802"/>
      <c r="D25" s="802"/>
      <c r="E25" s="802"/>
      <c r="F25" s="802"/>
      <c r="G25" s="802"/>
      <c r="H25" s="802"/>
      <c r="I25" s="871"/>
      <c r="J25" s="871"/>
      <c r="K25" s="871"/>
      <c r="L25" s="802"/>
      <c r="M25" s="802"/>
      <c r="N25" s="802"/>
      <c r="O25" s="802"/>
      <c r="P25" s="802"/>
      <c r="Q25" s="871"/>
      <c r="R25" s="871"/>
      <c r="S25" s="871"/>
      <c r="T25" s="871"/>
      <c r="U25" s="871"/>
      <c r="V25" s="871"/>
      <c r="W25" s="871"/>
      <c r="X25" s="871"/>
      <c r="Y25" s="803"/>
      <c r="Z25" s="784"/>
    </row>
    <row r="26" spans="1:26" ht="13.5" thickBot="1">
      <c r="A26" s="783"/>
      <c r="B26" s="804" t="s">
        <v>298</v>
      </c>
      <c r="C26" s="786" t="s">
        <v>189</v>
      </c>
      <c r="D26" s="786" t="s">
        <v>190</v>
      </c>
      <c r="E26" s="786" t="s">
        <v>191</v>
      </c>
      <c r="F26" s="786" t="s">
        <v>192</v>
      </c>
      <c r="G26" s="786" t="s">
        <v>193</v>
      </c>
      <c r="H26" s="786" t="s">
        <v>194</v>
      </c>
      <c r="I26" s="863" t="s">
        <v>195</v>
      </c>
      <c r="J26" s="863"/>
      <c r="K26" s="863"/>
      <c r="L26" s="786" t="s">
        <v>196</v>
      </c>
      <c r="M26" s="786" t="s">
        <v>197</v>
      </c>
      <c r="N26" s="786" t="s">
        <v>198</v>
      </c>
      <c r="O26" s="786" t="s">
        <v>199</v>
      </c>
      <c r="P26" s="786" t="s">
        <v>200</v>
      </c>
      <c r="Q26" s="863" t="s">
        <v>201</v>
      </c>
      <c r="R26" s="863"/>
      <c r="S26" s="863"/>
      <c r="T26" s="863" t="s">
        <v>218</v>
      </c>
      <c r="U26" s="863"/>
      <c r="V26" s="863"/>
      <c r="W26" s="863" t="s">
        <v>204</v>
      </c>
      <c r="X26" s="863"/>
      <c r="Y26" s="805"/>
      <c r="Z26" s="784"/>
    </row>
    <row r="27" spans="1:26" ht="15" thickBot="1">
      <c r="A27" s="783"/>
      <c r="B27" s="787" t="s">
        <v>205</v>
      </c>
      <c r="C27" s="788">
        <v>97001.845</v>
      </c>
      <c r="D27" s="788">
        <v>50305.438</v>
      </c>
      <c r="E27" s="788">
        <v>51638.503</v>
      </c>
      <c r="F27" s="788">
        <v>43163.127</v>
      </c>
      <c r="G27" s="788">
        <v>48742.306</v>
      </c>
      <c r="H27" s="788">
        <v>58579.891</v>
      </c>
      <c r="I27" s="865">
        <v>67511.029</v>
      </c>
      <c r="J27" s="865"/>
      <c r="K27" s="865"/>
      <c r="L27" s="788">
        <v>57015.387</v>
      </c>
      <c r="M27" s="788">
        <v>61724.952</v>
      </c>
      <c r="N27" s="788">
        <v>48391.167</v>
      </c>
      <c r="O27" s="788">
        <v>0</v>
      </c>
      <c r="P27" s="788">
        <v>0</v>
      </c>
      <c r="Q27" s="865">
        <v>584073.645</v>
      </c>
      <c r="R27" s="865"/>
      <c r="S27" s="865"/>
      <c r="T27" s="865">
        <v>720000</v>
      </c>
      <c r="U27" s="865"/>
      <c r="V27" s="865"/>
      <c r="W27" s="864">
        <v>0.8112133958333333</v>
      </c>
      <c r="X27" s="864"/>
      <c r="Y27" s="805"/>
      <c r="Z27" s="784"/>
    </row>
    <row r="28" spans="1:26" ht="15" thickBot="1">
      <c r="A28" s="783"/>
      <c r="B28" s="787" t="s">
        <v>206</v>
      </c>
      <c r="C28" s="788">
        <v>9584.226</v>
      </c>
      <c r="D28" s="788">
        <v>1214.38</v>
      </c>
      <c r="E28" s="788">
        <v>5420.442</v>
      </c>
      <c r="F28" s="788">
        <v>19010.848</v>
      </c>
      <c r="G28" s="788">
        <v>0</v>
      </c>
      <c r="H28" s="788">
        <v>0</v>
      </c>
      <c r="I28" s="865">
        <v>0</v>
      </c>
      <c r="J28" s="865"/>
      <c r="K28" s="865"/>
      <c r="L28" s="788">
        <v>0</v>
      </c>
      <c r="M28" s="788">
        <v>0</v>
      </c>
      <c r="N28" s="788">
        <v>274.685</v>
      </c>
      <c r="O28" s="788">
        <v>0</v>
      </c>
      <c r="P28" s="788">
        <v>0</v>
      </c>
      <c r="Q28" s="865">
        <v>35504.581</v>
      </c>
      <c r="R28" s="865"/>
      <c r="S28" s="865"/>
      <c r="T28" s="865">
        <v>69000</v>
      </c>
      <c r="U28" s="865"/>
      <c r="V28" s="865"/>
      <c r="W28" s="864">
        <v>0.5145591449275362</v>
      </c>
      <c r="X28" s="864"/>
      <c r="Y28" s="805"/>
      <c r="Z28" s="784"/>
    </row>
    <row r="29" spans="1:26" ht="15" thickBot="1">
      <c r="A29" s="783"/>
      <c r="B29" s="787" t="s">
        <v>207</v>
      </c>
      <c r="C29" s="788">
        <v>6825.264</v>
      </c>
      <c r="D29" s="788">
        <v>5300.21</v>
      </c>
      <c r="E29" s="788">
        <v>3862.699</v>
      </c>
      <c r="F29" s="788">
        <v>4457.751</v>
      </c>
      <c r="G29" s="788">
        <v>5310.337</v>
      </c>
      <c r="H29" s="788">
        <v>4902.809</v>
      </c>
      <c r="I29" s="865">
        <v>5940.979</v>
      </c>
      <c r="J29" s="865"/>
      <c r="K29" s="865"/>
      <c r="L29" s="788">
        <v>7374.157</v>
      </c>
      <c r="M29" s="788">
        <v>5299.05</v>
      </c>
      <c r="N29" s="788">
        <v>6213.227</v>
      </c>
      <c r="O29" s="788">
        <v>0</v>
      </c>
      <c r="P29" s="788">
        <v>0</v>
      </c>
      <c r="Q29" s="865">
        <v>55486.483</v>
      </c>
      <c r="R29" s="865"/>
      <c r="S29" s="865"/>
      <c r="T29" s="865">
        <v>55000</v>
      </c>
      <c r="U29" s="865"/>
      <c r="V29" s="865"/>
      <c r="W29" s="864">
        <v>1.0088451454545455</v>
      </c>
      <c r="X29" s="864"/>
      <c r="Y29" s="805"/>
      <c r="Z29" s="784"/>
    </row>
    <row r="30" spans="1:26" ht="15" thickBot="1">
      <c r="A30" s="783"/>
      <c r="B30" s="787" t="s">
        <v>208</v>
      </c>
      <c r="C30" s="788">
        <v>162769.205</v>
      </c>
      <c r="D30" s="788">
        <v>7249.698</v>
      </c>
      <c r="E30" s="788">
        <v>57566.957</v>
      </c>
      <c r="F30" s="788">
        <v>143131.421</v>
      </c>
      <c r="G30" s="788">
        <v>0</v>
      </c>
      <c r="H30" s="788">
        <v>96005.59</v>
      </c>
      <c r="I30" s="865">
        <v>198306.559</v>
      </c>
      <c r="J30" s="865"/>
      <c r="K30" s="865"/>
      <c r="L30" s="788">
        <v>0</v>
      </c>
      <c r="M30" s="788">
        <v>48031.282</v>
      </c>
      <c r="N30" s="788">
        <v>64966.72</v>
      </c>
      <c r="O30" s="788">
        <v>0</v>
      </c>
      <c r="P30" s="788">
        <v>0</v>
      </c>
      <c r="Q30" s="865">
        <v>778027.432</v>
      </c>
      <c r="R30" s="865"/>
      <c r="S30" s="865"/>
      <c r="T30" s="865">
        <v>1060000</v>
      </c>
      <c r="U30" s="865"/>
      <c r="V30" s="865"/>
      <c r="W30" s="864">
        <v>0.7339881433962264</v>
      </c>
      <c r="X30" s="864"/>
      <c r="Y30" s="805"/>
      <c r="Z30" s="784"/>
    </row>
    <row r="31" spans="1:26" ht="15" thickBot="1">
      <c r="A31" s="783"/>
      <c r="B31" s="787" t="s">
        <v>209</v>
      </c>
      <c r="C31" s="788">
        <v>133680.842</v>
      </c>
      <c r="D31" s="788">
        <v>261137.601</v>
      </c>
      <c r="E31" s="788">
        <v>0</v>
      </c>
      <c r="F31" s="788">
        <v>94895.795</v>
      </c>
      <c r="G31" s="788">
        <v>230945.932</v>
      </c>
      <c r="H31" s="788">
        <v>64396.678</v>
      </c>
      <c r="I31" s="865">
        <v>119679.623</v>
      </c>
      <c r="J31" s="865"/>
      <c r="K31" s="865"/>
      <c r="L31" s="788">
        <v>243589.216</v>
      </c>
      <c r="M31" s="788">
        <v>56691.164</v>
      </c>
      <c r="N31" s="788">
        <v>125041.432</v>
      </c>
      <c r="O31" s="788">
        <v>0</v>
      </c>
      <c r="P31" s="788">
        <v>0</v>
      </c>
      <c r="Q31" s="865">
        <v>1330058.283</v>
      </c>
      <c r="R31" s="865"/>
      <c r="S31" s="865"/>
      <c r="T31" s="865">
        <v>1712600</v>
      </c>
      <c r="U31" s="865"/>
      <c r="V31" s="865"/>
      <c r="W31" s="864">
        <v>0.7766310189186033</v>
      </c>
      <c r="X31" s="864"/>
      <c r="Y31" s="805"/>
      <c r="Z31" s="784"/>
    </row>
    <row r="32" spans="1:26" ht="15.75" thickBot="1">
      <c r="A32" s="783"/>
      <c r="B32" s="789" t="s">
        <v>210</v>
      </c>
      <c r="C32" s="790">
        <v>409861.382</v>
      </c>
      <c r="D32" s="790">
        <v>325207.327</v>
      </c>
      <c r="E32" s="790">
        <v>118488.601</v>
      </c>
      <c r="F32" s="790">
        <v>304658.942</v>
      </c>
      <c r="G32" s="790">
        <v>284998.575</v>
      </c>
      <c r="H32" s="790">
        <v>223884.968</v>
      </c>
      <c r="I32" s="866">
        <v>391438.19</v>
      </c>
      <c r="J32" s="866"/>
      <c r="K32" s="866"/>
      <c r="L32" s="790">
        <v>307978.76</v>
      </c>
      <c r="M32" s="790">
        <v>171746.448</v>
      </c>
      <c r="N32" s="790">
        <v>244887.231</v>
      </c>
      <c r="O32" s="790">
        <v>0</v>
      </c>
      <c r="P32" s="790">
        <v>0</v>
      </c>
      <c r="Q32" s="866">
        <v>2783150.424</v>
      </c>
      <c r="R32" s="866"/>
      <c r="S32" s="866"/>
      <c r="T32" s="866">
        <v>3616600</v>
      </c>
      <c r="U32" s="866"/>
      <c r="V32" s="866"/>
      <c r="W32" s="867">
        <v>0.7695488646795333</v>
      </c>
      <c r="X32" s="867"/>
      <c r="Y32" s="805"/>
      <c r="Z32" s="784"/>
    </row>
    <row r="33" spans="1:26" ht="12.75">
      <c r="A33" s="783"/>
      <c r="B33" s="806"/>
      <c r="C33" s="806"/>
      <c r="D33" s="806"/>
      <c r="E33" s="806"/>
      <c r="F33" s="806"/>
      <c r="G33" s="806"/>
      <c r="H33" s="806"/>
      <c r="I33" s="872"/>
      <c r="J33" s="872"/>
      <c r="K33" s="872"/>
      <c r="L33" s="806"/>
      <c r="M33" s="806"/>
      <c r="N33" s="806"/>
      <c r="O33" s="806"/>
      <c r="P33" s="806"/>
      <c r="Q33" s="872"/>
      <c r="R33" s="872"/>
      <c r="S33" s="872"/>
      <c r="T33" s="872"/>
      <c r="U33" s="872"/>
      <c r="V33" s="872"/>
      <c r="W33" s="872"/>
      <c r="X33" s="872"/>
      <c r="Y33" s="807"/>
      <c r="Z33" s="784"/>
    </row>
    <row r="34" spans="1:26" ht="12.75">
      <c r="A34" s="783"/>
      <c r="B34" s="808"/>
      <c r="C34" s="808"/>
      <c r="D34" s="808"/>
      <c r="E34" s="808"/>
      <c r="F34" s="808"/>
      <c r="G34" s="808"/>
      <c r="H34" s="808"/>
      <c r="I34" s="808"/>
      <c r="J34" s="808"/>
      <c r="K34" s="808"/>
      <c r="L34" s="808"/>
      <c r="M34" s="808"/>
      <c r="N34" s="808"/>
      <c r="O34" s="808"/>
      <c r="P34" s="808"/>
      <c r="Q34" s="808"/>
      <c r="R34" s="808"/>
      <c r="S34" s="808"/>
      <c r="T34" s="808"/>
      <c r="U34" s="808"/>
      <c r="V34" s="808"/>
      <c r="W34" s="808"/>
      <c r="X34" s="808"/>
      <c r="Y34" s="809"/>
      <c r="Z34" s="784"/>
    </row>
    <row r="35" spans="1:26" ht="12.75">
      <c r="A35" s="783"/>
      <c r="B35" s="808"/>
      <c r="C35" s="808"/>
      <c r="D35" s="808"/>
      <c r="E35" s="808"/>
      <c r="F35" s="808"/>
      <c r="G35" s="808"/>
      <c r="H35" s="808"/>
      <c r="I35" s="808"/>
      <c r="J35" s="808"/>
      <c r="K35" s="808"/>
      <c r="L35" s="808"/>
      <c r="M35" s="808"/>
      <c r="N35" s="808"/>
      <c r="O35" s="808"/>
      <c r="P35" s="808"/>
      <c r="Q35" s="808"/>
      <c r="R35" s="808"/>
      <c r="S35" s="808"/>
      <c r="T35" s="808"/>
      <c r="U35" s="808"/>
      <c r="V35" s="808"/>
      <c r="W35" s="808"/>
      <c r="X35" s="808"/>
      <c r="Y35" s="809"/>
      <c r="Z35" s="784"/>
    </row>
    <row r="36" spans="1:26" ht="9.75" customHeight="1">
      <c r="A36" s="783"/>
      <c r="B36" s="784"/>
      <c r="C36" s="784"/>
      <c r="D36" s="784"/>
      <c r="E36" s="784"/>
      <c r="F36" s="784"/>
      <c r="G36" s="784"/>
      <c r="H36" s="784"/>
      <c r="I36" s="784"/>
      <c r="J36" s="784"/>
      <c r="K36" s="784"/>
      <c r="L36" s="784"/>
      <c r="M36" s="784"/>
      <c r="N36" s="784"/>
      <c r="O36" s="784"/>
      <c r="P36" s="784"/>
      <c r="Q36" s="784"/>
      <c r="R36" s="784"/>
      <c r="S36" s="784"/>
      <c r="T36" s="784"/>
      <c r="U36" s="784"/>
      <c r="V36" s="784"/>
      <c r="W36" s="784"/>
      <c r="X36" s="784"/>
      <c r="Y36" s="784"/>
      <c r="Z36" s="784"/>
    </row>
    <row r="37" spans="1:26" ht="13.5" customHeight="1">
      <c r="A37" s="783"/>
      <c r="B37" s="873" t="s">
        <v>219</v>
      </c>
      <c r="C37" s="873"/>
      <c r="D37" s="873"/>
      <c r="E37" s="873"/>
      <c r="F37" s="873"/>
      <c r="G37" s="873"/>
      <c r="H37" s="873"/>
      <c r="I37" s="873"/>
      <c r="J37" s="873"/>
      <c r="K37" s="873"/>
      <c r="L37" s="873"/>
      <c r="M37" s="873"/>
      <c r="N37" s="873"/>
      <c r="O37" s="873"/>
      <c r="P37" s="873"/>
      <c r="Q37" s="873"/>
      <c r="R37" s="873"/>
      <c r="S37" s="873"/>
      <c r="T37" s="873"/>
      <c r="U37" s="873"/>
      <c r="V37" s="873"/>
      <c r="W37" s="873"/>
      <c r="X37" s="873"/>
      <c r="Y37" s="873"/>
      <c r="Z37" s="784"/>
    </row>
    <row r="38" spans="1:26" ht="13.5" customHeight="1">
      <c r="A38" s="783"/>
      <c r="B38" s="873" t="s">
        <v>220</v>
      </c>
      <c r="C38" s="873"/>
      <c r="D38" s="873"/>
      <c r="E38" s="873"/>
      <c r="F38" s="873"/>
      <c r="G38" s="873"/>
      <c r="H38" s="873"/>
      <c r="I38" s="873"/>
      <c r="J38" s="873"/>
      <c r="K38" s="873"/>
      <c r="L38" s="873"/>
      <c r="M38" s="873"/>
      <c r="N38" s="873"/>
      <c r="O38" s="873"/>
      <c r="P38" s="873"/>
      <c r="Q38" s="873"/>
      <c r="R38" s="873"/>
      <c r="S38" s="873"/>
      <c r="T38" s="873"/>
      <c r="U38" s="873"/>
      <c r="V38" s="873"/>
      <c r="W38" s="873"/>
      <c r="X38" s="873"/>
      <c r="Y38" s="873"/>
      <c r="Z38" s="784"/>
    </row>
    <row r="39" spans="1:26" ht="13.5" customHeight="1">
      <c r="A39" s="783"/>
      <c r="B39" s="873" t="s">
        <v>221</v>
      </c>
      <c r="C39" s="873"/>
      <c r="D39" s="873"/>
      <c r="E39" s="873"/>
      <c r="F39" s="873"/>
      <c r="G39" s="873"/>
      <c r="H39" s="873"/>
      <c r="I39" s="873"/>
      <c r="J39" s="873"/>
      <c r="K39" s="873"/>
      <c r="L39" s="873"/>
      <c r="M39" s="873"/>
      <c r="N39" s="873"/>
      <c r="O39" s="873"/>
      <c r="P39" s="873"/>
      <c r="Q39" s="873"/>
      <c r="R39" s="873"/>
      <c r="S39" s="873"/>
      <c r="T39" s="873"/>
      <c r="U39" s="873"/>
      <c r="V39" s="873"/>
      <c r="W39" s="873"/>
      <c r="X39" s="873"/>
      <c r="Y39" s="873"/>
      <c r="Z39" s="784"/>
    </row>
    <row r="40" spans="1:26" ht="13.5" customHeight="1">
      <c r="A40" s="783"/>
      <c r="B40" s="810"/>
      <c r="C40" s="810"/>
      <c r="D40" s="810"/>
      <c r="E40" s="810"/>
      <c r="F40" s="810"/>
      <c r="G40" s="810"/>
      <c r="H40" s="810"/>
      <c r="I40" s="810"/>
      <c r="J40" s="810"/>
      <c r="K40" s="810"/>
      <c r="L40" s="810"/>
      <c r="M40" s="810"/>
      <c r="N40" s="810"/>
      <c r="O40" s="810"/>
      <c r="P40" s="810"/>
      <c r="Q40" s="810"/>
      <c r="R40" s="810"/>
      <c r="S40" s="810"/>
      <c r="T40" s="810"/>
      <c r="U40" s="810"/>
      <c r="V40" s="810"/>
      <c r="W40" s="810"/>
      <c r="X40" s="810"/>
      <c r="Y40" s="810"/>
      <c r="Z40" s="784"/>
    </row>
    <row r="41" spans="1:26" ht="13.5" customHeight="1">
      <c r="A41" s="783"/>
      <c r="B41" s="810"/>
      <c r="C41" s="810"/>
      <c r="D41" s="810"/>
      <c r="E41" s="810"/>
      <c r="F41" s="810"/>
      <c r="G41" s="810"/>
      <c r="H41" s="810"/>
      <c r="I41" s="810"/>
      <c r="J41" s="810"/>
      <c r="K41" s="810"/>
      <c r="L41" s="810"/>
      <c r="M41" s="810"/>
      <c r="N41" s="810"/>
      <c r="O41" s="810"/>
      <c r="P41" s="810"/>
      <c r="Q41" s="810"/>
      <c r="R41" s="810"/>
      <c r="S41" s="810"/>
      <c r="T41" s="810"/>
      <c r="U41" s="810"/>
      <c r="V41" s="810"/>
      <c r="W41" s="810"/>
      <c r="X41" s="810"/>
      <c r="Y41" s="810"/>
      <c r="Z41" s="784"/>
    </row>
    <row r="42" spans="1:26" ht="21" customHeight="1">
      <c r="A42" s="783"/>
      <c r="B42" s="784"/>
      <c r="C42" s="784"/>
      <c r="D42" s="784"/>
      <c r="E42" s="784"/>
      <c r="F42" s="784"/>
      <c r="G42" s="784"/>
      <c r="H42" s="784"/>
      <c r="I42" s="784"/>
      <c r="J42" s="784"/>
      <c r="K42" s="784"/>
      <c r="L42" s="784"/>
      <c r="M42" s="784"/>
      <c r="N42" s="784"/>
      <c r="O42" s="784"/>
      <c r="P42" s="784"/>
      <c r="Q42" s="784"/>
      <c r="R42" s="784"/>
      <c r="S42" s="784"/>
      <c r="T42" s="784"/>
      <c r="U42" s="784"/>
      <c r="V42" s="784"/>
      <c r="W42" s="784"/>
      <c r="X42" s="784"/>
      <c r="Y42" s="784"/>
      <c r="Z42" s="784"/>
    </row>
    <row r="43" spans="1:26" ht="16.5" thickBot="1">
      <c r="A43" s="783"/>
      <c r="B43" s="801" t="s">
        <v>222</v>
      </c>
      <c r="C43" s="802"/>
      <c r="D43" s="802"/>
      <c r="E43" s="802"/>
      <c r="F43" s="802"/>
      <c r="G43" s="802"/>
      <c r="H43" s="802"/>
      <c r="I43" s="871"/>
      <c r="J43" s="871"/>
      <c r="K43" s="871"/>
      <c r="L43" s="802"/>
      <c r="M43" s="802"/>
      <c r="N43" s="802"/>
      <c r="O43" s="802"/>
      <c r="P43" s="802"/>
      <c r="Q43" s="871"/>
      <c r="R43" s="871"/>
      <c r="S43" s="871"/>
      <c r="T43" s="871"/>
      <c r="U43" s="871"/>
      <c r="V43" s="871"/>
      <c r="W43" s="871"/>
      <c r="X43" s="871"/>
      <c r="Y43" s="803"/>
      <c r="Z43" s="784"/>
    </row>
    <row r="44" spans="1:26" ht="13.5" thickBot="1">
      <c r="A44" s="783"/>
      <c r="B44" s="804" t="s">
        <v>298</v>
      </c>
      <c r="C44" s="786" t="s">
        <v>189</v>
      </c>
      <c r="D44" s="786" t="s">
        <v>190</v>
      </c>
      <c r="E44" s="786" t="s">
        <v>191</v>
      </c>
      <c r="F44" s="786" t="s">
        <v>192</v>
      </c>
      <c r="G44" s="786" t="s">
        <v>193</v>
      </c>
      <c r="H44" s="786" t="s">
        <v>194</v>
      </c>
      <c r="I44" s="863" t="s">
        <v>195</v>
      </c>
      <c r="J44" s="863"/>
      <c r="K44" s="863"/>
      <c r="L44" s="786" t="s">
        <v>196</v>
      </c>
      <c r="M44" s="786" t="s">
        <v>197</v>
      </c>
      <c r="N44" s="786" t="s">
        <v>198</v>
      </c>
      <c r="O44" s="786" t="s">
        <v>199</v>
      </c>
      <c r="P44" s="786" t="s">
        <v>200</v>
      </c>
      <c r="Q44" s="863" t="s">
        <v>212</v>
      </c>
      <c r="R44" s="863"/>
      <c r="S44" s="863"/>
      <c r="T44" s="863" t="s">
        <v>223</v>
      </c>
      <c r="U44" s="863"/>
      <c r="V44" s="863"/>
      <c r="W44" s="863" t="s">
        <v>204</v>
      </c>
      <c r="X44" s="863"/>
      <c r="Y44" s="805"/>
      <c r="Z44" s="784"/>
    </row>
    <row r="45" spans="1:26" ht="15" thickBot="1">
      <c r="A45" s="783"/>
      <c r="B45" s="787" t="s">
        <v>205</v>
      </c>
      <c r="C45" s="788">
        <v>102756.273</v>
      </c>
      <c r="D45" s="788">
        <v>53813.667</v>
      </c>
      <c r="E45" s="788">
        <v>53378.062</v>
      </c>
      <c r="F45" s="788">
        <v>41733.374</v>
      </c>
      <c r="G45" s="788">
        <v>52137.009</v>
      </c>
      <c r="H45" s="788">
        <v>60452.774</v>
      </c>
      <c r="I45" s="865">
        <v>67831.192</v>
      </c>
      <c r="J45" s="865"/>
      <c r="K45" s="865"/>
      <c r="L45" s="788">
        <v>64975.87</v>
      </c>
      <c r="M45" s="788">
        <v>59171.913</v>
      </c>
      <c r="N45" s="788">
        <v>63053.958</v>
      </c>
      <c r="O45" s="788">
        <v>0</v>
      </c>
      <c r="P45" s="788">
        <v>0</v>
      </c>
      <c r="Q45" s="865">
        <f>_550+_551+_552+_553+_554+_555+_556+_557+_558+_559+_560+_561</f>
        <v>619304.092</v>
      </c>
      <c r="R45" s="865"/>
      <c r="S45" s="865"/>
      <c r="T45" s="865">
        <v>750865.54805</v>
      </c>
      <c r="U45" s="865"/>
      <c r="V45" s="865"/>
      <c r="W45" s="864">
        <f>_562/_563</f>
        <v>0.8247869323720265</v>
      </c>
      <c r="X45" s="864"/>
      <c r="Y45" s="805"/>
      <c r="Z45" s="784"/>
    </row>
    <row r="46" spans="1:26" ht="15" thickBot="1">
      <c r="A46" s="783"/>
      <c r="B46" s="787" t="s">
        <v>206</v>
      </c>
      <c r="C46" s="788">
        <v>7939.311</v>
      </c>
      <c r="D46" s="788">
        <v>1620.607</v>
      </c>
      <c r="E46" s="788">
        <v>12545.511</v>
      </c>
      <c r="F46" s="788">
        <v>29763.338</v>
      </c>
      <c r="G46" s="788">
        <v>0</v>
      </c>
      <c r="H46" s="788">
        <v>0</v>
      </c>
      <c r="I46" s="865">
        <v>0</v>
      </c>
      <c r="J46" s="865"/>
      <c r="K46" s="865"/>
      <c r="L46" s="788">
        <v>0</v>
      </c>
      <c r="M46" s="788">
        <v>1255.399</v>
      </c>
      <c r="N46" s="788">
        <v>5375.564</v>
      </c>
      <c r="O46" s="788">
        <v>0</v>
      </c>
      <c r="P46" s="788">
        <v>0</v>
      </c>
      <c r="Q46" s="865">
        <f>_568+_569+_570+_571+_572+_573+_574+_575+_576+_577+_578+_579</f>
        <v>58499.729999999996</v>
      </c>
      <c r="R46" s="865"/>
      <c r="S46" s="865"/>
      <c r="T46" s="865">
        <v>67880.30191</v>
      </c>
      <c r="U46" s="865"/>
      <c r="V46" s="865"/>
      <c r="W46" s="864">
        <f>_580/_581</f>
        <v>0.8618071569210556</v>
      </c>
      <c r="X46" s="864"/>
      <c r="Y46" s="805"/>
      <c r="Z46" s="784"/>
    </row>
    <row r="47" spans="1:26" ht="15" thickBot="1">
      <c r="A47" s="783"/>
      <c r="B47" s="787" t="s">
        <v>207</v>
      </c>
      <c r="C47" s="788">
        <v>5998.106</v>
      </c>
      <c r="D47" s="788">
        <v>5925.726</v>
      </c>
      <c r="E47" s="788">
        <v>4764.228</v>
      </c>
      <c r="F47" s="788">
        <v>4177.376</v>
      </c>
      <c r="G47" s="788">
        <v>4964.476</v>
      </c>
      <c r="H47" s="788">
        <v>5010.938</v>
      </c>
      <c r="I47" s="865">
        <v>5830.226</v>
      </c>
      <c r="J47" s="865"/>
      <c r="K47" s="865"/>
      <c r="L47" s="788">
        <v>7523.476</v>
      </c>
      <c r="M47" s="788">
        <v>5506.618</v>
      </c>
      <c r="N47" s="788">
        <v>5502.515</v>
      </c>
      <c r="O47" s="788">
        <v>0</v>
      </c>
      <c r="P47" s="788">
        <v>0</v>
      </c>
      <c r="Q47" s="865">
        <f>_586+_587+_588+_589+_590+_591+_592+_593+_594+_595+_596+_597</f>
        <v>55203.685000000005</v>
      </c>
      <c r="R47" s="865"/>
      <c r="S47" s="865"/>
      <c r="T47" s="865">
        <v>67340.90689</v>
      </c>
      <c r="U47" s="865"/>
      <c r="V47" s="865"/>
      <c r="W47" s="864">
        <f>_598/_599</f>
        <v>0.8197645019864984</v>
      </c>
      <c r="X47" s="864"/>
      <c r="Y47" s="805"/>
      <c r="Z47" s="784"/>
    </row>
    <row r="48" spans="1:26" ht="15" thickBot="1">
      <c r="A48" s="783"/>
      <c r="B48" s="787" t="s">
        <v>208</v>
      </c>
      <c r="C48" s="788">
        <v>139600.965</v>
      </c>
      <c r="D48" s="788">
        <v>11039.425</v>
      </c>
      <c r="E48" s="788">
        <v>137501.311</v>
      </c>
      <c r="F48" s="788">
        <v>101010.8</v>
      </c>
      <c r="G48" s="788">
        <v>9346.921</v>
      </c>
      <c r="H48" s="788">
        <v>71555</v>
      </c>
      <c r="I48" s="865">
        <v>367181.642</v>
      </c>
      <c r="J48" s="865"/>
      <c r="K48" s="865"/>
      <c r="L48" s="788">
        <v>2301.552</v>
      </c>
      <c r="M48" s="788">
        <v>131946.223</v>
      </c>
      <c r="N48" s="788">
        <v>130699.252</v>
      </c>
      <c r="O48" s="788">
        <v>0</v>
      </c>
      <c r="P48" s="788">
        <v>0</v>
      </c>
      <c r="Q48" s="865">
        <f>_604+_605+_606+_607+_608+_609+_610+_611+_612+_613+_614+_615</f>
        <v>1102183.091</v>
      </c>
      <c r="R48" s="865"/>
      <c r="S48" s="865"/>
      <c r="T48" s="865">
        <v>1171503.92621</v>
      </c>
      <c r="U48" s="865"/>
      <c r="V48" s="865"/>
      <c r="W48" s="864">
        <f>_616/_617</f>
        <v>0.9408274836651519</v>
      </c>
      <c r="X48" s="864"/>
      <c r="Y48" s="805"/>
      <c r="Z48" s="784"/>
    </row>
    <row r="49" spans="1:26" ht="15" thickBot="1">
      <c r="A49" s="783"/>
      <c r="B49" s="787" t="s">
        <v>209</v>
      </c>
      <c r="C49" s="788">
        <v>137791.976</v>
      </c>
      <c r="D49" s="788">
        <v>261218.062</v>
      </c>
      <c r="E49" s="788">
        <v>0</v>
      </c>
      <c r="F49" s="788">
        <v>119886.975</v>
      </c>
      <c r="G49" s="788">
        <v>214773.907</v>
      </c>
      <c r="H49" s="788">
        <v>64329.475</v>
      </c>
      <c r="I49" s="865">
        <v>124268.395</v>
      </c>
      <c r="J49" s="865"/>
      <c r="K49" s="865"/>
      <c r="L49" s="788">
        <v>244469.911</v>
      </c>
      <c r="M49" s="788">
        <v>52804.294</v>
      </c>
      <c r="N49" s="788">
        <v>118920.037</v>
      </c>
      <c r="O49" s="788">
        <v>0</v>
      </c>
      <c r="P49" s="788">
        <v>0</v>
      </c>
      <c r="Q49" s="865">
        <f>_622+_623+_624+_625+_626+_627+_628+_629+_630+_631+_632+_633</f>
        <v>1338463.0320000001</v>
      </c>
      <c r="R49" s="865"/>
      <c r="S49" s="865"/>
      <c r="T49" s="865">
        <v>1674589.3123400002</v>
      </c>
      <c r="U49" s="865"/>
      <c r="V49" s="865"/>
      <c r="W49" s="864">
        <f>_634/_635</f>
        <v>0.7992783795626216</v>
      </c>
      <c r="X49" s="864"/>
      <c r="Y49" s="805"/>
      <c r="Z49" s="784"/>
    </row>
    <row r="50" spans="1:26" ht="15.75" thickBot="1">
      <c r="A50" s="783"/>
      <c r="B50" s="789" t="s">
        <v>210</v>
      </c>
      <c r="C50" s="790">
        <v>394086.631</v>
      </c>
      <c r="D50" s="790">
        <v>333617.487</v>
      </c>
      <c r="E50" s="790">
        <v>208189.112</v>
      </c>
      <c r="F50" s="790">
        <v>296571.863</v>
      </c>
      <c r="G50" s="790">
        <v>281222.313</v>
      </c>
      <c r="H50" s="790">
        <v>201348.187</v>
      </c>
      <c r="I50" s="866">
        <v>565111.455</v>
      </c>
      <c r="J50" s="866"/>
      <c r="K50" s="866"/>
      <c r="L50" s="790">
        <v>319270.809</v>
      </c>
      <c r="M50" s="790">
        <v>250684.447</v>
      </c>
      <c r="N50" s="790">
        <v>323551.326</v>
      </c>
      <c r="O50" s="790">
        <v>0</v>
      </c>
      <c r="P50" s="790">
        <v>0</v>
      </c>
      <c r="Q50" s="866">
        <f>_532+_533+_534+_535+_536+_537+_538+_539+_540+_541+_542+_543</f>
        <v>3173653.63</v>
      </c>
      <c r="R50" s="866"/>
      <c r="S50" s="866"/>
      <c r="T50" s="866">
        <v>3732179.9954</v>
      </c>
      <c r="U50" s="866"/>
      <c r="V50" s="866"/>
      <c r="W50" s="867">
        <f>_544/_545</f>
        <v>0.8503484917425213</v>
      </c>
      <c r="X50" s="867"/>
      <c r="Y50" s="805"/>
      <c r="Z50" s="784"/>
    </row>
    <row r="51" spans="1:26" ht="12.75">
      <c r="A51" s="783"/>
      <c r="B51" s="811"/>
      <c r="C51" s="811"/>
      <c r="D51" s="811"/>
      <c r="E51" s="811"/>
      <c r="F51" s="811"/>
      <c r="G51" s="811"/>
      <c r="H51" s="811"/>
      <c r="I51" s="874"/>
      <c r="J51" s="874"/>
      <c r="K51" s="874"/>
      <c r="L51" s="811"/>
      <c r="M51" s="811"/>
      <c r="N51" s="811"/>
      <c r="O51" s="811"/>
      <c r="P51" s="811"/>
      <c r="Q51" s="874"/>
      <c r="R51" s="874"/>
      <c r="S51" s="874"/>
      <c r="T51" s="874"/>
      <c r="U51" s="874"/>
      <c r="V51" s="874"/>
      <c r="W51" s="874"/>
      <c r="X51" s="874"/>
      <c r="Y51" s="807"/>
      <c r="Z51" s="784"/>
    </row>
    <row r="52" spans="1:26" ht="12.75">
      <c r="A52" s="783"/>
      <c r="B52" s="808"/>
      <c r="C52" s="808"/>
      <c r="D52" s="808"/>
      <c r="E52" s="808"/>
      <c r="F52" s="808"/>
      <c r="G52" s="808"/>
      <c r="H52" s="808"/>
      <c r="I52" s="808"/>
      <c r="J52" s="808"/>
      <c r="K52" s="808"/>
      <c r="L52" s="808"/>
      <c r="M52" s="808"/>
      <c r="N52" s="808"/>
      <c r="O52" s="808"/>
      <c r="P52" s="808"/>
      <c r="Q52" s="808"/>
      <c r="R52" s="808"/>
      <c r="S52" s="808"/>
      <c r="T52" s="808"/>
      <c r="U52" s="808"/>
      <c r="V52" s="808"/>
      <c r="W52" s="808"/>
      <c r="X52" s="808"/>
      <c r="Y52" s="809"/>
      <c r="Z52" s="784"/>
    </row>
    <row r="53" spans="1:26" ht="12.75">
      <c r="A53" s="783"/>
      <c r="B53" s="808"/>
      <c r="C53" s="808"/>
      <c r="D53" s="808"/>
      <c r="E53" s="808"/>
      <c r="F53" s="808"/>
      <c r="G53" s="808"/>
      <c r="H53" s="808"/>
      <c r="I53" s="808"/>
      <c r="J53" s="808"/>
      <c r="K53" s="808"/>
      <c r="L53" s="808"/>
      <c r="M53" s="808"/>
      <c r="N53" s="808"/>
      <c r="O53" s="808"/>
      <c r="P53" s="808"/>
      <c r="Q53" s="808"/>
      <c r="R53" s="808"/>
      <c r="S53" s="808"/>
      <c r="T53" s="808"/>
      <c r="U53" s="808"/>
      <c r="V53" s="808"/>
      <c r="W53" s="808"/>
      <c r="X53" s="808"/>
      <c r="Y53" s="809"/>
      <c r="Z53" s="784"/>
    </row>
    <row r="54" spans="1:26" ht="2.25" customHeight="1" thickBot="1">
      <c r="A54" s="783"/>
      <c r="B54" s="784"/>
      <c r="C54" s="784"/>
      <c r="D54" s="784"/>
      <c r="E54" s="784"/>
      <c r="F54" s="784"/>
      <c r="G54" s="784"/>
      <c r="H54" s="784"/>
      <c r="I54" s="784"/>
      <c r="J54" s="784"/>
      <c r="K54" s="784"/>
      <c r="L54" s="784"/>
      <c r="M54" s="784"/>
      <c r="N54" s="784"/>
      <c r="O54" s="784"/>
      <c r="P54" s="784"/>
      <c r="Q54" s="784"/>
      <c r="R54" s="784"/>
      <c r="S54" s="784"/>
      <c r="T54" s="784"/>
      <c r="U54" s="784"/>
      <c r="V54" s="784"/>
      <c r="W54" s="784"/>
      <c r="X54" s="784"/>
      <c r="Y54" s="784"/>
      <c r="Z54" s="784"/>
    </row>
    <row r="55" spans="1:26" ht="339.75" customHeight="1" thickBot="1">
      <c r="A55" s="812"/>
      <c r="B55" s="870"/>
      <c r="C55" s="870"/>
      <c r="D55" s="870"/>
      <c r="E55" s="870"/>
      <c r="F55" s="870"/>
      <c r="G55" s="870"/>
      <c r="H55" s="870"/>
      <c r="I55" s="870"/>
      <c r="J55" s="813"/>
      <c r="K55" s="870"/>
      <c r="L55" s="870"/>
      <c r="M55" s="870"/>
      <c r="N55" s="870"/>
      <c r="O55" s="870"/>
      <c r="P55" s="870"/>
      <c r="Q55" s="870"/>
      <c r="R55" s="870"/>
      <c r="S55" s="870"/>
      <c r="T55" s="870"/>
      <c r="U55" s="870"/>
      <c r="V55" s="870"/>
      <c r="W55" s="870"/>
      <c r="X55" s="870"/>
      <c r="Y55" s="870"/>
      <c r="Z55" s="813"/>
    </row>
  </sheetData>
  <mergeCells count="127">
    <mergeCell ref="B55:I55"/>
    <mergeCell ref="K55:Y55"/>
    <mergeCell ref="I51:K51"/>
    <mergeCell ref="Q51:S51"/>
    <mergeCell ref="T51:V51"/>
    <mergeCell ref="W51:X51"/>
    <mergeCell ref="I50:K50"/>
    <mergeCell ref="Q50:S50"/>
    <mergeCell ref="T50:V50"/>
    <mergeCell ref="W50:X50"/>
    <mergeCell ref="I49:K49"/>
    <mergeCell ref="Q49:S49"/>
    <mergeCell ref="T49:V49"/>
    <mergeCell ref="W49:X49"/>
    <mergeCell ref="I48:K48"/>
    <mergeCell ref="Q48:S48"/>
    <mergeCell ref="T48:V48"/>
    <mergeCell ref="W48:X48"/>
    <mergeCell ref="I47:K47"/>
    <mergeCell ref="Q47:S47"/>
    <mergeCell ref="T47:V47"/>
    <mergeCell ref="W47:X47"/>
    <mergeCell ref="I46:K46"/>
    <mergeCell ref="Q46:S46"/>
    <mergeCell ref="T46:V46"/>
    <mergeCell ref="W46:X46"/>
    <mergeCell ref="I45:K45"/>
    <mergeCell ref="Q45:S45"/>
    <mergeCell ref="T45:V45"/>
    <mergeCell ref="W45:X45"/>
    <mergeCell ref="I44:K44"/>
    <mergeCell ref="Q44:S44"/>
    <mergeCell ref="T44:V44"/>
    <mergeCell ref="W44:X44"/>
    <mergeCell ref="B37:Y37"/>
    <mergeCell ref="B38:Y38"/>
    <mergeCell ref="B39:Y39"/>
    <mergeCell ref="I43:K43"/>
    <mergeCell ref="Q43:S43"/>
    <mergeCell ref="T43:V43"/>
    <mergeCell ref="W43:X43"/>
    <mergeCell ref="I33:K33"/>
    <mergeCell ref="Q33:S33"/>
    <mergeCell ref="T33:V33"/>
    <mergeCell ref="W33:X33"/>
    <mergeCell ref="I32:K32"/>
    <mergeCell ref="Q32:S32"/>
    <mergeCell ref="T32:V32"/>
    <mergeCell ref="W32:X32"/>
    <mergeCell ref="I31:K31"/>
    <mergeCell ref="Q31:S31"/>
    <mergeCell ref="T31:V31"/>
    <mergeCell ref="W31:X31"/>
    <mergeCell ref="I30:K30"/>
    <mergeCell ref="Q30:S30"/>
    <mergeCell ref="T30:V30"/>
    <mergeCell ref="W30:X30"/>
    <mergeCell ref="I29:K29"/>
    <mergeCell ref="Q29:S29"/>
    <mergeCell ref="T29:V29"/>
    <mergeCell ref="W29:X29"/>
    <mergeCell ref="I28:K28"/>
    <mergeCell ref="Q28:S28"/>
    <mergeCell ref="T28:V28"/>
    <mergeCell ref="W28:X28"/>
    <mergeCell ref="I27:K27"/>
    <mergeCell ref="Q27:S27"/>
    <mergeCell ref="T27:V27"/>
    <mergeCell ref="W27:X27"/>
    <mergeCell ref="I26:K26"/>
    <mergeCell ref="Q26:S26"/>
    <mergeCell ref="T26:V26"/>
    <mergeCell ref="W26:X26"/>
    <mergeCell ref="B20:Y20"/>
    <mergeCell ref="B22:Q23"/>
    <mergeCell ref="U22:Y22"/>
    <mergeCell ref="I25:K25"/>
    <mergeCell ref="Q25:S25"/>
    <mergeCell ref="T25:V25"/>
    <mergeCell ref="W25:X25"/>
    <mergeCell ref="X15:Z15"/>
    <mergeCell ref="I16:K16"/>
    <mergeCell ref="Q16:R16"/>
    <mergeCell ref="S16:U16"/>
    <mergeCell ref="V16:W16"/>
    <mergeCell ref="X16:Z16"/>
    <mergeCell ref="I15:K15"/>
    <mergeCell ref="Q15:R15"/>
    <mergeCell ref="S15:U15"/>
    <mergeCell ref="V15:W15"/>
    <mergeCell ref="X10:Z10"/>
    <mergeCell ref="I11:K11"/>
    <mergeCell ref="Q11:R11"/>
    <mergeCell ref="S11:U11"/>
    <mergeCell ref="V11:W11"/>
    <mergeCell ref="X11:Z11"/>
    <mergeCell ref="I10:K10"/>
    <mergeCell ref="Q10:R10"/>
    <mergeCell ref="S10:U10"/>
    <mergeCell ref="V10:W10"/>
    <mergeCell ref="X8:Z8"/>
    <mergeCell ref="I9:K9"/>
    <mergeCell ref="Q9:R9"/>
    <mergeCell ref="S9:U9"/>
    <mergeCell ref="V9:W9"/>
    <mergeCell ref="X9:Z9"/>
    <mergeCell ref="I8:K8"/>
    <mergeCell ref="Q8:R8"/>
    <mergeCell ref="S8:U8"/>
    <mergeCell ref="V8:W8"/>
    <mergeCell ref="X6:Z6"/>
    <mergeCell ref="I7:K7"/>
    <mergeCell ref="Q7:R7"/>
    <mergeCell ref="S7:U7"/>
    <mergeCell ref="V7:W7"/>
    <mergeCell ref="X7:Z7"/>
    <mergeCell ref="I6:K6"/>
    <mergeCell ref="Q6:R6"/>
    <mergeCell ref="S6:U6"/>
    <mergeCell ref="V6:W6"/>
    <mergeCell ref="B1:Q1"/>
    <mergeCell ref="U1:Y1"/>
    <mergeCell ref="I5:K5"/>
    <mergeCell ref="Q5:R5"/>
    <mergeCell ref="S5:U5"/>
    <mergeCell ref="V5:W5"/>
    <mergeCell ref="X5:Z5"/>
  </mergeCells>
  <printOptions/>
  <pageMargins left="0" right="0" top="0" bottom="0" header="0.5" footer="0.5"/>
  <pageSetup firstPageNumber="4" useFirstPageNumber="1" horizontalDpi="600" verticalDpi="600" orientation="landscape" paperSize="9" scale="76" r:id="rId2"/>
  <headerFooter alignWithMargins="0">
    <oddFooter>&amp;C&amp;P</oddFooter>
  </headerFooter>
  <rowBreaks count="2" manualBreakCount="2">
    <brk id="20" max="25" man="1"/>
    <brk id="50" max="2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4"/>
  <dimension ref="A1:IV623"/>
  <sheetViews>
    <sheetView zoomScaleSheetLayoutView="70" workbookViewId="0" topLeftCell="A1">
      <selection activeCell="A267" sqref="A267"/>
    </sheetView>
  </sheetViews>
  <sheetFormatPr defaultColWidth="9.00390625" defaultRowHeight="12.75"/>
  <cols>
    <col min="1" max="1" width="5.00390625" style="28" customWidth="1"/>
    <col min="2" max="2" width="10.375" style="0" customWidth="1"/>
    <col min="3" max="3" width="40.00390625" style="0" customWidth="1"/>
    <col min="4" max="6" width="12.875" style="15" customWidth="1"/>
    <col min="7" max="7" width="11.625" style="0" customWidth="1"/>
    <col min="8" max="14" width="0" style="0" hidden="1" customWidth="1"/>
    <col min="15" max="18" width="0" style="15" hidden="1" customWidth="1"/>
    <col min="19" max="19" width="9.875" style="15" hidden="1" customWidth="1"/>
    <col min="20" max="20" width="9.375" style="15" customWidth="1"/>
    <col min="21" max="21" width="8.625" style="15" customWidth="1"/>
    <col min="22" max="22" width="3.25390625" style="15" customWidth="1"/>
    <col min="23" max="23" width="3.75390625" style="15" customWidth="1"/>
    <col min="24" max="16384" width="9.125" style="15" customWidth="1"/>
  </cols>
  <sheetData>
    <row r="1" spans="1:9" ht="18">
      <c r="A1" s="859" t="s">
        <v>498</v>
      </c>
      <c r="B1" s="859"/>
      <c r="C1" s="859"/>
      <c r="D1" s="859"/>
      <c r="E1" s="859"/>
      <c r="F1" s="859"/>
      <c r="G1" s="859"/>
      <c r="I1" s="8"/>
    </row>
    <row r="2" spans="1:9" ht="14.25" customHeight="1">
      <c r="A2" s="296"/>
      <c r="B2" s="296"/>
      <c r="C2" s="296"/>
      <c r="D2" s="296"/>
      <c r="E2" s="296"/>
      <c r="F2" s="296"/>
      <c r="G2" s="296"/>
      <c r="I2" s="8"/>
    </row>
    <row r="3" ht="12.75" hidden="1">
      <c r="G3" s="23"/>
    </row>
    <row r="4" spans="1:7" ht="26.25" customHeight="1">
      <c r="A4" s="816" t="s">
        <v>452</v>
      </c>
      <c r="B4" s="817"/>
      <c r="C4" s="818"/>
      <c r="D4" s="44" t="s">
        <v>471</v>
      </c>
      <c r="E4" s="51" t="s">
        <v>472</v>
      </c>
      <c r="F4" s="5" t="s">
        <v>299</v>
      </c>
      <c r="G4" s="43" t="s">
        <v>473</v>
      </c>
    </row>
    <row r="5" spans="1:256" s="28" customFormat="1" ht="15">
      <c r="A5" s="822" t="s">
        <v>440</v>
      </c>
      <c r="B5" s="823"/>
      <c r="C5" s="824"/>
      <c r="D5" s="288">
        <v>94350</v>
      </c>
      <c r="E5" s="288">
        <f>E53</f>
        <v>116348</v>
      </c>
      <c r="F5" s="288">
        <f>F53</f>
        <v>44950</v>
      </c>
      <c r="G5" s="309">
        <f aca="true" t="shared" si="0" ref="G5:G28">F5/E5*100</f>
        <v>38.63409770687936</v>
      </c>
      <c r="O5" s="69"/>
      <c r="P5" s="173"/>
      <c r="Q5" s="15"/>
      <c r="R5" s="15"/>
      <c r="S5" s="15"/>
      <c r="T5" s="134"/>
      <c r="U5" s="304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  <c r="HY5" s="15"/>
      <c r="HZ5" s="15"/>
      <c r="IA5" s="15"/>
      <c r="IB5" s="15"/>
      <c r="IC5" s="15"/>
      <c r="ID5" s="15"/>
      <c r="IE5" s="15"/>
      <c r="IF5" s="15"/>
      <c r="IG5" s="15"/>
      <c r="IH5" s="15"/>
      <c r="II5" s="15"/>
      <c r="IJ5" s="15"/>
      <c r="IK5" s="15"/>
      <c r="IL5" s="15"/>
      <c r="IM5" s="15"/>
      <c r="IN5" s="15"/>
      <c r="IO5" s="15"/>
      <c r="IP5" s="15"/>
      <c r="IQ5" s="15"/>
      <c r="IR5" s="15"/>
      <c r="IS5" s="15"/>
      <c r="IT5" s="15"/>
      <c r="IU5" s="15"/>
      <c r="IV5" s="15"/>
    </row>
    <row r="6" spans="1:256" s="28" customFormat="1" ht="15" customHeight="1">
      <c r="A6" s="819" t="s">
        <v>664</v>
      </c>
      <c r="B6" s="820"/>
      <c r="C6" s="878"/>
      <c r="D6" s="288">
        <v>4175273</v>
      </c>
      <c r="E6" s="288">
        <f>E182</f>
        <v>4543470</v>
      </c>
      <c r="F6" s="288">
        <f>F182</f>
        <v>3820267</v>
      </c>
      <c r="G6" s="309">
        <f t="shared" si="0"/>
        <v>84.08258445637365</v>
      </c>
      <c r="O6" s="69"/>
      <c r="P6" s="134"/>
      <c r="Q6" s="15"/>
      <c r="R6" s="134"/>
      <c r="S6" s="15"/>
      <c r="T6" s="134"/>
      <c r="U6" s="134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15"/>
      <c r="IG6" s="15"/>
      <c r="IH6" s="15"/>
      <c r="II6" s="15"/>
      <c r="IJ6" s="15"/>
      <c r="IK6" s="15"/>
      <c r="IL6" s="15"/>
      <c r="IM6" s="15"/>
      <c r="IN6" s="15"/>
      <c r="IO6" s="15"/>
      <c r="IP6" s="15"/>
      <c r="IQ6" s="15"/>
      <c r="IR6" s="15"/>
      <c r="IS6" s="15"/>
      <c r="IT6" s="15"/>
      <c r="IU6" s="15"/>
      <c r="IV6" s="15"/>
    </row>
    <row r="7" spans="1:256" s="28" customFormat="1" ht="15" customHeight="1">
      <c r="A7" s="822" t="s">
        <v>441</v>
      </c>
      <c r="B7" s="823"/>
      <c r="C7" s="824"/>
      <c r="D7" s="288">
        <v>149638</v>
      </c>
      <c r="E7" s="288">
        <f>E227</f>
        <v>169108</v>
      </c>
      <c r="F7" s="288">
        <f>F227</f>
        <v>129459</v>
      </c>
      <c r="G7" s="309">
        <f t="shared" si="0"/>
        <v>76.55403647373276</v>
      </c>
      <c r="O7" s="69"/>
      <c r="P7" s="173"/>
      <c r="Q7" s="15"/>
      <c r="R7" s="15"/>
      <c r="S7" s="15"/>
      <c r="T7" s="134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  <c r="IS7" s="15"/>
      <c r="IT7" s="15"/>
      <c r="IU7" s="15"/>
      <c r="IV7" s="15"/>
    </row>
    <row r="8" spans="1:256" s="28" customFormat="1" ht="15" customHeight="1">
      <c r="A8" s="822" t="s">
        <v>442</v>
      </c>
      <c r="B8" s="823"/>
      <c r="C8" s="824"/>
      <c r="D8" s="288">
        <v>595070</v>
      </c>
      <c r="E8" s="288">
        <f>E275</f>
        <v>597420</v>
      </c>
      <c r="F8" s="288">
        <f>F275</f>
        <v>355140</v>
      </c>
      <c r="G8" s="309">
        <f t="shared" si="0"/>
        <v>59.44561614944261</v>
      </c>
      <c r="I8" s="69"/>
      <c r="O8" s="69"/>
      <c r="P8" s="173"/>
      <c r="Q8" s="15"/>
      <c r="R8" s="15"/>
      <c r="S8" s="15"/>
      <c r="T8" s="134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  <c r="IR8" s="15"/>
      <c r="IS8" s="15"/>
      <c r="IT8" s="15"/>
      <c r="IU8" s="15"/>
      <c r="IV8" s="15"/>
    </row>
    <row r="9" spans="1:256" s="28" customFormat="1" ht="15" customHeight="1">
      <c r="A9" s="822" t="s">
        <v>443</v>
      </c>
      <c r="B9" s="823"/>
      <c r="C9" s="824"/>
      <c r="D9" s="288">
        <v>10270</v>
      </c>
      <c r="E9" s="288">
        <f>E306</f>
        <v>17038</v>
      </c>
      <c r="F9" s="288">
        <f>F306</f>
        <v>11435</v>
      </c>
      <c r="G9" s="309">
        <f t="shared" si="0"/>
        <v>67.11468482216223</v>
      </c>
      <c r="O9" s="69"/>
      <c r="P9" s="174"/>
      <c r="Q9" s="15"/>
      <c r="R9" s="15"/>
      <c r="S9" s="15"/>
      <c r="T9" s="134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5"/>
      <c r="IQ9" s="15"/>
      <c r="IR9" s="15"/>
      <c r="IS9" s="15"/>
      <c r="IT9" s="15"/>
      <c r="IU9" s="15"/>
      <c r="IV9" s="15"/>
    </row>
    <row r="10" spans="1:256" s="28" customFormat="1" ht="15" customHeight="1">
      <c r="A10" s="822" t="s">
        <v>444</v>
      </c>
      <c r="B10" s="823"/>
      <c r="C10" s="824"/>
      <c r="D10" s="288">
        <v>8900</v>
      </c>
      <c r="E10" s="288">
        <f>E323</f>
        <v>8650</v>
      </c>
      <c r="F10" s="288">
        <f>F323</f>
        <v>1014</v>
      </c>
      <c r="G10" s="309">
        <f>F10/E10*100</f>
        <v>11.722543352601155</v>
      </c>
      <c r="O10" s="69"/>
      <c r="P10" s="134"/>
      <c r="Q10" s="15"/>
      <c r="R10" s="15"/>
      <c r="S10" s="15"/>
      <c r="T10" s="134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  <c r="IF10" s="15"/>
      <c r="IG10" s="15"/>
      <c r="IH10" s="15"/>
      <c r="II10" s="15"/>
      <c r="IJ10" s="15"/>
      <c r="IK10" s="15"/>
      <c r="IL10" s="15"/>
      <c r="IM10" s="15"/>
      <c r="IN10" s="15"/>
      <c r="IO10" s="15"/>
      <c r="IP10" s="15"/>
      <c r="IQ10" s="15"/>
      <c r="IR10" s="15"/>
      <c r="IS10" s="15"/>
      <c r="IT10" s="15"/>
      <c r="IU10" s="15"/>
      <c r="IV10" s="15"/>
    </row>
    <row r="11" spans="1:256" s="28" customFormat="1" ht="15" customHeight="1">
      <c r="A11" s="822" t="s">
        <v>934</v>
      </c>
      <c r="B11" s="823"/>
      <c r="C11" s="824"/>
      <c r="D11" s="288">
        <v>1644659</v>
      </c>
      <c r="E11" s="288">
        <f>E374</f>
        <v>1974615</v>
      </c>
      <c r="F11" s="288">
        <f>F374</f>
        <v>1542119</v>
      </c>
      <c r="G11" s="309">
        <f t="shared" si="0"/>
        <v>78.09719869442904</v>
      </c>
      <c r="O11" s="69"/>
      <c r="P11" s="134"/>
      <c r="Q11" s="15"/>
      <c r="R11" s="15"/>
      <c r="S11" s="15"/>
      <c r="T11" s="134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15"/>
      <c r="HE11" s="15"/>
      <c r="HF11" s="15"/>
      <c r="HG11" s="15"/>
      <c r="HH11" s="15"/>
      <c r="HI11" s="15"/>
      <c r="HJ11" s="15"/>
      <c r="HK11" s="15"/>
      <c r="HL11" s="15"/>
      <c r="HM11" s="15"/>
      <c r="HN11" s="15"/>
      <c r="HO11" s="15"/>
      <c r="HP11" s="15"/>
      <c r="HQ11" s="15"/>
      <c r="HR11" s="15"/>
      <c r="HS11" s="15"/>
      <c r="HT11" s="15"/>
      <c r="HU11" s="15"/>
      <c r="HV11" s="15"/>
      <c r="HW11" s="15"/>
      <c r="HX11" s="15"/>
      <c r="HY11" s="15"/>
      <c r="HZ11" s="15"/>
      <c r="IA11" s="15"/>
      <c r="IB11" s="15"/>
      <c r="IC11" s="15"/>
      <c r="ID11" s="15"/>
      <c r="IE11" s="15"/>
      <c r="IF11" s="15"/>
      <c r="IG11" s="15"/>
      <c r="IH11" s="15"/>
      <c r="II11" s="15"/>
      <c r="IJ11" s="15"/>
      <c r="IK11" s="15"/>
      <c r="IL11" s="15"/>
      <c r="IM11" s="15"/>
      <c r="IN11" s="15"/>
      <c r="IO11" s="15"/>
      <c r="IP11" s="15"/>
      <c r="IQ11" s="15"/>
      <c r="IR11" s="15"/>
      <c r="IS11" s="15"/>
      <c r="IT11" s="15"/>
      <c r="IU11" s="15"/>
      <c r="IV11" s="15"/>
    </row>
    <row r="12" spans="1:256" s="28" customFormat="1" ht="15" customHeight="1">
      <c r="A12" s="822" t="s">
        <v>445</v>
      </c>
      <c r="B12" s="823"/>
      <c r="C12" s="824"/>
      <c r="D12" s="288">
        <v>84073</v>
      </c>
      <c r="E12" s="288">
        <f>E414</f>
        <v>116201</v>
      </c>
      <c r="F12" s="288">
        <f>F414</f>
        <v>100907</v>
      </c>
      <c r="G12" s="309">
        <f t="shared" si="0"/>
        <v>86.8383232502302</v>
      </c>
      <c r="O12" s="69"/>
      <c r="P12" s="134"/>
      <c r="Q12" s="15"/>
      <c r="R12" s="15"/>
      <c r="S12" s="15"/>
      <c r="T12" s="134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  <c r="HB12" s="15"/>
      <c r="HC12" s="15"/>
      <c r="HD12" s="15"/>
      <c r="HE12" s="15"/>
      <c r="HF12" s="15"/>
      <c r="HG12" s="15"/>
      <c r="HH12" s="15"/>
      <c r="HI12" s="15"/>
      <c r="HJ12" s="15"/>
      <c r="HK12" s="15"/>
      <c r="HL12" s="15"/>
      <c r="HM12" s="15"/>
      <c r="HN12" s="15"/>
      <c r="HO12" s="15"/>
      <c r="HP12" s="15"/>
      <c r="HQ12" s="15"/>
      <c r="HR12" s="15"/>
      <c r="HS12" s="15"/>
      <c r="HT12" s="15"/>
      <c r="HU12" s="15"/>
      <c r="HV12" s="15"/>
      <c r="HW12" s="15"/>
      <c r="HX12" s="15"/>
      <c r="HY12" s="15"/>
      <c r="HZ12" s="15"/>
      <c r="IA12" s="15"/>
      <c r="IB12" s="15"/>
      <c r="IC12" s="15"/>
      <c r="ID12" s="15"/>
      <c r="IE12" s="15"/>
      <c r="IF12" s="15"/>
      <c r="IG12" s="15"/>
      <c r="IH12" s="15"/>
      <c r="II12" s="15"/>
      <c r="IJ12" s="15"/>
      <c r="IK12" s="15"/>
      <c r="IL12" s="15"/>
      <c r="IM12" s="15"/>
      <c r="IN12" s="15"/>
      <c r="IO12" s="15"/>
      <c r="IP12" s="15"/>
      <c r="IQ12" s="15"/>
      <c r="IR12" s="15"/>
      <c r="IS12" s="15"/>
      <c r="IT12" s="15"/>
      <c r="IU12" s="15"/>
      <c r="IV12" s="15"/>
    </row>
    <row r="13" spans="1:256" s="28" customFormat="1" ht="15" customHeight="1">
      <c r="A13" s="822" t="s">
        <v>446</v>
      </c>
      <c r="B13" s="823"/>
      <c r="C13" s="824"/>
      <c r="D13" s="288">
        <v>15220</v>
      </c>
      <c r="E13" s="288">
        <f>E446</f>
        <v>24662</v>
      </c>
      <c r="F13" s="288">
        <f>F446</f>
        <v>14645</v>
      </c>
      <c r="G13" s="309">
        <f t="shared" si="0"/>
        <v>59.38285621604087</v>
      </c>
      <c r="O13" s="69"/>
      <c r="P13" s="134"/>
      <c r="Q13" s="15"/>
      <c r="R13" s="15"/>
      <c r="S13" s="15"/>
      <c r="T13" s="134"/>
      <c r="U13" s="15"/>
      <c r="V13" s="15" t="s">
        <v>486</v>
      </c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5"/>
      <c r="GV13" s="15"/>
      <c r="GW13" s="15"/>
      <c r="GX13" s="15"/>
      <c r="GY13" s="15"/>
      <c r="GZ13" s="15"/>
      <c r="HA13" s="15"/>
      <c r="HB13" s="15"/>
      <c r="HC13" s="15"/>
      <c r="HD13" s="15"/>
      <c r="HE13" s="15"/>
      <c r="HF13" s="15"/>
      <c r="HG13" s="15"/>
      <c r="HH13" s="15"/>
      <c r="HI13" s="15"/>
      <c r="HJ13" s="15"/>
      <c r="HK13" s="15"/>
      <c r="HL13" s="15"/>
      <c r="HM13" s="15"/>
      <c r="HN13" s="15"/>
      <c r="HO13" s="15"/>
      <c r="HP13" s="15"/>
      <c r="HQ13" s="15"/>
      <c r="HR13" s="15"/>
      <c r="HS13" s="15"/>
      <c r="HT13" s="15"/>
      <c r="HU13" s="15"/>
      <c r="HV13" s="15"/>
      <c r="HW13" s="15"/>
      <c r="HX13" s="15"/>
      <c r="HY13" s="15"/>
      <c r="HZ13" s="15"/>
      <c r="IA13" s="15"/>
      <c r="IB13" s="15"/>
      <c r="IC13" s="15"/>
      <c r="ID13" s="15"/>
      <c r="IE13" s="15"/>
      <c r="IF13" s="15"/>
      <c r="IG13" s="15"/>
      <c r="IH13" s="15"/>
      <c r="II13" s="15"/>
      <c r="IJ13" s="15"/>
      <c r="IK13" s="15"/>
      <c r="IL13" s="15"/>
      <c r="IM13" s="15"/>
      <c r="IN13" s="15"/>
      <c r="IO13" s="15"/>
      <c r="IP13" s="15"/>
      <c r="IQ13" s="15"/>
      <c r="IR13" s="15"/>
      <c r="IS13" s="15"/>
      <c r="IT13" s="15"/>
      <c r="IU13" s="15"/>
      <c r="IV13" s="15"/>
    </row>
    <row r="14" spans="1:256" s="28" customFormat="1" ht="15" customHeight="1">
      <c r="A14" s="822" t="s">
        <v>447</v>
      </c>
      <c r="B14" s="823"/>
      <c r="C14" s="824"/>
      <c r="D14" s="288">
        <v>52190</v>
      </c>
      <c r="E14" s="288">
        <f>E482</f>
        <v>64930</v>
      </c>
      <c r="F14" s="288">
        <f>F482</f>
        <v>37775</v>
      </c>
      <c r="G14" s="309">
        <f t="shared" si="0"/>
        <v>58.17803788695518</v>
      </c>
      <c r="O14" s="69"/>
      <c r="P14" s="134"/>
      <c r="Q14" s="15"/>
      <c r="R14" s="15"/>
      <c r="S14" s="15"/>
      <c r="T14" s="134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HO14" s="15"/>
      <c r="HP14" s="15"/>
      <c r="HQ14" s="15"/>
      <c r="HR14" s="15"/>
      <c r="HS14" s="15"/>
      <c r="HT14" s="15"/>
      <c r="HU14" s="15"/>
      <c r="HV14" s="15"/>
      <c r="HW14" s="15"/>
      <c r="HX14" s="15"/>
      <c r="HY14" s="15"/>
      <c r="HZ14" s="15"/>
      <c r="IA14" s="15"/>
      <c r="IB14" s="15"/>
      <c r="IC14" s="15"/>
      <c r="ID14" s="15"/>
      <c r="IE14" s="15"/>
      <c r="IF14" s="15"/>
      <c r="IG14" s="15"/>
      <c r="IH14" s="15"/>
      <c r="II14" s="15"/>
      <c r="IJ14" s="15"/>
      <c r="IK14" s="15"/>
      <c r="IL14" s="15"/>
      <c r="IM14" s="15"/>
      <c r="IN14" s="15"/>
      <c r="IO14" s="15"/>
      <c r="IP14" s="15"/>
      <c r="IQ14" s="15"/>
      <c r="IR14" s="15"/>
      <c r="IS14" s="15"/>
      <c r="IT14" s="15"/>
      <c r="IU14" s="15"/>
      <c r="IV14" s="15"/>
    </row>
    <row r="15" spans="1:256" s="28" customFormat="1" ht="15" customHeight="1">
      <c r="A15" s="822" t="s">
        <v>448</v>
      </c>
      <c r="B15" s="823"/>
      <c r="C15" s="824"/>
      <c r="D15" s="288">
        <v>273379</v>
      </c>
      <c r="E15" s="288">
        <f>E504</f>
        <v>274154</v>
      </c>
      <c r="F15" s="288">
        <f>F504</f>
        <v>210519</v>
      </c>
      <c r="G15" s="309">
        <f>F15/E15*100</f>
        <v>76.78859327239435</v>
      </c>
      <c r="O15" s="69"/>
      <c r="P15" s="134"/>
      <c r="Q15" s="15"/>
      <c r="R15" s="15"/>
      <c r="S15" s="15"/>
      <c r="T15" s="134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  <c r="HO15" s="15"/>
      <c r="HP15" s="15"/>
      <c r="HQ15" s="15"/>
      <c r="HR15" s="15"/>
      <c r="HS15" s="15"/>
      <c r="HT15" s="15"/>
      <c r="HU15" s="15"/>
      <c r="HV15" s="15"/>
      <c r="HW15" s="15"/>
      <c r="HX15" s="15"/>
      <c r="HY15" s="15"/>
      <c r="HZ15" s="15"/>
      <c r="IA15" s="15"/>
      <c r="IB15" s="15"/>
      <c r="IC15" s="15"/>
      <c r="ID15" s="15"/>
      <c r="IE15" s="15"/>
      <c r="IF15" s="15"/>
      <c r="IG15" s="15"/>
      <c r="IH15" s="15"/>
      <c r="II15" s="15"/>
      <c r="IJ15" s="15"/>
      <c r="IK15" s="15"/>
      <c r="IL15" s="15"/>
      <c r="IM15" s="15"/>
      <c r="IN15" s="15"/>
      <c r="IO15" s="15"/>
      <c r="IP15" s="15"/>
      <c r="IQ15" s="15"/>
      <c r="IR15" s="15"/>
      <c r="IS15" s="15"/>
      <c r="IT15" s="15"/>
      <c r="IU15" s="15"/>
      <c r="IV15" s="15"/>
    </row>
    <row r="16" spans="1:256" s="28" customFormat="1" ht="14.25" customHeight="1">
      <c r="A16" s="822" t="s">
        <v>449</v>
      </c>
      <c r="B16" s="823"/>
      <c r="C16" s="824"/>
      <c r="D16" s="288">
        <v>119965</v>
      </c>
      <c r="E16" s="288">
        <f>E544</f>
        <v>148077</v>
      </c>
      <c r="F16" s="288">
        <f>F544</f>
        <v>71741</v>
      </c>
      <c r="G16" s="309">
        <f>F16/E16*100</f>
        <v>48.448442364445526</v>
      </c>
      <c r="O16" s="69"/>
      <c r="P16" s="134"/>
      <c r="Q16" s="15"/>
      <c r="R16" s="15"/>
      <c r="S16" s="15"/>
      <c r="T16" s="134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  <c r="HH16" s="15"/>
      <c r="HI16" s="15"/>
      <c r="HJ16" s="15"/>
      <c r="HK16" s="15"/>
      <c r="HL16" s="15"/>
      <c r="HM16" s="15"/>
      <c r="HN16" s="15"/>
      <c r="HO16" s="15"/>
      <c r="HP16" s="15"/>
      <c r="HQ16" s="15"/>
      <c r="HR16" s="15"/>
      <c r="HS16" s="15"/>
      <c r="HT16" s="15"/>
      <c r="HU16" s="15"/>
      <c r="HV16" s="15"/>
      <c r="HW16" s="15"/>
      <c r="HX16" s="15"/>
      <c r="HY16" s="15"/>
      <c r="HZ16" s="15"/>
      <c r="IA16" s="15"/>
      <c r="IB16" s="15"/>
      <c r="IC16" s="15"/>
      <c r="ID16" s="15"/>
      <c r="IE16" s="15"/>
      <c r="IF16" s="15"/>
      <c r="IG16" s="15"/>
      <c r="IH16" s="15"/>
      <c r="II16" s="15"/>
      <c r="IJ16" s="15"/>
      <c r="IK16" s="15"/>
      <c r="IL16" s="15"/>
      <c r="IM16" s="15"/>
      <c r="IN16" s="15"/>
      <c r="IO16" s="15"/>
      <c r="IP16" s="15"/>
      <c r="IQ16" s="15"/>
      <c r="IR16" s="15"/>
      <c r="IS16" s="15"/>
      <c r="IT16" s="15"/>
      <c r="IU16" s="15"/>
      <c r="IV16" s="15"/>
    </row>
    <row r="17" spans="1:256" s="28" customFormat="1" ht="15" customHeight="1">
      <c r="A17" s="819" t="s">
        <v>477</v>
      </c>
      <c r="B17" s="820"/>
      <c r="C17" s="878"/>
      <c r="D17" s="288">
        <v>445135</v>
      </c>
      <c r="E17" s="288">
        <f>E567</f>
        <v>549012</v>
      </c>
      <c r="F17" s="288">
        <f>F567</f>
        <v>338120</v>
      </c>
      <c r="G17" s="309">
        <f t="shared" si="0"/>
        <v>61.58699627694841</v>
      </c>
      <c r="O17" s="69"/>
      <c r="P17" s="134"/>
      <c r="Q17" s="15"/>
      <c r="R17" s="15"/>
      <c r="S17" s="15"/>
      <c r="T17" s="134"/>
      <c r="V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  <c r="GT17" s="15"/>
      <c r="GU17" s="15"/>
      <c r="GV17" s="15"/>
      <c r="GW17" s="15"/>
      <c r="GX17" s="15"/>
      <c r="GY17" s="15"/>
      <c r="GZ17" s="15"/>
      <c r="HA17" s="15"/>
      <c r="HB17" s="15"/>
      <c r="HC17" s="15"/>
      <c r="HD17" s="15"/>
      <c r="HE17" s="15"/>
      <c r="HF17" s="15"/>
      <c r="HG17" s="15"/>
      <c r="HH17" s="15"/>
      <c r="HI17" s="15"/>
      <c r="HJ17" s="15"/>
      <c r="HK17" s="15"/>
      <c r="HL17" s="15"/>
      <c r="HM17" s="15"/>
      <c r="HN17" s="15"/>
      <c r="HO17" s="15"/>
      <c r="HP17" s="15"/>
      <c r="HQ17" s="15"/>
      <c r="HR17" s="15"/>
      <c r="HS17" s="15"/>
      <c r="HT17" s="15"/>
      <c r="HU17" s="15"/>
      <c r="HV17" s="15"/>
      <c r="HW17" s="15"/>
      <c r="HX17" s="15"/>
      <c r="HY17" s="15"/>
      <c r="HZ17" s="15"/>
      <c r="IA17" s="15"/>
      <c r="IB17" s="15"/>
      <c r="IC17" s="15"/>
      <c r="ID17" s="15"/>
      <c r="IE17" s="15"/>
      <c r="IF17" s="15"/>
      <c r="IG17" s="15"/>
      <c r="IH17" s="15"/>
      <c r="II17" s="15"/>
      <c r="IJ17" s="15"/>
      <c r="IK17" s="15"/>
      <c r="IL17" s="15"/>
      <c r="IM17" s="15"/>
      <c r="IN17" s="15"/>
      <c r="IO17" s="15"/>
      <c r="IP17" s="15"/>
      <c r="IQ17" s="15"/>
      <c r="IR17" s="15"/>
      <c r="IS17" s="15"/>
      <c r="IT17" s="15"/>
      <c r="IU17" s="15"/>
      <c r="IV17" s="15"/>
    </row>
    <row r="18" spans="1:256" s="28" customFormat="1" ht="15" customHeight="1">
      <c r="A18" s="262" t="s">
        <v>768</v>
      </c>
      <c r="B18" s="263"/>
      <c r="C18" s="264"/>
      <c r="D18" s="288">
        <v>32482</v>
      </c>
      <c r="E18" s="288">
        <f>E585</f>
        <v>57916</v>
      </c>
      <c r="F18" s="288">
        <f>F585</f>
        <v>27962</v>
      </c>
      <c r="G18" s="309">
        <f>F18/E18*100</f>
        <v>48.28026797430762</v>
      </c>
      <c r="O18" s="69"/>
      <c r="P18" s="134"/>
      <c r="Q18" s="15"/>
      <c r="R18" s="15"/>
      <c r="S18" s="15"/>
      <c r="T18" s="134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  <c r="IJ18" s="15"/>
      <c r="IK18" s="15"/>
      <c r="IL18" s="15"/>
      <c r="IM18" s="15"/>
      <c r="IN18" s="15"/>
      <c r="IO18" s="15"/>
      <c r="IP18" s="15"/>
      <c r="IQ18" s="15"/>
      <c r="IR18" s="15"/>
      <c r="IS18" s="15"/>
      <c r="IT18" s="15"/>
      <c r="IU18" s="15"/>
      <c r="IV18" s="15"/>
    </row>
    <row r="19" spans="1:256" s="28" customFormat="1" ht="15.75" customHeight="1">
      <c r="A19" s="240" t="s">
        <v>764</v>
      </c>
      <c r="B19" s="245"/>
      <c r="C19" s="241"/>
      <c r="D19" s="246">
        <f>SUM(D5:D18)</f>
        <v>7700604</v>
      </c>
      <c r="E19" s="482">
        <f>SUM(E5:E18)</f>
        <v>8661601</v>
      </c>
      <c r="F19" s="482">
        <f>SUM(F5:F18)</f>
        <v>6706053</v>
      </c>
      <c r="G19" s="96">
        <f t="shared" si="0"/>
        <v>77.42278823510803</v>
      </c>
      <c r="O19" s="69"/>
      <c r="P19" s="15"/>
      <c r="Q19" s="134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  <c r="HZ19" s="15"/>
      <c r="IA19" s="15"/>
      <c r="IB19" s="15"/>
      <c r="IC19" s="15"/>
      <c r="ID19" s="15"/>
      <c r="IE19" s="15"/>
      <c r="IF19" s="15"/>
      <c r="IG19" s="15"/>
      <c r="IH19" s="15"/>
      <c r="II19" s="15"/>
      <c r="IJ19" s="15"/>
      <c r="IK19" s="15"/>
      <c r="IL19" s="15"/>
      <c r="IM19" s="15"/>
      <c r="IN19" s="15"/>
      <c r="IO19" s="15"/>
      <c r="IP19" s="15"/>
      <c r="IQ19" s="15"/>
      <c r="IR19" s="15"/>
      <c r="IS19" s="15"/>
      <c r="IT19" s="15"/>
      <c r="IU19" s="15"/>
      <c r="IV19" s="15"/>
    </row>
    <row r="20" spans="1:256" s="28" customFormat="1" ht="15" customHeight="1">
      <c r="A20" s="822" t="s">
        <v>450</v>
      </c>
      <c r="B20" s="823"/>
      <c r="C20" s="824"/>
      <c r="D20" s="192">
        <f>D21+D22+D23</f>
        <v>150000</v>
      </c>
      <c r="E20" s="288">
        <f>E21+E22+E23</f>
        <v>51431</v>
      </c>
      <c r="F20" s="309" t="s">
        <v>739</v>
      </c>
      <c r="G20" s="53" t="s">
        <v>739</v>
      </c>
      <c r="O20" s="69"/>
      <c r="P20" s="134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  <c r="HX20" s="15"/>
      <c r="HY20" s="15"/>
      <c r="HZ20" s="15"/>
      <c r="IA20" s="15"/>
      <c r="IB20" s="15"/>
      <c r="IC20" s="15"/>
      <c r="ID20" s="15"/>
      <c r="IE20" s="15"/>
      <c r="IF20" s="15"/>
      <c r="IG20" s="15"/>
      <c r="IH20" s="15"/>
      <c r="II20" s="15"/>
      <c r="IJ20" s="15"/>
      <c r="IK20" s="15"/>
      <c r="IL20" s="15"/>
      <c r="IM20" s="15"/>
      <c r="IN20" s="15"/>
      <c r="IO20" s="15"/>
      <c r="IP20" s="15"/>
      <c r="IQ20" s="15"/>
      <c r="IR20" s="15"/>
      <c r="IS20" s="15"/>
      <c r="IT20" s="15"/>
      <c r="IU20" s="15"/>
      <c r="IV20" s="15"/>
    </row>
    <row r="21" spans="1:256" s="28" customFormat="1" ht="15" customHeight="1">
      <c r="A21" s="832" t="s">
        <v>930</v>
      </c>
      <c r="B21" s="833"/>
      <c r="C21" s="834"/>
      <c r="D21" s="193">
        <v>100000</v>
      </c>
      <c r="E21" s="650">
        <v>30830</v>
      </c>
      <c r="F21" s="309" t="s">
        <v>739</v>
      </c>
      <c r="G21" s="53" t="s">
        <v>739</v>
      </c>
      <c r="O21" s="69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  <c r="HO21" s="15"/>
      <c r="HP21" s="15"/>
      <c r="HQ21" s="15"/>
      <c r="HR21" s="15"/>
      <c r="HS21" s="15"/>
      <c r="HT21" s="15"/>
      <c r="HU21" s="15"/>
      <c r="HV21" s="15"/>
      <c r="HW21" s="15"/>
      <c r="HX21" s="15"/>
      <c r="HY21" s="15"/>
      <c r="HZ21" s="15"/>
      <c r="IA21" s="15"/>
      <c r="IB21" s="15"/>
      <c r="IC21" s="15"/>
      <c r="ID21" s="15"/>
      <c r="IE21" s="15"/>
      <c r="IF21" s="15"/>
      <c r="IG21" s="15"/>
      <c r="IH21" s="15"/>
      <c r="II21" s="15"/>
      <c r="IJ21" s="15"/>
      <c r="IK21" s="15"/>
      <c r="IL21" s="15"/>
      <c r="IM21" s="15"/>
      <c r="IN21" s="15"/>
      <c r="IO21" s="15"/>
      <c r="IP21" s="15"/>
      <c r="IQ21" s="15"/>
      <c r="IR21" s="15"/>
      <c r="IS21" s="15"/>
      <c r="IT21" s="15"/>
      <c r="IU21" s="15"/>
      <c r="IV21" s="15"/>
    </row>
    <row r="22" spans="1:256" s="28" customFormat="1" ht="15" customHeight="1">
      <c r="A22" s="832" t="s">
        <v>681</v>
      </c>
      <c r="B22" s="833"/>
      <c r="C22" s="834"/>
      <c r="D22" s="193">
        <v>40000</v>
      </c>
      <c r="E22" s="650">
        <v>12356</v>
      </c>
      <c r="F22" s="309" t="s">
        <v>739</v>
      </c>
      <c r="G22" s="53" t="s">
        <v>739</v>
      </c>
      <c r="O22" s="69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5"/>
      <c r="HP22" s="15"/>
      <c r="HQ22" s="15"/>
      <c r="HR22" s="15"/>
      <c r="HS22" s="15"/>
      <c r="HT22" s="15"/>
      <c r="HU22" s="15"/>
      <c r="HV22" s="15"/>
      <c r="HW22" s="15"/>
      <c r="HX22" s="15"/>
      <c r="HY22" s="15"/>
      <c r="HZ22" s="15"/>
      <c r="IA22" s="15"/>
      <c r="IB22" s="15"/>
      <c r="IC22" s="15"/>
      <c r="ID22" s="15"/>
      <c r="IE22" s="15"/>
      <c r="IF22" s="15"/>
      <c r="IG22" s="15"/>
      <c r="IH22" s="15"/>
      <c r="II22" s="15"/>
      <c r="IJ22" s="15"/>
      <c r="IK22" s="15"/>
      <c r="IL22" s="15"/>
      <c r="IM22" s="15"/>
      <c r="IN22" s="15"/>
      <c r="IO22" s="15"/>
      <c r="IP22" s="15"/>
      <c r="IQ22" s="15"/>
      <c r="IR22" s="15"/>
      <c r="IS22" s="15"/>
      <c r="IT22" s="15"/>
      <c r="IU22" s="15"/>
      <c r="IV22" s="15"/>
    </row>
    <row r="23" spans="1:256" s="28" customFormat="1" ht="15" customHeight="1">
      <c r="A23" s="832" t="s">
        <v>734</v>
      </c>
      <c r="B23" s="833"/>
      <c r="C23" s="834"/>
      <c r="D23" s="193">
        <v>10000</v>
      </c>
      <c r="E23" s="650">
        <f>E592</f>
        <v>8245</v>
      </c>
      <c r="F23" s="309" t="s">
        <v>739</v>
      </c>
      <c r="G23" s="53" t="s">
        <v>739</v>
      </c>
      <c r="O23" s="69"/>
      <c r="P23" s="15"/>
      <c r="Q23" s="15"/>
      <c r="R23" s="134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  <c r="GJ23" s="15"/>
      <c r="GK23" s="15"/>
      <c r="GL23" s="15"/>
      <c r="GM23" s="15"/>
      <c r="GN23" s="15"/>
      <c r="GO23" s="15"/>
      <c r="GP23" s="15"/>
      <c r="GQ23" s="15"/>
      <c r="GR23" s="15"/>
      <c r="GS23" s="15"/>
      <c r="GT23" s="15"/>
      <c r="GU23" s="15"/>
      <c r="GV23" s="15"/>
      <c r="GW23" s="15"/>
      <c r="GX23" s="15"/>
      <c r="GY23" s="15"/>
      <c r="GZ23" s="15"/>
      <c r="HA23" s="15"/>
      <c r="HB23" s="15"/>
      <c r="HC23" s="15"/>
      <c r="HD23" s="15"/>
      <c r="HE23" s="15"/>
      <c r="HF23" s="15"/>
      <c r="HG23" s="15"/>
      <c r="HH23" s="15"/>
      <c r="HI23" s="15"/>
      <c r="HJ23" s="15"/>
      <c r="HK23" s="15"/>
      <c r="HL23" s="15"/>
      <c r="HM23" s="15"/>
      <c r="HN23" s="15"/>
      <c r="HO23" s="15"/>
      <c r="HP23" s="15"/>
      <c r="HQ23" s="15"/>
      <c r="HR23" s="15"/>
      <c r="HS23" s="15"/>
      <c r="HT23" s="15"/>
      <c r="HU23" s="15"/>
      <c r="HV23" s="15"/>
      <c r="HW23" s="15"/>
      <c r="HX23" s="15"/>
      <c r="HY23" s="15"/>
      <c r="HZ23" s="15"/>
      <c r="IA23" s="15"/>
      <c r="IB23" s="15"/>
      <c r="IC23" s="15"/>
      <c r="ID23" s="15"/>
      <c r="IE23" s="15"/>
      <c r="IF23" s="15"/>
      <c r="IG23" s="15"/>
      <c r="IH23" s="15"/>
      <c r="II23" s="15"/>
      <c r="IJ23" s="15"/>
      <c r="IK23" s="15"/>
      <c r="IL23" s="15"/>
      <c r="IM23" s="15"/>
      <c r="IN23" s="15"/>
      <c r="IO23" s="15"/>
      <c r="IP23" s="15"/>
      <c r="IQ23" s="15"/>
      <c r="IR23" s="15"/>
      <c r="IS23" s="15"/>
      <c r="IT23" s="15"/>
      <c r="IU23" s="15"/>
      <c r="IV23" s="15"/>
    </row>
    <row r="24" spans="1:256" s="28" customFormat="1" ht="15" customHeight="1">
      <c r="A24" s="822" t="s">
        <v>260</v>
      </c>
      <c r="B24" s="823"/>
      <c r="C24" s="824"/>
      <c r="D24" s="193">
        <v>0</v>
      </c>
      <c r="E24" s="614">
        <f>E600</f>
        <v>54166</v>
      </c>
      <c r="F24" s="614">
        <f>F600</f>
        <v>51166</v>
      </c>
      <c r="G24" s="309">
        <f>F24/E24*100</f>
        <v>94.46147029501901</v>
      </c>
      <c r="O24" s="69"/>
      <c r="P24" s="15"/>
      <c r="Q24" s="15"/>
      <c r="R24" s="134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15"/>
      <c r="GY24" s="15"/>
      <c r="GZ24" s="15"/>
      <c r="HA24" s="15"/>
      <c r="HB24" s="15"/>
      <c r="HC24" s="15"/>
      <c r="HD24" s="15"/>
      <c r="HE24" s="15"/>
      <c r="HF24" s="15"/>
      <c r="HG24" s="15"/>
      <c r="HH24" s="15"/>
      <c r="HI24" s="15"/>
      <c r="HJ24" s="15"/>
      <c r="HK24" s="15"/>
      <c r="HL24" s="15"/>
      <c r="HM24" s="15"/>
      <c r="HN24" s="15"/>
      <c r="HO24" s="15"/>
      <c r="HP24" s="15"/>
      <c r="HQ24" s="15"/>
      <c r="HR24" s="15"/>
      <c r="HS24" s="15"/>
      <c r="HT24" s="15"/>
      <c r="HU24" s="15"/>
      <c r="HV24" s="15"/>
      <c r="HW24" s="15"/>
      <c r="HX24" s="15"/>
      <c r="HY24" s="15"/>
      <c r="HZ24" s="15"/>
      <c r="IA24" s="15"/>
      <c r="IB24" s="15"/>
      <c r="IC24" s="15"/>
      <c r="ID24" s="15"/>
      <c r="IE24" s="15"/>
      <c r="IF24" s="15"/>
      <c r="IG24" s="15"/>
      <c r="IH24" s="15"/>
      <c r="II24" s="15"/>
      <c r="IJ24" s="15"/>
      <c r="IK24" s="15"/>
      <c r="IL24" s="15"/>
      <c r="IM24" s="15"/>
      <c r="IN24" s="15"/>
      <c r="IO24" s="15"/>
      <c r="IP24" s="15"/>
      <c r="IQ24" s="15"/>
      <c r="IR24" s="15"/>
      <c r="IS24" s="15"/>
      <c r="IT24" s="15"/>
      <c r="IU24" s="15"/>
      <c r="IV24" s="15"/>
    </row>
    <row r="25" spans="1:256" s="28" customFormat="1" ht="15" customHeight="1">
      <c r="A25" s="891" t="s">
        <v>55</v>
      </c>
      <c r="B25" s="892"/>
      <c r="C25" s="893"/>
      <c r="D25" s="194">
        <v>0</v>
      </c>
      <c r="E25" s="614">
        <v>6382</v>
      </c>
      <c r="F25" s="614">
        <v>6382</v>
      </c>
      <c r="G25" s="309">
        <f>F25/E25*100</f>
        <v>100</v>
      </c>
      <c r="O25" s="69"/>
      <c r="P25" s="15"/>
      <c r="Q25" s="15"/>
      <c r="R25" s="134"/>
      <c r="S25" s="15"/>
      <c r="T25" s="134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15"/>
      <c r="GR25" s="15"/>
      <c r="GS25" s="15"/>
      <c r="GT25" s="15"/>
      <c r="GU25" s="15"/>
      <c r="GV25" s="15"/>
      <c r="GW25" s="15"/>
      <c r="GX25" s="15"/>
      <c r="GY25" s="15"/>
      <c r="GZ25" s="15"/>
      <c r="HA25" s="15"/>
      <c r="HB25" s="15"/>
      <c r="HC25" s="15"/>
      <c r="HD25" s="15"/>
      <c r="HE25" s="15"/>
      <c r="HF25" s="15"/>
      <c r="HG25" s="15"/>
      <c r="HH25" s="15"/>
      <c r="HI25" s="15"/>
      <c r="HJ25" s="15"/>
      <c r="HK25" s="15"/>
      <c r="HL25" s="15"/>
      <c r="HM25" s="15"/>
      <c r="HN25" s="15"/>
      <c r="HO25" s="15"/>
      <c r="HP25" s="15"/>
      <c r="HQ25" s="15"/>
      <c r="HR25" s="15"/>
      <c r="HS25" s="15"/>
      <c r="HT25" s="15"/>
      <c r="HU25" s="15"/>
      <c r="HV25" s="15"/>
      <c r="HW25" s="15"/>
      <c r="HX25" s="15"/>
      <c r="HY25" s="15"/>
      <c r="HZ25" s="15"/>
      <c r="IA25" s="15"/>
      <c r="IB25" s="15"/>
      <c r="IC25" s="15"/>
      <c r="ID25" s="15"/>
      <c r="IE25" s="15"/>
      <c r="IF25" s="15"/>
      <c r="IG25" s="15"/>
      <c r="IH25" s="15"/>
      <c r="II25" s="15"/>
      <c r="IJ25" s="15"/>
      <c r="IK25" s="15"/>
      <c r="IL25" s="15"/>
      <c r="IM25" s="15"/>
      <c r="IN25" s="15"/>
      <c r="IO25" s="15"/>
      <c r="IP25" s="15"/>
      <c r="IQ25" s="15"/>
      <c r="IR25" s="15"/>
      <c r="IS25" s="15"/>
      <c r="IT25" s="15"/>
      <c r="IU25" s="15"/>
      <c r="IV25" s="15"/>
    </row>
    <row r="26" spans="1:256" s="28" customFormat="1" ht="15" customHeight="1">
      <c r="A26" s="634" t="s">
        <v>954</v>
      </c>
      <c r="B26" s="635"/>
      <c r="C26" s="636"/>
      <c r="D26" s="194">
        <v>0</v>
      </c>
      <c r="E26" s="614">
        <v>0</v>
      </c>
      <c r="F26" s="614">
        <v>0</v>
      </c>
      <c r="G26" s="309" t="s">
        <v>739</v>
      </c>
      <c r="O26" s="69"/>
      <c r="P26" s="15"/>
      <c r="Q26" s="15"/>
      <c r="R26" s="134"/>
      <c r="S26" s="15"/>
      <c r="T26" s="134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  <c r="GH26" s="15"/>
      <c r="GI26" s="15"/>
      <c r="GJ26" s="15"/>
      <c r="GK26" s="15"/>
      <c r="GL26" s="15"/>
      <c r="GM26" s="15"/>
      <c r="GN26" s="15"/>
      <c r="GO26" s="15"/>
      <c r="GP26" s="15"/>
      <c r="GQ26" s="15"/>
      <c r="GR26" s="15"/>
      <c r="GS26" s="15"/>
      <c r="GT26" s="15"/>
      <c r="GU26" s="15"/>
      <c r="GV26" s="15"/>
      <c r="GW26" s="15"/>
      <c r="GX26" s="15"/>
      <c r="GY26" s="15"/>
      <c r="GZ26" s="15"/>
      <c r="HA26" s="15"/>
      <c r="HB26" s="15"/>
      <c r="HC26" s="15"/>
      <c r="HD26" s="15"/>
      <c r="HE26" s="15"/>
      <c r="HF26" s="15"/>
      <c r="HG26" s="15"/>
      <c r="HH26" s="15"/>
      <c r="HI26" s="15"/>
      <c r="HJ26" s="15"/>
      <c r="HK26" s="15"/>
      <c r="HL26" s="15"/>
      <c r="HM26" s="15"/>
      <c r="HN26" s="15"/>
      <c r="HO26" s="15"/>
      <c r="HP26" s="15"/>
      <c r="HQ26" s="15"/>
      <c r="HR26" s="15"/>
      <c r="HS26" s="15"/>
      <c r="HT26" s="15"/>
      <c r="HU26" s="15"/>
      <c r="HV26" s="15"/>
      <c r="HW26" s="15"/>
      <c r="HX26" s="15"/>
      <c r="HY26" s="15"/>
      <c r="HZ26" s="15"/>
      <c r="IA26" s="15"/>
      <c r="IB26" s="15"/>
      <c r="IC26" s="15"/>
      <c r="ID26" s="15"/>
      <c r="IE26" s="15"/>
      <c r="IF26" s="15"/>
      <c r="IG26" s="15"/>
      <c r="IH26" s="15"/>
      <c r="II26" s="15"/>
      <c r="IJ26" s="15"/>
      <c r="IK26" s="15"/>
      <c r="IL26" s="15"/>
      <c r="IM26" s="15"/>
      <c r="IN26" s="15"/>
      <c r="IO26" s="15"/>
      <c r="IP26" s="15"/>
      <c r="IQ26" s="15"/>
      <c r="IR26" s="15"/>
      <c r="IS26" s="15"/>
      <c r="IT26" s="15"/>
      <c r="IU26" s="15"/>
      <c r="IV26" s="15"/>
    </row>
    <row r="27" spans="1:256" s="28" customFormat="1" ht="15" customHeight="1">
      <c r="A27" s="881" t="s">
        <v>979</v>
      </c>
      <c r="B27" s="882"/>
      <c r="C27" s="883"/>
      <c r="D27" s="194">
        <f>D617</f>
        <v>1460</v>
      </c>
      <c r="E27" s="614">
        <f>E617</f>
        <v>3795</v>
      </c>
      <c r="F27" s="614">
        <f>F617</f>
        <v>3795</v>
      </c>
      <c r="G27" s="309">
        <f>F27/E27*100</f>
        <v>100</v>
      </c>
      <c r="O27" s="69"/>
      <c r="P27" s="15"/>
      <c r="Q27" s="15"/>
      <c r="R27" s="134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15"/>
      <c r="FX27" s="15"/>
      <c r="FY27" s="15"/>
      <c r="FZ27" s="15"/>
      <c r="GA27" s="15"/>
      <c r="GB27" s="15"/>
      <c r="GC27" s="15"/>
      <c r="GD27" s="15"/>
      <c r="GE27" s="15"/>
      <c r="GF27" s="15"/>
      <c r="GG27" s="15"/>
      <c r="GH27" s="15"/>
      <c r="GI27" s="15"/>
      <c r="GJ27" s="15"/>
      <c r="GK27" s="15"/>
      <c r="GL27" s="15"/>
      <c r="GM27" s="15"/>
      <c r="GN27" s="15"/>
      <c r="GO27" s="15"/>
      <c r="GP27" s="15"/>
      <c r="GQ27" s="15"/>
      <c r="GR27" s="15"/>
      <c r="GS27" s="15"/>
      <c r="GT27" s="15"/>
      <c r="GU27" s="15"/>
      <c r="GV27" s="15"/>
      <c r="GW27" s="15"/>
      <c r="GX27" s="15"/>
      <c r="GY27" s="15"/>
      <c r="GZ27" s="15"/>
      <c r="HA27" s="15"/>
      <c r="HB27" s="15"/>
      <c r="HC27" s="15"/>
      <c r="HD27" s="15"/>
      <c r="HE27" s="15"/>
      <c r="HF27" s="15"/>
      <c r="HG27" s="15"/>
      <c r="HH27" s="15"/>
      <c r="HI27" s="15"/>
      <c r="HJ27" s="15"/>
      <c r="HK27" s="15"/>
      <c r="HL27" s="15"/>
      <c r="HM27" s="15"/>
      <c r="HN27" s="15"/>
      <c r="HO27" s="15"/>
      <c r="HP27" s="15"/>
      <c r="HQ27" s="15"/>
      <c r="HR27" s="15"/>
      <c r="HS27" s="15"/>
      <c r="HT27" s="15"/>
      <c r="HU27" s="15"/>
      <c r="HV27" s="15"/>
      <c r="HW27" s="15"/>
      <c r="HX27" s="15"/>
      <c r="HY27" s="15"/>
      <c r="HZ27" s="15"/>
      <c r="IA27" s="15"/>
      <c r="IB27" s="15"/>
      <c r="IC27" s="15"/>
      <c r="ID27" s="15"/>
      <c r="IE27" s="15"/>
      <c r="IF27" s="15"/>
      <c r="IG27" s="15"/>
      <c r="IH27" s="15"/>
      <c r="II27" s="15"/>
      <c r="IJ27" s="15"/>
      <c r="IK27" s="15"/>
      <c r="IL27" s="15"/>
      <c r="IM27" s="15"/>
      <c r="IN27" s="15"/>
      <c r="IO27" s="15"/>
      <c r="IP27" s="15"/>
      <c r="IQ27" s="15"/>
      <c r="IR27" s="15"/>
      <c r="IS27" s="15"/>
      <c r="IT27" s="15"/>
      <c r="IU27" s="15"/>
      <c r="IV27" s="15"/>
    </row>
    <row r="28" spans="1:256" s="28" customFormat="1" ht="15" customHeight="1">
      <c r="A28" s="835" t="s">
        <v>451</v>
      </c>
      <c r="B28" s="814"/>
      <c r="C28" s="815"/>
      <c r="D28" s="95">
        <f>D19+D20+D27</f>
        <v>7852064</v>
      </c>
      <c r="E28" s="95">
        <f>E19+E20+E27+E25+E24</f>
        <v>8777375</v>
      </c>
      <c r="F28" s="95">
        <f>F19+F25+F27+F24+F26</f>
        <v>6767396</v>
      </c>
      <c r="G28" s="96">
        <f t="shared" si="0"/>
        <v>77.10045429299763</v>
      </c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5"/>
      <c r="FW28" s="15"/>
      <c r="FX28" s="15"/>
      <c r="FY28" s="15"/>
      <c r="FZ28" s="15"/>
      <c r="GA28" s="15"/>
      <c r="GB28" s="15"/>
      <c r="GC28" s="15"/>
      <c r="GD28" s="15"/>
      <c r="GE28" s="15"/>
      <c r="GF28" s="15"/>
      <c r="GG28" s="15"/>
      <c r="GH28" s="15"/>
      <c r="GI28" s="15"/>
      <c r="GJ28" s="15"/>
      <c r="GK28" s="15"/>
      <c r="GL28" s="15"/>
      <c r="GM28" s="15"/>
      <c r="GN28" s="15"/>
      <c r="GO28" s="15"/>
      <c r="GP28" s="15"/>
      <c r="GQ28" s="15"/>
      <c r="GR28" s="15"/>
      <c r="GS28" s="15"/>
      <c r="GT28" s="15"/>
      <c r="GU28" s="15"/>
      <c r="GV28" s="15"/>
      <c r="GW28" s="15"/>
      <c r="GX28" s="15"/>
      <c r="GY28" s="15"/>
      <c r="GZ28" s="15"/>
      <c r="HA28" s="15"/>
      <c r="HB28" s="15"/>
      <c r="HC28" s="15"/>
      <c r="HD28" s="15"/>
      <c r="HE28" s="15"/>
      <c r="HF28" s="15"/>
      <c r="HG28" s="15"/>
      <c r="HH28" s="15"/>
      <c r="HI28" s="15"/>
      <c r="HJ28" s="15"/>
      <c r="HK28" s="15"/>
      <c r="HL28" s="15"/>
      <c r="HM28" s="15"/>
      <c r="HN28" s="15"/>
      <c r="HO28" s="15"/>
      <c r="HP28" s="15"/>
      <c r="HQ28" s="15"/>
      <c r="HR28" s="15"/>
      <c r="HS28" s="15"/>
      <c r="HT28" s="15"/>
      <c r="HU28" s="15"/>
      <c r="HV28" s="15"/>
      <c r="HW28" s="15"/>
      <c r="HX28" s="15"/>
      <c r="HY28" s="15"/>
      <c r="HZ28" s="15"/>
      <c r="IA28" s="15"/>
      <c r="IB28" s="15"/>
      <c r="IC28" s="15"/>
      <c r="ID28" s="15"/>
      <c r="IE28" s="15"/>
      <c r="IF28" s="15"/>
      <c r="IG28" s="15"/>
      <c r="IH28" s="15"/>
      <c r="II28" s="15"/>
      <c r="IJ28" s="15"/>
      <c r="IK28" s="15"/>
      <c r="IL28" s="15"/>
      <c r="IM28" s="15"/>
      <c r="IN28" s="15"/>
      <c r="IO28" s="15"/>
      <c r="IP28" s="15"/>
      <c r="IQ28" s="15"/>
      <c r="IR28" s="15"/>
      <c r="IS28" s="15"/>
      <c r="IT28" s="15"/>
      <c r="IU28" s="15"/>
      <c r="IV28" s="15"/>
    </row>
    <row r="29" ht="14.25" customHeight="1">
      <c r="G29" s="15"/>
    </row>
    <row r="30" spans="1:256" s="28" customFormat="1" ht="15.75">
      <c r="A30" s="64" t="s">
        <v>600</v>
      </c>
      <c r="D30" s="69"/>
      <c r="E30" s="69"/>
      <c r="F30" s="69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  <c r="FI30" s="15"/>
      <c r="FJ30" s="15"/>
      <c r="FK30" s="15"/>
      <c r="FL30" s="15"/>
      <c r="FM30" s="15"/>
      <c r="FN30" s="15"/>
      <c r="FO30" s="15"/>
      <c r="FP30" s="15"/>
      <c r="FQ30" s="15"/>
      <c r="FR30" s="15"/>
      <c r="FS30" s="15"/>
      <c r="FT30" s="15"/>
      <c r="FU30" s="15"/>
      <c r="FV30" s="15"/>
      <c r="FW30" s="15"/>
      <c r="FX30" s="15"/>
      <c r="FY30" s="15"/>
      <c r="FZ30" s="15"/>
      <c r="GA30" s="15"/>
      <c r="GB30" s="15"/>
      <c r="GC30" s="15"/>
      <c r="GD30" s="15"/>
      <c r="GE30" s="15"/>
      <c r="GF30" s="15"/>
      <c r="GG30" s="15"/>
      <c r="GH30" s="15"/>
      <c r="GI30" s="15"/>
      <c r="GJ30" s="15"/>
      <c r="GK30" s="15"/>
      <c r="GL30" s="15"/>
      <c r="GM30" s="15"/>
      <c r="GN30" s="15"/>
      <c r="GO30" s="15"/>
      <c r="GP30" s="15"/>
      <c r="GQ30" s="15"/>
      <c r="GR30" s="15"/>
      <c r="GS30" s="15"/>
      <c r="GT30" s="15"/>
      <c r="GU30" s="15"/>
      <c r="GV30" s="15"/>
      <c r="GW30" s="15"/>
      <c r="GX30" s="15"/>
      <c r="GY30" s="15"/>
      <c r="GZ30" s="15"/>
      <c r="HA30" s="15"/>
      <c r="HB30" s="15"/>
      <c r="HC30" s="15"/>
      <c r="HD30" s="15"/>
      <c r="HE30" s="15"/>
      <c r="HF30" s="15"/>
      <c r="HG30" s="15"/>
      <c r="HH30" s="15"/>
      <c r="HI30" s="15"/>
      <c r="HJ30" s="15"/>
      <c r="HK30" s="15"/>
      <c r="HL30" s="15"/>
      <c r="HM30" s="15"/>
      <c r="HN30" s="15"/>
      <c r="HO30" s="15"/>
      <c r="HP30" s="15"/>
      <c r="HQ30" s="15"/>
      <c r="HR30" s="15"/>
      <c r="HS30" s="15"/>
      <c r="HT30" s="15"/>
      <c r="HU30" s="15"/>
      <c r="HV30" s="15"/>
      <c r="HW30" s="15"/>
      <c r="HX30" s="15"/>
      <c r="HY30" s="15"/>
      <c r="HZ30" s="15"/>
      <c r="IA30" s="15"/>
      <c r="IB30" s="15"/>
      <c r="IC30" s="15"/>
      <c r="ID30" s="15"/>
      <c r="IE30" s="15"/>
      <c r="IF30" s="15"/>
      <c r="IG30" s="15"/>
      <c r="IH30" s="15"/>
      <c r="II30" s="15"/>
      <c r="IJ30" s="15"/>
      <c r="IK30" s="15"/>
      <c r="IL30" s="15"/>
      <c r="IM30" s="15"/>
      <c r="IN30" s="15"/>
      <c r="IO30" s="15"/>
      <c r="IP30" s="15"/>
      <c r="IQ30" s="15"/>
      <c r="IR30" s="15"/>
      <c r="IS30" s="15"/>
      <c r="IT30" s="15"/>
      <c r="IU30" s="15"/>
      <c r="IV30" s="15"/>
    </row>
    <row r="31" spans="1:7" ht="13.5" customHeight="1">
      <c r="A31" s="64"/>
      <c r="G31" s="394"/>
    </row>
    <row r="32" spans="1:5" ht="14.25" customHeight="1">
      <c r="A32" s="879" t="s">
        <v>428</v>
      </c>
      <c r="B32" s="879"/>
      <c r="E32" s="69"/>
    </row>
    <row r="33" spans="1:5" ht="12" customHeight="1">
      <c r="A33" s="448"/>
      <c r="B33" s="448"/>
      <c r="E33" s="69"/>
    </row>
    <row r="34" spans="1:15" ht="24" customHeight="1">
      <c r="A34" s="7" t="s">
        <v>325</v>
      </c>
      <c r="B34" s="7" t="s">
        <v>327</v>
      </c>
      <c r="C34" s="5" t="s">
        <v>328</v>
      </c>
      <c r="D34" s="44" t="s">
        <v>471</v>
      </c>
      <c r="E34" s="51" t="s">
        <v>472</v>
      </c>
      <c r="F34" s="5" t="s">
        <v>299</v>
      </c>
      <c r="G34" s="43" t="s">
        <v>473</v>
      </c>
      <c r="O34" s="69"/>
    </row>
    <row r="35" spans="1:15" ht="15" customHeight="1">
      <c r="A35" s="314" t="s">
        <v>152</v>
      </c>
      <c r="B35" s="315">
        <v>1019</v>
      </c>
      <c r="C35" s="316" t="s">
        <v>859</v>
      </c>
      <c r="D35" s="317">
        <v>100</v>
      </c>
      <c r="E35" s="318">
        <v>100</v>
      </c>
      <c r="F35" s="318">
        <v>24</v>
      </c>
      <c r="G35" s="393">
        <f aca="true" t="shared" si="1" ref="G35:G43">F35/E35*100</f>
        <v>24</v>
      </c>
      <c r="O35" s="69"/>
    </row>
    <row r="36" spans="1:15" ht="15" customHeight="1">
      <c r="A36" s="314" t="s">
        <v>152</v>
      </c>
      <c r="B36" s="315">
        <v>1039</v>
      </c>
      <c r="C36" s="316" t="s">
        <v>899</v>
      </c>
      <c r="D36" s="317">
        <v>300</v>
      </c>
      <c r="E36" s="318">
        <v>300</v>
      </c>
      <c r="F36" s="318">
        <v>45</v>
      </c>
      <c r="G36" s="651">
        <f t="shared" si="1"/>
        <v>15</v>
      </c>
      <c r="O36" s="69"/>
    </row>
    <row r="37" spans="1:15" ht="14.25" customHeight="1">
      <c r="A37" s="314" t="s">
        <v>152</v>
      </c>
      <c r="B37" s="315">
        <v>2399</v>
      </c>
      <c r="C37" s="316" t="s">
        <v>901</v>
      </c>
      <c r="D37" s="317">
        <v>300</v>
      </c>
      <c r="E37" s="318">
        <v>500</v>
      </c>
      <c r="F37" s="318">
        <v>286</v>
      </c>
      <c r="G37" s="651">
        <f t="shared" si="1"/>
        <v>57.199999999999996</v>
      </c>
      <c r="O37" s="69"/>
    </row>
    <row r="38" spans="1:15" ht="15" customHeight="1">
      <c r="A38" s="314" t="s">
        <v>152</v>
      </c>
      <c r="B38" s="348" t="s">
        <v>241</v>
      </c>
      <c r="C38" s="354" t="s">
        <v>856</v>
      </c>
      <c r="D38" s="318">
        <f>D39+D40+D41</f>
        <v>25000</v>
      </c>
      <c r="E38" s="318">
        <f>E39+E40+E41</f>
        <v>25000</v>
      </c>
      <c r="F38" s="318">
        <f>F39+F40+F41</f>
        <v>20114</v>
      </c>
      <c r="G38" s="651">
        <f t="shared" si="1"/>
        <v>80.456</v>
      </c>
      <c r="O38" s="69"/>
    </row>
    <row r="39" spans="1:15" ht="14.25" customHeight="1">
      <c r="A39" s="314"/>
      <c r="B39" s="349" t="s">
        <v>855</v>
      </c>
      <c r="C39" s="351" t="s">
        <v>242</v>
      </c>
      <c r="D39" s="367">
        <v>19000</v>
      </c>
      <c r="E39" s="368">
        <v>19000</v>
      </c>
      <c r="F39" s="652">
        <v>15815</v>
      </c>
      <c r="G39" s="653">
        <f t="shared" si="1"/>
        <v>83.23684210526315</v>
      </c>
      <c r="O39" s="69"/>
    </row>
    <row r="40" spans="1:15" ht="15" customHeight="1">
      <c r="A40" s="314"/>
      <c r="B40" s="350" t="s">
        <v>857</v>
      </c>
      <c r="C40" s="352" t="s">
        <v>243</v>
      </c>
      <c r="D40" s="367">
        <v>4500</v>
      </c>
      <c r="E40" s="368">
        <v>4500</v>
      </c>
      <c r="F40" s="652">
        <v>2893</v>
      </c>
      <c r="G40" s="653">
        <f t="shared" si="1"/>
        <v>64.28888888888889</v>
      </c>
      <c r="O40" s="69"/>
    </row>
    <row r="41" spans="1:256" s="28" customFormat="1" ht="14.25" customHeight="1">
      <c r="A41" s="314"/>
      <c r="B41" s="350" t="s">
        <v>858</v>
      </c>
      <c r="C41" s="353" t="s">
        <v>244</v>
      </c>
      <c r="D41" s="369">
        <v>1500</v>
      </c>
      <c r="E41" s="379">
        <v>1500</v>
      </c>
      <c r="F41" s="652">
        <v>1406</v>
      </c>
      <c r="G41" s="653">
        <f t="shared" si="1"/>
        <v>93.73333333333333</v>
      </c>
      <c r="O41" s="69"/>
      <c r="P41" s="15"/>
      <c r="Q41" s="15"/>
      <c r="R41" s="15"/>
      <c r="S41" s="15"/>
      <c r="T41" s="15"/>
      <c r="U41" s="134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B41" s="15"/>
      <c r="DC41" s="15"/>
      <c r="DD41" s="15"/>
      <c r="DE41" s="15"/>
      <c r="DF41" s="15"/>
      <c r="DG41" s="15"/>
      <c r="DH41" s="15"/>
      <c r="DI41" s="15"/>
      <c r="DJ41" s="15"/>
      <c r="DK41" s="15"/>
      <c r="DL41" s="15"/>
      <c r="DM41" s="15"/>
      <c r="DN41" s="15"/>
      <c r="DO41" s="15"/>
      <c r="DP41" s="15"/>
      <c r="DQ41" s="15"/>
      <c r="DR41" s="15"/>
      <c r="DS41" s="15"/>
      <c r="DT41" s="15"/>
      <c r="DU41" s="15"/>
      <c r="DV41" s="15"/>
      <c r="DW41" s="15"/>
      <c r="DX41" s="15"/>
      <c r="DY41" s="15"/>
      <c r="DZ41" s="15"/>
      <c r="EA41" s="15"/>
      <c r="EB41" s="15"/>
      <c r="EC41" s="15"/>
      <c r="ED41" s="15"/>
      <c r="EE41" s="15"/>
      <c r="EF41" s="15"/>
      <c r="EG41" s="15"/>
      <c r="EH41" s="15"/>
      <c r="EI41" s="15"/>
      <c r="EJ41" s="15"/>
      <c r="EK41" s="15"/>
      <c r="EL41" s="15"/>
      <c r="EM41" s="15"/>
      <c r="EN41" s="15"/>
      <c r="EO41" s="15"/>
      <c r="EP41" s="15"/>
      <c r="EQ41" s="15"/>
      <c r="ER41" s="15"/>
      <c r="ES41" s="15"/>
      <c r="ET41" s="15"/>
      <c r="EU41" s="15"/>
      <c r="EV41" s="15"/>
      <c r="EW41" s="15"/>
      <c r="EX41" s="15"/>
      <c r="EY41" s="15"/>
      <c r="EZ41" s="15"/>
      <c r="FA41" s="15"/>
      <c r="FB41" s="15"/>
      <c r="FC41" s="15"/>
      <c r="FD41" s="15"/>
      <c r="FE41" s="15"/>
      <c r="FF41" s="15"/>
      <c r="FG41" s="15"/>
      <c r="FH41" s="15"/>
      <c r="FI41" s="15"/>
      <c r="FJ41" s="15"/>
      <c r="FK41" s="15"/>
      <c r="FL41" s="15"/>
      <c r="FM41" s="15"/>
      <c r="FN41" s="15"/>
      <c r="FO41" s="15"/>
      <c r="FP41" s="15"/>
      <c r="FQ41" s="15"/>
      <c r="FR41" s="15"/>
      <c r="FS41" s="15"/>
      <c r="FT41" s="15"/>
      <c r="FU41" s="15"/>
      <c r="FV41" s="15"/>
      <c r="FW41" s="15"/>
      <c r="FX41" s="15"/>
      <c r="FY41" s="15"/>
      <c r="FZ41" s="15"/>
      <c r="GA41" s="15"/>
      <c r="GB41" s="15"/>
      <c r="GC41" s="15"/>
      <c r="GD41" s="15"/>
      <c r="GE41" s="15"/>
      <c r="GF41" s="15"/>
      <c r="GG41" s="15"/>
      <c r="GH41" s="15"/>
      <c r="GI41" s="15"/>
      <c r="GJ41" s="15"/>
      <c r="GK41" s="15"/>
      <c r="GL41" s="15"/>
      <c r="GM41" s="15"/>
      <c r="GN41" s="15"/>
      <c r="GO41" s="15"/>
      <c r="GP41" s="15"/>
      <c r="GQ41" s="15"/>
      <c r="GR41" s="15"/>
      <c r="GS41" s="15"/>
      <c r="GT41" s="15"/>
      <c r="GU41" s="15"/>
      <c r="GV41" s="15"/>
      <c r="GW41" s="15"/>
      <c r="GX41" s="15"/>
      <c r="GY41" s="15"/>
      <c r="GZ41" s="15"/>
      <c r="HA41" s="15"/>
      <c r="HB41" s="15"/>
      <c r="HC41" s="15"/>
      <c r="HD41" s="15"/>
      <c r="HE41" s="15"/>
      <c r="HF41" s="15"/>
      <c r="HG41" s="15"/>
      <c r="HH41" s="15"/>
      <c r="HI41" s="15"/>
      <c r="HJ41" s="15"/>
      <c r="HK41" s="15"/>
      <c r="HL41" s="15"/>
      <c r="HM41" s="15"/>
      <c r="HN41" s="15"/>
      <c r="HO41" s="15"/>
      <c r="HP41" s="15"/>
      <c r="HQ41" s="15"/>
      <c r="HR41" s="15"/>
      <c r="HS41" s="15"/>
      <c r="HT41" s="15"/>
      <c r="HU41" s="15"/>
      <c r="HV41" s="15"/>
      <c r="HW41" s="15"/>
      <c r="HX41" s="15"/>
      <c r="HY41" s="15"/>
      <c r="HZ41" s="15"/>
      <c r="IA41" s="15"/>
      <c r="IB41" s="15"/>
      <c r="IC41" s="15"/>
      <c r="ID41" s="15"/>
      <c r="IE41" s="15"/>
      <c r="IF41" s="15"/>
      <c r="IG41" s="15"/>
      <c r="IH41" s="15"/>
      <c r="II41" s="15"/>
      <c r="IJ41" s="15"/>
      <c r="IK41" s="15"/>
      <c r="IL41" s="15"/>
      <c r="IM41" s="15"/>
      <c r="IN41" s="15"/>
      <c r="IO41" s="15"/>
      <c r="IP41" s="15"/>
      <c r="IQ41" s="15"/>
      <c r="IR41" s="15"/>
      <c r="IS41" s="15"/>
      <c r="IT41" s="15"/>
      <c r="IU41" s="15"/>
      <c r="IV41" s="15"/>
    </row>
    <row r="42" spans="1:256" s="28" customFormat="1" ht="25.5" customHeight="1">
      <c r="A42" s="130" t="s">
        <v>152</v>
      </c>
      <c r="B42" s="127">
        <v>1019</v>
      </c>
      <c r="C42" s="343" t="s">
        <v>369</v>
      </c>
      <c r="D42" s="156">
        <v>900</v>
      </c>
      <c r="E42" s="298">
        <v>900</v>
      </c>
      <c r="F42" s="298">
        <v>244</v>
      </c>
      <c r="G42" s="273">
        <f t="shared" si="1"/>
        <v>27.111111111111114</v>
      </c>
      <c r="O42" s="69"/>
      <c r="P42" s="15"/>
      <c r="Q42" s="15"/>
      <c r="R42" s="15"/>
      <c r="S42" s="15"/>
      <c r="T42" s="15"/>
      <c r="U42" s="134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5"/>
      <c r="DK42" s="15"/>
      <c r="DL42" s="15"/>
      <c r="DM42" s="15"/>
      <c r="DN42" s="15"/>
      <c r="DO42" s="15"/>
      <c r="DP42" s="15"/>
      <c r="DQ42" s="15"/>
      <c r="DR42" s="15"/>
      <c r="DS42" s="15"/>
      <c r="DT42" s="15"/>
      <c r="DU42" s="15"/>
      <c r="DV42" s="15"/>
      <c r="DW42" s="15"/>
      <c r="DX42" s="15"/>
      <c r="DY42" s="15"/>
      <c r="DZ42" s="15"/>
      <c r="EA42" s="15"/>
      <c r="EB42" s="15"/>
      <c r="EC42" s="15"/>
      <c r="ED42" s="15"/>
      <c r="EE42" s="15"/>
      <c r="EF42" s="15"/>
      <c r="EG42" s="15"/>
      <c r="EH42" s="15"/>
      <c r="EI42" s="15"/>
      <c r="EJ42" s="15"/>
      <c r="EK42" s="15"/>
      <c r="EL42" s="15"/>
      <c r="EM42" s="15"/>
      <c r="EN42" s="15"/>
      <c r="EO42" s="15"/>
      <c r="EP42" s="15"/>
      <c r="EQ42" s="15"/>
      <c r="ER42" s="15"/>
      <c r="ES42" s="15"/>
      <c r="ET42" s="15"/>
      <c r="EU42" s="15"/>
      <c r="EV42" s="15"/>
      <c r="EW42" s="15"/>
      <c r="EX42" s="15"/>
      <c r="EY42" s="15"/>
      <c r="EZ42" s="15"/>
      <c r="FA42" s="15"/>
      <c r="FB42" s="15"/>
      <c r="FC42" s="15"/>
      <c r="FD42" s="15"/>
      <c r="FE42" s="15"/>
      <c r="FF42" s="15"/>
      <c r="FG42" s="15"/>
      <c r="FH42" s="15"/>
      <c r="FI42" s="15"/>
      <c r="FJ42" s="15"/>
      <c r="FK42" s="15"/>
      <c r="FL42" s="15"/>
      <c r="FM42" s="15"/>
      <c r="FN42" s="15"/>
      <c r="FO42" s="15"/>
      <c r="FP42" s="15"/>
      <c r="FQ42" s="15"/>
      <c r="FR42" s="15"/>
      <c r="FS42" s="15"/>
      <c r="FT42" s="15"/>
      <c r="FU42" s="15"/>
      <c r="FV42" s="15"/>
      <c r="FW42" s="15"/>
      <c r="FX42" s="15"/>
      <c r="FY42" s="15"/>
      <c r="FZ42" s="15"/>
      <c r="GA42" s="15"/>
      <c r="GB42" s="15"/>
      <c r="GC42" s="15"/>
      <c r="GD42" s="15"/>
      <c r="GE42" s="15"/>
      <c r="GF42" s="15"/>
      <c r="GG42" s="15"/>
      <c r="GH42" s="15"/>
      <c r="GI42" s="15"/>
      <c r="GJ42" s="15"/>
      <c r="GK42" s="15"/>
      <c r="GL42" s="15"/>
      <c r="GM42" s="15"/>
      <c r="GN42" s="15"/>
      <c r="GO42" s="15"/>
      <c r="GP42" s="15"/>
      <c r="GQ42" s="15"/>
      <c r="GR42" s="15"/>
      <c r="GS42" s="15"/>
      <c r="GT42" s="15"/>
      <c r="GU42" s="15"/>
      <c r="GV42" s="15"/>
      <c r="GW42" s="15"/>
      <c r="GX42" s="15"/>
      <c r="GY42" s="15"/>
      <c r="GZ42" s="15"/>
      <c r="HA42" s="15"/>
      <c r="HB42" s="15"/>
      <c r="HC42" s="15"/>
      <c r="HD42" s="15"/>
      <c r="HE42" s="15"/>
      <c r="HF42" s="15"/>
      <c r="HG42" s="15"/>
      <c r="HH42" s="15"/>
      <c r="HI42" s="15"/>
      <c r="HJ42" s="15"/>
      <c r="HK42" s="15"/>
      <c r="HL42" s="15"/>
      <c r="HM42" s="15"/>
      <c r="HN42" s="15"/>
      <c r="HO42" s="15"/>
      <c r="HP42" s="15"/>
      <c r="HQ42" s="15"/>
      <c r="HR42" s="15"/>
      <c r="HS42" s="15"/>
      <c r="HT42" s="15"/>
      <c r="HU42" s="15"/>
      <c r="HV42" s="15"/>
      <c r="HW42" s="15"/>
      <c r="HX42" s="15"/>
      <c r="HY42" s="15"/>
      <c r="HZ42" s="15"/>
      <c r="IA42" s="15"/>
      <c r="IB42" s="15"/>
      <c r="IC42" s="15"/>
      <c r="ID42" s="15"/>
      <c r="IE42" s="15"/>
      <c r="IF42" s="15"/>
      <c r="IG42" s="15"/>
      <c r="IH42" s="15"/>
      <c r="II42" s="15"/>
      <c r="IJ42" s="15"/>
      <c r="IK42" s="15"/>
      <c r="IL42" s="15"/>
      <c r="IM42" s="15"/>
      <c r="IN42" s="15"/>
      <c r="IO42" s="15"/>
      <c r="IP42" s="15"/>
      <c r="IQ42" s="15"/>
      <c r="IR42" s="15"/>
      <c r="IS42" s="15"/>
      <c r="IT42" s="15"/>
      <c r="IU42" s="15"/>
      <c r="IV42" s="15"/>
    </row>
    <row r="43" spans="1:256" s="28" customFormat="1" ht="12.75">
      <c r="A43" s="324"/>
      <c r="B43" s="320"/>
      <c r="C43" s="321" t="s">
        <v>740</v>
      </c>
      <c r="D43" s="322">
        <f>SUM(D35:D42)-D38</f>
        <v>26600</v>
      </c>
      <c r="E43" s="322">
        <f>SUM(E35:E42)-E38</f>
        <v>26800</v>
      </c>
      <c r="F43" s="371">
        <f>SUM(F35:F42)-F38</f>
        <v>20713</v>
      </c>
      <c r="G43" s="323">
        <f t="shared" si="1"/>
        <v>77.28731343283583</v>
      </c>
      <c r="O43" s="69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  <c r="CY43" s="15"/>
      <c r="CZ43" s="15"/>
      <c r="DA43" s="15"/>
      <c r="DB43" s="15"/>
      <c r="DC43" s="15"/>
      <c r="DD43" s="15"/>
      <c r="DE43" s="15"/>
      <c r="DF43" s="15"/>
      <c r="DG43" s="15"/>
      <c r="DH43" s="15"/>
      <c r="DI43" s="15"/>
      <c r="DJ43" s="15"/>
      <c r="DK43" s="15"/>
      <c r="DL43" s="15"/>
      <c r="DM43" s="15"/>
      <c r="DN43" s="15"/>
      <c r="DO43" s="15"/>
      <c r="DP43" s="15"/>
      <c r="DQ43" s="15"/>
      <c r="DR43" s="15"/>
      <c r="DS43" s="15"/>
      <c r="DT43" s="15"/>
      <c r="DU43" s="15"/>
      <c r="DV43" s="15"/>
      <c r="DW43" s="15"/>
      <c r="DX43" s="15"/>
      <c r="DY43" s="15"/>
      <c r="DZ43" s="15"/>
      <c r="EA43" s="15"/>
      <c r="EB43" s="15"/>
      <c r="EC43" s="15"/>
      <c r="ED43" s="15"/>
      <c r="EE43" s="15"/>
      <c r="EF43" s="15"/>
      <c r="EG43" s="15"/>
      <c r="EH43" s="15"/>
      <c r="EI43" s="15"/>
      <c r="EJ43" s="15"/>
      <c r="EK43" s="15"/>
      <c r="EL43" s="15"/>
      <c r="EM43" s="15"/>
      <c r="EN43" s="15"/>
      <c r="EO43" s="15"/>
      <c r="EP43" s="15"/>
      <c r="EQ43" s="15"/>
      <c r="ER43" s="15"/>
      <c r="ES43" s="15"/>
      <c r="ET43" s="15"/>
      <c r="EU43" s="15"/>
      <c r="EV43" s="15"/>
      <c r="EW43" s="15"/>
      <c r="EX43" s="15"/>
      <c r="EY43" s="15"/>
      <c r="EZ43" s="15"/>
      <c r="FA43" s="15"/>
      <c r="FB43" s="15"/>
      <c r="FC43" s="15"/>
      <c r="FD43" s="15"/>
      <c r="FE43" s="15"/>
      <c r="FF43" s="15"/>
      <c r="FG43" s="15"/>
      <c r="FH43" s="15"/>
      <c r="FI43" s="15"/>
      <c r="FJ43" s="15"/>
      <c r="FK43" s="15"/>
      <c r="FL43" s="15"/>
      <c r="FM43" s="15"/>
      <c r="FN43" s="15"/>
      <c r="FO43" s="15"/>
      <c r="FP43" s="15"/>
      <c r="FQ43" s="15"/>
      <c r="FR43" s="15"/>
      <c r="FS43" s="15"/>
      <c r="FT43" s="15"/>
      <c r="FU43" s="15"/>
      <c r="FV43" s="15"/>
      <c r="FW43" s="15"/>
      <c r="FX43" s="15"/>
      <c r="FY43" s="15"/>
      <c r="FZ43" s="15"/>
      <c r="GA43" s="15"/>
      <c r="GB43" s="15"/>
      <c r="GC43" s="15"/>
      <c r="GD43" s="15"/>
      <c r="GE43" s="15"/>
      <c r="GF43" s="15"/>
      <c r="GG43" s="15"/>
      <c r="GH43" s="15"/>
      <c r="GI43" s="15"/>
      <c r="GJ43" s="15"/>
      <c r="GK43" s="15"/>
      <c r="GL43" s="15"/>
      <c r="GM43" s="15"/>
      <c r="GN43" s="15"/>
      <c r="GO43" s="15"/>
      <c r="GP43" s="15"/>
      <c r="GQ43" s="15"/>
      <c r="GR43" s="15"/>
      <c r="GS43" s="15"/>
      <c r="GT43" s="15"/>
      <c r="GU43" s="15"/>
      <c r="GV43" s="15"/>
      <c r="GW43" s="15"/>
      <c r="GX43" s="15"/>
      <c r="GY43" s="15"/>
      <c r="GZ43" s="15"/>
      <c r="HA43" s="15"/>
      <c r="HB43" s="15"/>
      <c r="HC43" s="15"/>
      <c r="HD43" s="15"/>
      <c r="HE43" s="15"/>
      <c r="HF43" s="15"/>
      <c r="HG43" s="15"/>
      <c r="HH43" s="15"/>
      <c r="HI43" s="15"/>
      <c r="HJ43" s="15"/>
      <c r="HK43" s="15"/>
      <c r="HL43" s="15"/>
      <c r="HM43" s="15"/>
      <c r="HN43" s="15"/>
      <c r="HO43" s="15"/>
      <c r="HP43" s="15"/>
      <c r="HQ43" s="15"/>
      <c r="HR43" s="15"/>
      <c r="HS43" s="15"/>
      <c r="HT43" s="15"/>
      <c r="HU43" s="15"/>
      <c r="HV43" s="15"/>
      <c r="HW43" s="15"/>
      <c r="HX43" s="15"/>
      <c r="HY43" s="15"/>
      <c r="HZ43" s="15"/>
      <c r="IA43" s="15"/>
      <c r="IB43" s="15"/>
      <c r="IC43" s="15"/>
      <c r="ID43" s="15"/>
      <c r="IE43" s="15"/>
      <c r="IF43" s="15"/>
      <c r="IG43" s="15"/>
      <c r="IH43" s="15"/>
      <c r="II43" s="15"/>
      <c r="IJ43" s="15"/>
      <c r="IK43" s="15"/>
      <c r="IL43" s="15"/>
      <c r="IM43" s="15"/>
      <c r="IN43" s="15"/>
      <c r="IO43" s="15"/>
      <c r="IP43" s="15"/>
      <c r="IQ43" s="15"/>
      <c r="IR43" s="15"/>
      <c r="IS43" s="15"/>
      <c r="IT43" s="15"/>
      <c r="IU43" s="15"/>
      <c r="IV43" s="15"/>
    </row>
    <row r="44" spans="1:256" s="28" customFormat="1" ht="12" customHeight="1">
      <c r="A44" s="16"/>
      <c r="B44" s="59"/>
      <c r="C44" s="160"/>
      <c r="D44" s="161"/>
      <c r="E44" s="62"/>
      <c r="F44" s="297"/>
      <c r="G44" s="163"/>
      <c r="O44" s="69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5"/>
      <c r="EP44" s="15"/>
      <c r="EQ44" s="15"/>
      <c r="ER44" s="15"/>
      <c r="ES44" s="15"/>
      <c r="ET44" s="15"/>
      <c r="EU44" s="15"/>
      <c r="EV44" s="15"/>
      <c r="EW44" s="15"/>
      <c r="EX44" s="15"/>
      <c r="EY44" s="15"/>
      <c r="EZ44" s="15"/>
      <c r="FA44" s="15"/>
      <c r="FB44" s="15"/>
      <c r="FC44" s="15"/>
      <c r="FD44" s="15"/>
      <c r="FE44" s="15"/>
      <c r="FF44" s="15"/>
      <c r="FG44" s="15"/>
      <c r="FH44" s="15"/>
      <c r="FI44" s="15"/>
      <c r="FJ44" s="15"/>
      <c r="FK44" s="15"/>
      <c r="FL44" s="15"/>
      <c r="FM44" s="15"/>
      <c r="FN44" s="15"/>
      <c r="FO44" s="15"/>
      <c r="FP44" s="15"/>
      <c r="FQ44" s="15"/>
      <c r="FR44" s="15"/>
      <c r="FS44" s="15"/>
      <c r="FT44" s="15"/>
      <c r="FU44" s="15"/>
      <c r="FV44" s="15"/>
      <c r="FW44" s="15"/>
      <c r="FX44" s="15"/>
      <c r="FY44" s="15"/>
      <c r="FZ44" s="15"/>
      <c r="GA44" s="15"/>
      <c r="GB44" s="15"/>
      <c r="GC44" s="15"/>
      <c r="GD44" s="15"/>
      <c r="GE44" s="15"/>
      <c r="GF44" s="15"/>
      <c r="GG44" s="15"/>
      <c r="GH44" s="15"/>
      <c r="GI44" s="15"/>
      <c r="GJ44" s="15"/>
      <c r="GK44" s="15"/>
      <c r="GL44" s="15"/>
      <c r="GM44" s="15"/>
      <c r="GN44" s="15"/>
      <c r="GO44" s="15"/>
      <c r="GP44" s="15"/>
      <c r="GQ44" s="15"/>
      <c r="GR44" s="15"/>
      <c r="GS44" s="15"/>
      <c r="GT44" s="15"/>
      <c r="GU44" s="15"/>
      <c r="GV44" s="15"/>
      <c r="GW44" s="15"/>
      <c r="GX44" s="15"/>
      <c r="GY44" s="15"/>
      <c r="GZ44" s="15"/>
      <c r="HA44" s="15"/>
      <c r="HB44" s="15"/>
      <c r="HC44" s="15"/>
      <c r="HD44" s="15"/>
      <c r="HE44" s="15"/>
      <c r="HF44" s="15"/>
      <c r="HG44" s="15"/>
      <c r="HH44" s="15"/>
      <c r="HI44" s="15"/>
      <c r="HJ44" s="15"/>
      <c r="HK44" s="15"/>
      <c r="HL44" s="15"/>
      <c r="HM44" s="15"/>
      <c r="HN44" s="15"/>
      <c r="HO44" s="15"/>
      <c r="HP44" s="15"/>
      <c r="HQ44" s="15"/>
      <c r="HR44" s="15"/>
      <c r="HS44" s="15"/>
      <c r="HT44" s="15"/>
      <c r="HU44" s="15"/>
      <c r="HV44" s="15"/>
      <c r="HW44" s="15"/>
      <c r="HX44" s="15"/>
      <c r="HY44" s="15"/>
      <c r="HZ44" s="15"/>
      <c r="IA44" s="15"/>
      <c r="IB44" s="15"/>
      <c r="IC44" s="15"/>
      <c r="ID44" s="15"/>
      <c r="IE44" s="15"/>
      <c r="IF44" s="15"/>
      <c r="IG44" s="15"/>
      <c r="IH44" s="15"/>
      <c r="II44" s="15"/>
      <c r="IJ44" s="15"/>
      <c r="IK44" s="15"/>
      <c r="IL44" s="15"/>
      <c r="IM44" s="15"/>
      <c r="IN44" s="15"/>
      <c r="IO44" s="15"/>
      <c r="IP44" s="15"/>
      <c r="IQ44" s="15"/>
      <c r="IR44" s="15"/>
      <c r="IS44" s="15"/>
      <c r="IT44" s="15"/>
      <c r="IU44" s="15"/>
      <c r="IV44" s="15"/>
    </row>
    <row r="45" spans="1:256" s="28" customFormat="1" ht="13.5" customHeight="1">
      <c r="A45" s="879" t="s">
        <v>625</v>
      </c>
      <c r="B45" s="879"/>
      <c r="C45" s="879"/>
      <c r="D45" s="16"/>
      <c r="E45" s="59"/>
      <c r="F45" s="435"/>
      <c r="G45" s="161"/>
      <c r="H45" s="62"/>
      <c r="I45" s="162"/>
      <c r="J45" s="163"/>
      <c r="R45" s="69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  <c r="DM45" s="15"/>
      <c r="DN45" s="15"/>
      <c r="DO45" s="15"/>
      <c r="DP45" s="15"/>
      <c r="DQ45" s="15"/>
      <c r="DR45" s="15"/>
      <c r="DS45" s="15"/>
      <c r="DT45" s="15"/>
      <c r="DU45" s="15"/>
      <c r="DV45" s="15"/>
      <c r="DW45" s="15"/>
      <c r="DX45" s="15"/>
      <c r="DY45" s="15"/>
      <c r="DZ45" s="15"/>
      <c r="EA45" s="15"/>
      <c r="EB45" s="15"/>
      <c r="EC45" s="15"/>
      <c r="ED45" s="15"/>
      <c r="EE45" s="15"/>
      <c r="EF45" s="15"/>
      <c r="EG45" s="15"/>
      <c r="EH45" s="15"/>
      <c r="EI45" s="15"/>
      <c r="EJ45" s="15"/>
      <c r="EK45" s="15"/>
      <c r="EL45" s="15"/>
      <c r="EM45" s="15"/>
      <c r="EN45" s="15"/>
      <c r="EO45" s="15"/>
      <c r="EP45" s="15"/>
      <c r="EQ45" s="15"/>
      <c r="ER45" s="15"/>
      <c r="ES45" s="15"/>
      <c r="ET45" s="15"/>
      <c r="EU45" s="15"/>
      <c r="EV45" s="15"/>
      <c r="EW45" s="15"/>
      <c r="EX45" s="15"/>
      <c r="EY45" s="15"/>
      <c r="EZ45" s="15"/>
      <c r="FA45" s="15"/>
      <c r="FB45" s="15"/>
      <c r="FC45" s="15"/>
      <c r="FD45" s="15"/>
      <c r="FE45" s="15"/>
      <c r="FF45" s="15"/>
      <c r="FG45" s="15"/>
      <c r="FH45" s="15"/>
      <c r="FI45" s="15"/>
      <c r="FJ45" s="15"/>
      <c r="FK45" s="15"/>
      <c r="FL45" s="15"/>
      <c r="FM45" s="15"/>
      <c r="FN45" s="15"/>
      <c r="FO45" s="15"/>
      <c r="FP45" s="15"/>
      <c r="FQ45" s="15"/>
      <c r="FR45" s="15"/>
      <c r="FS45" s="15"/>
      <c r="FT45" s="15"/>
      <c r="FU45" s="15"/>
      <c r="FV45" s="15"/>
      <c r="FW45" s="15"/>
      <c r="FX45" s="15"/>
      <c r="FY45" s="15"/>
      <c r="FZ45" s="15"/>
      <c r="GA45" s="15"/>
      <c r="GB45" s="15"/>
      <c r="GC45" s="15"/>
      <c r="GD45" s="15"/>
      <c r="GE45" s="15"/>
      <c r="GF45" s="15"/>
      <c r="GG45" s="15"/>
      <c r="GH45" s="15"/>
      <c r="GI45" s="15"/>
      <c r="GJ45" s="15"/>
      <c r="GK45" s="15"/>
      <c r="GL45" s="15"/>
      <c r="GM45" s="15"/>
      <c r="GN45" s="15"/>
      <c r="GO45" s="15"/>
      <c r="GP45" s="15"/>
      <c r="GQ45" s="15"/>
      <c r="GR45" s="15"/>
      <c r="GS45" s="15"/>
      <c r="GT45" s="15"/>
      <c r="GU45" s="15"/>
      <c r="GV45" s="15"/>
      <c r="GW45" s="15"/>
      <c r="GX45" s="15"/>
      <c r="GY45" s="15"/>
      <c r="GZ45" s="15"/>
      <c r="HA45" s="15"/>
      <c r="HB45" s="15"/>
      <c r="HC45" s="15"/>
      <c r="HD45" s="15"/>
      <c r="HE45" s="15"/>
      <c r="HF45" s="15"/>
      <c r="HG45" s="15"/>
      <c r="HH45" s="15"/>
      <c r="HI45" s="15"/>
      <c r="HJ45" s="15"/>
      <c r="HK45" s="15"/>
      <c r="HL45" s="15"/>
      <c r="HM45" s="15"/>
      <c r="HN45" s="15"/>
      <c r="HO45" s="15"/>
      <c r="HP45" s="15"/>
      <c r="HQ45" s="15"/>
      <c r="HR45" s="15"/>
      <c r="HS45" s="15"/>
      <c r="HT45" s="15"/>
      <c r="HU45" s="15"/>
      <c r="HV45" s="15"/>
      <c r="HW45" s="15"/>
      <c r="HX45" s="15"/>
      <c r="HY45" s="15"/>
      <c r="HZ45" s="15"/>
      <c r="IA45" s="15"/>
      <c r="IB45" s="15"/>
      <c r="IC45" s="15"/>
      <c r="ID45" s="15"/>
      <c r="IE45" s="15"/>
      <c r="IF45" s="15"/>
      <c r="IG45" s="15"/>
      <c r="IH45" s="15"/>
      <c r="II45" s="15"/>
      <c r="IJ45" s="15"/>
      <c r="IK45" s="15"/>
      <c r="IL45" s="15"/>
      <c r="IM45" s="15"/>
      <c r="IN45" s="15"/>
      <c r="IO45" s="15"/>
      <c r="IP45" s="15"/>
      <c r="IQ45" s="15"/>
      <c r="IR45" s="15"/>
      <c r="IS45" s="15"/>
      <c r="IT45" s="15"/>
      <c r="IU45" s="15"/>
      <c r="IV45" s="15"/>
    </row>
    <row r="46" spans="1:256" s="28" customFormat="1" ht="11.25" customHeight="1">
      <c r="A46" s="448"/>
      <c r="B46" s="448"/>
      <c r="C46" s="448"/>
      <c r="D46" s="16"/>
      <c r="E46" s="59"/>
      <c r="F46" s="435"/>
      <c r="G46" s="161"/>
      <c r="H46" s="62"/>
      <c r="I46" s="162"/>
      <c r="J46" s="163"/>
      <c r="R46" s="69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15"/>
      <c r="EF46" s="15"/>
      <c r="EG46" s="15"/>
      <c r="EH46" s="15"/>
      <c r="EI46" s="15"/>
      <c r="EJ46" s="15"/>
      <c r="EK46" s="15"/>
      <c r="EL46" s="15"/>
      <c r="EM46" s="15"/>
      <c r="EN46" s="15"/>
      <c r="EO46" s="15"/>
      <c r="EP46" s="15"/>
      <c r="EQ46" s="15"/>
      <c r="ER46" s="15"/>
      <c r="ES46" s="15"/>
      <c r="ET46" s="15"/>
      <c r="EU46" s="15"/>
      <c r="EV46" s="15"/>
      <c r="EW46" s="15"/>
      <c r="EX46" s="15"/>
      <c r="EY46" s="15"/>
      <c r="EZ46" s="15"/>
      <c r="FA46" s="15"/>
      <c r="FB46" s="15"/>
      <c r="FC46" s="15"/>
      <c r="FD46" s="15"/>
      <c r="FE46" s="15"/>
      <c r="FF46" s="15"/>
      <c r="FG46" s="15"/>
      <c r="FH46" s="15"/>
      <c r="FI46" s="15"/>
      <c r="FJ46" s="15"/>
      <c r="FK46" s="15"/>
      <c r="FL46" s="15"/>
      <c r="FM46" s="15"/>
      <c r="FN46" s="15"/>
      <c r="FO46" s="15"/>
      <c r="FP46" s="15"/>
      <c r="FQ46" s="15"/>
      <c r="FR46" s="15"/>
      <c r="FS46" s="15"/>
      <c r="FT46" s="15"/>
      <c r="FU46" s="15"/>
      <c r="FV46" s="15"/>
      <c r="FW46" s="15"/>
      <c r="FX46" s="15"/>
      <c r="FY46" s="15"/>
      <c r="FZ46" s="15"/>
      <c r="GA46" s="15"/>
      <c r="GB46" s="15"/>
      <c r="GC46" s="15"/>
      <c r="GD46" s="15"/>
      <c r="GE46" s="15"/>
      <c r="GF46" s="15"/>
      <c r="GG46" s="15"/>
      <c r="GH46" s="15"/>
      <c r="GI46" s="15"/>
      <c r="GJ46" s="15"/>
      <c r="GK46" s="15"/>
      <c r="GL46" s="15"/>
      <c r="GM46" s="15"/>
      <c r="GN46" s="15"/>
      <c r="GO46" s="15"/>
      <c r="GP46" s="15"/>
      <c r="GQ46" s="15"/>
      <c r="GR46" s="15"/>
      <c r="GS46" s="15"/>
      <c r="GT46" s="15"/>
      <c r="GU46" s="15"/>
      <c r="GV46" s="15"/>
      <c r="GW46" s="15"/>
      <c r="GX46" s="15"/>
      <c r="GY46" s="15"/>
      <c r="GZ46" s="15"/>
      <c r="HA46" s="15"/>
      <c r="HB46" s="15"/>
      <c r="HC46" s="15"/>
      <c r="HD46" s="15"/>
      <c r="HE46" s="15"/>
      <c r="HF46" s="15"/>
      <c r="HG46" s="15"/>
      <c r="HH46" s="15"/>
      <c r="HI46" s="15"/>
      <c r="HJ46" s="15"/>
      <c r="HK46" s="15"/>
      <c r="HL46" s="15"/>
      <c r="HM46" s="15"/>
      <c r="HN46" s="15"/>
      <c r="HO46" s="15"/>
      <c r="HP46" s="15"/>
      <c r="HQ46" s="15"/>
      <c r="HR46" s="15"/>
      <c r="HS46" s="15"/>
      <c r="HT46" s="15"/>
      <c r="HU46" s="15"/>
      <c r="HV46" s="15"/>
      <c r="HW46" s="15"/>
      <c r="HX46" s="15"/>
      <c r="HY46" s="15"/>
      <c r="HZ46" s="15"/>
      <c r="IA46" s="15"/>
      <c r="IB46" s="15"/>
      <c r="IC46" s="15"/>
      <c r="ID46" s="15"/>
      <c r="IE46" s="15"/>
      <c r="IF46" s="15"/>
      <c r="IG46" s="15"/>
      <c r="IH46" s="15"/>
      <c r="II46" s="15"/>
      <c r="IJ46" s="15"/>
      <c r="IK46" s="15"/>
      <c r="IL46" s="15"/>
      <c r="IM46" s="15"/>
      <c r="IN46" s="15"/>
      <c r="IO46" s="15"/>
      <c r="IP46" s="15"/>
      <c r="IQ46" s="15"/>
      <c r="IR46" s="15"/>
      <c r="IS46" s="15"/>
      <c r="IT46" s="15"/>
      <c r="IU46" s="15"/>
      <c r="IV46" s="15"/>
    </row>
    <row r="47" spans="1:256" s="28" customFormat="1" ht="26.25" customHeight="1">
      <c r="A47" s="7" t="s">
        <v>325</v>
      </c>
      <c r="B47" s="7" t="s">
        <v>327</v>
      </c>
      <c r="C47" s="5" t="s">
        <v>328</v>
      </c>
      <c r="D47" s="44" t="s">
        <v>471</v>
      </c>
      <c r="E47" s="51" t="s">
        <v>472</v>
      </c>
      <c r="F47" s="5" t="s">
        <v>299</v>
      </c>
      <c r="G47" s="43" t="s">
        <v>473</v>
      </c>
      <c r="O47" s="69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  <c r="DR47" s="15"/>
      <c r="DS47" s="15"/>
      <c r="DT47" s="15"/>
      <c r="DU47" s="15"/>
      <c r="DV47" s="15"/>
      <c r="DW47" s="15"/>
      <c r="DX47" s="15"/>
      <c r="DY47" s="15"/>
      <c r="DZ47" s="15"/>
      <c r="EA47" s="15"/>
      <c r="EB47" s="15"/>
      <c r="EC47" s="15"/>
      <c r="ED47" s="15"/>
      <c r="EE47" s="15"/>
      <c r="EF47" s="15"/>
      <c r="EG47" s="15"/>
      <c r="EH47" s="15"/>
      <c r="EI47" s="15"/>
      <c r="EJ47" s="15"/>
      <c r="EK47" s="15"/>
      <c r="EL47" s="15"/>
      <c r="EM47" s="15"/>
      <c r="EN47" s="15"/>
      <c r="EO47" s="15"/>
      <c r="EP47" s="15"/>
      <c r="EQ47" s="15"/>
      <c r="ER47" s="15"/>
      <c r="ES47" s="15"/>
      <c r="ET47" s="15"/>
      <c r="EU47" s="15"/>
      <c r="EV47" s="15"/>
      <c r="EW47" s="15"/>
      <c r="EX47" s="15"/>
      <c r="EY47" s="15"/>
      <c r="EZ47" s="15"/>
      <c r="FA47" s="15"/>
      <c r="FB47" s="15"/>
      <c r="FC47" s="15"/>
      <c r="FD47" s="15"/>
      <c r="FE47" s="15"/>
      <c r="FF47" s="15"/>
      <c r="FG47" s="15"/>
      <c r="FH47" s="15"/>
      <c r="FI47" s="15"/>
      <c r="FJ47" s="15"/>
      <c r="FK47" s="15"/>
      <c r="FL47" s="15"/>
      <c r="FM47" s="15"/>
      <c r="FN47" s="15"/>
      <c r="FO47" s="15"/>
      <c r="FP47" s="15"/>
      <c r="FQ47" s="15"/>
      <c r="FR47" s="15"/>
      <c r="FS47" s="15"/>
      <c r="FT47" s="15"/>
      <c r="FU47" s="15"/>
      <c r="FV47" s="15"/>
      <c r="FW47" s="15"/>
      <c r="FX47" s="15"/>
      <c r="FY47" s="15"/>
      <c r="FZ47" s="15"/>
      <c r="GA47" s="15"/>
      <c r="GB47" s="15"/>
      <c r="GC47" s="15"/>
      <c r="GD47" s="15"/>
      <c r="GE47" s="15"/>
      <c r="GF47" s="15"/>
      <c r="GG47" s="15"/>
      <c r="GH47" s="15"/>
      <c r="GI47" s="15"/>
      <c r="GJ47" s="15"/>
      <c r="GK47" s="15"/>
      <c r="GL47" s="15"/>
      <c r="GM47" s="15"/>
      <c r="GN47" s="15"/>
      <c r="GO47" s="15"/>
      <c r="GP47" s="15"/>
      <c r="GQ47" s="15"/>
      <c r="GR47" s="15"/>
      <c r="GS47" s="15"/>
      <c r="GT47" s="15"/>
      <c r="GU47" s="15"/>
      <c r="GV47" s="15"/>
      <c r="GW47" s="15"/>
      <c r="GX47" s="15"/>
      <c r="GY47" s="15"/>
      <c r="GZ47" s="15"/>
      <c r="HA47" s="15"/>
      <c r="HB47" s="15"/>
      <c r="HC47" s="15"/>
      <c r="HD47" s="15"/>
      <c r="HE47" s="15"/>
      <c r="HF47" s="15"/>
      <c r="HG47" s="15"/>
      <c r="HH47" s="15"/>
      <c r="HI47" s="15"/>
      <c r="HJ47" s="15"/>
      <c r="HK47" s="15"/>
      <c r="HL47" s="15"/>
      <c r="HM47" s="15"/>
      <c r="HN47" s="15"/>
      <c r="HO47" s="15"/>
      <c r="HP47" s="15"/>
      <c r="HQ47" s="15"/>
      <c r="HR47" s="15"/>
      <c r="HS47" s="15"/>
      <c r="HT47" s="15"/>
      <c r="HU47" s="15"/>
      <c r="HV47" s="15"/>
      <c r="HW47" s="15"/>
      <c r="HX47" s="15"/>
      <c r="HY47" s="15"/>
      <c r="HZ47" s="15"/>
      <c r="IA47" s="15"/>
      <c r="IB47" s="15"/>
      <c r="IC47" s="15"/>
      <c r="ID47" s="15"/>
      <c r="IE47" s="15"/>
      <c r="IF47" s="15"/>
      <c r="IG47" s="15"/>
      <c r="IH47" s="15"/>
      <c r="II47" s="15"/>
      <c r="IJ47" s="15"/>
      <c r="IK47" s="15"/>
      <c r="IL47" s="15"/>
      <c r="IM47" s="15"/>
      <c r="IN47" s="15"/>
      <c r="IO47" s="15"/>
      <c r="IP47" s="15"/>
      <c r="IQ47" s="15"/>
      <c r="IR47" s="15"/>
      <c r="IS47" s="15"/>
      <c r="IT47" s="15"/>
      <c r="IU47" s="15"/>
      <c r="IV47" s="15"/>
    </row>
    <row r="48" spans="1:256" s="28" customFormat="1" ht="40.5" customHeight="1">
      <c r="A48" s="130" t="s">
        <v>152</v>
      </c>
      <c r="B48" s="127">
        <v>2310</v>
      </c>
      <c r="C48" s="343" t="s">
        <v>372</v>
      </c>
      <c r="D48" s="156">
        <v>20000</v>
      </c>
      <c r="E48" s="298">
        <v>20000</v>
      </c>
      <c r="F48" s="298">
        <v>2842</v>
      </c>
      <c r="G48" s="157">
        <f>F48/E48*100</f>
        <v>14.21</v>
      </c>
      <c r="O48" s="69"/>
      <c r="P48" s="15"/>
      <c r="Q48" s="15"/>
      <c r="R48" s="15"/>
      <c r="S48" s="15"/>
      <c r="T48" s="134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5"/>
      <c r="DE48" s="15"/>
      <c r="DF48" s="15"/>
      <c r="DG48" s="15"/>
      <c r="DH48" s="15"/>
      <c r="DI48" s="15"/>
      <c r="DJ48" s="15"/>
      <c r="DK48" s="15"/>
      <c r="DL48" s="15"/>
      <c r="DM48" s="15"/>
      <c r="DN48" s="15"/>
      <c r="DO48" s="15"/>
      <c r="DP48" s="15"/>
      <c r="DQ48" s="15"/>
      <c r="DR48" s="15"/>
      <c r="DS48" s="15"/>
      <c r="DT48" s="15"/>
      <c r="DU48" s="15"/>
      <c r="DV48" s="15"/>
      <c r="DW48" s="15"/>
      <c r="DX48" s="15"/>
      <c r="DY48" s="15"/>
      <c r="DZ48" s="15"/>
      <c r="EA48" s="15"/>
      <c r="EB48" s="15"/>
      <c r="EC48" s="15"/>
      <c r="ED48" s="15"/>
      <c r="EE48" s="15"/>
      <c r="EF48" s="15"/>
      <c r="EG48" s="15"/>
      <c r="EH48" s="15"/>
      <c r="EI48" s="15"/>
      <c r="EJ48" s="15"/>
      <c r="EK48" s="15"/>
      <c r="EL48" s="15"/>
      <c r="EM48" s="15"/>
      <c r="EN48" s="15"/>
      <c r="EO48" s="15"/>
      <c r="EP48" s="15"/>
      <c r="EQ48" s="15"/>
      <c r="ER48" s="15"/>
      <c r="ES48" s="15"/>
      <c r="ET48" s="15"/>
      <c r="EU48" s="15"/>
      <c r="EV48" s="15"/>
      <c r="EW48" s="15"/>
      <c r="EX48" s="15"/>
      <c r="EY48" s="15"/>
      <c r="EZ48" s="15"/>
      <c r="FA48" s="15"/>
      <c r="FB48" s="15"/>
      <c r="FC48" s="15"/>
      <c r="FD48" s="15"/>
      <c r="FE48" s="15"/>
      <c r="FF48" s="15"/>
      <c r="FG48" s="15"/>
      <c r="FH48" s="15"/>
      <c r="FI48" s="15"/>
      <c r="FJ48" s="15"/>
      <c r="FK48" s="15"/>
      <c r="FL48" s="15"/>
      <c r="FM48" s="15"/>
      <c r="FN48" s="15"/>
      <c r="FO48" s="15"/>
      <c r="FP48" s="15"/>
      <c r="FQ48" s="15"/>
      <c r="FR48" s="15"/>
      <c r="FS48" s="15"/>
      <c r="FT48" s="15"/>
      <c r="FU48" s="15"/>
      <c r="FV48" s="15"/>
      <c r="FW48" s="15"/>
      <c r="FX48" s="15"/>
      <c r="FY48" s="15"/>
      <c r="FZ48" s="15"/>
      <c r="GA48" s="15"/>
      <c r="GB48" s="15"/>
      <c r="GC48" s="15"/>
      <c r="GD48" s="15"/>
      <c r="GE48" s="15"/>
      <c r="GF48" s="15"/>
      <c r="GG48" s="15"/>
      <c r="GH48" s="15"/>
      <c r="GI48" s="15"/>
      <c r="GJ48" s="15"/>
      <c r="GK48" s="15"/>
      <c r="GL48" s="15"/>
      <c r="GM48" s="15"/>
      <c r="GN48" s="15"/>
      <c r="GO48" s="15"/>
      <c r="GP48" s="15"/>
      <c r="GQ48" s="15"/>
      <c r="GR48" s="15"/>
      <c r="GS48" s="15"/>
      <c r="GT48" s="15"/>
      <c r="GU48" s="15"/>
      <c r="GV48" s="15"/>
      <c r="GW48" s="15"/>
      <c r="GX48" s="15"/>
      <c r="GY48" s="15"/>
      <c r="GZ48" s="15"/>
      <c r="HA48" s="15"/>
      <c r="HB48" s="15"/>
      <c r="HC48" s="15"/>
      <c r="HD48" s="15"/>
      <c r="HE48" s="15"/>
      <c r="HF48" s="15"/>
      <c r="HG48" s="15"/>
      <c r="HH48" s="15"/>
      <c r="HI48" s="15"/>
      <c r="HJ48" s="15"/>
      <c r="HK48" s="15"/>
      <c r="HL48" s="15"/>
      <c r="HM48" s="15"/>
      <c r="HN48" s="15"/>
      <c r="HO48" s="15"/>
      <c r="HP48" s="15"/>
      <c r="HQ48" s="15"/>
      <c r="HR48" s="15"/>
      <c r="HS48" s="15"/>
      <c r="HT48" s="15"/>
      <c r="HU48" s="15"/>
      <c r="HV48" s="15"/>
      <c r="HW48" s="15"/>
      <c r="HX48" s="15"/>
      <c r="HY48" s="15"/>
      <c r="HZ48" s="15"/>
      <c r="IA48" s="15"/>
      <c r="IB48" s="15"/>
      <c r="IC48" s="15"/>
      <c r="ID48" s="15"/>
      <c r="IE48" s="15"/>
      <c r="IF48" s="15"/>
      <c r="IG48" s="15"/>
      <c r="IH48" s="15"/>
      <c r="II48" s="15"/>
      <c r="IJ48" s="15"/>
      <c r="IK48" s="15"/>
      <c r="IL48" s="15"/>
      <c r="IM48" s="15"/>
      <c r="IN48" s="15"/>
      <c r="IO48" s="15"/>
      <c r="IP48" s="15"/>
      <c r="IQ48" s="15"/>
      <c r="IR48" s="15"/>
      <c r="IS48" s="15"/>
      <c r="IT48" s="15"/>
      <c r="IU48" s="15"/>
      <c r="IV48" s="15"/>
    </row>
    <row r="49" spans="1:256" s="171" customFormat="1" ht="27.75" customHeight="1">
      <c r="A49" s="130" t="s">
        <v>152</v>
      </c>
      <c r="B49" s="127">
        <v>2321</v>
      </c>
      <c r="C49" s="118" t="s">
        <v>404</v>
      </c>
      <c r="D49" s="156">
        <v>46700</v>
      </c>
      <c r="E49" s="298">
        <v>68698</v>
      </c>
      <c r="F49" s="298">
        <v>21395</v>
      </c>
      <c r="G49" s="157">
        <f>F49/E49*100</f>
        <v>31.143555853154385</v>
      </c>
      <c r="O49" s="172"/>
      <c r="P49" s="172"/>
      <c r="Q49" s="172"/>
      <c r="R49" s="172"/>
      <c r="S49" s="172"/>
      <c r="T49" s="172"/>
      <c r="U49" s="172"/>
      <c r="V49" s="172"/>
      <c r="W49" s="172"/>
      <c r="X49" s="172"/>
      <c r="Y49" s="172"/>
      <c r="Z49" s="172"/>
      <c r="AA49" s="172"/>
      <c r="AB49" s="172"/>
      <c r="AC49" s="172"/>
      <c r="AD49" s="172"/>
      <c r="AE49" s="172"/>
      <c r="AF49" s="172"/>
      <c r="AG49" s="172"/>
      <c r="AH49" s="172"/>
      <c r="AI49" s="172"/>
      <c r="AJ49" s="172"/>
      <c r="AK49" s="172"/>
      <c r="AL49" s="172"/>
      <c r="AM49" s="172"/>
      <c r="AN49" s="172"/>
      <c r="AO49" s="172"/>
      <c r="AP49" s="172"/>
      <c r="AQ49" s="172"/>
      <c r="AR49" s="172"/>
      <c r="AS49" s="172"/>
      <c r="AT49" s="172"/>
      <c r="AU49" s="172"/>
      <c r="AV49" s="172"/>
      <c r="AW49" s="172"/>
      <c r="AX49" s="172"/>
      <c r="AY49" s="172"/>
      <c r="AZ49" s="172"/>
      <c r="BA49" s="172"/>
      <c r="BB49" s="172"/>
      <c r="BC49" s="172"/>
      <c r="BD49" s="172"/>
      <c r="BE49" s="172"/>
      <c r="BF49" s="172"/>
      <c r="BG49" s="172"/>
      <c r="BH49" s="172"/>
      <c r="BI49" s="172"/>
      <c r="BJ49" s="172"/>
      <c r="BK49" s="172"/>
      <c r="BL49" s="172"/>
      <c r="BM49" s="172"/>
      <c r="BN49" s="172"/>
      <c r="BO49" s="172"/>
      <c r="BP49" s="172"/>
      <c r="BQ49" s="172"/>
      <c r="BR49" s="172"/>
      <c r="BS49" s="172"/>
      <c r="BT49" s="172"/>
      <c r="BU49" s="172"/>
      <c r="BV49" s="172"/>
      <c r="BW49" s="172"/>
      <c r="BX49" s="172"/>
      <c r="BY49" s="172"/>
      <c r="BZ49" s="172"/>
      <c r="CA49" s="172"/>
      <c r="CB49" s="172"/>
      <c r="CC49" s="172"/>
      <c r="CD49" s="172"/>
      <c r="CE49" s="172"/>
      <c r="CF49" s="172"/>
      <c r="CG49" s="172"/>
      <c r="CH49" s="172"/>
      <c r="CI49" s="172"/>
      <c r="CJ49" s="172"/>
      <c r="CK49" s="172"/>
      <c r="CL49" s="172"/>
      <c r="CM49" s="172"/>
      <c r="CN49" s="172"/>
      <c r="CO49" s="172"/>
      <c r="CP49" s="172"/>
      <c r="CQ49" s="172"/>
      <c r="CR49" s="172"/>
      <c r="CS49" s="172"/>
      <c r="CT49" s="172"/>
      <c r="CU49" s="172"/>
      <c r="CV49" s="172"/>
      <c r="CW49" s="172"/>
      <c r="CX49" s="172"/>
      <c r="CY49" s="172"/>
      <c r="CZ49" s="172"/>
      <c r="DA49" s="172"/>
      <c r="DB49" s="172"/>
      <c r="DC49" s="172"/>
      <c r="DD49" s="172"/>
      <c r="DE49" s="172"/>
      <c r="DF49" s="172"/>
      <c r="DG49" s="172"/>
      <c r="DH49" s="172"/>
      <c r="DI49" s="172"/>
      <c r="DJ49" s="172"/>
      <c r="DK49" s="172"/>
      <c r="DL49" s="172"/>
      <c r="DM49" s="172"/>
      <c r="DN49" s="172"/>
      <c r="DO49" s="172"/>
      <c r="DP49" s="172"/>
      <c r="DQ49" s="172"/>
      <c r="DR49" s="172"/>
      <c r="DS49" s="172"/>
      <c r="DT49" s="172"/>
      <c r="DU49" s="172"/>
      <c r="DV49" s="172"/>
      <c r="DW49" s="172"/>
      <c r="DX49" s="172"/>
      <c r="DY49" s="172"/>
      <c r="DZ49" s="172"/>
      <c r="EA49" s="172"/>
      <c r="EB49" s="172"/>
      <c r="EC49" s="172"/>
      <c r="ED49" s="172"/>
      <c r="EE49" s="172"/>
      <c r="EF49" s="172"/>
      <c r="EG49" s="172"/>
      <c r="EH49" s="172"/>
      <c r="EI49" s="172"/>
      <c r="EJ49" s="172"/>
      <c r="EK49" s="172"/>
      <c r="EL49" s="172"/>
      <c r="EM49" s="172"/>
      <c r="EN49" s="172"/>
      <c r="EO49" s="172"/>
      <c r="EP49" s="172"/>
      <c r="EQ49" s="172"/>
      <c r="ER49" s="172"/>
      <c r="ES49" s="172"/>
      <c r="ET49" s="172"/>
      <c r="EU49" s="172"/>
      <c r="EV49" s="172"/>
      <c r="EW49" s="172"/>
      <c r="EX49" s="172"/>
      <c r="EY49" s="172"/>
      <c r="EZ49" s="172"/>
      <c r="FA49" s="172"/>
      <c r="FB49" s="172"/>
      <c r="FC49" s="172"/>
      <c r="FD49" s="172"/>
      <c r="FE49" s="172"/>
      <c r="FF49" s="172"/>
      <c r="FG49" s="172"/>
      <c r="FH49" s="172"/>
      <c r="FI49" s="172"/>
      <c r="FJ49" s="172"/>
      <c r="FK49" s="172"/>
      <c r="FL49" s="172"/>
      <c r="FM49" s="172"/>
      <c r="FN49" s="172"/>
      <c r="FO49" s="172"/>
      <c r="FP49" s="172"/>
      <c r="FQ49" s="172"/>
      <c r="FR49" s="172"/>
      <c r="FS49" s="172"/>
      <c r="FT49" s="172"/>
      <c r="FU49" s="172"/>
      <c r="FV49" s="172"/>
      <c r="FW49" s="172"/>
      <c r="FX49" s="172"/>
      <c r="FY49" s="172"/>
      <c r="FZ49" s="172"/>
      <c r="GA49" s="172"/>
      <c r="GB49" s="172"/>
      <c r="GC49" s="172"/>
      <c r="GD49" s="172"/>
      <c r="GE49" s="172"/>
      <c r="GF49" s="172"/>
      <c r="GG49" s="172"/>
      <c r="GH49" s="172"/>
      <c r="GI49" s="172"/>
      <c r="GJ49" s="172"/>
      <c r="GK49" s="172"/>
      <c r="GL49" s="172"/>
      <c r="GM49" s="172"/>
      <c r="GN49" s="172"/>
      <c r="GO49" s="172"/>
      <c r="GP49" s="172"/>
      <c r="GQ49" s="172"/>
      <c r="GR49" s="172"/>
      <c r="GS49" s="172"/>
      <c r="GT49" s="172"/>
      <c r="GU49" s="172"/>
      <c r="GV49" s="172"/>
      <c r="GW49" s="172"/>
      <c r="GX49" s="172"/>
      <c r="GY49" s="172"/>
      <c r="GZ49" s="172"/>
      <c r="HA49" s="172"/>
      <c r="HB49" s="172"/>
      <c r="HC49" s="172"/>
      <c r="HD49" s="172"/>
      <c r="HE49" s="172"/>
      <c r="HF49" s="172"/>
      <c r="HG49" s="172"/>
      <c r="HH49" s="172"/>
      <c r="HI49" s="172"/>
      <c r="HJ49" s="172"/>
      <c r="HK49" s="172"/>
      <c r="HL49" s="172"/>
      <c r="HM49" s="172"/>
      <c r="HN49" s="172"/>
      <c r="HO49" s="172"/>
      <c r="HP49" s="172"/>
      <c r="HQ49" s="172"/>
      <c r="HR49" s="172"/>
      <c r="HS49" s="172"/>
      <c r="HT49" s="172"/>
      <c r="HU49" s="172"/>
      <c r="HV49" s="172"/>
      <c r="HW49" s="172"/>
      <c r="HX49" s="172"/>
      <c r="HY49" s="172"/>
      <c r="HZ49" s="172"/>
      <c r="IA49" s="172"/>
      <c r="IB49" s="172"/>
      <c r="IC49" s="172"/>
      <c r="ID49" s="172"/>
      <c r="IE49" s="172"/>
      <c r="IF49" s="172"/>
      <c r="IG49" s="172"/>
      <c r="IH49" s="172"/>
      <c r="II49" s="172"/>
      <c r="IJ49" s="172"/>
      <c r="IK49" s="172"/>
      <c r="IL49" s="172"/>
      <c r="IM49" s="172"/>
      <c r="IN49" s="172"/>
      <c r="IO49" s="172"/>
      <c r="IP49" s="172"/>
      <c r="IQ49" s="172"/>
      <c r="IR49" s="172"/>
      <c r="IS49" s="172"/>
      <c r="IT49" s="172"/>
      <c r="IU49" s="172"/>
      <c r="IV49" s="172"/>
    </row>
    <row r="50" spans="1:256" s="28" customFormat="1" ht="39.75" customHeight="1">
      <c r="A50" s="130" t="s">
        <v>152</v>
      </c>
      <c r="B50" s="127">
        <v>2399</v>
      </c>
      <c r="C50" s="427" t="s">
        <v>373</v>
      </c>
      <c r="D50" s="156">
        <v>1050</v>
      </c>
      <c r="E50" s="298">
        <v>850</v>
      </c>
      <c r="F50" s="298">
        <v>0</v>
      </c>
      <c r="G50" s="157">
        <f>F50/E50*100</f>
        <v>0</v>
      </c>
      <c r="O50" s="69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CJ50" s="15"/>
      <c r="CK50" s="15"/>
      <c r="CL50" s="15"/>
      <c r="CM50" s="15"/>
      <c r="CN50" s="15"/>
      <c r="CO50" s="15"/>
      <c r="CP50" s="15"/>
      <c r="CQ50" s="15"/>
      <c r="CR50" s="15"/>
      <c r="CS50" s="15"/>
      <c r="CT50" s="15"/>
      <c r="CU50" s="15"/>
      <c r="CV50" s="15"/>
      <c r="CW50" s="15"/>
      <c r="CX50" s="15"/>
      <c r="CY50" s="15"/>
      <c r="CZ50" s="15"/>
      <c r="DA50" s="15"/>
      <c r="DB50" s="15"/>
      <c r="DC50" s="15"/>
      <c r="DD50" s="15"/>
      <c r="DE50" s="15"/>
      <c r="DF50" s="15"/>
      <c r="DG50" s="15"/>
      <c r="DH50" s="15"/>
      <c r="DI50" s="15"/>
      <c r="DJ50" s="15"/>
      <c r="DK50" s="15"/>
      <c r="DL50" s="15"/>
      <c r="DM50" s="15"/>
      <c r="DN50" s="15"/>
      <c r="DO50" s="15"/>
      <c r="DP50" s="15"/>
      <c r="DQ50" s="15"/>
      <c r="DR50" s="15"/>
      <c r="DS50" s="15"/>
      <c r="DT50" s="15"/>
      <c r="DU50" s="15"/>
      <c r="DV50" s="15"/>
      <c r="DW50" s="15"/>
      <c r="DX50" s="15"/>
      <c r="DY50" s="15"/>
      <c r="DZ50" s="15"/>
      <c r="EA50" s="15"/>
      <c r="EB50" s="15"/>
      <c r="EC50" s="15"/>
      <c r="ED50" s="15"/>
      <c r="EE50" s="15"/>
      <c r="EF50" s="15"/>
      <c r="EG50" s="15"/>
      <c r="EH50" s="15"/>
      <c r="EI50" s="15"/>
      <c r="EJ50" s="15"/>
      <c r="EK50" s="15"/>
      <c r="EL50" s="15"/>
      <c r="EM50" s="15"/>
      <c r="EN50" s="15"/>
      <c r="EO50" s="15"/>
      <c r="EP50" s="15"/>
      <c r="EQ50" s="15"/>
      <c r="ER50" s="15"/>
      <c r="ES50" s="15"/>
      <c r="ET50" s="15"/>
      <c r="EU50" s="15"/>
      <c r="EV50" s="15"/>
      <c r="EW50" s="15"/>
      <c r="EX50" s="15"/>
      <c r="EY50" s="15"/>
      <c r="EZ50" s="15"/>
      <c r="FA50" s="15"/>
      <c r="FB50" s="15"/>
      <c r="FC50" s="15"/>
      <c r="FD50" s="15"/>
      <c r="FE50" s="15"/>
      <c r="FF50" s="15"/>
      <c r="FG50" s="15"/>
      <c r="FH50" s="15"/>
      <c r="FI50" s="15"/>
      <c r="FJ50" s="15"/>
      <c r="FK50" s="15"/>
      <c r="FL50" s="15"/>
      <c r="FM50" s="15"/>
      <c r="FN50" s="15"/>
      <c r="FO50" s="15"/>
      <c r="FP50" s="15"/>
      <c r="FQ50" s="15"/>
      <c r="FR50" s="15"/>
      <c r="FS50" s="15"/>
      <c r="FT50" s="15"/>
      <c r="FU50" s="15"/>
      <c r="FV50" s="15"/>
      <c r="FW50" s="15"/>
      <c r="FX50" s="15"/>
      <c r="FY50" s="15"/>
      <c r="FZ50" s="15"/>
      <c r="GA50" s="15"/>
      <c r="GB50" s="15"/>
      <c r="GC50" s="15"/>
      <c r="GD50" s="15"/>
      <c r="GE50" s="15"/>
      <c r="GF50" s="15"/>
      <c r="GG50" s="15"/>
      <c r="GH50" s="15"/>
      <c r="GI50" s="15"/>
      <c r="GJ50" s="15"/>
      <c r="GK50" s="15"/>
      <c r="GL50" s="15"/>
      <c r="GM50" s="15"/>
      <c r="GN50" s="15"/>
      <c r="GO50" s="15"/>
      <c r="GP50" s="15"/>
      <c r="GQ50" s="15"/>
      <c r="GR50" s="15"/>
      <c r="GS50" s="15"/>
      <c r="GT50" s="15"/>
      <c r="GU50" s="15"/>
      <c r="GV50" s="15"/>
      <c r="GW50" s="15"/>
      <c r="GX50" s="15"/>
      <c r="GY50" s="15"/>
      <c r="GZ50" s="15"/>
      <c r="HA50" s="15"/>
      <c r="HB50" s="15"/>
      <c r="HC50" s="15"/>
      <c r="HD50" s="15"/>
      <c r="HE50" s="15"/>
      <c r="HF50" s="15"/>
      <c r="HG50" s="15"/>
      <c r="HH50" s="15"/>
      <c r="HI50" s="15"/>
      <c r="HJ50" s="15"/>
      <c r="HK50" s="15"/>
      <c r="HL50" s="15"/>
      <c r="HM50" s="15"/>
      <c r="HN50" s="15"/>
      <c r="HO50" s="15"/>
      <c r="HP50" s="15"/>
      <c r="HQ50" s="15"/>
      <c r="HR50" s="15"/>
      <c r="HS50" s="15"/>
      <c r="HT50" s="15"/>
      <c r="HU50" s="15"/>
      <c r="HV50" s="15"/>
      <c r="HW50" s="15"/>
      <c r="HX50" s="15"/>
      <c r="HY50" s="15"/>
      <c r="HZ50" s="15"/>
      <c r="IA50" s="15"/>
      <c r="IB50" s="15"/>
      <c r="IC50" s="15"/>
      <c r="ID50" s="15"/>
      <c r="IE50" s="15"/>
      <c r="IF50" s="15"/>
      <c r="IG50" s="15"/>
      <c r="IH50" s="15"/>
      <c r="II50" s="15"/>
      <c r="IJ50" s="15"/>
      <c r="IK50" s="15"/>
      <c r="IL50" s="15"/>
      <c r="IM50" s="15"/>
      <c r="IN50" s="15"/>
      <c r="IO50" s="15"/>
      <c r="IP50" s="15"/>
      <c r="IQ50" s="15"/>
      <c r="IR50" s="15"/>
      <c r="IS50" s="15"/>
      <c r="IT50" s="15"/>
      <c r="IU50" s="15"/>
      <c r="IV50" s="15"/>
    </row>
    <row r="51" spans="1:256" s="28" customFormat="1" ht="12.75">
      <c r="A51" s="179"/>
      <c r="B51" s="196"/>
      <c r="C51" s="195" t="s">
        <v>741</v>
      </c>
      <c r="D51" s="180">
        <f>SUM(D48:D50)</f>
        <v>67750</v>
      </c>
      <c r="E51" s="180">
        <f>SUM(E48:E50)</f>
        <v>89548</v>
      </c>
      <c r="F51" s="289">
        <f>SUM(F48:F50)</f>
        <v>24237</v>
      </c>
      <c r="G51" s="104">
        <f>F51/E51*100</f>
        <v>27.065931120739716</v>
      </c>
      <c r="O51" s="69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5"/>
      <c r="CG51" s="15"/>
      <c r="CH51" s="15"/>
      <c r="CI51" s="15"/>
      <c r="CJ51" s="15"/>
      <c r="CK51" s="15"/>
      <c r="CL51" s="15"/>
      <c r="CM51" s="15"/>
      <c r="CN51" s="15"/>
      <c r="CO51" s="15"/>
      <c r="CP51" s="15"/>
      <c r="CQ51" s="15"/>
      <c r="CR51" s="15"/>
      <c r="CS51" s="15"/>
      <c r="CT51" s="15"/>
      <c r="CU51" s="15"/>
      <c r="CV51" s="15"/>
      <c r="CW51" s="15"/>
      <c r="CX51" s="15"/>
      <c r="CY51" s="15"/>
      <c r="CZ51" s="15"/>
      <c r="DA51" s="15"/>
      <c r="DB51" s="15"/>
      <c r="DC51" s="15"/>
      <c r="DD51" s="15"/>
      <c r="DE51" s="15"/>
      <c r="DF51" s="15"/>
      <c r="DG51" s="15"/>
      <c r="DH51" s="15"/>
      <c r="DI51" s="15"/>
      <c r="DJ51" s="15"/>
      <c r="DK51" s="15"/>
      <c r="DL51" s="15"/>
      <c r="DM51" s="15"/>
      <c r="DN51" s="15"/>
      <c r="DO51" s="15"/>
      <c r="DP51" s="15"/>
      <c r="DQ51" s="15"/>
      <c r="DR51" s="15"/>
      <c r="DS51" s="15"/>
      <c r="DT51" s="15"/>
      <c r="DU51" s="15"/>
      <c r="DV51" s="15"/>
      <c r="DW51" s="15"/>
      <c r="DX51" s="15"/>
      <c r="DY51" s="15"/>
      <c r="DZ51" s="15"/>
      <c r="EA51" s="15"/>
      <c r="EB51" s="15"/>
      <c r="EC51" s="15"/>
      <c r="ED51" s="15"/>
      <c r="EE51" s="15"/>
      <c r="EF51" s="15"/>
      <c r="EG51" s="15"/>
      <c r="EH51" s="15"/>
      <c r="EI51" s="15"/>
      <c r="EJ51" s="15"/>
      <c r="EK51" s="15"/>
      <c r="EL51" s="15"/>
      <c r="EM51" s="15"/>
      <c r="EN51" s="15"/>
      <c r="EO51" s="15"/>
      <c r="EP51" s="15"/>
      <c r="EQ51" s="15"/>
      <c r="ER51" s="15"/>
      <c r="ES51" s="15"/>
      <c r="ET51" s="15"/>
      <c r="EU51" s="15"/>
      <c r="EV51" s="15"/>
      <c r="EW51" s="15"/>
      <c r="EX51" s="15"/>
      <c r="EY51" s="15"/>
      <c r="EZ51" s="15"/>
      <c r="FA51" s="15"/>
      <c r="FB51" s="15"/>
      <c r="FC51" s="15"/>
      <c r="FD51" s="15"/>
      <c r="FE51" s="15"/>
      <c r="FF51" s="15"/>
      <c r="FG51" s="15"/>
      <c r="FH51" s="15"/>
      <c r="FI51" s="15"/>
      <c r="FJ51" s="15"/>
      <c r="FK51" s="15"/>
      <c r="FL51" s="15"/>
      <c r="FM51" s="15"/>
      <c r="FN51" s="15"/>
      <c r="FO51" s="15"/>
      <c r="FP51" s="15"/>
      <c r="FQ51" s="15"/>
      <c r="FR51" s="15"/>
      <c r="FS51" s="15"/>
      <c r="FT51" s="15"/>
      <c r="FU51" s="15"/>
      <c r="FV51" s="15"/>
      <c r="FW51" s="15"/>
      <c r="FX51" s="15"/>
      <c r="FY51" s="15"/>
      <c r="FZ51" s="15"/>
      <c r="GA51" s="15"/>
      <c r="GB51" s="15"/>
      <c r="GC51" s="15"/>
      <c r="GD51" s="15"/>
      <c r="GE51" s="15"/>
      <c r="GF51" s="15"/>
      <c r="GG51" s="15"/>
      <c r="GH51" s="15"/>
      <c r="GI51" s="15"/>
      <c r="GJ51" s="15"/>
      <c r="GK51" s="15"/>
      <c r="GL51" s="15"/>
      <c r="GM51" s="15"/>
      <c r="GN51" s="15"/>
      <c r="GO51" s="15"/>
      <c r="GP51" s="15"/>
      <c r="GQ51" s="15"/>
      <c r="GR51" s="15"/>
      <c r="GS51" s="15"/>
      <c r="GT51" s="15"/>
      <c r="GU51" s="15"/>
      <c r="GV51" s="15"/>
      <c r="GW51" s="15"/>
      <c r="GX51" s="15"/>
      <c r="GY51" s="15"/>
      <c r="GZ51" s="15"/>
      <c r="HA51" s="15"/>
      <c r="HB51" s="15"/>
      <c r="HC51" s="15"/>
      <c r="HD51" s="15"/>
      <c r="HE51" s="15"/>
      <c r="HF51" s="15"/>
      <c r="HG51" s="15"/>
      <c r="HH51" s="15"/>
      <c r="HI51" s="15"/>
      <c r="HJ51" s="15"/>
      <c r="HK51" s="15"/>
      <c r="HL51" s="15"/>
      <c r="HM51" s="15"/>
      <c r="HN51" s="15"/>
      <c r="HO51" s="15"/>
      <c r="HP51" s="15"/>
      <c r="HQ51" s="15"/>
      <c r="HR51" s="15"/>
      <c r="HS51" s="15"/>
      <c r="HT51" s="15"/>
      <c r="HU51" s="15"/>
      <c r="HV51" s="15"/>
      <c r="HW51" s="15"/>
      <c r="HX51" s="15"/>
      <c r="HY51" s="15"/>
      <c r="HZ51" s="15"/>
      <c r="IA51" s="15"/>
      <c r="IB51" s="15"/>
      <c r="IC51" s="15"/>
      <c r="ID51" s="15"/>
      <c r="IE51" s="15"/>
      <c r="IF51" s="15"/>
      <c r="IG51" s="15"/>
      <c r="IH51" s="15"/>
      <c r="II51" s="15"/>
      <c r="IJ51" s="15"/>
      <c r="IK51" s="15"/>
      <c r="IL51" s="15"/>
      <c r="IM51" s="15"/>
      <c r="IN51" s="15"/>
      <c r="IO51" s="15"/>
      <c r="IP51" s="15"/>
      <c r="IQ51" s="15"/>
      <c r="IR51" s="15"/>
      <c r="IS51" s="15"/>
      <c r="IT51" s="15"/>
      <c r="IU51" s="15"/>
      <c r="IV51" s="15"/>
    </row>
    <row r="52" spans="1:256" s="28" customFormat="1" ht="7.5" customHeight="1">
      <c r="A52" s="16"/>
      <c r="B52" s="59"/>
      <c r="C52" s="183"/>
      <c r="D52" s="184"/>
      <c r="E52" s="185"/>
      <c r="F52" s="186"/>
      <c r="G52" s="187"/>
      <c r="O52" s="69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  <c r="CC52" s="15"/>
      <c r="CD52" s="15"/>
      <c r="CE52" s="15"/>
      <c r="CF52" s="15"/>
      <c r="CG52" s="15"/>
      <c r="CH52" s="15"/>
      <c r="CI52" s="15"/>
      <c r="CJ52" s="15"/>
      <c r="CK52" s="15"/>
      <c r="CL52" s="15"/>
      <c r="CM52" s="15"/>
      <c r="CN52" s="15"/>
      <c r="CO52" s="15"/>
      <c r="CP52" s="15"/>
      <c r="CQ52" s="15"/>
      <c r="CR52" s="15"/>
      <c r="CS52" s="15"/>
      <c r="CT52" s="15"/>
      <c r="CU52" s="15"/>
      <c r="CV52" s="15"/>
      <c r="CW52" s="15"/>
      <c r="CX52" s="15"/>
      <c r="CY52" s="15"/>
      <c r="CZ52" s="15"/>
      <c r="DA52" s="15"/>
      <c r="DB52" s="15"/>
      <c r="DC52" s="15"/>
      <c r="DD52" s="15"/>
      <c r="DE52" s="15"/>
      <c r="DF52" s="15"/>
      <c r="DG52" s="15"/>
      <c r="DH52" s="15"/>
      <c r="DI52" s="15"/>
      <c r="DJ52" s="15"/>
      <c r="DK52" s="15"/>
      <c r="DL52" s="15"/>
      <c r="DM52" s="15"/>
      <c r="DN52" s="15"/>
      <c r="DO52" s="15"/>
      <c r="DP52" s="15"/>
      <c r="DQ52" s="15"/>
      <c r="DR52" s="15"/>
      <c r="DS52" s="15"/>
      <c r="DT52" s="15"/>
      <c r="DU52" s="15"/>
      <c r="DV52" s="15"/>
      <c r="DW52" s="15"/>
      <c r="DX52" s="15"/>
      <c r="DY52" s="15"/>
      <c r="DZ52" s="15"/>
      <c r="EA52" s="15"/>
      <c r="EB52" s="15"/>
      <c r="EC52" s="15"/>
      <c r="ED52" s="15"/>
      <c r="EE52" s="15"/>
      <c r="EF52" s="15"/>
      <c r="EG52" s="15"/>
      <c r="EH52" s="15"/>
      <c r="EI52" s="15"/>
      <c r="EJ52" s="15"/>
      <c r="EK52" s="15"/>
      <c r="EL52" s="15"/>
      <c r="EM52" s="15"/>
      <c r="EN52" s="15"/>
      <c r="EO52" s="15"/>
      <c r="EP52" s="15"/>
      <c r="EQ52" s="15"/>
      <c r="ER52" s="15"/>
      <c r="ES52" s="15"/>
      <c r="ET52" s="15"/>
      <c r="EU52" s="15"/>
      <c r="EV52" s="15"/>
      <c r="EW52" s="15"/>
      <c r="EX52" s="15"/>
      <c r="EY52" s="15"/>
      <c r="EZ52" s="15"/>
      <c r="FA52" s="15"/>
      <c r="FB52" s="15"/>
      <c r="FC52" s="15"/>
      <c r="FD52" s="15"/>
      <c r="FE52" s="15"/>
      <c r="FF52" s="15"/>
      <c r="FG52" s="15"/>
      <c r="FH52" s="15"/>
      <c r="FI52" s="15"/>
      <c r="FJ52" s="15"/>
      <c r="FK52" s="15"/>
      <c r="FL52" s="15"/>
      <c r="FM52" s="15"/>
      <c r="FN52" s="15"/>
      <c r="FO52" s="15"/>
      <c r="FP52" s="15"/>
      <c r="FQ52" s="15"/>
      <c r="FR52" s="15"/>
      <c r="FS52" s="15"/>
      <c r="FT52" s="15"/>
      <c r="FU52" s="15"/>
      <c r="FV52" s="15"/>
      <c r="FW52" s="15"/>
      <c r="FX52" s="15"/>
      <c r="FY52" s="15"/>
      <c r="FZ52" s="15"/>
      <c r="GA52" s="15"/>
      <c r="GB52" s="15"/>
      <c r="GC52" s="15"/>
      <c r="GD52" s="15"/>
      <c r="GE52" s="15"/>
      <c r="GF52" s="15"/>
      <c r="GG52" s="15"/>
      <c r="GH52" s="15"/>
      <c r="GI52" s="15"/>
      <c r="GJ52" s="15"/>
      <c r="GK52" s="15"/>
      <c r="GL52" s="15"/>
      <c r="GM52" s="15"/>
      <c r="GN52" s="15"/>
      <c r="GO52" s="15"/>
      <c r="GP52" s="15"/>
      <c r="GQ52" s="15"/>
      <c r="GR52" s="15"/>
      <c r="GS52" s="15"/>
      <c r="GT52" s="15"/>
      <c r="GU52" s="15"/>
      <c r="GV52" s="15"/>
      <c r="GW52" s="15"/>
      <c r="GX52" s="15"/>
      <c r="GY52" s="15"/>
      <c r="GZ52" s="15"/>
      <c r="HA52" s="15"/>
      <c r="HB52" s="15"/>
      <c r="HC52" s="15"/>
      <c r="HD52" s="15"/>
      <c r="HE52" s="15"/>
      <c r="HF52" s="15"/>
      <c r="HG52" s="15"/>
      <c r="HH52" s="15"/>
      <c r="HI52" s="15"/>
      <c r="HJ52" s="15"/>
      <c r="HK52" s="15"/>
      <c r="HL52" s="15"/>
      <c r="HM52" s="15"/>
      <c r="HN52" s="15"/>
      <c r="HO52" s="15"/>
      <c r="HP52" s="15"/>
      <c r="HQ52" s="15"/>
      <c r="HR52" s="15"/>
      <c r="HS52" s="15"/>
      <c r="HT52" s="15"/>
      <c r="HU52" s="15"/>
      <c r="HV52" s="15"/>
      <c r="HW52" s="15"/>
      <c r="HX52" s="15"/>
      <c r="HY52" s="15"/>
      <c r="HZ52" s="15"/>
      <c r="IA52" s="15"/>
      <c r="IB52" s="15"/>
      <c r="IC52" s="15"/>
      <c r="ID52" s="15"/>
      <c r="IE52" s="15"/>
      <c r="IF52" s="15"/>
      <c r="IG52" s="15"/>
      <c r="IH52" s="15"/>
      <c r="II52" s="15"/>
      <c r="IJ52" s="15"/>
      <c r="IK52" s="15"/>
      <c r="IL52" s="15"/>
      <c r="IM52" s="15"/>
      <c r="IN52" s="15"/>
      <c r="IO52" s="15"/>
      <c r="IP52" s="15"/>
      <c r="IQ52" s="15"/>
      <c r="IR52" s="15"/>
      <c r="IS52" s="15"/>
      <c r="IT52" s="15"/>
      <c r="IU52" s="15"/>
      <c r="IV52" s="15"/>
    </row>
    <row r="53" spans="1:256" s="28" customFormat="1" ht="12.75">
      <c r="A53" s="188"/>
      <c r="B53" s="198"/>
      <c r="C53" s="197" t="s">
        <v>742</v>
      </c>
      <c r="D53" s="189">
        <f>D43+D51</f>
        <v>94350</v>
      </c>
      <c r="E53" s="190">
        <f>E43+E51</f>
        <v>116348</v>
      </c>
      <c r="F53" s="191">
        <f>F43+F51</f>
        <v>44950</v>
      </c>
      <c r="G53" s="10">
        <f>F53/E53*100</f>
        <v>38.63409770687936</v>
      </c>
      <c r="O53" s="69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  <c r="CC53" s="15"/>
      <c r="CD53" s="15"/>
      <c r="CE53" s="15"/>
      <c r="CF53" s="15"/>
      <c r="CG53" s="15"/>
      <c r="CH53" s="15"/>
      <c r="CI53" s="15"/>
      <c r="CJ53" s="15"/>
      <c r="CK53" s="15"/>
      <c r="CL53" s="15"/>
      <c r="CM53" s="15"/>
      <c r="CN53" s="15"/>
      <c r="CO53" s="15"/>
      <c r="CP53" s="15"/>
      <c r="CQ53" s="15"/>
      <c r="CR53" s="15"/>
      <c r="CS53" s="15"/>
      <c r="CT53" s="15"/>
      <c r="CU53" s="15"/>
      <c r="CV53" s="15"/>
      <c r="CW53" s="15"/>
      <c r="CX53" s="15"/>
      <c r="CY53" s="15"/>
      <c r="CZ53" s="15"/>
      <c r="DA53" s="15"/>
      <c r="DB53" s="15"/>
      <c r="DC53" s="15"/>
      <c r="DD53" s="15"/>
      <c r="DE53" s="15"/>
      <c r="DF53" s="15"/>
      <c r="DG53" s="15"/>
      <c r="DH53" s="15"/>
      <c r="DI53" s="15"/>
      <c r="DJ53" s="15"/>
      <c r="DK53" s="15"/>
      <c r="DL53" s="15"/>
      <c r="DM53" s="15"/>
      <c r="DN53" s="15"/>
      <c r="DO53" s="15"/>
      <c r="DP53" s="15"/>
      <c r="DQ53" s="15"/>
      <c r="DR53" s="15"/>
      <c r="DS53" s="15"/>
      <c r="DT53" s="15"/>
      <c r="DU53" s="15"/>
      <c r="DV53" s="15"/>
      <c r="DW53" s="15"/>
      <c r="DX53" s="15"/>
      <c r="DY53" s="15"/>
      <c r="DZ53" s="15"/>
      <c r="EA53" s="15"/>
      <c r="EB53" s="15"/>
      <c r="EC53" s="15"/>
      <c r="ED53" s="15"/>
      <c r="EE53" s="15"/>
      <c r="EF53" s="15"/>
      <c r="EG53" s="15"/>
      <c r="EH53" s="15"/>
      <c r="EI53" s="15"/>
      <c r="EJ53" s="15"/>
      <c r="EK53" s="15"/>
      <c r="EL53" s="15"/>
      <c r="EM53" s="15"/>
      <c r="EN53" s="15"/>
      <c r="EO53" s="15"/>
      <c r="EP53" s="15"/>
      <c r="EQ53" s="15"/>
      <c r="ER53" s="15"/>
      <c r="ES53" s="15"/>
      <c r="ET53" s="15"/>
      <c r="EU53" s="15"/>
      <c r="EV53" s="15"/>
      <c r="EW53" s="15"/>
      <c r="EX53" s="15"/>
      <c r="EY53" s="15"/>
      <c r="EZ53" s="15"/>
      <c r="FA53" s="15"/>
      <c r="FB53" s="15"/>
      <c r="FC53" s="15"/>
      <c r="FD53" s="15"/>
      <c r="FE53" s="15"/>
      <c r="FF53" s="15"/>
      <c r="FG53" s="15"/>
      <c r="FH53" s="15"/>
      <c r="FI53" s="15"/>
      <c r="FJ53" s="15"/>
      <c r="FK53" s="15"/>
      <c r="FL53" s="15"/>
      <c r="FM53" s="15"/>
      <c r="FN53" s="15"/>
      <c r="FO53" s="15"/>
      <c r="FP53" s="15"/>
      <c r="FQ53" s="15"/>
      <c r="FR53" s="15"/>
      <c r="FS53" s="15"/>
      <c r="FT53" s="15"/>
      <c r="FU53" s="15"/>
      <c r="FV53" s="15"/>
      <c r="FW53" s="15"/>
      <c r="FX53" s="15"/>
      <c r="FY53" s="15"/>
      <c r="FZ53" s="15"/>
      <c r="GA53" s="15"/>
      <c r="GB53" s="15"/>
      <c r="GC53" s="15"/>
      <c r="GD53" s="15"/>
      <c r="GE53" s="15"/>
      <c r="GF53" s="15"/>
      <c r="GG53" s="15"/>
      <c r="GH53" s="15"/>
      <c r="GI53" s="15"/>
      <c r="GJ53" s="15"/>
      <c r="GK53" s="15"/>
      <c r="GL53" s="15"/>
      <c r="GM53" s="15"/>
      <c r="GN53" s="15"/>
      <c r="GO53" s="15"/>
      <c r="GP53" s="15"/>
      <c r="GQ53" s="15"/>
      <c r="GR53" s="15"/>
      <c r="GS53" s="15"/>
      <c r="GT53" s="15"/>
      <c r="GU53" s="15"/>
      <c r="GV53" s="15"/>
      <c r="GW53" s="15"/>
      <c r="GX53" s="15"/>
      <c r="GY53" s="15"/>
      <c r="GZ53" s="15"/>
      <c r="HA53" s="15"/>
      <c r="HB53" s="15"/>
      <c r="HC53" s="15"/>
      <c r="HD53" s="15"/>
      <c r="HE53" s="15"/>
      <c r="HF53" s="15"/>
      <c r="HG53" s="15"/>
      <c r="HH53" s="15"/>
      <c r="HI53" s="15"/>
      <c r="HJ53" s="15"/>
      <c r="HK53" s="15"/>
      <c r="HL53" s="15"/>
      <c r="HM53" s="15"/>
      <c r="HN53" s="15"/>
      <c r="HO53" s="15"/>
      <c r="HP53" s="15"/>
      <c r="HQ53" s="15"/>
      <c r="HR53" s="15"/>
      <c r="HS53" s="15"/>
      <c r="HT53" s="15"/>
      <c r="HU53" s="15"/>
      <c r="HV53" s="15"/>
      <c r="HW53" s="15"/>
      <c r="HX53" s="15"/>
      <c r="HY53" s="15"/>
      <c r="HZ53" s="15"/>
      <c r="IA53" s="15"/>
      <c r="IB53" s="15"/>
      <c r="IC53" s="15"/>
      <c r="ID53" s="15"/>
      <c r="IE53" s="15"/>
      <c r="IF53" s="15"/>
      <c r="IG53" s="15"/>
      <c r="IH53" s="15"/>
      <c r="II53" s="15"/>
      <c r="IJ53" s="15"/>
      <c r="IK53" s="15"/>
      <c r="IL53" s="15"/>
      <c r="IM53" s="15"/>
      <c r="IN53" s="15"/>
      <c r="IO53" s="15"/>
      <c r="IP53" s="15"/>
      <c r="IQ53" s="15"/>
      <c r="IR53" s="15"/>
      <c r="IS53" s="15"/>
      <c r="IT53" s="15"/>
      <c r="IU53" s="15"/>
      <c r="IV53" s="15"/>
    </row>
    <row r="54" spans="1:256" s="28" customFormat="1" ht="10.5" customHeight="1">
      <c r="A54" s="16"/>
      <c r="B54" s="59"/>
      <c r="C54" s="183"/>
      <c r="D54" s="184"/>
      <c r="E54" s="185"/>
      <c r="F54" s="186"/>
      <c r="G54" s="187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  <c r="AF54" s="69"/>
      <c r="AG54" s="69"/>
      <c r="AH54" s="69"/>
      <c r="AI54" s="69"/>
      <c r="AJ54" s="69"/>
      <c r="AK54" s="69"/>
      <c r="AL54" s="69"/>
      <c r="AM54" s="69"/>
      <c r="AN54" s="69"/>
      <c r="AO54" s="69"/>
      <c r="AP54" s="69"/>
      <c r="AQ54" s="69"/>
      <c r="AR54" s="69"/>
      <c r="AS54" s="69"/>
      <c r="AT54" s="69"/>
      <c r="AU54" s="69"/>
      <c r="AV54" s="69"/>
      <c r="AW54" s="69"/>
      <c r="AX54" s="69"/>
      <c r="AY54" s="69"/>
      <c r="AZ54" s="69"/>
      <c r="BA54" s="69"/>
      <c r="BB54" s="69"/>
      <c r="BC54" s="69"/>
      <c r="BD54" s="69"/>
      <c r="BE54" s="69"/>
      <c r="BF54" s="69"/>
      <c r="BG54" s="69"/>
      <c r="BH54" s="69"/>
      <c r="BI54" s="69"/>
      <c r="BJ54" s="69"/>
      <c r="BK54" s="69"/>
      <c r="BL54" s="69"/>
      <c r="BM54" s="69"/>
      <c r="BN54" s="69"/>
      <c r="BO54" s="69"/>
      <c r="BP54" s="69"/>
      <c r="BQ54" s="69"/>
      <c r="BR54" s="69"/>
      <c r="BS54" s="69"/>
      <c r="BT54" s="69"/>
      <c r="BU54" s="69"/>
      <c r="BV54" s="69"/>
      <c r="BW54" s="69"/>
      <c r="BX54" s="69"/>
      <c r="BY54" s="69"/>
      <c r="BZ54" s="69"/>
      <c r="CA54" s="69"/>
      <c r="CB54" s="69"/>
      <c r="CC54" s="69"/>
      <c r="CD54" s="69"/>
      <c r="CE54" s="69"/>
      <c r="CF54" s="69"/>
      <c r="CG54" s="69"/>
      <c r="CH54" s="69"/>
      <c r="CI54" s="69"/>
      <c r="CJ54" s="69"/>
      <c r="CK54" s="69"/>
      <c r="CL54" s="69"/>
      <c r="CM54" s="69"/>
      <c r="CN54" s="69"/>
      <c r="CO54" s="69"/>
      <c r="CP54" s="69"/>
      <c r="CQ54" s="69"/>
      <c r="CR54" s="69"/>
      <c r="CS54" s="69"/>
      <c r="CT54" s="69"/>
      <c r="CU54" s="69"/>
      <c r="CV54" s="69"/>
      <c r="CW54" s="69"/>
      <c r="CX54" s="69"/>
      <c r="CY54" s="69"/>
      <c r="CZ54" s="69"/>
      <c r="DA54" s="69"/>
      <c r="DB54" s="69"/>
      <c r="DC54" s="69"/>
      <c r="DD54" s="69"/>
      <c r="DE54" s="69"/>
      <c r="DF54" s="69"/>
      <c r="DG54" s="69"/>
      <c r="DH54" s="69"/>
      <c r="DI54" s="69"/>
      <c r="DJ54" s="69"/>
      <c r="DK54" s="69"/>
      <c r="DL54" s="69"/>
      <c r="DM54" s="69"/>
      <c r="DN54" s="69"/>
      <c r="DO54" s="69"/>
      <c r="DP54" s="69"/>
      <c r="DQ54" s="69"/>
      <c r="DR54" s="69"/>
      <c r="DS54" s="69"/>
      <c r="DT54" s="69"/>
      <c r="DU54" s="69"/>
      <c r="DV54" s="69"/>
      <c r="DW54" s="69"/>
      <c r="DX54" s="69"/>
      <c r="DY54" s="69"/>
      <c r="DZ54" s="69"/>
      <c r="EA54" s="69"/>
      <c r="EB54" s="69"/>
      <c r="EC54" s="69"/>
      <c r="ED54" s="69"/>
      <c r="EE54" s="69"/>
      <c r="EF54" s="69"/>
      <c r="EG54" s="69"/>
      <c r="EH54" s="69"/>
      <c r="EI54" s="69"/>
      <c r="EJ54" s="69"/>
      <c r="EK54" s="69"/>
      <c r="EL54" s="69"/>
      <c r="EM54" s="69"/>
      <c r="EN54" s="69"/>
      <c r="EO54" s="69"/>
      <c r="EP54" s="69"/>
      <c r="EQ54" s="69"/>
      <c r="ER54" s="69"/>
      <c r="ES54" s="69"/>
      <c r="ET54" s="69"/>
      <c r="EU54" s="69"/>
      <c r="EV54" s="69"/>
      <c r="EW54" s="69"/>
      <c r="EX54" s="69"/>
      <c r="EY54" s="69"/>
      <c r="EZ54" s="69"/>
      <c r="FA54" s="69"/>
      <c r="FB54" s="69"/>
      <c r="FC54" s="69"/>
      <c r="FD54" s="69"/>
      <c r="FE54" s="69"/>
      <c r="FF54" s="69"/>
      <c r="FG54" s="69"/>
      <c r="FH54" s="69"/>
      <c r="FI54" s="69"/>
      <c r="FJ54" s="69"/>
      <c r="FK54" s="69"/>
      <c r="FL54" s="69"/>
      <c r="FM54" s="69"/>
      <c r="FN54" s="69"/>
      <c r="FO54" s="69"/>
      <c r="FP54" s="69"/>
      <c r="FQ54" s="69"/>
      <c r="FR54" s="69"/>
      <c r="FS54" s="69"/>
      <c r="FT54" s="69"/>
      <c r="FU54" s="69"/>
      <c r="FV54" s="69"/>
      <c r="FW54" s="69"/>
      <c r="FX54" s="69"/>
      <c r="FY54" s="69"/>
      <c r="FZ54" s="69"/>
      <c r="GA54" s="69"/>
      <c r="GB54" s="69"/>
      <c r="GC54" s="69"/>
      <c r="GD54" s="69"/>
      <c r="GE54" s="69"/>
      <c r="GF54" s="69"/>
      <c r="GG54" s="69"/>
      <c r="GH54" s="69"/>
      <c r="GI54" s="69"/>
      <c r="GJ54" s="69"/>
      <c r="GK54" s="69"/>
      <c r="GL54" s="69"/>
      <c r="GM54" s="69"/>
      <c r="GN54" s="69"/>
      <c r="GO54" s="69"/>
      <c r="GP54" s="69"/>
      <c r="GQ54" s="69"/>
      <c r="GR54" s="69"/>
      <c r="GS54" s="69"/>
      <c r="GT54" s="69"/>
      <c r="GU54" s="69"/>
      <c r="GV54" s="69"/>
      <c r="GW54" s="69"/>
      <c r="GX54" s="69"/>
      <c r="GY54" s="69"/>
      <c r="GZ54" s="69"/>
      <c r="HA54" s="69"/>
      <c r="HB54" s="69"/>
      <c r="HC54" s="69"/>
      <c r="HD54" s="69"/>
      <c r="HE54" s="69"/>
      <c r="HF54" s="69"/>
      <c r="HG54" s="69"/>
      <c r="HH54" s="69"/>
      <c r="HI54" s="69"/>
      <c r="HJ54" s="69"/>
      <c r="HK54" s="69"/>
      <c r="HL54" s="69"/>
      <c r="HM54" s="69"/>
      <c r="HN54" s="69"/>
      <c r="HO54" s="69"/>
      <c r="HP54" s="69"/>
      <c r="HQ54" s="69"/>
      <c r="HR54" s="69"/>
      <c r="HS54" s="69"/>
      <c r="HT54" s="69"/>
      <c r="HU54" s="69"/>
      <c r="HV54" s="69"/>
      <c r="HW54" s="69"/>
      <c r="HX54" s="69"/>
      <c r="HY54" s="69"/>
      <c r="HZ54" s="69"/>
      <c r="IA54" s="69"/>
      <c r="IB54" s="69"/>
      <c r="IC54" s="69"/>
      <c r="ID54" s="69"/>
      <c r="IE54" s="69"/>
      <c r="IF54" s="69"/>
      <c r="IG54" s="69"/>
      <c r="IH54" s="69"/>
      <c r="II54" s="69"/>
      <c r="IJ54" s="69"/>
      <c r="IK54" s="69"/>
      <c r="IL54" s="69"/>
      <c r="IM54" s="69"/>
      <c r="IN54" s="69"/>
      <c r="IO54" s="69"/>
      <c r="IP54" s="69"/>
      <c r="IQ54" s="69"/>
      <c r="IR54" s="69"/>
      <c r="IS54" s="69"/>
      <c r="IT54" s="69"/>
      <c r="IU54" s="69"/>
      <c r="IV54" s="69"/>
    </row>
    <row r="55" spans="1:7" ht="15.75">
      <c r="A55" s="64" t="s">
        <v>673</v>
      </c>
      <c r="B55" s="28"/>
      <c r="C55" s="28"/>
      <c r="D55" s="69"/>
      <c r="E55" s="69"/>
      <c r="G55" s="28"/>
    </row>
    <row r="56" spans="1:256" s="105" customFormat="1" ht="7.5" customHeight="1">
      <c r="A56" s="64"/>
      <c r="B56" s="28"/>
      <c r="C56" s="28"/>
      <c r="D56" s="69"/>
      <c r="E56" s="69"/>
      <c r="F56" s="69"/>
      <c r="G56" s="28"/>
      <c r="H56" s="28"/>
      <c r="I56" s="28"/>
      <c r="J56" s="28"/>
      <c r="K56" s="28"/>
      <c r="L56" s="28"/>
      <c r="M56" s="28"/>
      <c r="N56" s="28"/>
      <c r="O56" s="69" t="s">
        <v>611</v>
      </c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/>
      <c r="CI56" s="15"/>
      <c r="CJ56" s="15"/>
      <c r="CK56" s="15"/>
      <c r="CL56" s="15"/>
      <c r="CM56" s="15"/>
      <c r="CN56" s="15"/>
      <c r="CO56" s="15"/>
      <c r="CP56" s="15"/>
      <c r="CQ56" s="15"/>
      <c r="CR56" s="15"/>
      <c r="CS56" s="15"/>
      <c r="CT56" s="15"/>
      <c r="CU56" s="15"/>
      <c r="CV56" s="15"/>
      <c r="CW56" s="15"/>
      <c r="CX56" s="15"/>
      <c r="CY56" s="15"/>
      <c r="CZ56" s="15"/>
      <c r="DA56" s="15"/>
      <c r="DB56" s="15"/>
      <c r="DC56" s="15"/>
      <c r="DD56" s="15"/>
      <c r="DE56" s="15"/>
      <c r="DF56" s="15"/>
      <c r="DG56" s="15"/>
      <c r="DH56" s="15"/>
      <c r="DI56" s="15"/>
      <c r="DJ56" s="15"/>
      <c r="DK56" s="15"/>
      <c r="DL56" s="15"/>
      <c r="DM56" s="15"/>
      <c r="DN56" s="15"/>
      <c r="DO56" s="15"/>
      <c r="DP56" s="15"/>
      <c r="DQ56" s="15"/>
      <c r="DR56" s="15"/>
      <c r="DS56" s="15"/>
      <c r="DT56" s="15"/>
      <c r="DU56" s="15"/>
      <c r="DV56" s="15"/>
      <c r="DW56" s="15"/>
      <c r="DX56" s="15"/>
      <c r="DY56" s="15"/>
      <c r="DZ56" s="15"/>
      <c r="EA56" s="15"/>
      <c r="EB56" s="15"/>
      <c r="EC56" s="15"/>
      <c r="ED56" s="15"/>
      <c r="EE56" s="15"/>
      <c r="EF56" s="15"/>
      <c r="EG56" s="15"/>
      <c r="EH56" s="15"/>
      <c r="EI56" s="15"/>
      <c r="EJ56" s="15"/>
      <c r="EK56" s="15"/>
      <c r="EL56" s="15"/>
      <c r="EM56" s="15"/>
      <c r="EN56" s="15"/>
      <c r="EO56" s="15"/>
      <c r="EP56" s="15"/>
      <c r="EQ56" s="15"/>
      <c r="ER56" s="15"/>
      <c r="ES56" s="15"/>
      <c r="ET56" s="15"/>
      <c r="EU56" s="15"/>
      <c r="EV56" s="15"/>
      <c r="EW56" s="15"/>
      <c r="EX56" s="15"/>
      <c r="EY56" s="15"/>
      <c r="EZ56" s="15"/>
      <c r="FA56" s="15"/>
      <c r="FB56" s="15"/>
      <c r="FC56" s="15"/>
      <c r="FD56" s="15"/>
      <c r="FE56" s="15"/>
      <c r="FF56" s="15"/>
      <c r="FG56" s="15"/>
      <c r="FH56" s="15"/>
      <c r="FI56" s="15"/>
      <c r="FJ56" s="15"/>
      <c r="FK56" s="15"/>
      <c r="FL56" s="15"/>
      <c r="FM56" s="15"/>
      <c r="FN56" s="15"/>
      <c r="FO56" s="15"/>
      <c r="FP56" s="15"/>
      <c r="FQ56" s="15"/>
      <c r="FR56" s="15"/>
      <c r="FS56" s="15"/>
      <c r="FT56" s="15"/>
      <c r="FU56" s="15"/>
      <c r="FV56" s="15"/>
      <c r="FW56" s="15"/>
      <c r="FX56" s="15"/>
      <c r="FY56" s="15"/>
      <c r="FZ56" s="15"/>
      <c r="GA56" s="15"/>
      <c r="GB56" s="15"/>
      <c r="GC56" s="15"/>
      <c r="GD56" s="15"/>
      <c r="GE56" s="15"/>
      <c r="GF56" s="15"/>
      <c r="GG56" s="15"/>
      <c r="GH56" s="15"/>
      <c r="GI56" s="15"/>
      <c r="GJ56" s="15"/>
      <c r="GK56" s="15"/>
      <c r="GL56" s="15"/>
      <c r="GM56" s="15"/>
      <c r="GN56" s="15"/>
      <c r="GO56" s="15"/>
      <c r="GP56" s="15"/>
      <c r="GQ56" s="15"/>
      <c r="GR56" s="15"/>
      <c r="GS56" s="15"/>
      <c r="GT56" s="15"/>
      <c r="GU56" s="15"/>
      <c r="GV56" s="15"/>
      <c r="GW56" s="15"/>
      <c r="GX56" s="15"/>
      <c r="GY56" s="15"/>
      <c r="GZ56" s="15"/>
      <c r="HA56" s="15"/>
      <c r="HB56" s="15"/>
      <c r="HC56" s="15"/>
      <c r="HD56" s="15"/>
      <c r="HE56" s="15"/>
      <c r="HF56" s="15"/>
      <c r="HG56" s="15"/>
      <c r="HH56" s="15"/>
      <c r="HI56" s="15"/>
      <c r="HJ56" s="15"/>
      <c r="HK56" s="15"/>
      <c r="HL56" s="15"/>
      <c r="HM56" s="15"/>
      <c r="HN56" s="15"/>
      <c r="HO56" s="15"/>
      <c r="HP56" s="15"/>
      <c r="HQ56" s="15"/>
      <c r="HR56" s="15"/>
      <c r="HS56" s="15"/>
      <c r="HT56" s="15"/>
      <c r="HU56" s="15"/>
      <c r="HV56" s="15"/>
      <c r="HW56" s="15"/>
      <c r="HX56" s="15"/>
      <c r="HY56" s="15"/>
      <c r="HZ56" s="15"/>
      <c r="IA56" s="15"/>
      <c r="IB56" s="15"/>
      <c r="IC56" s="15"/>
      <c r="ID56" s="15"/>
      <c r="IE56" s="15"/>
      <c r="IF56" s="15"/>
      <c r="IG56" s="15"/>
      <c r="IH56" s="15"/>
      <c r="II56" s="15"/>
      <c r="IJ56" s="15"/>
      <c r="IK56" s="15"/>
      <c r="IL56" s="15"/>
      <c r="IM56" s="15"/>
      <c r="IN56" s="15"/>
      <c r="IO56" s="15"/>
      <c r="IP56" s="15"/>
      <c r="IQ56" s="15"/>
      <c r="IR56" s="15"/>
      <c r="IS56" s="15"/>
      <c r="IT56" s="15"/>
      <c r="IU56" s="15"/>
      <c r="IV56" s="15"/>
    </row>
    <row r="57" spans="1:256" s="105" customFormat="1" ht="12.75" customHeight="1">
      <c r="A57" s="880" t="s">
        <v>428</v>
      </c>
      <c r="B57" s="880"/>
      <c r="C57" s="28"/>
      <c r="D57" s="69"/>
      <c r="E57" s="69"/>
      <c r="F57" s="69"/>
      <c r="G57" s="28"/>
      <c r="H57" s="28"/>
      <c r="I57" s="28"/>
      <c r="J57" s="28"/>
      <c r="K57" s="28"/>
      <c r="L57" s="28"/>
      <c r="M57" s="28"/>
      <c r="N57" s="28"/>
      <c r="O57" s="69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  <c r="CC57" s="15"/>
      <c r="CD57" s="15"/>
      <c r="CE57" s="15"/>
      <c r="CF57" s="15"/>
      <c r="CG57" s="15"/>
      <c r="CH57" s="15"/>
      <c r="CI57" s="15"/>
      <c r="CJ57" s="15"/>
      <c r="CK57" s="15"/>
      <c r="CL57" s="15"/>
      <c r="CM57" s="15"/>
      <c r="CN57" s="15"/>
      <c r="CO57" s="15"/>
      <c r="CP57" s="15"/>
      <c r="CQ57" s="15"/>
      <c r="CR57" s="15"/>
      <c r="CS57" s="15"/>
      <c r="CT57" s="15"/>
      <c r="CU57" s="15"/>
      <c r="CV57" s="15"/>
      <c r="CW57" s="15"/>
      <c r="CX57" s="15"/>
      <c r="CY57" s="15"/>
      <c r="CZ57" s="15"/>
      <c r="DA57" s="15"/>
      <c r="DB57" s="15"/>
      <c r="DC57" s="15"/>
      <c r="DD57" s="15"/>
      <c r="DE57" s="15"/>
      <c r="DF57" s="15"/>
      <c r="DG57" s="15"/>
      <c r="DH57" s="15"/>
      <c r="DI57" s="15"/>
      <c r="DJ57" s="15"/>
      <c r="DK57" s="15"/>
      <c r="DL57" s="15"/>
      <c r="DM57" s="15"/>
      <c r="DN57" s="15"/>
      <c r="DO57" s="15"/>
      <c r="DP57" s="15"/>
      <c r="DQ57" s="15"/>
      <c r="DR57" s="15"/>
      <c r="DS57" s="15"/>
      <c r="DT57" s="15"/>
      <c r="DU57" s="15"/>
      <c r="DV57" s="15"/>
      <c r="DW57" s="15"/>
      <c r="DX57" s="15"/>
      <c r="DY57" s="15"/>
      <c r="DZ57" s="15"/>
      <c r="EA57" s="15"/>
      <c r="EB57" s="15"/>
      <c r="EC57" s="15"/>
      <c r="ED57" s="15"/>
      <c r="EE57" s="15"/>
      <c r="EF57" s="15"/>
      <c r="EG57" s="15"/>
      <c r="EH57" s="15"/>
      <c r="EI57" s="15"/>
      <c r="EJ57" s="15"/>
      <c r="EK57" s="15"/>
      <c r="EL57" s="15"/>
      <c r="EM57" s="15"/>
      <c r="EN57" s="15"/>
      <c r="EO57" s="15"/>
      <c r="EP57" s="15"/>
      <c r="EQ57" s="15"/>
      <c r="ER57" s="15"/>
      <c r="ES57" s="15"/>
      <c r="ET57" s="15"/>
      <c r="EU57" s="15"/>
      <c r="EV57" s="15"/>
      <c r="EW57" s="15"/>
      <c r="EX57" s="15"/>
      <c r="EY57" s="15"/>
      <c r="EZ57" s="15"/>
      <c r="FA57" s="15"/>
      <c r="FB57" s="15"/>
      <c r="FC57" s="15"/>
      <c r="FD57" s="15"/>
      <c r="FE57" s="15"/>
      <c r="FF57" s="15"/>
      <c r="FG57" s="15"/>
      <c r="FH57" s="15"/>
      <c r="FI57" s="15"/>
      <c r="FJ57" s="15"/>
      <c r="FK57" s="15"/>
      <c r="FL57" s="15"/>
      <c r="FM57" s="15"/>
      <c r="FN57" s="15"/>
      <c r="FO57" s="15"/>
      <c r="FP57" s="15"/>
      <c r="FQ57" s="15"/>
      <c r="FR57" s="15"/>
      <c r="FS57" s="15"/>
      <c r="FT57" s="15"/>
      <c r="FU57" s="15"/>
      <c r="FV57" s="15"/>
      <c r="FW57" s="15"/>
      <c r="FX57" s="15"/>
      <c r="FY57" s="15"/>
      <c r="FZ57" s="15"/>
      <c r="GA57" s="15"/>
      <c r="GB57" s="15"/>
      <c r="GC57" s="15"/>
      <c r="GD57" s="15"/>
      <c r="GE57" s="15"/>
      <c r="GF57" s="15"/>
      <c r="GG57" s="15"/>
      <c r="GH57" s="15"/>
      <c r="GI57" s="15"/>
      <c r="GJ57" s="15"/>
      <c r="GK57" s="15"/>
      <c r="GL57" s="15"/>
      <c r="GM57" s="15"/>
      <c r="GN57" s="15"/>
      <c r="GO57" s="15"/>
      <c r="GP57" s="15"/>
      <c r="GQ57" s="15"/>
      <c r="GR57" s="15"/>
      <c r="GS57" s="15"/>
      <c r="GT57" s="15"/>
      <c r="GU57" s="15"/>
      <c r="GV57" s="15"/>
      <c r="GW57" s="15"/>
      <c r="GX57" s="15"/>
      <c r="GY57" s="15"/>
      <c r="GZ57" s="15"/>
      <c r="HA57" s="15"/>
      <c r="HB57" s="15"/>
      <c r="HC57" s="15"/>
      <c r="HD57" s="15"/>
      <c r="HE57" s="15"/>
      <c r="HF57" s="15"/>
      <c r="HG57" s="15"/>
      <c r="HH57" s="15"/>
      <c r="HI57" s="15"/>
      <c r="HJ57" s="15"/>
      <c r="HK57" s="15"/>
      <c r="HL57" s="15"/>
      <c r="HM57" s="15"/>
      <c r="HN57" s="15"/>
      <c r="HO57" s="15"/>
      <c r="HP57" s="15"/>
      <c r="HQ57" s="15"/>
      <c r="HR57" s="15"/>
      <c r="HS57" s="15"/>
      <c r="HT57" s="15"/>
      <c r="HU57" s="15"/>
      <c r="HV57" s="15"/>
      <c r="HW57" s="15"/>
      <c r="HX57" s="15"/>
      <c r="HY57" s="15"/>
      <c r="HZ57" s="15"/>
      <c r="IA57" s="15"/>
      <c r="IB57" s="15"/>
      <c r="IC57" s="15"/>
      <c r="ID57" s="15"/>
      <c r="IE57" s="15"/>
      <c r="IF57" s="15"/>
      <c r="IG57" s="15"/>
      <c r="IH57" s="15"/>
      <c r="II57" s="15"/>
      <c r="IJ57" s="15"/>
      <c r="IK57" s="15"/>
      <c r="IL57" s="15"/>
      <c r="IM57" s="15"/>
      <c r="IN57" s="15"/>
      <c r="IO57" s="15"/>
      <c r="IP57" s="15"/>
      <c r="IQ57" s="15"/>
      <c r="IR57" s="15"/>
      <c r="IS57" s="15"/>
      <c r="IT57" s="15"/>
      <c r="IU57" s="15"/>
      <c r="IV57" s="15"/>
    </row>
    <row r="58" spans="1:256" s="105" customFormat="1" ht="11.25" customHeight="1">
      <c r="A58" s="109" t="s">
        <v>157</v>
      </c>
      <c r="B58" s="28"/>
      <c r="C58" s="28"/>
      <c r="D58" s="69"/>
      <c r="E58" s="69"/>
      <c r="F58" s="69"/>
      <c r="G58" s="28"/>
      <c r="H58" s="28"/>
      <c r="I58" s="28"/>
      <c r="J58" s="28"/>
      <c r="K58" s="28"/>
      <c r="L58" s="28"/>
      <c r="M58" s="28"/>
      <c r="N58" s="28"/>
      <c r="O58" s="69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  <c r="CC58" s="15"/>
      <c r="CD58" s="15"/>
      <c r="CE58" s="15"/>
      <c r="CF58" s="15"/>
      <c r="CG58" s="15"/>
      <c r="CH58" s="15"/>
      <c r="CI58" s="15"/>
      <c r="CJ58" s="15"/>
      <c r="CK58" s="15"/>
      <c r="CL58" s="15"/>
      <c r="CM58" s="15"/>
      <c r="CN58" s="15"/>
      <c r="CO58" s="15"/>
      <c r="CP58" s="15"/>
      <c r="CQ58" s="15"/>
      <c r="CR58" s="15"/>
      <c r="CS58" s="15"/>
      <c r="CT58" s="15"/>
      <c r="CU58" s="15"/>
      <c r="CV58" s="15"/>
      <c r="CW58" s="15"/>
      <c r="CX58" s="15"/>
      <c r="CY58" s="15"/>
      <c r="CZ58" s="15"/>
      <c r="DA58" s="15"/>
      <c r="DB58" s="15"/>
      <c r="DC58" s="15"/>
      <c r="DD58" s="15"/>
      <c r="DE58" s="15"/>
      <c r="DF58" s="15"/>
      <c r="DG58" s="15"/>
      <c r="DH58" s="15"/>
      <c r="DI58" s="15"/>
      <c r="DJ58" s="15"/>
      <c r="DK58" s="15"/>
      <c r="DL58" s="15"/>
      <c r="DM58" s="15"/>
      <c r="DN58" s="15"/>
      <c r="DO58" s="15"/>
      <c r="DP58" s="15"/>
      <c r="DQ58" s="15"/>
      <c r="DR58" s="15"/>
      <c r="DS58" s="15"/>
      <c r="DT58" s="15"/>
      <c r="DU58" s="15"/>
      <c r="DV58" s="15"/>
      <c r="DW58" s="15"/>
      <c r="DX58" s="15"/>
      <c r="DY58" s="15"/>
      <c r="DZ58" s="15"/>
      <c r="EA58" s="15"/>
      <c r="EB58" s="15"/>
      <c r="EC58" s="15"/>
      <c r="ED58" s="15"/>
      <c r="EE58" s="15"/>
      <c r="EF58" s="15"/>
      <c r="EG58" s="15"/>
      <c r="EH58" s="15"/>
      <c r="EI58" s="15"/>
      <c r="EJ58" s="15"/>
      <c r="EK58" s="15"/>
      <c r="EL58" s="15"/>
      <c r="EM58" s="15"/>
      <c r="EN58" s="15"/>
      <c r="EO58" s="15"/>
      <c r="EP58" s="15"/>
      <c r="EQ58" s="15"/>
      <c r="ER58" s="15"/>
      <c r="ES58" s="15"/>
      <c r="ET58" s="15"/>
      <c r="EU58" s="15"/>
      <c r="EV58" s="15"/>
      <c r="EW58" s="15"/>
      <c r="EX58" s="15"/>
      <c r="EY58" s="15"/>
      <c r="EZ58" s="15"/>
      <c r="FA58" s="15"/>
      <c r="FB58" s="15"/>
      <c r="FC58" s="15"/>
      <c r="FD58" s="15"/>
      <c r="FE58" s="15"/>
      <c r="FF58" s="15"/>
      <c r="FG58" s="15"/>
      <c r="FH58" s="15"/>
      <c r="FI58" s="15"/>
      <c r="FJ58" s="15"/>
      <c r="FK58" s="15"/>
      <c r="FL58" s="15"/>
      <c r="FM58" s="15"/>
      <c r="FN58" s="15"/>
      <c r="FO58" s="15"/>
      <c r="FP58" s="15"/>
      <c r="FQ58" s="15"/>
      <c r="FR58" s="15"/>
      <c r="FS58" s="15"/>
      <c r="FT58" s="15"/>
      <c r="FU58" s="15"/>
      <c r="FV58" s="15"/>
      <c r="FW58" s="15"/>
      <c r="FX58" s="15"/>
      <c r="FY58" s="15"/>
      <c r="FZ58" s="15"/>
      <c r="GA58" s="15"/>
      <c r="GB58" s="15"/>
      <c r="GC58" s="15"/>
      <c r="GD58" s="15"/>
      <c r="GE58" s="15"/>
      <c r="GF58" s="15"/>
      <c r="GG58" s="15"/>
      <c r="GH58" s="15"/>
      <c r="GI58" s="15"/>
      <c r="GJ58" s="15"/>
      <c r="GK58" s="15"/>
      <c r="GL58" s="15"/>
      <c r="GM58" s="15"/>
      <c r="GN58" s="15"/>
      <c r="GO58" s="15"/>
      <c r="GP58" s="15"/>
      <c r="GQ58" s="15"/>
      <c r="GR58" s="15"/>
      <c r="GS58" s="15"/>
      <c r="GT58" s="15"/>
      <c r="GU58" s="15"/>
      <c r="GV58" s="15"/>
      <c r="GW58" s="15"/>
      <c r="GX58" s="15"/>
      <c r="GY58" s="15"/>
      <c r="GZ58" s="15"/>
      <c r="HA58" s="15"/>
      <c r="HB58" s="15"/>
      <c r="HC58" s="15"/>
      <c r="HD58" s="15"/>
      <c r="HE58" s="15"/>
      <c r="HF58" s="15"/>
      <c r="HG58" s="15"/>
      <c r="HH58" s="15"/>
      <c r="HI58" s="15"/>
      <c r="HJ58" s="15"/>
      <c r="HK58" s="15"/>
      <c r="HL58" s="15"/>
      <c r="HM58" s="15"/>
      <c r="HN58" s="15"/>
      <c r="HO58" s="15"/>
      <c r="HP58" s="15"/>
      <c r="HQ58" s="15"/>
      <c r="HR58" s="15"/>
      <c r="HS58" s="15"/>
      <c r="HT58" s="15"/>
      <c r="HU58" s="15"/>
      <c r="HV58" s="15"/>
      <c r="HW58" s="15"/>
      <c r="HX58" s="15"/>
      <c r="HY58" s="15"/>
      <c r="HZ58" s="15"/>
      <c r="IA58" s="15"/>
      <c r="IB58" s="15"/>
      <c r="IC58" s="15"/>
      <c r="ID58" s="15"/>
      <c r="IE58" s="15"/>
      <c r="IF58" s="15"/>
      <c r="IG58" s="15"/>
      <c r="IH58" s="15"/>
      <c r="II58" s="15"/>
      <c r="IJ58" s="15"/>
      <c r="IK58" s="15"/>
      <c r="IL58" s="15"/>
      <c r="IM58" s="15"/>
      <c r="IN58" s="15"/>
      <c r="IO58" s="15"/>
      <c r="IP58" s="15"/>
      <c r="IQ58" s="15"/>
      <c r="IR58" s="15"/>
      <c r="IS58" s="15"/>
      <c r="IT58" s="15"/>
      <c r="IU58" s="15"/>
      <c r="IV58" s="15"/>
    </row>
    <row r="59" spans="1:256" s="105" customFormat="1" ht="6.75" customHeight="1">
      <c r="A59" s="109"/>
      <c r="B59" s="28"/>
      <c r="C59" s="28"/>
      <c r="D59" s="69"/>
      <c r="E59" s="69"/>
      <c r="F59" s="69"/>
      <c r="G59" s="28"/>
      <c r="H59" s="28"/>
      <c r="I59" s="28"/>
      <c r="J59" s="28"/>
      <c r="K59" s="28"/>
      <c r="L59" s="28"/>
      <c r="M59" s="28"/>
      <c r="N59" s="28"/>
      <c r="O59" s="69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  <c r="CC59" s="15"/>
      <c r="CD59" s="15"/>
      <c r="CE59" s="15"/>
      <c r="CF59" s="15"/>
      <c r="CG59" s="15"/>
      <c r="CH59" s="15"/>
      <c r="CI59" s="15"/>
      <c r="CJ59" s="15"/>
      <c r="CK59" s="15"/>
      <c r="CL59" s="15"/>
      <c r="CM59" s="15"/>
      <c r="CN59" s="15"/>
      <c r="CO59" s="15"/>
      <c r="CP59" s="15"/>
      <c r="CQ59" s="15"/>
      <c r="CR59" s="15"/>
      <c r="CS59" s="15"/>
      <c r="CT59" s="15"/>
      <c r="CU59" s="15"/>
      <c r="CV59" s="15"/>
      <c r="CW59" s="15"/>
      <c r="CX59" s="15"/>
      <c r="CY59" s="15"/>
      <c r="CZ59" s="15"/>
      <c r="DA59" s="15"/>
      <c r="DB59" s="15"/>
      <c r="DC59" s="15"/>
      <c r="DD59" s="15"/>
      <c r="DE59" s="15"/>
      <c r="DF59" s="15"/>
      <c r="DG59" s="15"/>
      <c r="DH59" s="15"/>
      <c r="DI59" s="15"/>
      <c r="DJ59" s="15"/>
      <c r="DK59" s="15"/>
      <c r="DL59" s="15"/>
      <c r="DM59" s="15"/>
      <c r="DN59" s="15"/>
      <c r="DO59" s="15"/>
      <c r="DP59" s="15"/>
      <c r="DQ59" s="15"/>
      <c r="DR59" s="15"/>
      <c r="DS59" s="15"/>
      <c r="DT59" s="15"/>
      <c r="DU59" s="15"/>
      <c r="DV59" s="15"/>
      <c r="DW59" s="15"/>
      <c r="DX59" s="15"/>
      <c r="DY59" s="15"/>
      <c r="DZ59" s="15"/>
      <c r="EA59" s="15"/>
      <c r="EB59" s="15"/>
      <c r="EC59" s="15"/>
      <c r="ED59" s="15"/>
      <c r="EE59" s="15"/>
      <c r="EF59" s="15"/>
      <c r="EG59" s="15"/>
      <c r="EH59" s="15"/>
      <c r="EI59" s="15"/>
      <c r="EJ59" s="15"/>
      <c r="EK59" s="15"/>
      <c r="EL59" s="15"/>
      <c r="EM59" s="15"/>
      <c r="EN59" s="15"/>
      <c r="EO59" s="15"/>
      <c r="EP59" s="15"/>
      <c r="EQ59" s="15"/>
      <c r="ER59" s="15"/>
      <c r="ES59" s="15"/>
      <c r="ET59" s="15"/>
      <c r="EU59" s="15"/>
      <c r="EV59" s="15"/>
      <c r="EW59" s="15"/>
      <c r="EX59" s="15"/>
      <c r="EY59" s="15"/>
      <c r="EZ59" s="15"/>
      <c r="FA59" s="15"/>
      <c r="FB59" s="15"/>
      <c r="FC59" s="15"/>
      <c r="FD59" s="15"/>
      <c r="FE59" s="15"/>
      <c r="FF59" s="15"/>
      <c r="FG59" s="15"/>
      <c r="FH59" s="15"/>
      <c r="FI59" s="15"/>
      <c r="FJ59" s="15"/>
      <c r="FK59" s="15"/>
      <c r="FL59" s="15"/>
      <c r="FM59" s="15"/>
      <c r="FN59" s="15"/>
      <c r="FO59" s="15"/>
      <c r="FP59" s="15"/>
      <c r="FQ59" s="15"/>
      <c r="FR59" s="15"/>
      <c r="FS59" s="15"/>
      <c r="FT59" s="15"/>
      <c r="FU59" s="15"/>
      <c r="FV59" s="15"/>
      <c r="FW59" s="15"/>
      <c r="FX59" s="15"/>
      <c r="FY59" s="15"/>
      <c r="FZ59" s="15"/>
      <c r="GA59" s="15"/>
      <c r="GB59" s="15"/>
      <c r="GC59" s="15"/>
      <c r="GD59" s="15"/>
      <c r="GE59" s="15"/>
      <c r="GF59" s="15"/>
      <c r="GG59" s="15"/>
      <c r="GH59" s="15"/>
      <c r="GI59" s="15"/>
      <c r="GJ59" s="15"/>
      <c r="GK59" s="15"/>
      <c r="GL59" s="15"/>
      <c r="GM59" s="15"/>
      <c r="GN59" s="15"/>
      <c r="GO59" s="15"/>
      <c r="GP59" s="15"/>
      <c r="GQ59" s="15"/>
      <c r="GR59" s="15"/>
      <c r="GS59" s="15"/>
      <c r="GT59" s="15"/>
      <c r="GU59" s="15"/>
      <c r="GV59" s="15"/>
      <c r="GW59" s="15"/>
      <c r="GX59" s="15"/>
      <c r="GY59" s="15"/>
      <c r="GZ59" s="15"/>
      <c r="HA59" s="15"/>
      <c r="HB59" s="15"/>
      <c r="HC59" s="15"/>
      <c r="HD59" s="15"/>
      <c r="HE59" s="15"/>
      <c r="HF59" s="15"/>
      <c r="HG59" s="15"/>
      <c r="HH59" s="15"/>
      <c r="HI59" s="15"/>
      <c r="HJ59" s="15"/>
      <c r="HK59" s="15"/>
      <c r="HL59" s="15"/>
      <c r="HM59" s="15"/>
      <c r="HN59" s="15"/>
      <c r="HO59" s="15"/>
      <c r="HP59" s="15"/>
      <c r="HQ59" s="15"/>
      <c r="HR59" s="15"/>
      <c r="HS59" s="15"/>
      <c r="HT59" s="15"/>
      <c r="HU59" s="15"/>
      <c r="HV59" s="15"/>
      <c r="HW59" s="15"/>
      <c r="HX59" s="15"/>
      <c r="HY59" s="15"/>
      <c r="HZ59" s="15"/>
      <c r="IA59" s="15"/>
      <c r="IB59" s="15"/>
      <c r="IC59" s="15"/>
      <c r="ID59" s="15"/>
      <c r="IE59" s="15"/>
      <c r="IF59" s="15"/>
      <c r="IG59" s="15"/>
      <c r="IH59" s="15"/>
      <c r="II59" s="15"/>
      <c r="IJ59" s="15"/>
      <c r="IK59" s="15"/>
      <c r="IL59" s="15"/>
      <c r="IM59" s="15"/>
      <c r="IN59" s="15"/>
      <c r="IO59" s="15"/>
      <c r="IP59" s="15"/>
      <c r="IQ59" s="15"/>
      <c r="IR59" s="15"/>
      <c r="IS59" s="15"/>
      <c r="IT59" s="15"/>
      <c r="IU59" s="15"/>
      <c r="IV59" s="15"/>
    </row>
    <row r="60" spans="1:256" s="105" customFormat="1" ht="25.5" customHeight="1">
      <c r="A60" s="7" t="s">
        <v>325</v>
      </c>
      <c r="B60" s="7" t="s">
        <v>327</v>
      </c>
      <c r="C60" s="5" t="s">
        <v>328</v>
      </c>
      <c r="D60" s="44" t="s">
        <v>471</v>
      </c>
      <c r="E60" s="51" t="s">
        <v>472</v>
      </c>
      <c r="F60" s="5" t="s">
        <v>299</v>
      </c>
      <c r="G60" s="43" t="s">
        <v>473</v>
      </c>
      <c r="H60" s="28"/>
      <c r="I60" s="28"/>
      <c r="J60" s="28"/>
      <c r="K60" s="28"/>
      <c r="L60" s="28"/>
      <c r="M60" s="28"/>
      <c r="N60" s="28"/>
      <c r="O60" s="69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5"/>
      <c r="CG60" s="15"/>
      <c r="CH60" s="15"/>
      <c r="CI60" s="15"/>
      <c r="CJ60" s="15"/>
      <c r="CK60" s="15"/>
      <c r="CL60" s="15"/>
      <c r="CM60" s="15"/>
      <c r="CN60" s="15"/>
      <c r="CO60" s="15"/>
      <c r="CP60" s="15"/>
      <c r="CQ60" s="15"/>
      <c r="CR60" s="15"/>
      <c r="CS60" s="15"/>
      <c r="CT60" s="15"/>
      <c r="CU60" s="15"/>
      <c r="CV60" s="15"/>
      <c r="CW60" s="15"/>
      <c r="CX60" s="15"/>
      <c r="CY60" s="15"/>
      <c r="CZ60" s="15"/>
      <c r="DA60" s="15"/>
      <c r="DB60" s="15"/>
      <c r="DC60" s="15"/>
      <c r="DD60" s="15"/>
      <c r="DE60" s="15"/>
      <c r="DF60" s="15"/>
      <c r="DG60" s="15"/>
      <c r="DH60" s="15"/>
      <c r="DI60" s="15"/>
      <c r="DJ60" s="15"/>
      <c r="DK60" s="15"/>
      <c r="DL60" s="15"/>
      <c r="DM60" s="15"/>
      <c r="DN60" s="15"/>
      <c r="DO60" s="15"/>
      <c r="DP60" s="15"/>
      <c r="DQ60" s="15"/>
      <c r="DR60" s="15"/>
      <c r="DS60" s="15"/>
      <c r="DT60" s="15"/>
      <c r="DU60" s="15"/>
      <c r="DV60" s="15"/>
      <c r="DW60" s="15"/>
      <c r="DX60" s="15"/>
      <c r="DY60" s="15"/>
      <c r="DZ60" s="15"/>
      <c r="EA60" s="15"/>
      <c r="EB60" s="15"/>
      <c r="EC60" s="15"/>
      <c r="ED60" s="15"/>
      <c r="EE60" s="15"/>
      <c r="EF60" s="15"/>
      <c r="EG60" s="15"/>
      <c r="EH60" s="15"/>
      <c r="EI60" s="15"/>
      <c r="EJ60" s="15"/>
      <c r="EK60" s="15"/>
      <c r="EL60" s="15"/>
      <c r="EM60" s="15"/>
      <c r="EN60" s="15"/>
      <c r="EO60" s="15"/>
      <c r="EP60" s="15"/>
      <c r="EQ60" s="15"/>
      <c r="ER60" s="15"/>
      <c r="ES60" s="15"/>
      <c r="ET60" s="15"/>
      <c r="EU60" s="15"/>
      <c r="EV60" s="15"/>
      <c r="EW60" s="15"/>
      <c r="EX60" s="15"/>
      <c r="EY60" s="15"/>
      <c r="EZ60" s="15"/>
      <c r="FA60" s="15"/>
      <c r="FB60" s="15"/>
      <c r="FC60" s="15"/>
      <c r="FD60" s="15"/>
      <c r="FE60" s="15"/>
      <c r="FF60" s="15"/>
      <c r="FG60" s="15"/>
      <c r="FH60" s="15"/>
      <c r="FI60" s="15"/>
      <c r="FJ60" s="15"/>
      <c r="FK60" s="15"/>
      <c r="FL60" s="15"/>
      <c r="FM60" s="15"/>
      <c r="FN60" s="15"/>
      <c r="FO60" s="15"/>
      <c r="FP60" s="15"/>
      <c r="FQ60" s="15"/>
      <c r="FR60" s="15"/>
      <c r="FS60" s="15"/>
      <c r="FT60" s="15"/>
      <c r="FU60" s="15"/>
      <c r="FV60" s="15"/>
      <c r="FW60" s="15"/>
      <c r="FX60" s="15"/>
      <c r="FY60" s="15"/>
      <c r="FZ60" s="15"/>
      <c r="GA60" s="15"/>
      <c r="GB60" s="15"/>
      <c r="GC60" s="15"/>
      <c r="GD60" s="15"/>
      <c r="GE60" s="15"/>
      <c r="GF60" s="15"/>
      <c r="GG60" s="15"/>
      <c r="GH60" s="15"/>
      <c r="GI60" s="15"/>
      <c r="GJ60" s="15"/>
      <c r="GK60" s="15"/>
      <c r="GL60" s="15"/>
      <c r="GM60" s="15"/>
      <c r="GN60" s="15"/>
      <c r="GO60" s="15"/>
      <c r="GP60" s="15"/>
      <c r="GQ60" s="15"/>
      <c r="GR60" s="15"/>
      <c r="GS60" s="15"/>
      <c r="GT60" s="15"/>
      <c r="GU60" s="15"/>
      <c r="GV60" s="15"/>
      <c r="GW60" s="15"/>
      <c r="GX60" s="15"/>
      <c r="GY60" s="15"/>
      <c r="GZ60" s="15"/>
      <c r="HA60" s="15"/>
      <c r="HB60" s="15"/>
      <c r="HC60" s="15"/>
      <c r="HD60" s="15"/>
      <c r="HE60" s="15"/>
      <c r="HF60" s="15"/>
      <c r="HG60" s="15"/>
      <c r="HH60" s="15"/>
      <c r="HI60" s="15"/>
      <c r="HJ60" s="15"/>
      <c r="HK60" s="15"/>
      <c r="HL60" s="15"/>
      <c r="HM60" s="15"/>
      <c r="HN60" s="15"/>
      <c r="HO60" s="15"/>
      <c r="HP60" s="15"/>
      <c r="HQ60" s="15"/>
      <c r="HR60" s="15"/>
      <c r="HS60" s="15"/>
      <c r="HT60" s="15"/>
      <c r="HU60" s="15"/>
      <c r="HV60" s="15"/>
      <c r="HW60" s="15"/>
      <c r="HX60" s="15"/>
      <c r="HY60" s="15"/>
      <c r="HZ60" s="15"/>
      <c r="IA60" s="15"/>
      <c r="IB60" s="15"/>
      <c r="IC60" s="15"/>
      <c r="ID60" s="15"/>
      <c r="IE60" s="15"/>
      <c r="IF60" s="15"/>
      <c r="IG60" s="15"/>
      <c r="IH60" s="15"/>
      <c r="II60" s="15"/>
      <c r="IJ60" s="15"/>
      <c r="IK60" s="15"/>
      <c r="IL60" s="15"/>
      <c r="IM60" s="15"/>
      <c r="IN60" s="15"/>
      <c r="IO60" s="15"/>
      <c r="IP60" s="15"/>
      <c r="IQ60" s="15"/>
      <c r="IR60" s="15"/>
      <c r="IS60" s="15"/>
      <c r="IT60" s="15"/>
      <c r="IU60" s="15"/>
      <c r="IV60" s="15"/>
    </row>
    <row r="61" spans="1:256" s="105" customFormat="1" ht="12.75">
      <c r="A61" s="887" t="s">
        <v>153</v>
      </c>
      <c r="B61" s="41">
        <v>3114</v>
      </c>
      <c r="C61" s="32" t="s">
        <v>356</v>
      </c>
      <c r="D61" s="149">
        <v>15882</v>
      </c>
      <c r="E61" s="149">
        <v>15980</v>
      </c>
      <c r="F61" s="631">
        <v>12731</v>
      </c>
      <c r="G61" s="602">
        <f aca="true" t="shared" si="2" ref="G61:G72">F61/E61*100</f>
        <v>79.6683354192741</v>
      </c>
      <c r="H61" s="28"/>
      <c r="I61" s="28"/>
      <c r="J61" s="28"/>
      <c r="K61" s="28"/>
      <c r="L61" s="28"/>
      <c r="M61" s="28"/>
      <c r="N61" s="28"/>
      <c r="O61" s="69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  <c r="CC61" s="15"/>
      <c r="CD61" s="15"/>
      <c r="CE61" s="15"/>
      <c r="CF61" s="15"/>
      <c r="CG61" s="15"/>
      <c r="CH61" s="15"/>
      <c r="CI61" s="15"/>
      <c r="CJ61" s="15"/>
      <c r="CK61" s="15"/>
      <c r="CL61" s="15"/>
      <c r="CM61" s="15"/>
      <c r="CN61" s="15"/>
      <c r="CO61" s="15"/>
      <c r="CP61" s="15"/>
      <c r="CQ61" s="15"/>
      <c r="CR61" s="15"/>
      <c r="CS61" s="15"/>
      <c r="CT61" s="15"/>
      <c r="CU61" s="15"/>
      <c r="CV61" s="15"/>
      <c r="CW61" s="15"/>
      <c r="CX61" s="15"/>
      <c r="CY61" s="15"/>
      <c r="CZ61" s="15"/>
      <c r="DA61" s="15"/>
      <c r="DB61" s="15"/>
      <c r="DC61" s="15"/>
      <c r="DD61" s="15"/>
      <c r="DE61" s="15"/>
      <c r="DF61" s="15"/>
      <c r="DG61" s="15"/>
      <c r="DH61" s="15"/>
      <c r="DI61" s="15"/>
      <c r="DJ61" s="15"/>
      <c r="DK61" s="15"/>
      <c r="DL61" s="15"/>
      <c r="DM61" s="15"/>
      <c r="DN61" s="15"/>
      <c r="DO61" s="15"/>
      <c r="DP61" s="15"/>
      <c r="DQ61" s="15"/>
      <c r="DR61" s="15"/>
      <c r="DS61" s="15"/>
      <c r="DT61" s="15"/>
      <c r="DU61" s="15"/>
      <c r="DV61" s="15"/>
      <c r="DW61" s="15"/>
      <c r="DX61" s="15"/>
      <c r="DY61" s="15"/>
      <c r="DZ61" s="15"/>
      <c r="EA61" s="15"/>
      <c r="EB61" s="15"/>
      <c r="EC61" s="15"/>
      <c r="ED61" s="15"/>
      <c r="EE61" s="15"/>
      <c r="EF61" s="15"/>
      <c r="EG61" s="15"/>
      <c r="EH61" s="15"/>
      <c r="EI61" s="15"/>
      <c r="EJ61" s="15"/>
      <c r="EK61" s="15"/>
      <c r="EL61" s="15"/>
      <c r="EM61" s="15"/>
      <c r="EN61" s="15"/>
      <c r="EO61" s="15"/>
      <c r="EP61" s="15"/>
      <c r="EQ61" s="15"/>
      <c r="ER61" s="15"/>
      <c r="ES61" s="15"/>
      <c r="ET61" s="15"/>
      <c r="EU61" s="15"/>
      <c r="EV61" s="15"/>
      <c r="EW61" s="15"/>
      <c r="EX61" s="15"/>
      <c r="EY61" s="15"/>
      <c r="EZ61" s="15"/>
      <c r="FA61" s="15"/>
      <c r="FB61" s="15"/>
      <c r="FC61" s="15"/>
      <c r="FD61" s="15"/>
      <c r="FE61" s="15"/>
      <c r="FF61" s="15"/>
      <c r="FG61" s="15"/>
      <c r="FH61" s="15"/>
      <c r="FI61" s="15"/>
      <c r="FJ61" s="15"/>
      <c r="FK61" s="15"/>
      <c r="FL61" s="15"/>
      <c r="FM61" s="15"/>
      <c r="FN61" s="15"/>
      <c r="FO61" s="15"/>
      <c r="FP61" s="15"/>
      <c r="FQ61" s="15"/>
      <c r="FR61" s="15"/>
      <c r="FS61" s="15"/>
      <c r="FT61" s="15"/>
      <c r="FU61" s="15"/>
      <c r="FV61" s="15"/>
      <c r="FW61" s="15"/>
      <c r="FX61" s="15"/>
      <c r="FY61" s="15"/>
      <c r="FZ61" s="15"/>
      <c r="GA61" s="15"/>
      <c r="GB61" s="15"/>
      <c r="GC61" s="15"/>
      <c r="GD61" s="15"/>
      <c r="GE61" s="15"/>
      <c r="GF61" s="15"/>
      <c r="GG61" s="15"/>
      <c r="GH61" s="15"/>
      <c r="GI61" s="15"/>
      <c r="GJ61" s="15"/>
      <c r="GK61" s="15"/>
      <c r="GL61" s="15"/>
      <c r="GM61" s="15"/>
      <c r="GN61" s="15"/>
      <c r="GO61" s="15"/>
      <c r="GP61" s="15"/>
      <c r="GQ61" s="15"/>
      <c r="GR61" s="15"/>
      <c r="GS61" s="15"/>
      <c r="GT61" s="15"/>
      <c r="GU61" s="15"/>
      <c r="GV61" s="15"/>
      <c r="GW61" s="15"/>
      <c r="GX61" s="15"/>
      <c r="GY61" s="15"/>
      <c r="GZ61" s="15"/>
      <c r="HA61" s="15"/>
      <c r="HB61" s="15"/>
      <c r="HC61" s="15"/>
      <c r="HD61" s="15"/>
      <c r="HE61" s="15"/>
      <c r="HF61" s="15"/>
      <c r="HG61" s="15"/>
      <c r="HH61" s="15"/>
      <c r="HI61" s="15"/>
      <c r="HJ61" s="15"/>
      <c r="HK61" s="15"/>
      <c r="HL61" s="15"/>
      <c r="HM61" s="15"/>
      <c r="HN61" s="15"/>
      <c r="HO61" s="15"/>
      <c r="HP61" s="15"/>
      <c r="HQ61" s="15"/>
      <c r="HR61" s="15"/>
      <c r="HS61" s="15"/>
      <c r="HT61" s="15"/>
      <c r="HU61" s="15"/>
      <c r="HV61" s="15"/>
      <c r="HW61" s="15"/>
      <c r="HX61" s="15"/>
      <c r="HY61" s="15"/>
      <c r="HZ61" s="15"/>
      <c r="IA61" s="15"/>
      <c r="IB61" s="15"/>
      <c r="IC61" s="15"/>
      <c r="ID61" s="15"/>
      <c r="IE61" s="15"/>
      <c r="IF61" s="15"/>
      <c r="IG61" s="15"/>
      <c r="IH61" s="15"/>
      <c r="II61" s="15"/>
      <c r="IJ61" s="15"/>
      <c r="IK61" s="15"/>
      <c r="IL61" s="15"/>
      <c r="IM61" s="15"/>
      <c r="IN61" s="15"/>
      <c r="IO61" s="15"/>
      <c r="IP61" s="15"/>
      <c r="IQ61" s="15"/>
      <c r="IR61" s="15"/>
      <c r="IS61" s="15"/>
      <c r="IT61" s="15"/>
      <c r="IU61" s="15"/>
      <c r="IV61" s="15"/>
    </row>
    <row r="62" spans="1:256" s="105" customFormat="1" ht="12.75" customHeight="1">
      <c r="A62" s="887"/>
      <c r="B62" s="41">
        <v>3121</v>
      </c>
      <c r="C62" s="32" t="s">
        <v>357</v>
      </c>
      <c r="D62" s="151">
        <v>57346</v>
      </c>
      <c r="E62" s="151">
        <v>57295</v>
      </c>
      <c r="F62" s="631">
        <v>45654</v>
      </c>
      <c r="G62" s="602">
        <f t="shared" si="2"/>
        <v>79.68234575442882</v>
      </c>
      <c r="H62" s="28"/>
      <c r="I62" s="28"/>
      <c r="J62" s="28"/>
      <c r="K62" s="28"/>
      <c r="L62" s="28"/>
      <c r="M62" s="28"/>
      <c r="N62" s="28"/>
      <c r="O62" s="69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5"/>
      <c r="BY62" s="15"/>
      <c r="BZ62" s="15"/>
      <c r="CA62" s="15"/>
      <c r="CB62" s="15"/>
      <c r="CC62" s="15"/>
      <c r="CD62" s="15"/>
      <c r="CE62" s="15"/>
      <c r="CF62" s="15"/>
      <c r="CG62" s="15"/>
      <c r="CH62" s="15"/>
      <c r="CI62" s="15"/>
      <c r="CJ62" s="15"/>
      <c r="CK62" s="15"/>
      <c r="CL62" s="15"/>
      <c r="CM62" s="15"/>
      <c r="CN62" s="15"/>
      <c r="CO62" s="15"/>
      <c r="CP62" s="15"/>
      <c r="CQ62" s="15"/>
      <c r="CR62" s="15"/>
      <c r="CS62" s="15"/>
      <c r="CT62" s="15"/>
      <c r="CU62" s="15"/>
      <c r="CV62" s="15"/>
      <c r="CW62" s="15"/>
      <c r="CX62" s="15"/>
      <c r="CY62" s="15"/>
      <c r="CZ62" s="15"/>
      <c r="DA62" s="15"/>
      <c r="DB62" s="15"/>
      <c r="DC62" s="15"/>
      <c r="DD62" s="15"/>
      <c r="DE62" s="15"/>
      <c r="DF62" s="15"/>
      <c r="DG62" s="15"/>
      <c r="DH62" s="15"/>
      <c r="DI62" s="15"/>
      <c r="DJ62" s="15"/>
      <c r="DK62" s="15"/>
      <c r="DL62" s="15"/>
      <c r="DM62" s="15"/>
      <c r="DN62" s="15"/>
      <c r="DO62" s="15"/>
      <c r="DP62" s="15"/>
      <c r="DQ62" s="15"/>
      <c r="DR62" s="15"/>
      <c r="DS62" s="15"/>
      <c r="DT62" s="15"/>
      <c r="DU62" s="15"/>
      <c r="DV62" s="15"/>
      <c r="DW62" s="15"/>
      <c r="DX62" s="15"/>
      <c r="DY62" s="15"/>
      <c r="DZ62" s="15"/>
      <c r="EA62" s="15"/>
      <c r="EB62" s="15"/>
      <c r="EC62" s="15"/>
      <c r="ED62" s="15"/>
      <c r="EE62" s="15"/>
      <c r="EF62" s="15"/>
      <c r="EG62" s="15"/>
      <c r="EH62" s="15"/>
      <c r="EI62" s="15"/>
      <c r="EJ62" s="15"/>
      <c r="EK62" s="15"/>
      <c r="EL62" s="15"/>
      <c r="EM62" s="15"/>
      <c r="EN62" s="15"/>
      <c r="EO62" s="15"/>
      <c r="EP62" s="15"/>
      <c r="EQ62" s="15"/>
      <c r="ER62" s="15"/>
      <c r="ES62" s="15"/>
      <c r="ET62" s="15"/>
      <c r="EU62" s="15"/>
      <c r="EV62" s="15"/>
      <c r="EW62" s="15"/>
      <c r="EX62" s="15"/>
      <c r="EY62" s="15"/>
      <c r="EZ62" s="15"/>
      <c r="FA62" s="15"/>
      <c r="FB62" s="15"/>
      <c r="FC62" s="15"/>
      <c r="FD62" s="15"/>
      <c r="FE62" s="15"/>
      <c r="FF62" s="15"/>
      <c r="FG62" s="15"/>
      <c r="FH62" s="15"/>
      <c r="FI62" s="15"/>
      <c r="FJ62" s="15"/>
      <c r="FK62" s="15"/>
      <c r="FL62" s="15"/>
      <c r="FM62" s="15"/>
      <c r="FN62" s="15"/>
      <c r="FO62" s="15"/>
      <c r="FP62" s="15"/>
      <c r="FQ62" s="15"/>
      <c r="FR62" s="15"/>
      <c r="FS62" s="15"/>
      <c r="FT62" s="15"/>
      <c r="FU62" s="15"/>
      <c r="FV62" s="15"/>
      <c r="FW62" s="15"/>
      <c r="FX62" s="15"/>
      <c r="FY62" s="15"/>
      <c r="FZ62" s="15"/>
      <c r="GA62" s="15"/>
      <c r="GB62" s="15"/>
      <c r="GC62" s="15"/>
      <c r="GD62" s="15"/>
      <c r="GE62" s="15"/>
      <c r="GF62" s="15"/>
      <c r="GG62" s="15"/>
      <c r="GH62" s="15"/>
      <c r="GI62" s="15"/>
      <c r="GJ62" s="15"/>
      <c r="GK62" s="15"/>
      <c r="GL62" s="15"/>
      <c r="GM62" s="15"/>
      <c r="GN62" s="15"/>
      <c r="GO62" s="15"/>
      <c r="GP62" s="15"/>
      <c r="GQ62" s="15"/>
      <c r="GR62" s="15"/>
      <c r="GS62" s="15"/>
      <c r="GT62" s="15"/>
      <c r="GU62" s="15"/>
      <c r="GV62" s="15"/>
      <c r="GW62" s="15"/>
      <c r="GX62" s="15"/>
      <c r="GY62" s="15"/>
      <c r="GZ62" s="15"/>
      <c r="HA62" s="15"/>
      <c r="HB62" s="15"/>
      <c r="HC62" s="15"/>
      <c r="HD62" s="15"/>
      <c r="HE62" s="15"/>
      <c r="HF62" s="15"/>
      <c r="HG62" s="15"/>
      <c r="HH62" s="15"/>
      <c r="HI62" s="15"/>
      <c r="HJ62" s="15"/>
      <c r="HK62" s="15"/>
      <c r="HL62" s="15"/>
      <c r="HM62" s="15"/>
      <c r="HN62" s="15"/>
      <c r="HO62" s="15"/>
      <c r="HP62" s="15"/>
      <c r="HQ62" s="15"/>
      <c r="HR62" s="15"/>
      <c r="HS62" s="15"/>
      <c r="HT62" s="15"/>
      <c r="HU62" s="15"/>
      <c r="HV62" s="15"/>
      <c r="HW62" s="15"/>
      <c r="HX62" s="15"/>
      <c r="HY62" s="15"/>
      <c r="HZ62" s="15"/>
      <c r="IA62" s="15"/>
      <c r="IB62" s="15"/>
      <c r="IC62" s="15"/>
      <c r="ID62" s="15"/>
      <c r="IE62" s="15"/>
      <c r="IF62" s="15"/>
      <c r="IG62" s="15"/>
      <c r="IH62" s="15"/>
      <c r="II62" s="15"/>
      <c r="IJ62" s="15"/>
      <c r="IK62" s="15"/>
      <c r="IL62" s="15"/>
      <c r="IM62" s="15"/>
      <c r="IN62" s="15"/>
      <c r="IO62" s="15"/>
      <c r="IP62" s="15"/>
      <c r="IQ62" s="15"/>
      <c r="IR62" s="15"/>
      <c r="IS62" s="15"/>
      <c r="IT62" s="15"/>
      <c r="IU62" s="15"/>
      <c r="IV62" s="15"/>
    </row>
    <row r="63" spans="1:256" s="105" customFormat="1" ht="12.75">
      <c r="A63" s="887"/>
      <c r="B63" s="41">
        <v>3122</v>
      </c>
      <c r="C63" s="32" t="s">
        <v>358</v>
      </c>
      <c r="D63" s="151">
        <v>106102</v>
      </c>
      <c r="E63" s="151">
        <v>107875</v>
      </c>
      <c r="F63" s="631">
        <v>85873</v>
      </c>
      <c r="G63" s="602">
        <f t="shared" si="2"/>
        <v>79.60417149478563</v>
      </c>
      <c r="H63" s="28"/>
      <c r="I63" s="28"/>
      <c r="J63" s="28"/>
      <c r="K63" s="28"/>
      <c r="L63" s="28"/>
      <c r="M63" s="28"/>
      <c r="N63" s="28"/>
      <c r="O63" s="69"/>
      <c r="P63" s="15"/>
      <c r="Q63" s="15"/>
      <c r="R63" s="15"/>
      <c r="S63" s="15"/>
      <c r="T63" s="134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5"/>
      <c r="BY63" s="15"/>
      <c r="BZ63" s="15"/>
      <c r="CA63" s="15"/>
      <c r="CB63" s="15"/>
      <c r="CC63" s="15"/>
      <c r="CD63" s="15"/>
      <c r="CE63" s="15"/>
      <c r="CF63" s="15"/>
      <c r="CG63" s="15"/>
      <c r="CH63" s="15"/>
      <c r="CI63" s="15"/>
      <c r="CJ63" s="15"/>
      <c r="CK63" s="15"/>
      <c r="CL63" s="15"/>
      <c r="CM63" s="15"/>
      <c r="CN63" s="15"/>
      <c r="CO63" s="15"/>
      <c r="CP63" s="15"/>
      <c r="CQ63" s="15"/>
      <c r="CR63" s="15"/>
      <c r="CS63" s="15"/>
      <c r="CT63" s="15"/>
      <c r="CU63" s="15"/>
      <c r="CV63" s="15"/>
      <c r="CW63" s="15"/>
      <c r="CX63" s="15"/>
      <c r="CY63" s="15"/>
      <c r="CZ63" s="15"/>
      <c r="DA63" s="15"/>
      <c r="DB63" s="15"/>
      <c r="DC63" s="15"/>
      <c r="DD63" s="15"/>
      <c r="DE63" s="15"/>
      <c r="DF63" s="15"/>
      <c r="DG63" s="15"/>
      <c r="DH63" s="15"/>
      <c r="DI63" s="15"/>
      <c r="DJ63" s="15"/>
      <c r="DK63" s="15"/>
      <c r="DL63" s="15"/>
      <c r="DM63" s="15"/>
      <c r="DN63" s="15"/>
      <c r="DO63" s="15"/>
      <c r="DP63" s="15"/>
      <c r="DQ63" s="15"/>
      <c r="DR63" s="15"/>
      <c r="DS63" s="15"/>
      <c r="DT63" s="15"/>
      <c r="DU63" s="15"/>
      <c r="DV63" s="15"/>
      <c r="DW63" s="15"/>
      <c r="DX63" s="15"/>
      <c r="DY63" s="15"/>
      <c r="DZ63" s="15"/>
      <c r="EA63" s="15"/>
      <c r="EB63" s="15"/>
      <c r="EC63" s="15"/>
      <c r="ED63" s="15"/>
      <c r="EE63" s="15"/>
      <c r="EF63" s="15"/>
      <c r="EG63" s="15"/>
      <c r="EH63" s="15"/>
      <c r="EI63" s="15"/>
      <c r="EJ63" s="15"/>
      <c r="EK63" s="15"/>
      <c r="EL63" s="15"/>
      <c r="EM63" s="15"/>
      <c r="EN63" s="15"/>
      <c r="EO63" s="15"/>
      <c r="EP63" s="15"/>
      <c r="EQ63" s="15"/>
      <c r="ER63" s="15"/>
      <c r="ES63" s="15"/>
      <c r="ET63" s="15"/>
      <c r="EU63" s="15"/>
      <c r="EV63" s="15"/>
      <c r="EW63" s="15"/>
      <c r="EX63" s="15"/>
      <c r="EY63" s="15"/>
      <c r="EZ63" s="15"/>
      <c r="FA63" s="15"/>
      <c r="FB63" s="15"/>
      <c r="FC63" s="15"/>
      <c r="FD63" s="15"/>
      <c r="FE63" s="15"/>
      <c r="FF63" s="15"/>
      <c r="FG63" s="15"/>
      <c r="FH63" s="15"/>
      <c r="FI63" s="15"/>
      <c r="FJ63" s="15"/>
      <c r="FK63" s="15"/>
      <c r="FL63" s="15"/>
      <c r="FM63" s="15"/>
      <c r="FN63" s="15"/>
      <c r="FO63" s="15"/>
      <c r="FP63" s="15"/>
      <c r="FQ63" s="15"/>
      <c r="FR63" s="15"/>
      <c r="FS63" s="15"/>
      <c r="FT63" s="15"/>
      <c r="FU63" s="15"/>
      <c r="FV63" s="15"/>
      <c r="FW63" s="15"/>
      <c r="FX63" s="15"/>
      <c r="FY63" s="15"/>
      <c r="FZ63" s="15"/>
      <c r="GA63" s="15"/>
      <c r="GB63" s="15"/>
      <c r="GC63" s="15"/>
      <c r="GD63" s="15"/>
      <c r="GE63" s="15"/>
      <c r="GF63" s="15"/>
      <c r="GG63" s="15"/>
      <c r="GH63" s="15"/>
      <c r="GI63" s="15"/>
      <c r="GJ63" s="15"/>
      <c r="GK63" s="15"/>
      <c r="GL63" s="15"/>
      <c r="GM63" s="15"/>
      <c r="GN63" s="15"/>
      <c r="GO63" s="15"/>
      <c r="GP63" s="15"/>
      <c r="GQ63" s="15"/>
      <c r="GR63" s="15"/>
      <c r="GS63" s="15"/>
      <c r="GT63" s="15"/>
      <c r="GU63" s="15"/>
      <c r="GV63" s="15"/>
      <c r="GW63" s="15"/>
      <c r="GX63" s="15"/>
      <c r="GY63" s="15"/>
      <c r="GZ63" s="15"/>
      <c r="HA63" s="15"/>
      <c r="HB63" s="15"/>
      <c r="HC63" s="15"/>
      <c r="HD63" s="15"/>
      <c r="HE63" s="15"/>
      <c r="HF63" s="15"/>
      <c r="HG63" s="15"/>
      <c r="HH63" s="15"/>
      <c r="HI63" s="15"/>
      <c r="HJ63" s="15"/>
      <c r="HK63" s="15"/>
      <c r="HL63" s="15"/>
      <c r="HM63" s="15"/>
      <c r="HN63" s="15"/>
      <c r="HO63" s="15"/>
      <c r="HP63" s="15"/>
      <c r="HQ63" s="15"/>
      <c r="HR63" s="15"/>
      <c r="HS63" s="15"/>
      <c r="HT63" s="15"/>
      <c r="HU63" s="15"/>
      <c r="HV63" s="15"/>
      <c r="HW63" s="15"/>
      <c r="HX63" s="15"/>
      <c r="HY63" s="15"/>
      <c r="HZ63" s="15"/>
      <c r="IA63" s="15"/>
      <c r="IB63" s="15"/>
      <c r="IC63" s="15"/>
      <c r="ID63" s="15"/>
      <c r="IE63" s="15"/>
      <c r="IF63" s="15"/>
      <c r="IG63" s="15"/>
      <c r="IH63" s="15"/>
      <c r="II63" s="15"/>
      <c r="IJ63" s="15"/>
      <c r="IK63" s="15"/>
      <c r="IL63" s="15"/>
      <c r="IM63" s="15"/>
      <c r="IN63" s="15"/>
      <c r="IO63" s="15"/>
      <c r="IP63" s="15"/>
      <c r="IQ63" s="15"/>
      <c r="IR63" s="15"/>
      <c r="IS63" s="15"/>
      <c r="IT63" s="15"/>
      <c r="IU63" s="15"/>
      <c r="IV63" s="15"/>
    </row>
    <row r="64" spans="1:256" s="105" customFormat="1" ht="12.75">
      <c r="A64" s="887"/>
      <c r="B64" s="41">
        <v>3123</v>
      </c>
      <c r="C64" s="32" t="s">
        <v>422</v>
      </c>
      <c r="D64" s="149">
        <v>127767</v>
      </c>
      <c r="E64" s="149">
        <v>127948</v>
      </c>
      <c r="F64" s="631">
        <v>102098</v>
      </c>
      <c r="G64" s="602">
        <f t="shared" si="2"/>
        <v>79.79647981992684</v>
      </c>
      <c r="H64" s="28"/>
      <c r="I64" s="28"/>
      <c r="J64" s="28"/>
      <c r="K64" s="28"/>
      <c r="L64" s="28"/>
      <c r="M64" s="28"/>
      <c r="N64" s="28"/>
      <c r="O64" s="69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  <c r="CC64" s="15"/>
      <c r="CD64" s="15"/>
      <c r="CE64" s="15"/>
      <c r="CF64" s="15"/>
      <c r="CG64" s="15"/>
      <c r="CH64" s="15"/>
      <c r="CI64" s="15"/>
      <c r="CJ64" s="15"/>
      <c r="CK64" s="15"/>
      <c r="CL64" s="15"/>
      <c r="CM64" s="15"/>
      <c r="CN64" s="15"/>
      <c r="CO64" s="15"/>
      <c r="CP64" s="15"/>
      <c r="CQ64" s="15"/>
      <c r="CR64" s="15"/>
      <c r="CS64" s="15"/>
      <c r="CT64" s="15"/>
      <c r="CU64" s="15"/>
      <c r="CV64" s="15"/>
      <c r="CW64" s="15"/>
      <c r="CX64" s="15"/>
      <c r="CY64" s="15"/>
      <c r="CZ64" s="15"/>
      <c r="DA64" s="15"/>
      <c r="DB64" s="15"/>
      <c r="DC64" s="15"/>
      <c r="DD64" s="15"/>
      <c r="DE64" s="15"/>
      <c r="DF64" s="15"/>
      <c r="DG64" s="15"/>
      <c r="DH64" s="15"/>
      <c r="DI64" s="15"/>
      <c r="DJ64" s="15"/>
      <c r="DK64" s="15"/>
      <c r="DL64" s="15"/>
      <c r="DM64" s="15"/>
      <c r="DN64" s="15"/>
      <c r="DO64" s="15"/>
      <c r="DP64" s="15"/>
      <c r="DQ64" s="15"/>
      <c r="DR64" s="15"/>
      <c r="DS64" s="15"/>
      <c r="DT64" s="15"/>
      <c r="DU64" s="15"/>
      <c r="DV64" s="15"/>
      <c r="DW64" s="15"/>
      <c r="DX64" s="15"/>
      <c r="DY64" s="15"/>
      <c r="DZ64" s="15"/>
      <c r="EA64" s="15"/>
      <c r="EB64" s="15"/>
      <c r="EC64" s="15"/>
      <c r="ED64" s="15"/>
      <c r="EE64" s="15"/>
      <c r="EF64" s="15"/>
      <c r="EG64" s="15"/>
      <c r="EH64" s="15"/>
      <c r="EI64" s="15"/>
      <c r="EJ64" s="15"/>
      <c r="EK64" s="15"/>
      <c r="EL64" s="15"/>
      <c r="EM64" s="15"/>
      <c r="EN64" s="15"/>
      <c r="EO64" s="15"/>
      <c r="EP64" s="15"/>
      <c r="EQ64" s="15"/>
      <c r="ER64" s="15"/>
      <c r="ES64" s="15"/>
      <c r="ET64" s="15"/>
      <c r="EU64" s="15"/>
      <c r="EV64" s="15"/>
      <c r="EW64" s="15"/>
      <c r="EX64" s="15"/>
      <c r="EY64" s="15"/>
      <c r="EZ64" s="15"/>
      <c r="FA64" s="15"/>
      <c r="FB64" s="15"/>
      <c r="FC64" s="15"/>
      <c r="FD64" s="15"/>
      <c r="FE64" s="15"/>
      <c r="FF64" s="15"/>
      <c r="FG64" s="15"/>
      <c r="FH64" s="15"/>
      <c r="FI64" s="15"/>
      <c r="FJ64" s="15"/>
      <c r="FK64" s="15"/>
      <c r="FL64" s="15"/>
      <c r="FM64" s="15"/>
      <c r="FN64" s="15"/>
      <c r="FO64" s="15"/>
      <c r="FP64" s="15"/>
      <c r="FQ64" s="15"/>
      <c r="FR64" s="15"/>
      <c r="FS64" s="15"/>
      <c r="FT64" s="15"/>
      <c r="FU64" s="15"/>
      <c r="FV64" s="15"/>
      <c r="FW64" s="15"/>
      <c r="FX64" s="15"/>
      <c r="FY64" s="15"/>
      <c r="FZ64" s="15"/>
      <c r="GA64" s="15"/>
      <c r="GB64" s="15"/>
      <c r="GC64" s="15"/>
      <c r="GD64" s="15"/>
      <c r="GE64" s="15"/>
      <c r="GF64" s="15"/>
      <c r="GG64" s="15"/>
      <c r="GH64" s="15"/>
      <c r="GI64" s="15"/>
      <c r="GJ64" s="15"/>
      <c r="GK64" s="15"/>
      <c r="GL64" s="15"/>
      <c r="GM64" s="15"/>
      <c r="GN64" s="15"/>
      <c r="GO64" s="15"/>
      <c r="GP64" s="15"/>
      <c r="GQ64" s="15"/>
      <c r="GR64" s="15"/>
      <c r="GS64" s="15"/>
      <c r="GT64" s="15"/>
      <c r="GU64" s="15"/>
      <c r="GV64" s="15"/>
      <c r="GW64" s="15"/>
      <c r="GX64" s="15"/>
      <c r="GY64" s="15"/>
      <c r="GZ64" s="15"/>
      <c r="HA64" s="15"/>
      <c r="HB64" s="15"/>
      <c r="HC64" s="15"/>
      <c r="HD64" s="15"/>
      <c r="HE64" s="15"/>
      <c r="HF64" s="15"/>
      <c r="HG64" s="15"/>
      <c r="HH64" s="15"/>
      <c r="HI64" s="15"/>
      <c r="HJ64" s="15"/>
      <c r="HK64" s="15"/>
      <c r="HL64" s="15"/>
      <c r="HM64" s="15"/>
      <c r="HN64" s="15"/>
      <c r="HO64" s="15"/>
      <c r="HP64" s="15"/>
      <c r="HQ64" s="15"/>
      <c r="HR64" s="15"/>
      <c r="HS64" s="15"/>
      <c r="HT64" s="15"/>
      <c r="HU64" s="15"/>
      <c r="HV64" s="15"/>
      <c r="HW64" s="15"/>
      <c r="HX64" s="15"/>
      <c r="HY64" s="15"/>
      <c r="HZ64" s="15"/>
      <c r="IA64" s="15"/>
      <c r="IB64" s="15"/>
      <c r="IC64" s="15"/>
      <c r="ID64" s="15"/>
      <c r="IE64" s="15"/>
      <c r="IF64" s="15"/>
      <c r="IG64" s="15"/>
      <c r="IH64" s="15"/>
      <c r="II64" s="15"/>
      <c r="IJ64" s="15"/>
      <c r="IK64" s="15"/>
      <c r="IL64" s="15"/>
      <c r="IM64" s="15"/>
      <c r="IN64" s="15"/>
      <c r="IO64" s="15"/>
      <c r="IP64" s="15"/>
      <c r="IQ64" s="15"/>
      <c r="IR64" s="15"/>
      <c r="IS64" s="15"/>
      <c r="IT64" s="15"/>
      <c r="IU64" s="15"/>
      <c r="IV64" s="15"/>
    </row>
    <row r="65" spans="1:256" s="105" customFormat="1" ht="24.75" customHeight="1">
      <c r="A65" s="887"/>
      <c r="B65" s="127">
        <v>3124</v>
      </c>
      <c r="C65" s="325" t="s">
        <v>824</v>
      </c>
      <c r="D65" s="156">
        <v>3614</v>
      </c>
      <c r="E65" s="156">
        <v>3613</v>
      </c>
      <c r="F65" s="298">
        <v>2876</v>
      </c>
      <c r="G65" s="273">
        <f t="shared" si="2"/>
        <v>79.60143924716301</v>
      </c>
      <c r="H65" s="28"/>
      <c r="I65" s="28"/>
      <c r="J65" s="28"/>
      <c r="K65" s="28"/>
      <c r="L65" s="28"/>
      <c r="M65" s="28"/>
      <c r="N65" s="28"/>
      <c r="O65" s="69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  <c r="CC65" s="15"/>
      <c r="CD65" s="15"/>
      <c r="CE65" s="15"/>
      <c r="CF65" s="15"/>
      <c r="CG65" s="15"/>
      <c r="CH65" s="15"/>
      <c r="CI65" s="15"/>
      <c r="CJ65" s="15"/>
      <c r="CK65" s="15"/>
      <c r="CL65" s="15"/>
      <c r="CM65" s="15"/>
      <c r="CN65" s="15"/>
      <c r="CO65" s="15"/>
      <c r="CP65" s="15"/>
      <c r="CQ65" s="15"/>
      <c r="CR65" s="15"/>
      <c r="CS65" s="15"/>
      <c r="CT65" s="15"/>
      <c r="CU65" s="15"/>
      <c r="CV65" s="15"/>
      <c r="CW65" s="15"/>
      <c r="CX65" s="15"/>
      <c r="CY65" s="15"/>
      <c r="CZ65" s="15"/>
      <c r="DA65" s="15"/>
      <c r="DB65" s="15"/>
      <c r="DC65" s="15"/>
      <c r="DD65" s="15"/>
      <c r="DE65" s="15"/>
      <c r="DF65" s="15"/>
      <c r="DG65" s="15"/>
      <c r="DH65" s="15"/>
      <c r="DI65" s="15"/>
      <c r="DJ65" s="15"/>
      <c r="DK65" s="15"/>
      <c r="DL65" s="15"/>
      <c r="DM65" s="15"/>
      <c r="DN65" s="15"/>
      <c r="DO65" s="15"/>
      <c r="DP65" s="15"/>
      <c r="DQ65" s="15"/>
      <c r="DR65" s="15"/>
      <c r="DS65" s="15"/>
      <c r="DT65" s="15"/>
      <c r="DU65" s="15"/>
      <c r="DV65" s="15"/>
      <c r="DW65" s="15"/>
      <c r="DX65" s="15"/>
      <c r="DY65" s="15"/>
      <c r="DZ65" s="15"/>
      <c r="EA65" s="15"/>
      <c r="EB65" s="15"/>
      <c r="EC65" s="15"/>
      <c r="ED65" s="15"/>
      <c r="EE65" s="15"/>
      <c r="EF65" s="15"/>
      <c r="EG65" s="15"/>
      <c r="EH65" s="15"/>
      <c r="EI65" s="15"/>
      <c r="EJ65" s="15"/>
      <c r="EK65" s="15"/>
      <c r="EL65" s="15"/>
      <c r="EM65" s="15"/>
      <c r="EN65" s="15"/>
      <c r="EO65" s="15"/>
      <c r="EP65" s="15"/>
      <c r="EQ65" s="15"/>
      <c r="ER65" s="15"/>
      <c r="ES65" s="15"/>
      <c r="ET65" s="15"/>
      <c r="EU65" s="15"/>
      <c r="EV65" s="15"/>
      <c r="EW65" s="15"/>
      <c r="EX65" s="15"/>
      <c r="EY65" s="15"/>
      <c r="EZ65" s="15"/>
      <c r="FA65" s="15"/>
      <c r="FB65" s="15"/>
      <c r="FC65" s="15"/>
      <c r="FD65" s="15"/>
      <c r="FE65" s="15"/>
      <c r="FF65" s="15"/>
      <c r="FG65" s="15"/>
      <c r="FH65" s="15"/>
      <c r="FI65" s="15"/>
      <c r="FJ65" s="15"/>
      <c r="FK65" s="15"/>
      <c r="FL65" s="15"/>
      <c r="FM65" s="15"/>
      <c r="FN65" s="15"/>
      <c r="FO65" s="15"/>
      <c r="FP65" s="15"/>
      <c r="FQ65" s="15"/>
      <c r="FR65" s="15"/>
      <c r="FS65" s="15"/>
      <c r="FT65" s="15"/>
      <c r="FU65" s="15"/>
      <c r="FV65" s="15"/>
      <c r="FW65" s="15"/>
      <c r="FX65" s="15"/>
      <c r="FY65" s="15"/>
      <c r="FZ65" s="15"/>
      <c r="GA65" s="15"/>
      <c r="GB65" s="15"/>
      <c r="GC65" s="15"/>
      <c r="GD65" s="15"/>
      <c r="GE65" s="15"/>
      <c r="GF65" s="15"/>
      <c r="GG65" s="15"/>
      <c r="GH65" s="15"/>
      <c r="GI65" s="15"/>
      <c r="GJ65" s="15"/>
      <c r="GK65" s="15"/>
      <c r="GL65" s="15"/>
      <c r="GM65" s="15"/>
      <c r="GN65" s="15"/>
      <c r="GO65" s="15"/>
      <c r="GP65" s="15"/>
      <c r="GQ65" s="15"/>
      <c r="GR65" s="15"/>
      <c r="GS65" s="15"/>
      <c r="GT65" s="15"/>
      <c r="GU65" s="15"/>
      <c r="GV65" s="15"/>
      <c r="GW65" s="15"/>
      <c r="GX65" s="15"/>
      <c r="GY65" s="15"/>
      <c r="GZ65" s="15"/>
      <c r="HA65" s="15"/>
      <c r="HB65" s="15"/>
      <c r="HC65" s="15"/>
      <c r="HD65" s="15"/>
      <c r="HE65" s="15"/>
      <c r="HF65" s="15"/>
      <c r="HG65" s="15"/>
      <c r="HH65" s="15"/>
      <c r="HI65" s="15"/>
      <c r="HJ65" s="15"/>
      <c r="HK65" s="15"/>
      <c r="HL65" s="15"/>
      <c r="HM65" s="15"/>
      <c r="HN65" s="15"/>
      <c r="HO65" s="15"/>
      <c r="HP65" s="15"/>
      <c r="HQ65" s="15"/>
      <c r="HR65" s="15"/>
      <c r="HS65" s="15"/>
      <c r="HT65" s="15"/>
      <c r="HU65" s="15"/>
      <c r="HV65" s="15"/>
      <c r="HW65" s="15"/>
      <c r="HX65" s="15"/>
      <c r="HY65" s="15"/>
      <c r="HZ65" s="15"/>
      <c r="IA65" s="15"/>
      <c r="IB65" s="15"/>
      <c r="IC65" s="15"/>
      <c r="ID65" s="15"/>
      <c r="IE65" s="15"/>
      <c r="IF65" s="15"/>
      <c r="IG65" s="15"/>
      <c r="IH65" s="15"/>
      <c r="II65" s="15"/>
      <c r="IJ65" s="15"/>
      <c r="IK65" s="15"/>
      <c r="IL65" s="15"/>
      <c r="IM65" s="15"/>
      <c r="IN65" s="15"/>
      <c r="IO65" s="15"/>
      <c r="IP65" s="15"/>
      <c r="IQ65" s="15"/>
      <c r="IR65" s="15"/>
      <c r="IS65" s="15"/>
      <c r="IT65" s="15"/>
      <c r="IU65" s="15"/>
      <c r="IV65" s="15"/>
    </row>
    <row r="66" spans="1:256" s="105" customFormat="1" ht="24" customHeight="1">
      <c r="A66" s="887"/>
      <c r="B66" s="127">
        <v>3125</v>
      </c>
      <c r="C66" s="325" t="s">
        <v>825</v>
      </c>
      <c r="D66" s="156">
        <v>1820</v>
      </c>
      <c r="E66" s="156">
        <v>1799</v>
      </c>
      <c r="F66" s="298">
        <v>1729</v>
      </c>
      <c r="G66" s="273">
        <f t="shared" si="2"/>
        <v>96.10894941634241</v>
      </c>
      <c r="H66" s="28"/>
      <c r="I66" s="28"/>
      <c r="J66" s="28"/>
      <c r="K66" s="28"/>
      <c r="L66" s="28"/>
      <c r="M66" s="28"/>
      <c r="N66" s="28"/>
      <c r="O66" s="69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5"/>
      <c r="BQ66" s="15"/>
      <c r="BR66" s="15"/>
      <c r="BS66" s="15"/>
      <c r="BT66" s="15"/>
      <c r="BU66" s="15"/>
      <c r="BV66" s="15"/>
      <c r="BW66" s="15"/>
      <c r="BX66" s="15"/>
      <c r="BY66" s="15"/>
      <c r="BZ66" s="15"/>
      <c r="CA66" s="15"/>
      <c r="CB66" s="15"/>
      <c r="CC66" s="15"/>
      <c r="CD66" s="15"/>
      <c r="CE66" s="15"/>
      <c r="CF66" s="15"/>
      <c r="CG66" s="15"/>
      <c r="CH66" s="15"/>
      <c r="CI66" s="15"/>
      <c r="CJ66" s="15"/>
      <c r="CK66" s="15"/>
      <c r="CL66" s="15"/>
      <c r="CM66" s="15"/>
      <c r="CN66" s="15"/>
      <c r="CO66" s="15"/>
      <c r="CP66" s="15"/>
      <c r="CQ66" s="15"/>
      <c r="CR66" s="15"/>
      <c r="CS66" s="15"/>
      <c r="CT66" s="15"/>
      <c r="CU66" s="15"/>
      <c r="CV66" s="15"/>
      <c r="CW66" s="15"/>
      <c r="CX66" s="15"/>
      <c r="CY66" s="15"/>
      <c r="CZ66" s="15"/>
      <c r="DA66" s="15"/>
      <c r="DB66" s="15"/>
      <c r="DC66" s="15"/>
      <c r="DD66" s="15"/>
      <c r="DE66" s="15"/>
      <c r="DF66" s="15"/>
      <c r="DG66" s="15"/>
      <c r="DH66" s="15"/>
      <c r="DI66" s="15"/>
      <c r="DJ66" s="15"/>
      <c r="DK66" s="15"/>
      <c r="DL66" s="15"/>
      <c r="DM66" s="15"/>
      <c r="DN66" s="15"/>
      <c r="DO66" s="15"/>
      <c r="DP66" s="15"/>
      <c r="DQ66" s="15"/>
      <c r="DR66" s="15"/>
      <c r="DS66" s="15"/>
      <c r="DT66" s="15"/>
      <c r="DU66" s="15"/>
      <c r="DV66" s="15"/>
      <c r="DW66" s="15"/>
      <c r="DX66" s="15"/>
      <c r="DY66" s="15"/>
      <c r="DZ66" s="15"/>
      <c r="EA66" s="15"/>
      <c r="EB66" s="15"/>
      <c r="EC66" s="15"/>
      <c r="ED66" s="15"/>
      <c r="EE66" s="15"/>
      <c r="EF66" s="15"/>
      <c r="EG66" s="15"/>
      <c r="EH66" s="15"/>
      <c r="EI66" s="15"/>
      <c r="EJ66" s="15"/>
      <c r="EK66" s="15"/>
      <c r="EL66" s="15"/>
      <c r="EM66" s="15"/>
      <c r="EN66" s="15"/>
      <c r="EO66" s="15"/>
      <c r="EP66" s="15"/>
      <c r="EQ66" s="15"/>
      <c r="ER66" s="15"/>
      <c r="ES66" s="15"/>
      <c r="ET66" s="15"/>
      <c r="EU66" s="15"/>
      <c r="EV66" s="15"/>
      <c r="EW66" s="15"/>
      <c r="EX66" s="15"/>
      <c r="EY66" s="15"/>
      <c r="EZ66" s="15"/>
      <c r="FA66" s="15"/>
      <c r="FB66" s="15"/>
      <c r="FC66" s="15"/>
      <c r="FD66" s="15"/>
      <c r="FE66" s="15"/>
      <c r="FF66" s="15"/>
      <c r="FG66" s="15"/>
      <c r="FH66" s="15"/>
      <c r="FI66" s="15"/>
      <c r="FJ66" s="15"/>
      <c r="FK66" s="15"/>
      <c r="FL66" s="15"/>
      <c r="FM66" s="15"/>
      <c r="FN66" s="15"/>
      <c r="FO66" s="15"/>
      <c r="FP66" s="15"/>
      <c r="FQ66" s="15"/>
      <c r="FR66" s="15"/>
      <c r="FS66" s="15"/>
      <c r="FT66" s="15"/>
      <c r="FU66" s="15"/>
      <c r="FV66" s="15"/>
      <c r="FW66" s="15"/>
      <c r="FX66" s="15"/>
      <c r="FY66" s="15"/>
      <c r="FZ66" s="15"/>
      <c r="GA66" s="15"/>
      <c r="GB66" s="15"/>
      <c r="GC66" s="15"/>
      <c r="GD66" s="15"/>
      <c r="GE66" s="15"/>
      <c r="GF66" s="15"/>
      <c r="GG66" s="15"/>
      <c r="GH66" s="15"/>
      <c r="GI66" s="15"/>
      <c r="GJ66" s="15"/>
      <c r="GK66" s="15"/>
      <c r="GL66" s="15"/>
      <c r="GM66" s="15"/>
      <c r="GN66" s="15"/>
      <c r="GO66" s="15"/>
      <c r="GP66" s="15"/>
      <c r="GQ66" s="15"/>
      <c r="GR66" s="15"/>
      <c r="GS66" s="15"/>
      <c r="GT66" s="15"/>
      <c r="GU66" s="15"/>
      <c r="GV66" s="15"/>
      <c r="GW66" s="15"/>
      <c r="GX66" s="15"/>
      <c r="GY66" s="15"/>
      <c r="GZ66" s="15"/>
      <c r="HA66" s="15"/>
      <c r="HB66" s="15"/>
      <c r="HC66" s="15"/>
      <c r="HD66" s="15"/>
      <c r="HE66" s="15"/>
      <c r="HF66" s="15"/>
      <c r="HG66" s="15"/>
      <c r="HH66" s="15"/>
      <c r="HI66" s="15"/>
      <c r="HJ66" s="15"/>
      <c r="HK66" s="15"/>
      <c r="HL66" s="15"/>
      <c r="HM66" s="15"/>
      <c r="HN66" s="15"/>
      <c r="HO66" s="15"/>
      <c r="HP66" s="15"/>
      <c r="HQ66" s="15"/>
      <c r="HR66" s="15"/>
      <c r="HS66" s="15"/>
      <c r="HT66" s="15"/>
      <c r="HU66" s="15"/>
      <c r="HV66" s="15"/>
      <c r="HW66" s="15"/>
      <c r="HX66" s="15"/>
      <c r="HY66" s="15"/>
      <c r="HZ66" s="15"/>
      <c r="IA66" s="15"/>
      <c r="IB66" s="15"/>
      <c r="IC66" s="15"/>
      <c r="ID66" s="15"/>
      <c r="IE66" s="15"/>
      <c r="IF66" s="15"/>
      <c r="IG66" s="15"/>
      <c r="IH66" s="15"/>
      <c r="II66" s="15"/>
      <c r="IJ66" s="15"/>
      <c r="IK66" s="15"/>
      <c r="IL66" s="15"/>
      <c r="IM66" s="15"/>
      <c r="IN66" s="15"/>
      <c r="IO66" s="15"/>
      <c r="IP66" s="15"/>
      <c r="IQ66" s="15"/>
      <c r="IR66" s="15"/>
      <c r="IS66" s="15"/>
      <c r="IT66" s="15"/>
      <c r="IU66" s="15"/>
      <c r="IV66" s="15"/>
    </row>
    <row r="67" spans="1:256" s="105" customFormat="1" ht="12.75">
      <c r="A67" s="887"/>
      <c r="B67" s="117">
        <v>3146</v>
      </c>
      <c r="C67" s="118" t="s">
        <v>524</v>
      </c>
      <c r="D67" s="151">
        <v>4342</v>
      </c>
      <c r="E67" s="151">
        <v>4332</v>
      </c>
      <c r="F67" s="632">
        <v>3455</v>
      </c>
      <c r="G67" s="603">
        <f t="shared" si="2"/>
        <v>79.75530932594644</v>
      </c>
      <c r="H67" s="28"/>
      <c r="I67" s="28"/>
      <c r="J67" s="28"/>
      <c r="K67" s="28"/>
      <c r="L67" s="28"/>
      <c r="M67" s="28"/>
      <c r="N67" s="28"/>
      <c r="O67" s="69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5"/>
      <c r="BP67" s="15"/>
      <c r="BQ67" s="15"/>
      <c r="BR67" s="15"/>
      <c r="BS67" s="15"/>
      <c r="BT67" s="15"/>
      <c r="BU67" s="15"/>
      <c r="BV67" s="15"/>
      <c r="BW67" s="15"/>
      <c r="BX67" s="15"/>
      <c r="BY67" s="15"/>
      <c r="BZ67" s="15"/>
      <c r="CA67" s="15"/>
      <c r="CB67" s="15"/>
      <c r="CC67" s="15"/>
      <c r="CD67" s="15"/>
      <c r="CE67" s="15"/>
      <c r="CF67" s="15"/>
      <c r="CG67" s="15"/>
      <c r="CH67" s="15"/>
      <c r="CI67" s="15"/>
      <c r="CJ67" s="15"/>
      <c r="CK67" s="15"/>
      <c r="CL67" s="15"/>
      <c r="CM67" s="15"/>
      <c r="CN67" s="15"/>
      <c r="CO67" s="15"/>
      <c r="CP67" s="15"/>
      <c r="CQ67" s="15"/>
      <c r="CR67" s="15"/>
      <c r="CS67" s="15"/>
      <c r="CT67" s="15"/>
      <c r="CU67" s="15"/>
      <c r="CV67" s="15"/>
      <c r="CW67" s="15"/>
      <c r="CX67" s="15"/>
      <c r="CY67" s="15"/>
      <c r="CZ67" s="15"/>
      <c r="DA67" s="15"/>
      <c r="DB67" s="15"/>
      <c r="DC67" s="15"/>
      <c r="DD67" s="15"/>
      <c r="DE67" s="15"/>
      <c r="DF67" s="15"/>
      <c r="DG67" s="15"/>
      <c r="DH67" s="15"/>
      <c r="DI67" s="15"/>
      <c r="DJ67" s="15"/>
      <c r="DK67" s="15"/>
      <c r="DL67" s="15"/>
      <c r="DM67" s="15"/>
      <c r="DN67" s="15"/>
      <c r="DO67" s="15"/>
      <c r="DP67" s="15"/>
      <c r="DQ67" s="15"/>
      <c r="DR67" s="15"/>
      <c r="DS67" s="15"/>
      <c r="DT67" s="15"/>
      <c r="DU67" s="15"/>
      <c r="DV67" s="15"/>
      <c r="DW67" s="15"/>
      <c r="DX67" s="15"/>
      <c r="DY67" s="15"/>
      <c r="DZ67" s="15"/>
      <c r="EA67" s="15"/>
      <c r="EB67" s="15"/>
      <c r="EC67" s="15"/>
      <c r="ED67" s="15"/>
      <c r="EE67" s="15"/>
      <c r="EF67" s="15"/>
      <c r="EG67" s="15"/>
      <c r="EH67" s="15"/>
      <c r="EI67" s="15"/>
      <c r="EJ67" s="15"/>
      <c r="EK67" s="15"/>
      <c r="EL67" s="15"/>
      <c r="EM67" s="15"/>
      <c r="EN67" s="15"/>
      <c r="EO67" s="15"/>
      <c r="EP67" s="15"/>
      <c r="EQ67" s="15"/>
      <c r="ER67" s="15"/>
      <c r="ES67" s="15"/>
      <c r="ET67" s="15"/>
      <c r="EU67" s="15"/>
      <c r="EV67" s="15"/>
      <c r="EW67" s="15"/>
      <c r="EX67" s="15"/>
      <c r="EY67" s="15"/>
      <c r="EZ67" s="15"/>
      <c r="FA67" s="15"/>
      <c r="FB67" s="15"/>
      <c r="FC67" s="15"/>
      <c r="FD67" s="15"/>
      <c r="FE67" s="15"/>
      <c r="FF67" s="15"/>
      <c r="FG67" s="15"/>
      <c r="FH67" s="15"/>
      <c r="FI67" s="15"/>
      <c r="FJ67" s="15"/>
      <c r="FK67" s="15"/>
      <c r="FL67" s="15"/>
      <c r="FM67" s="15"/>
      <c r="FN67" s="15"/>
      <c r="FO67" s="15"/>
      <c r="FP67" s="15"/>
      <c r="FQ67" s="15"/>
      <c r="FR67" s="15"/>
      <c r="FS67" s="15"/>
      <c r="FT67" s="15"/>
      <c r="FU67" s="15"/>
      <c r="FV67" s="15"/>
      <c r="FW67" s="15"/>
      <c r="FX67" s="15"/>
      <c r="FY67" s="15"/>
      <c r="FZ67" s="15"/>
      <c r="GA67" s="15"/>
      <c r="GB67" s="15"/>
      <c r="GC67" s="15"/>
      <c r="GD67" s="15"/>
      <c r="GE67" s="15"/>
      <c r="GF67" s="15"/>
      <c r="GG67" s="15"/>
      <c r="GH67" s="15"/>
      <c r="GI67" s="15"/>
      <c r="GJ67" s="15"/>
      <c r="GK67" s="15"/>
      <c r="GL67" s="15"/>
      <c r="GM67" s="15"/>
      <c r="GN67" s="15"/>
      <c r="GO67" s="15"/>
      <c r="GP67" s="15"/>
      <c r="GQ67" s="15"/>
      <c r="GR67" s="15"/>
      <c r="GS67" s="15"/>
      <c r="GT67" s="15"/>
      <c r="GU67" s="15"/>
      <c r="GV67" s="15"/>
      <c r="GW67" s="15"/>
      <c r="GX67" s="15"/>
      <c r="GY67" s="15"/>
      <c r="GZ67" s="15"/>
      <c r="HA67" s="15"/>
      <c r="HB67" s="15"/>
      <c r="HC67" s="15"/>
      <c r="HD67" s="15"/>
      <c r="HE67" s="15"/>
      <c r="HF67" s="15"/>
      <c r="HG67" s="15"/>
      <c r="HH67" s="15"/>
      <c r="HI67" s="15"/>
      <c r="HJ67" s="15"/>
      <c r="HK67" s="15"/>
      <c r="HL67" s="15"/>
      <c r="HM67" s="15"/>
      <c r="HN67" s="15"/>
      <c r="HO67" s="15"/>
      <c r="HP67" s="15"/>
      <c r="HQ67" s="15"/>
      <c r="HR67" s="15"/>
      <c r="HS67" s="15"/>
      <c r="HT67" s="15"/>
      <c r="HU67" s="15"/>
      <c r="HV67" s="15"/>
      <c r="HW67" s="15"/>
      <c r="HX67" s="15"/>
      <c r="HY67" s="15"/>
      <c r="HZ67" s="15"/>
      <c r="IA67" s="15"/>
      <c r="IB67" s="15"/>
      <c r="IC67" s="15"/>
      <c r="ID67" s="15"/>
      <c r="IE67" s="15"/>
      <c r="IF67" s="15"/>
      <c r="IG67" s="15"/>
      <c r="IH67" s="15"/>
      <c r="II67" s="15"/>
      <c r="IJ67" s="15"/>
      <c r="IK67" s="15"/>
      <c r="IL67" s="15"/>
      <c r="IM67" s="15"/>
      <c r="IN67" s="15"/>
      <c r="IO67" s="15"/>
      <c r="IP67" s="15"/>
      <c r="IQ67" s="15"/>
      <c r="IR67" s="15"/>
      <c r="IS67" s="15"/>
      <c r="IT67" s="15"/>
      <c r="IU67" s="15"/>
      <c r="IV67" s="15"/>
    </row>
    <row r="68" spans="1:256" s="105" customFormat="1" ht="12.75">
      <c r="A68" s="887"/>
      <c r="B68" s="41">
        <v>3147</v>
      </c>
      <c r="C68" s="32" t="s">
        <v>826</v>
      </c>
      <c r="D68" s="151">
        <v>3771</v>
      </c>
      <c r="E68" s="151">
        <v>3765</v>
      </c>
      <c r="F68" s="632">
        <v>3001</v>
      </c>
      <c r="G68" s="603">
        <f t="shared" si="2"/>
        <v>79.70783532536521</v>
      </c>
      <c r="H68" s="28"/>
      <c r="I68" s="28"/>
      <c r="J68" s="28"/>
      <c r="K68" s="28"/>
      <c r="L68" s="28"/>
      <c r="M68" s="28"/>
      <c r="N68" s="28"/>
      <c r="O68" s="69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5"/>
      <c r="BO68" s="15"/>
      <c r="BP68" s="15"/>
      <c r="BQ68" s="15"/>
      <c r="BR68" s="15"/>
      <c r="BS68" s="15"/>
      <c r="BT68" s="15"/>
      <c r="BU68" s="15"/>
      <c r="BV68" s="15"/>
      <c r="BW68" s="15"/>
      <c r="BX68" s="15"/>
      <c r="BY68" s="15"/>
      <c r="BZ68" s="15"/>
      <c r="CA68" s="15"/>
      <c r="CB68" s="15"/>
      <c r="CC68" s="15"/>
      <c r="CD68" s="15"/>
      <c r="CE68" s="15"/>
      <c r="CF68" s="15"/>
      <c r="CG68" s="15"/>
      <c r="CH68" s="15"/>
      <c r="CI68" s="15"/>
      <c r="CJ68" s="15"/>
      <c r="CK68" s="15"/>
      <c r="CL68" s="15"/>
      <c r="CM68" s="15"/>
      <c r="CN68" s="15"/>
      <c r="CO68" s="15"/>
      <c r="CP68" s="15"/>
      <c r="CQ68" s="15"/>
      <c r="CR68" s="15"/>
      <c r="CS68" s="15"/>
      <c r="CT68" s="15"/>
      <c r="CU68" s="15"/>
      <c r="CV68" s="15"/>
      <c r="CW68" s="15"/>
      <c r="CX68" s="15"/>
      <c r="CY68" s="15"/>
      <c r="CZ68" s="15"/>
      <c r="DA68" s="15"/>
      <c r="DB68" s="15"/>
      <c r="DC68" s="15"/>
      <c r="DD68" s="15"/>
      <c r="DE68" s="15"/>
      <c r="DF68" s="15"/>
      <c r="DG68" s="15"/>
      <c r="DH68" s="15"/>
      <c r="DI68" s="15"/>
      <c r="DJ68" s="15"/>
      <c r="DK68" s="15"/>
      <c r="DL68" s="15"/>
      <c r="DM68" s="15"/>
      <c r="DN68" s="15"/>
      <c r="DO68" s="15"/>
      <c r="DP68" s="15"/>
      <c r="DQ68" s="15"/>
      <c r="DR68" s="15"/>
      <c r="DS68" s="15"/>
      <c r="DT68" s="15"/>
      <c r="DU68" s="15"/>
      <c r="DV68" s="15"/>
      <c r="DW68" s="15"/>
      <c r="DX68" s="15"/>
      <c r="DY68" s="15"/>
      <c r="DZ68" s="15"/>
      <c r="EA68" s="15"/>
      <c r="EB68" s="15"/>
      <c r="EC68" s="15"/>
      <c r="ED68" s="15"/>
      <c r="EE68" s="15"/>
      <c r="EF68" s="15"/>
      <c r="EG68" s="15"/>
      <c r="EH68" s="15"/>
      <c r="EI68" s="15"/>
      <c r="EJ68" s="15"/>
      <c r="EK68" s="15"/>
      <c r="EL68" s="15"/>
      <c r="EM68" s="15"/>
      <c r="EN68" s="15"/>
      <c r="EO68" s="15"/>
      <c r="EP68" s="15"/>
      <c r="EQ68" s="15"/>
      <c r="ER68" s="15"/>
      <c r="ES68" s="15"/>
      <c r="ET68" s="15"/>
      <c r="EU68" s="15"/>
      <c r="EV68" s="15"/>
      <c r="EW68" s="15"/>
      <c r="EX68" s="15"/>
      <c r="EY68" s="15"/>
      <c r="EZ68" s="15"/>
      <c r="FA68" s="15"/>
      <c r="FB68" s="15"/>
      <c r="FC68" s="15"/>
      <c r="FD68" s="15"/>
      <c r="FE68" s="15"/>
      <c r="FF68" s="15"/>
      <c r="FG68" s="15"/>
      <c r="FH68" s="15"/>
      <c r="FI68" s="15"/>
      <c r="FJ68" s="15"/>
      <c r="FK68" s="15"/>
      <c r="FL68" s="15"/>
      <c r="FM68" s="15"/>
      <c r="FN68" s="15"/>
      <c r="FO68" s="15"/>
      <c r="FP68" s="15"/>
      <c r="FQ68" s="15"/>
      <c r="FR68" s="15"/>
      <c r="FS68" s="15"/>
      <c r="FT68" s="15"/>
      <c r="FU68" s="15"/>
      <c r="FV68" s="15"/>
      <c r="FW68" s="15"/>
      <c r="FX68" s="15"/>
      <c r="FY68" s="15"/>
      <c r="FZ68" s="15"/>
      <c r="GA68" s="15"/>
      <c r="GB68" s="15"/>
      <c r="GC68" s="15"/>
      <c r="GD68" s="15"/>
      <c r="GE68" s="15"/>
      <c r="GF68" s="15"/>
      <c r="GG68" s="15"/>
      <c r="GH68" s="15"/>
      <c r="GI68" s="15"/>
      <c r="GJ68" s="15"/>
      <c r="GK68" s="15"/>
      <c r="GL68" s="15"/>
      <c r="GM68" s="15"/>
      <c r="GN68" s="15"/>
      <c r="GO68" s="15"/>
      <c r="GP68" s="15"/>
      <c r="GQ68" s="15"/>
      <c r="GR68" s="15"/>
      <c r="GS68" s="15"/>
      <c r="GT68" s="15"/>
      <c r="GU68" s="15"/>
      <c r="GV68" s="15"/>
      <c r="GW68" s="15"/>
      <c r="GX68" s="15"/>
      <c r="GY68" s="15"/>
      <c r="GZ68" s="15"/>
      <c r="HA68" s="15"/>
      <c r="HB68" s="15"/>
      <c r="HC68" s="15"/>
      <c r="HD68" s="15"/>
      <c r="HE68" s="15"/>
      <c r="HF68" s="15"/>
      <c r="HG68" s="15"/>
      <c r="HH68" s="15"/>
      <c r="HI68" s="15"/>
      <c r="HJ68" s="15"/>
      <c r="HK68" s="15"/>
      <c r="HL68" s="15"/>
      <c r="HM68" s="15"/>
      <c r="HN68" s="15"/>
      <c r="HO68" s="15"/>
      <c r="HP68" s="15"/>
      <c r="HQ68" s="15"/>
      <c r="HR68" s="15"/>
      <c r="HS68" s="15"/>
      <c r="HT68" s="15"/>
      <c r="HU68" s="15"/>
      <c r="HV68" s="15"/>
      <c r="HW68" s="15"/>
      <c r="HX68" s="15"/>
      <c r="HY68" s="15"/>
      <c r="HZ68" s="15"/>
      <c r="IA68" s="15"/>
      <c r="IB68" s="15"/>
      <c r="IC68" s="15"/>
      <c r="ID68" s="15"/>
      <c r="IE68" s="15"/>
      <c r="IF68" s="15"/>
      <c r="IG68" s="15"/>
      <c r="IH68" s="15"/>
      <c r="II68" s="15"/>
      <c r="IJ68" s="15"/>
      <c r="IK68" s="15"/>
      <c r="IL68" s="15"/>
      <c r="IM68" s="15"/>
      <c r="IN68" s="15"/>
      <c r="IO68" s="15"/>
      <c r="IP68" s="15"/>
      <c r="IQ68" s="15"/>
      <c r="IR68" s="15"/>
      <c r="IS68" s="15"/>
      <c r="IT68" s="15"/>
      <c r="IU68" s="15"/>
      <c r="IV68" s="15"/>
    </row>
    <row r="69" spans="1:256" s="105" customFormat="1" ht="12.75">
      <c r="A69" s="887"/>
      <c r="B69" s="41">
        <v>3299</v>
      </c>
      <c r="C69" s="32" t="s">
        <v>827</v>
      </c>
      <c r="D69" s="151">
        <v>5000</v>
      </c>
      <c r="E69" s="151">
        <v>5291</v>
      </c>
      <c r="F69" s="632">
        <v>4253</v>
      </c>
      <c r="G69" s="603">
        <f t="shared" si="2"/>
        <v>80.38178038178037</v>
      </c>
      <c r="H69" s="28"/>
      <c r="I69" s="28"/>
      <c r="J69" s="28"/>
      <c r="K69" s="28"/>
      <c r="L69" s="28"/>
      <c r="M69" s="28"/>
      <c r="N69" s="28"/>
      <c r="O69" s="69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15"/>
      <c r="BO69" s="15"/>
      <c r="BP69" s="15"/>
      <c r="BQ69" s="15"/>
      <c r="BR69" s="15"/>
      <c r="BS69" s="15"/>
      <c r="BT69" s="15"/>
      <c r="BU69" s="15"/>
      <c r="BV69" s="15"/>
      <c r="BW69" s="15"/>
      <c r="BX69" s="15"/>
      <c r="BY69" s="15"/>
      <c r="BZ69" s="15"/>
      <c r="CA69" s="15"/>
      <c r="CB69" s="15"/>
      <c r="CC69" s="15"/>
      <c r="CD69" s="15"/>
      <c r="CE69" s="15"/>
      <c r="CF69" s="15"/>
      <c r="CG69" s="15"/>
      <c r="CH69" s="15"/>
      <c r="CI69" s="15"/>
      <c r="CJ69" s="15"/>
      <c r="CK69" s="15"/>
      <c r="CL69" s="15"/>
      <c r="CM69" s="15"/>
      <c r="CN69" s="15"/>
      <c r="CO69" s="15"/>
      <c r="CP69" s="15"/>
      <c r="CQ69" s="15"/>
      <c r="CR69" s="15"/>
      <c r="CS69" s="15"/>
      <c r="CT69" s="15"/>
      <c r="CU69" s="15"/>
      <c r="CV69" s="15"/>
      <c r="CW69" s="15"/>
      <c r="CX69" s="15"/>
      <c r="CY69" s="15"/>
      <c r="CZ69" s="15"/>
      <c r="DA69" s="15"/>
      <c r="DB69" s="15"/>
      <c r="DC69" s="15"/>
      <c r="DD69" s="15"/>
      <c r="DE69" s="15"/>
      <c r="DF69" s="15"/>
      <c r="DG69" s="15"/>
      <c r="DH69" s="15"/>
      <c r="DI69" s="15"/>
      <c r="DJ69" s="15"/>
      <c r="DK69" s="15"/>
      <c r="DL69" s="15"/>
      <c r="DM69" s="15"/>
      <c r="DN69" s="15"/>
      <c r="DO69" s="15"/>
      <c r="DP69" s="15"/>
      <c r="DQ69" s="15"/>
      <c r="DR69" s="15"/>
      <c r="DS69" s="15"/>
      <c r="DT69" s="15"/>
      <c r="DU69" s="15"/>
      <c r="DV69" s="15"/>
      <c r="DW69" s="15"/>
      <c r="DX69" s="15"/>
      <c r="DY69" s="15"/>
      <c r="DZ69" s="15"/>
      <c r="EA69" s="15"/>
      <c r="EB69" s="15"/>
      <c r="EC69" s="15"/>
      <c r="ED69" s="15"/>
      <c r="EE69" s="15"/>
      <c r="EF69" s="15"/>
      <c r="EG69" s="15"/>
      <c r="EH69" s="15"/>
      <c r="EI69" s="15"/>
      <c r="EJ69" s="15"/>
      <c r="EK69" s="15"/>
      <c r="EL69" s="15"/>
      <c r="EM69" s="15"/>
      <c r="EN69" s="15"/>
      <c r="EO69" s="15"/>
      <c r="EP69" s="15"/>
      <c r="EQ69" s="15"/>
      <c r="ER69" s="15"/>
      <c r="ES69" s="15"/>
      <c r="ET69" s="15"/>
      <c r="EU69" s="15"/>
      <c r="EV69" s="15"/>
      <c r="EW69" s="15"/>
      <c r="EX69" s="15"/>
      <c r="EY69" s="15"/>
      <c r="EZ69" s="15"/>
      <c r="FA69" s="15"/>
      <c r="FB69" s="15"/>
      <c r="FC69" s="15"/>
      <c r="FD69" s="15"/>
      <c r="FE69" s="15"/>
      <c r="FF69" s="15"/>
      <c r="FG69" s="15"/>
      <c r="FH69" s="15"/>
      <c r="FI69" s="15"/>
      <c r="FJ69" s="15"/>
      <c r="FK69" s="15"/>
      <c r="FL69" s="15"/>
      <c r="FM69" s="15"/>
      <c r="FN69" s="15"/>
      <c r="FO69" s="15"/>
      <c r="FP69" s="15"/>
      <c r="FQ69" s="15"/>
      <c r="FR69" s="15"/>
      <c r="FS69" s="15"/>
      <c r="FT69" s="15"/>
      <c r="FU69" s="15"/>
      <c r="FV69" s="15"/>
      <c r="FW69" s="15"/>
      <c r="FX69" s="15"/>
      <c r="FY69" s="15"/>
      <c r="FZ69" s="15"/>
      <c r="GA69" s="15"/>
      <c r="GB69" s="15"/>
      <c r="GC69" s="15"/>
      <c r="GD69" s="15"/>
      <c r="GE69" s="15"/>
      <c r="GF69" s="15"/>
      <c r="GG69" s="15"/>
      <c r="GH69" s="15"/>
      <c r="GI69" s="15"/>
      <c r="GJ69" s="15"/>
      <c r="GK69" s="15"/>
      <c r="GL69" s="15"/>
      <c r="GM69" s="15"/>
      <c r="GN69" s="15"/>
      <c r="GO69" s="15"/>
      <c r="GP69" s="15"/>
      <c r="GQ69" s="15"/>
      <c r="GR69" s="15"/>
      <c r="GS69" s="15"/>
      <c r="GT69" s="15"/>
      <c r="GU69" s="15"/>
      <c r="GV69" s="15"/>
      <c r="GW69" s="15"/>
      <c r="GX69" s="15"/>
      <c r="GY69" s="15"/>
      <c r="GZ69" s="15"/>
      <c r="HA69" s="15"/>
      <c r="HB69" s="15"/>
      <c r="HC69" s="15"/>
      <c r="HD69" s="15"/>
      <c r="HE69" s="15"/>
      <c r="HF69" s="15"/>
      <c r="HG69" s="15"/>
      <c r="HH69" s="15"/>
      <c r="HI69" s="15"/>
      <c r="HJ69" s="15"/>
      <c r="HK69" s="15"/>
      <c r="HL69" s="15"/>
      <c r="HM69" s="15"/>
      <c r="HN69" s="15"/>
      <c r="HO69" s="15"/>
      <c r="HP69" s="15"/>
      <c r="HQ69" s="15"/>
      <c r="HR69" s="15"/>
      <c r="HS69" s="15"/>
      <c r="HT69" s="15"/>
      <c r="HU69" s="15"/>
      <c r="HV69" s="15"/>
      <c r="HW69" s="15"/>
      <c r="HX69" s="15"/>
      <c r="HY69" s="15"/>
      <c r="HZ69" s="15"/>
      <c r="IA69" s="15"/>
      <c r="IB69" s="15"/>
      <c r="IC69" s="15"/>
      <c r="ID69" s="15"/>
      <c r="IE69" s="15"/>
      <c r="IF69" s="15"/>
      <c r="IG69" s="15"/>
      <c r="IH69" s="15"/>
      <c r="II69" s="15"/>
      <c r="IJ69" s="15"/>
      <c r="IK69" s="15"/>
      <c r="IL69" s="15"/>
      <c r="IM69" s="15"/>
      <c r="IN69" s="15"/>
      <c r="IO69" s="15"/>
      <c r="IP69" s="15"/>
      <c r="IQ69" s="15"/>
      <c r="IR69" s="15"/>
      <c r="IS69" s="15"/>
      <c r="IT69" s="15"/>
      <c r="IU69" s="15"/>
      <c r="IV69" s="15"/>
    </row>
    <row r="70" spans="1:18" ht="12.75">
      <c r="A70" s="887"/>
      <c r="B70" s="41">
        <v>3421</v>
      </c>
      <c r="C70" s="32" t="s">
        <v>425</v>
      </c>
      <c r="D70" s="205">
        <v>5703</v>
      </c>
      <c r="E70" s="205">
        <v>5987</v>
      </c>
      <c r="F70" s="631">
        <v>4840</v>
      </c>
      <c r="G70" s="602">
        <f t="shared" si="2"/>
        <v>80.84182395189578</v>
      </c>
      <c r="R70" s="15" t="s">
        <v>486</v>
      </c>
    </row>
    <row r="71" spans="1:256" s="105" customFormat="1" ht="12.75">
      <c r="A71" s="887"/>
      <c r="B71" s="41">
        <v>4322</v>
      </c>
      <c r="C71" s="32" t="s">
        <v>426</v>
      </c>
      <c r="D71" s="205">
        <v>23053</v>
      </c>
      <c r="E71" s="205">
        <v>23072</v>
      </c>
      <c r="F71" s="631">
        <v>18388</v>
      </c>
      <c r="G71" s="602">
        <f t="shared" si="2"/>
        <v>79.69833564493759</v>
      </c>
      <c r="H71" s="28"/>
      <c r="I71" s="28"/>
      <c r="J71" s="28"/>
      <c r="K71" s="28"/>
      <c r="L71" s="28"/>
      <c r="M71" s="28"/>
      <c r="N71" s="28"/>
      <c r="O71" s="69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15"/>
      <c r="BW71" s="15"/>
      <c r="BX71" s="15"/>
      <c r="BY71" s="15"/>
      <c r="BZ71" s="15"/>
      <c r="CA71" s="15"/>
      <c r="CB71" s="15"/>
      <c r="CC71" s="15"/>
      <c r="CD71" s="15"/>
      <c r="CE71" s="15"/>
      <c r="CF71" s="15"/>
      <c r="CG71" s="15"/>
      <c r="CH71" s="15"/>
      <c r="CI71" s="15"/>
      <c r="CJ71" s="15"/>
      <c r="CK71" s="15"/>
      <c r="CL71" s="15"/>
      <c r="CM71" s="15"/>
      <c r="CN71" s="15"/>
      <c r="CO71" s="15"/>
      <c r="CP71" s="15"/>
      <c r="CQ71" s="15"/>
      <c r="CR71" s="15"/>
      <c r="CS71" s="15"/>
      <c r="CT71" s="15"/>
      <c r="CU71" s="15"/>
      <c r="CV71" s="15"/>
      <c r="CW71" s="15"/>
      <c r="CX71" s="15"/>
      <c r="CY71" s="15"/>
      <c r="CZ71" s="15"/>
      <c r="DA71" s="15"/>
      <c r="DB71" s="15"/>
      <c r="DC71" s="15"/>
      <c r="DD71" s="15"/>
      <c r="DE71" s="15"/>
      <c r="DF71" s="15"/>
      <c r="DG71" s="15"/>
      <c r="DH71" s="15"/>
      <c r="DI71" s="15"/>
      <c r="DJ71" s="15"/>
      <c r="DK71" s="15"/>
      <c r="DL71" s="15"/>
      <c r="DM71" s="15"/>
      <c r="DN71" s="15"/>
      <c r="DO71" s="15"/>
      <c r="DP71" s="15"/>
      <c r="DQ71" s="15"/>
      <c r="DR71" s="15"/>
      <c r="DS71" s="15"/>
      <c r="DT71" s="15"/>
      <c r="DU71" s="15"/>
      <c r="DV71" s="15"/>
      <c r="DW71" s="15"/>
      <c r="DX71" s="15"/>
      <c r="DY71" s="15"/>
      <c r="DZ71" s="15"/>
      <c r="EA71" s="15"/>
      <c r="EB71" s="15"/>
      <c r="EC71" s="15"/>
      <c r="ED71" s="15"/>
      <c r="EE71" s="15"/>
      <c r="EF71" s="15"/>
      <c r="EG71" s="15"/>
      <c r="EH71" s="15"/>
      <c r="EI71" s="15"/>
      <c r="EJ71" s="15"/>
      <c r="EK71" s="15"/>
      <c r="EL71" s="15"/>
      <c r="EM71" s="15"/>
      <c r="EN71" s="15"/>
      <c r="EO71" s="15"/>
      <c r="EP71" s="15"/>
      <c r="EQ71" s="15"/>
      <c r="ER71" s="15"/>
      <c r="ES71" s="15"/>
      <c r="ET71" s="15"/>
      <c r="EU71" s="15"/>
      <c r="EV71" s="15"/>
      <c r="EW71" s="15"/>
      <c r="EX71" s="15"/>
      <c r="EY71" s="15"/>
      <c r="EZ71" s="15"/>
      <c r="FA71" s="15"/>
      <c r="FB71" s="15"/>
      <c r="FC71" s="15"/>
      <c r="FD71" s="15"/>
      <c r="FE71" s="15"/>
      <c r="FF71" s="15"/>
      <c r="FG71" s="15"/>
      <c r="FH71" s="15"/>
      <c r="FI71" s="15"/>
      <c r="FJ71" s="15"/>
      <c r="FK71" s="15"/>
      <c r="FL71" s="15"/>
      <c r="FM71" s="15"/>
      <c r="FN71" s="15"/>
      <c r="FO71" s="15"/>
      <c r="FP71" s="15"/>
      <c r="FQ71" s="15"/>
      <c r="FR71" s="15"/>
      <c r="FS71" s="15"/>
      <c r="FT71" s="15"/>
      <c r="FU71" s="15"/>
      <c r="FV71" s="15"/>
      <c r="FW71" s="15"/>
      <c r="FX71" s="15"/>
      <c r="FY71" s="15"/>
      <c r="FZ71" s="15"/>
      <c r="GA71" s="15"/>
      <c r="GB71" s="15"/>
      <c r="GC71" s="15"/>
      <c r="GD71" s="15"/>
      <c r="GE71" s="15"/>
      <c r="GF71" s="15"/>
      <c r="GG71" s="15"/>
      <c r="GH71" s="15"/>
      <c r="GI71" s="15"/>
      <c r="GJ71" s="15"/>
      <c r="GK71" s="15"/>
      <c r="GL71" s="15"/>
      <c r="GM71" s="15"/>
      <c r="GN71" s="15"/>
      <c r="GO71" s="15"/>
      <c r="GP71" s="15"/>
      <c r="GQ71" s="15"/>
      <c r="GR71" s="15"/>
      <c r="GS71" s="15"/>
      <c r="GT71" s="15"/>
      <c r="GU71" s="15"/>
      <c r="GV71" s="15"/>
      <c r="GW71" s="15"/>
      <c r="GX71" s="15"/>
      <c r="GY71" s="15"/>
      <c r="GZ71" s="15"/>
      <c r="HA71" s="15"/>
      <c r="HB71" s="15"/>
      <c r="HC71" s="15"/>
      <c r="HD71" s="15"/>
      <c r="HE71" s="15"/>
      <c r="HF71" s="15"/>
      <c r="HG71" s="15"/>
      <c r="HH71" s="15"/>
      <c r="HI71" s="15"/>
      <c r="HJ71" s="15"/>
      <c r="HK71" s="15"/>
      <c r="HL71" s="15"/>
      <c r="HM71" s="15"/>
      <c r="HN71" s="15"/>
      <c r="HO71" s="15"/>
      <c r="HP71" s="15"/>
      <c r="HQ71" s="15"/>
      <c r="HR71" s="15"/>
      <c r="HS71" s="15"/>
      <c r="HT71" s="15"/>
      <c r="HU71" s="15"/>
      <c r="HV71" s="15"/>
      <c r="HW71" s="15"/>
      <c r="HX71" s="15"/>
      <c r="HY71" s="15"/>
      <c r="HZ71" s="15"/>
      <c r="IA71" s="15"/>
      <c r="IB71" s="15"/>
      <c r="IC71" s="15"/>
      <c r="ID71" s="15"/>
      <c r="IE71" s="15"/>
      <c r="IF71" s="15"/>
      <c r="IG71" s="15"/>
      <c r="IH71" s="15"/>
      <c r="II71" s="15"/>
      <c r="IJ71" s="15"/>
      <c r="IK71" s="15"/>
      <c r="IL71" s="15"/>
      <c r="IM71" s="15"/>
      <c r="IN71" s="15"/>
      <c r="IO71" s="15"/>
      <c r="IP71" s="15"/>
      <c r="IQ71" s="15"/>
      <c r="IR71" s="15"/>
      <c r="IS71" s="15"/>
      <c r="IT71" s="15"/>
      <c r="IU71" s="15"/>
      <c r="IV71" s="15"/>
    </row>
    <row r="72" spans="1:256" s="105" customFormat="1" ht="11.25" customHeight="1">
      <c r="A72" s="826" t="s">
        <v>427</v>
      </c>
      <c r="B72" s="827"/>
      <c r="C72" s="828"/>
      <c r="D72" s="223">
        <f>SUM(D61:D71)</f>
        <v>354400</v>
      </c>
      <c r="E72" s="223">
        <f>SUM(E61:E71)</f>
        <v>356957</v>
      </c>
      <c r="F72" s="292">
        <f>SUM(F61:F71)</f>
        <v>284898</v>
      </c>
      <c r="G72" s="104">
        <f t="shared" si="2"/>
        <v>79.81297467201932</v>
      </c>
      <c r="H72" s="28"/>
      <c r="I72" s="28"/>
      <c r="J72" s="28"/>
      <c r="K72" s="28"/>
      <c r="L72" s="28"/>
      <c r="M72" s="28"/>
      <c r="N72" s="28"/>
      <c r="O72" s="69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/>
      <c r="BU72" s="15"/>
      <c r="BV72" s="15"/>
      <c r="BW72" s="15"/>
      <c r="BX72" s="15"/>
      <c r="BY72" s="15"/>
      <c r="BZ72" s="15"/>
      <c r="CA72" s="15"/>
      <c r="CB72" s="15"/>
      <c r="CC72" s="15"/>
      <c r="CD72" s="15"/>
      <c r="CE72" s="15"/>
      <c r="CF72" s="15"/>
      <c r="CG72" s="15"/>
      <c r="CH72" s="15"/>
      <c r="CI72" s="15"/>
      <c r="CJ72" s="15"/>
      <c r="CK72" s="15"/>
      <c r="CL72" s="15"/>
      <c r="CM72" s="15"/>
      <c r="CN72" s="15"/>
      <c r="CO72" s="15"/>
      <c r="CP72" s="15"/>
      <c r="CQ72" s="15"/>
      <c r="CR72" s="15"/>
      <c r="CS72" s="15"/>
      <c r="CT72" s="15"/>
      <c r="CU72" s="15"/>
      <c r="CV72" s="15"/>
      <c r="CW72" s="15"/>
      <c r="CX72" s="15"/>
      <c r="CY72" s="15"/>
      <c r="CZ72" s="15"/>
      <c r="DA72" s="15"/>
      <c r="DB72" s="15"/>
      <c r="DC72" s="15"/>
      <c r="DD72" s="15"/>
      <c r="DE72" s="15"/>
      <c r="DF72" s="15"/>
      <c r="DG72" s="15"/>
      <c r="DH72" s="15"/>
      <c r="DI72" s="15"/>
      <c r="DJ72" s="15"/>
      <c r="DK72" s="15"/>
      <c r="DL72" s="15"/>
      <c r="DM72" s="15"/>
      <c r="DN72" s="15"/>
      <c r="DO72" s="15"/>
      <c r="DP72" s="15"/>
      <c r="DQ72" s="15"/>
      <c r="DR72" s="15"/>
      <c r="DS72" s="15"/>
      <c r="DT72" s="15"/>
      <c r="DU72" s="15"/>
      <c r="DV72" s="15"/>
      <c r="DW72" s="15"/>
      <c r="DX72" s="15"/>
      <c r="DY72" s="15"/>
      <c r="DZ72" s="15"/>
      <c r="EA72" s="15"/>
      <c r="EB72" s="15"/>
      <c r="EC72" s="15"/>
      <c r="ED72" s="15"/>
      <c r="EE72" s="15"/>
      <c r="EF72" s="15"/>
      <c r="EG72" s="15"/>
      <c r="EH72" s="15"/>
      <c r="EI72" s="15"/>
      <c r="EJ72" s="15"/>
      <c r="EK72" s="15"/>
      <c r="EL72" s="15"/>
      <c r="EM72" s="15"/>
      <c r="EN72" s="15"/>
      <c r="EO72" s="15"/>
      <c r="EP72" s="15"/>
      <c r="EQ72" s="15"/>
      <c r="ER72" s="15"/>
      <c r="ES72" s="15"/>
      <c r="ET72" s="15"/>
      <c r="EU72" s="15"/>
      <c r="EV72" s="15"/>
      <c r="EW72" s="15"/>
      <c r="EX72" s="15"/>
      <c r="EY72" s="15"/>
      <c r="EZ72" s="15"/>
      <c r="FA72" s="15"/>
      <c r="FB72" s="15"/>
      <c r="FC72" s="15"/>
      <c r="FD72" s="15"/>
      <c r="FE72" s="15"/>
      <c r="FF72" s="15"/>
      <c r="FG72" s="15"/>
      <c r="FH72" s="15"/>
      <c r="FI72" s="15"/>
      <c r="FJ72" s="15"/>
      <c r="FK72" s="15"/>
      <c r="FL72" s="15"/>
      <c r="FM72" s="15"/>
      <c r="FN72" s="15"/>
      <c r="FO72" s="15"/>
      <c r="FP72" s="15"/>
      <c r="FQ72" s="15"/>
      <c r="FR72" s="15"/>
      <c r="FS72" s="15"/>
      <c r="FT72" s="15"/>
      <c r="FU72" s="15"/>
      <c r="FV72" s="15"/>
      <c r="FW72" s="15"/>
      <c r="FX72" s="15"/>
      <c r="FY72" s="15"/>
      <c r="FZ72" s="15"/>
      <c r="GA72" s="15"/>
      <c r="GB72" s="15"/>
      <c r="GC72" s="15"/>
      <c r="GD72" s="15"/>
      <c r="GE72" s="15"/>
      <c r="GF72" s="15"/>
      <c r="GG72" s="15"/>
      <c r="GH72" s="15"/>
      <c r="GI72" s="15"/>
      <c r="GJ72" s="15"/>
      <c r="GK72" s="15"/>
      <c r="GL72" s="15"/>
      <c r="GM72" s="15"/>
      <c r="GN72" s="15"/>
      <c r="GO72" s="15"/>
      <c r="GP72" s="15"/>
      <c r="GQ72" s="15"/>
      <c r="GR72" s="15"/>
      <c r="GS72" s="15"/>
      <c r="GT72" s="15"/>
      <c r="GU72" s="15"/>
      <c r="GV72" s="15"/>
      <c r="GW72" s="15"/>
      <c r="GX72" s="15"/>
      <c r="GY72" s="15"/>
      <c r="GZ72" s="15"/>
      <c r="HA72" s="15"/>
      <c r="HB72" s="15"/>
      <c r="HC72" s="15"/>
      <c r="HD72" s="15"/>
      <c r="HE72" s="15"/>
      <c r="HF72" s="15"/>
      <c r="HG72" s="15"/>
      <c r="HH72" s="15"/>
      <c r="HI72" s="15"/>
      <c r="HJ72" s="15"/>
      <c r="HK72" s="15"/>
      <c r="HL72" s="15"/>
      <c r="HM72" s="15"/>
      <c r="HN72" s="15"/>
      <c r="HO72" s="15"/>
      <c r="HP72" s="15"/>
      <c r="HQ72" s="15"/>
      <c r="HR72" s="15"/>
      <c r="HS72" s="15"/>
      <c r="HT72" s="15"/>
      <c r="HU72" s="15"/>
      <c r="HV72" s="15"/>
      <c r="HW72" s="15"/>
      <c r="HX72" s="15"/>
      <c r="HY72" s="15"/>
      <c r="HZ72" s="15"/>
      <c r="IA72" s="15"/>
      <c r="IB72" s="15"/>
      <c r="IC72" s="15"/>
      <c r="ID72" s="15"/>
      <c r="IE72" s="15"/>
      <c r="IF72" s="15"/>
      <c r="IG72" s="15"/>
      <c r="IH72" s="15"/>
      <c r="II72" s="15"/>
      <c r="IJ72" s="15"/>
      <c r="IK72" s="15"/>
      <c r="IL72" s="15"/>
      <c r="IM72" s="15"/>
      <c r="IN72" s="15"/>
      <c r="IO72" s="15"/>
      <c r="IP72" s="15"/>
      <c r="IQ72" s="15"/>
      <c r="IR72" s="15"/>
      <c r="IS72" s="15"/>
      <c r="IT72" s="15"/>
      <c r="IU72" s="15"/>
      <c r="IV72" s="15"/>
    </row>
    <row r="73" spans="1:256" s="105" customFormat="1" ht="9" customHeight="1">
      <c r="A73" s="36"/>
      <c r="B73" s="36"/>
      <c r="C73" s="36"/>
      <c r="D73" s="45"/>
      <c r="E73" s="37"/>
      <c r="F73" s="37"/>
      <c r="G73" s="29"/>
      <c r="H73" s="28"/>
      <c r="I73" s="28"/>
      <c r="J73" s="28"/>
      <c r="K73" s="28"/>
      <c r="L73" s="28"/>
      <c r="M73" s="28"/>
      <c r="N73" s="28"/>
      <c r="O73" s="69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  <c r="BM73" s="15"/>
      <c r="BN73" s="15"/>
      <c r="BO73" s="15"/>
      <c r="BP73" s="15"/>
      <c r="BQ73" s="15"/>
      <c r="BR73" s="15"/>
      <c r="BS73" s="15"/>
      <c r="BT73" s="15"/>
      <c r="BU73" s="15"/>
      <c r="BV73" s="15"/>
      <c r="BW73" s="15"/>
      <c r="BX73" s="15"/>
      <c r="BY73" s="15"/>
      <c r="BZ73" s="15"/>
      <c r="CA73" s="15"/>
      <c r="CB73" s="15"/>
      <c r="CC73" s="15"/>
      <c r="CD73" s="15"/>
      <c r="CE73" s="15"/>
      <c r="CF73" s="15"/>
      <c r="CG73" s="15"/>
      <c r="CH73" s="15"/>
      <c r="CI73" s="15"/>
      <c r="CJ73" s="15"/>
      <c r="CK73" s="15"/>
      <c r="CL73" s="15"/>
      <c r="CM73" s="15"/>
      <c r="CN73" s="15"/>
      <c r="CO73" s="15"/>
      <c r="CP73" s="15"/>
      <c r="CQ73" s="15"/>
      <c r="CR73" s="15"/>
      <c r="CS73" s="15"/>
      <c r="CT73" s="15"/>
      <c r="CU73" s="15"/>
      <c r="CV73" s="15"/>
      <c r="CW73" s="15"/>
      <c r="CX73" s="15"/>
      <c r="CY73" s="15"/>
      <c r="CZ73" s="15"/>
      <c r="DA73" s="15"/>
      <c r="DB73" s="15"/>
      <c r="DC73" s="15"/>
      <c r="DD73" s="15"/>
      <c r="DE73" s="15"/>
      <c r="DF73" s="15"/>
      <c r="DG73" s="15"/>
      <c r="DH73" s="15"/>
      <c r="DI73" s="15"/>
      <c r="DJ73" s="15"/>
      <c r="DK73" s="15"/>
      <c r="DL73" s="15"/>
      <c r="DM73" s="15"/>
      <c r="DN73" s="15"/>
      <c r="DO73" s="15"/>
      <c r="DP73" s="15"/>
      <c r="DQ73" s="15"/>
      <c r="DR73" s="15"/>
      <c r="DS73" s="15"/>
      <c r="DT73" s="15"/>
      <c r="DU73" s="15"/>
      <c r="DV73" s="15"/>
      <c r="DW73" s="15"/>
      <c r="DX73" s="15"/>
      <c r="DY73" s="15"/>
      <c r="DZ73" s="15"/>
      <c r="EA73" s="15"/>
      <c r="EB73" s="15"/>
      <c r="EC73" s="15"/>
      <c r="ED73" s="15"/>
      <c r="EE73" s="15"/>
      <c r="EF73" s="15"/>
      <c r="EG73" s="15"/>
      <c r="EH73" s="15"/>
      <c r="EI73" s="15"/>
      <c r="EJ73" s="15"/>
      <c r="EK73" s="15"/>
      <c r="EL73" s="15"/>
      <c r="EM73" s="15"/>
      <c r="EN73" s="15"/>
      <c r="EO73" s="15"/>
      <c r="EP73" s="15"/>
      <c r="EQ73" s="15"/>
      <c r="ER73" s="15"/>
      <c r="ES73" s="15"/>
      <c r="ET73" s="15"/>
      <c r="EU73" s="15"/>
      <c r="EV73" s="15"/>
      <c r="EW73" s="15"/>
      <c r="EX73" s="15"/>
      <c r="EY73" s="15"/>
      <c r="EZ73" s="15"/>
      <c r="FA73" s="15"/>
      <c r="FB73" s="15"/>
      <c r="FC73" s="15"/>
      <c r="FD73" s="15"/>
      <c r="FE73" s="15"/>
      <c r="FF73" s="15"/>
      <c r="FG73" s="15"/>
      <c r="FH73" s="15"/>
      <c r="FI73" s="15"/>
      <c r="FJ73" s="15"/>
      <c r="FK73" s="15"/>
      <c r="FL73" s="15"/>
      <c r="FM73" s="15"/>
      <c r="FN73" s="15"/>
      <c r="FO73" s="15"/>
      <c r="FP73" s="15"/>
      <c r="FQ73" s="15"/>
      <c r="FR73" s="15"/>
      <c r="FS73" s="15"/>
      <c r="FT73" s="15"/>
      <c r="FU73" s="15"/>
      <c r="FV73" s="15"/>
      <c r="FW73" s="15"/>
      <c r="FX73" s="15"/>
      <c r="FY73" s="15"/>
      <c r="FZ73" s="15"/>
      <c r="GA73" s="15"/>
      <c r="GB73" s="15"/>
      <c r="GC73" s="15"/>
      <c r="GD73" s="15"/>
      <c r="GE73" s="15"/>
      <c r="GF73" s="15"/>
      <c r="GG73" s="15"/>
      <c r="GH73" s="15"/>
      <c r="GI73" s="15"/>
      <c r="GJ73" s="15"/>
      <c r="GK73" s="15"/>
      <c r="GL73" s="15"/>
      <c r="GM73" s="15"/>
      <c r="GN73" s="15"/>
      <c r="GO73" s="15"/>
      <c r="GP73" s="15"/>
      <c r="GQ73" s="15"/>
      <c r="GR73" s="15"/>
      <c r="GS73" s="15"/>
      <c r="GT73" s="15"/>
      <c r="GU73" s="15"/>
      <c r="GV73" s="15"/>
      <c r="GW73" s="15"/>
      <c r="GX73" s="15"/>
      <c r="GY73" s="15"/>
      <c r="GZ73" s="15"/>
      <c r="HA73" s="15"/>
      <c r="HB73" s="15"/>
      <c r="HC73" s="15"/>
      <c r="HD73" s="15"/>
      <c r="HE73" s="15"/>
      <c r="HF73" s="15"/>
      <c r="HG73" s="15"/>
      <c r="HH73" s="15"/>
      <c r="HI73" s="15"/>
      <c r="HJ73" s="15"/>
      <c r="HK73" s="15"/>
      <c r="HL73" s="15"/>
      <c r="HM73" s="15"/>
      <c r="HN73" s="15"/>
      <c r="HO73" s="15"/>
      <c r="HP73" s="15"/>
      <c r="HQ73" s="15"/>
      <c r="HR73" s="15"/>
      <c r="HS73" s="15"/>
      <c r="HT73" s="15"/>
      <c r="HU73" s="15"/>
      <c r="HV73" s="15"/>
      <c r="HW73" s="15"/>
      <c r="HX73" s="15"/>
      <c r="HY73" s="15"/>
      <c r="HZ73" s="15"/>
      <c r="IA73" s="15"/>
      <c r="IB73" s="15"/>
      <c r="IC73" s="15"/>
      <c r="ID73" s="15"/>
      <c r="IE73" s="15"/>
      <c r="IF73" s="15"/>
      <c r="IG73" s="15"/>
      <c r="IH73" s="15"/>
      <c r="II73" s="15"/>
      <c r="IJ73" s="15"/>
      <c r="IK73" s="15"/>
      <c r="IL73" s="15"/>
      <c r="IM73" s="15"/>
      <c r="IN73" s="15"/>
      <c r="IO73" s="15"/>
      <c r="IP73" s="15"/>
      <c r="IQ73" s="15"/>
      <c r="IR73" s="15"/>
      <c r="IS73" s="15"/>
      <c r="IT73" s="15"/>
      <c r="IU73" s="15"/>
      <c r="IV73" s="15"/>
    </row>
    <row r="74" spans="1:256" s="105" customFormat="1" ht="12.75">
      <c r="A74" s="108" t="s">
        <v>945</v>
      </c>
      <c r="B74" s="16"/>
      <c r="C74" s="17"/>
      <c r="D74" s="46"/>
      <c r="E74" s="18"/>
      <c r="F74" s="69"/>
      <c r="G74" s="28"/>
      <c r="H74" s="28"/>
      <c r="I74" s="28"/>
      <c r="J74" s="28"/>
      <c r="K74" s="28"/>
      <c r="L74" s="28"/>
      <c r="M74" s="28"/>
      <c r="N74" s="28"/>
      <c r="O74" s="69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  <c r="BM74" s="15"/>
      <c r="BN74" s="15"/>
      <c r="BO74" s="15"/>
      <c r="BP74" s="15"/>
      <c r="BQ74" s="15"/>
      <c r="BR74" s="15"/>
      <c r="BS74" s="15"/>
      <c r="BT74" s="15"/>
      <c r="BU74" s="15"/>
      <c r="BV74" s="15"/>
      <c r="BW74" s="15"/>
      <c r="BX74" s="15"/>
      <c r="BY74" s="15"/>
      <c r="BZ74" s="15"/>
      <c r="CA74" s="15"/>
      <c r="CB74" s="15"/>
      <c r="CC74" s="15"/>
      <c r="CD74" s="15"/>
      <c r="CE74" s="15"/>
      <c r="CF74" s="15"/>
      <c r="CG74" s="15"/>
      <c r="CH74" s="15"/>
      <c r="CI74" s="15"/>
      <c r="CJ74" s="15"/>
      <c r="CK74" s="15"/>
      <c r="CL74" s="15"/>
      <c r="CM74" s="15"/>
      <c r="CN74" s="15"/>
      <c r="CO74" s="15"/>
      <c r="CP74" s="15"/>
      <c r="CQ74" s="15"/>
      <c r="CR74" s="15"/>
      <c r="CS74" s="15"/>
      <c r="CT74" s="15"/>
      <c r="CU74" s="15"/>
      <c r="CV74" s="15"/>
      <c r="CW74" s="15"/>
      <c r="CX74" s="15"/>
      <c r="CY74" s="15"/>
      <c r="CZ74" s="15"/>
      <c r="DA74" s="15"/>
      <c r="DB74" s="15"/>
      <c r="DC74" s="15"/>
      <c r="DD74" s="15"/>
      <c r="DE74" s="15"/>
      <c r="DF74" s="15"/>
      <c r="DG74" s="15"/>
      <c r="DH74" s="15"/>
      <c r="DI74" s="15"/>
      <c r="DJ74" s="15"/>
      <c r="DK74" s="15"/>
      <c r="DL74" s="15"/>
      <c r="DM74" s="15"/>
      <c r="DN74" s="15"/>
      <c r="DO74" s="15"/>
      <c r="DP74" s="15"/>
      <c r="DQ74" s="15"/>
      <c r="DR74" s="15"/>
      <c r="DS74" s="15"/>
      <c r="DT74" s="15"/>
      <c r="DU74" s="15"/>
      <c r="DV74" s="15"/>
      <c r="DW74" s="15"/>
      <c r="DX74" s="15"/>
      <c r="DY74" s="15"/>
      <c r="DZ74" s="15"/>
      <c r="EA74" s="15"/>
      <c r="EB74" s="15"/>
      <c r="EC74" s="15"/>
      <c r="ED74" s="15"/>
      <c r="EE74" s="15"/>
      <c r="EF74" s="15"/>
      <c r="EG74" s="15"/>
      <c r="EH74" s="15"/>
      <c r="EI74" s="15"/>
      <c r="EJ74" s="15"/>
      <c r="EK74" s="15"/>
      <c r="EL74" s="15"/>
      <c r="EM74" s="15"/>
      <c r="EN74" s="15"/>
      <c r="EO74" s="15"/>
      <c r="EP74" s="15"/>
      <c r="EQ74" s="15"/>
      <c r="ER74" s="15"/>
      <c r="ES74" s="15"/>
      <c r="ET74" s="15"/>
      <c r="EU74" s="15"/>
      <c r="EV74" s="15"/>
      <c r="EW74" s="15"/>
      <c r="EX74" s="15"/>
      <c r="EY74" s="15"/>
      <c r="EZ74" s="15"/>
      <c r="FA74" s="15"/>
      <c r="FB74" s="15"/>
      <c r="FC74" s="15"/>
      <c r="FD74" s="15"/>
      <c r="FE74" s="15"/>
      <c r="FF74" s="15"/>
      <c r="FG74" s="15"/>
      <c r="FH74" s="15"/>
      <c r="FI74" s="15"/>
      <c r="FJ74" s="15"/>
      <c r="FK74" s="15"/>
      <c r="FL74" s="15"/>
      <c r="FM74" s="15"/>
      <c r="FN74" s="15"/>
      <c r="FO74" s="15"/>
      <c r="FP74" s="15"/>
      <c r="FQ74" s="15"/>
      <c r="FR74" s="15"/>
      <c r="FS74" s="15"/>
      <c r="FT74" s="15"/>
      <c r="FU74" s="15"/>
      <c r="FV74" s="15"/>
      <c r="FW74" s="15"/>
      <c r="FX74" s="15"/>
      <c r="FY74" s="15"/>
      <c r="FZ74" s="15"/>
      <c r="GA74" s="15"/>
      <c r="GB74" s="15"/>
      <c r="GC74" s="15"/>
      <c r="GD74" s="15"/>
      <c r="GE74" s="15"/>
      <c r="GF74" s="15"/>
      <c r="GG74" s="15"/>
      <c r="GH74" s="15"/>
      <c r="GI74" s="15"/>
      <c r="GJ74" s="15"/>
      <c r="GK74" s="15"/>
      <c r="GL74" s="15"/>
      <c r="GM74" s="15"/>
      <c r="GN74" s="15"/>
      <c r="GO74" s="15"/>
      <c r="GP74" s="15"/>
      <c r="GQ74" s="15"/>
      <c r="GR74" s="15"/>
      <c r="GS74" s="15"/>
      <c r="GT74" s="15"/>
      <c r="GU74" s="15"/>
      <c r="GV74" s="15"/>
      <c r="GW74" s="15"/>
      <c r="GX74" s="15"/>
      <c r="GY74" s="15"/>
      <c r="GZ74" s="15"/>
      <c r="HA74" s="15"/>
      <c r="HB74" s="15"/>
      <c r="HC74" s="15"/>
      <c r="HD74" s="15"/>
      <c r="HE74" s="15"/>
      <c r="HF74" s="15"/>
      <c r="HG74" s="15"/>
      <c r="HH74" s="15"/>
      <c r="HI74" s="15"/>
      <c r="HJ74" s="15"/>
      <c r="HK74" s="15"/>
      <c r="HL74" s="15"/>
      <c r="HM74" s="15"/>
      <c r="HN74" s="15"/>
      <c r="HO74" s="15"/>
      <c r="HP74" s="15"/>
      <c r="HQ74" s="15"/>
      <c r="HR74" s="15"/>
      <c r="HS74" s="15"/>
      <c r="HT74" s="15"/>
      <c r="HU74" s="15"/>
      <c r="HV74" s="15"/>
      <c r="HW74" s="15"/>
      <c r="HX74" s="15"/>
      <c r="HY74" s="15"/>
      <c r="HZ74" s="15"/>
      <c r="IA74" s="15"/>
      <c r="IB74" s="15"/>
      <c r="IC74" s="15"/>
      <c r="ID74" s="15"/>
      <c r="IE74" s="15"/>
      <c r="IF74" s="15"/>
      <c r="IG74" s="15"/>
      <c r="IH74" s="15"/>
      <c r="II74" s="15"/>
      <c r="IJ74" s="15"/>
      <c r="IK74" s="15"/>
      <c r="IL74" s="15"/>
      <c r="IM74" s="15"/>
      <c r="IN74" s="15"/>
      <c r="IO74" s="15"/>
      <c r="IP74" s="15"/>
      <c r="IQ74" s="15"/>
      <c r="IR74" s="15"/>
      <c r="IS74" s="15"/>
      <c r="IT74" s="15"/>
      <c r="IU74" s="15"/>
      <c r="IV74" s="15"/>
    </row>
    <row r="75" spans="1:256" s="105" customFormat="1" ht="8.25" customHeight="1">
      <c r="A75" s="108"/>
      <c r="B75" s="16"/>
      <c r="C75" s="17"/>
      <c r="D75" s="46"/>
      <c r="E75" s="18"/>
      <c r="F75" s="69"/>
      <c r="G75" s="28"/>
      <c r="H75" s="28"/>
      <c r="I75" s="28"/>
      <c r="J75" s="28"/>
      <c r="K75" s="28"/>
      <c r="L75" s="28"/>
      <c r="M75" s="28"/>
      <c r="N75" s="28"/>
      <c r="O75" s="69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  <c r="BM75" s="15"/>
      <c r="BN75" s="15"/>
      <c r="BO75" s="15"/>
      <c r="BP75" s="15"/>
      <c r="BQ75" s="15"/>
      <c r="BR75" s="15"/>
      <c r="BS75" s="15"/>
      <c r="BT75" s="15"/>
      <c r="BU75" s="15"/>
      <c r="BV75" s="15"/>
      <c r="BW75" s="15"/>
      <c r="BX75" s="15"/>
      <c r="BY75" s="15"/>
      <c r="BZ75" s="15"/>
      <c r="CA75" s="15"/>
      <c r="CB75" s="15"/>
      <c r="CC75" s="15"/>
      <c r="CD75" s="15"/>
      <c r="CE75" s="15"/>
      <c r="CF75" s="15"/>
      <c r="CG75" s="15"/>
      <c r="CH75" s="15"/>
      <c r="CI75" s="15"/>
      <c r="CJ75" s="15"/>
      <c r="CK75" s="15"/>
      <c r="CL75" s="15"/>
      <c r="CM75" s="15"/>
      <c r="CN75" s="15"/>
      <c r="CO75" s="15"/>
      <c r="CP75" s="15"/>
      <c r="CQ75" s="15"/>
      <c r="CR75" s="15"/>
      <c r="CS75" s="15"/>
      <c r="CT75" s="15"/>
      <c r="CU75" s="15"/>
      <c r="CV75" s="15"/>
      <c r="CW75" s="15"/>
      <c r="CX75" s="15"/>
      <c r="CY75" s="15"/>
      <c r="CZ75" s="15"/>
      <c r="DA75" s="15"/>
      <c r="DB75" s="15"/>
      <c r="DC75" s="15"/>
      <c r="DD75" s="15"/>
      <c r="DE75" s="15"/>
      <c r="DF75" s="15"/>
      <c r="DG75" s="15"/>
      <c r="DH75" s="15"/>
      <c r="DI75" s="15"/>
      <c r="DJ75" s="15"/>
      <c r="DK75" s="15"/>
      <c r="DL75" s="15"/>
      <c r="DM75" s="15"/>
      <c r="DN75" s="15"/>
      <c r="DO75" s="15"/>
      <c r="DP75" s="15"/>
      <c r="DQ75" s="15"/>
      <c r="DR75" s="15"/>
      <c r="DS75" s="15"/>
      <c r="DT75" s="15"/>
      <c r="DU75" s="15"/>
      <c r="DV75" s="15"/>
      <c r="DW75" s="15"/>
      <c r="DX75" s="15"/>
      <c r="DY75" s="15"/>
      <c r="DZ75" s="15"/>
      <c r="EA75" s="15"/>
      <c r="EB75" s="15"/>
      <c r="EC75" s="15"/>
      <c r="ED75" s="15"/>
      <c r="EE75" s="15"/>
      <c r="EF75" s="15"/>
      <c r="EG75" s="15"/>
      <c r="EH75" s="15"/>
      <c r="EI75" s="15"/>
      <c r="EJ75" s="15"/>
      <c r="EK75" s="15"/>
      <c r="EL75" s="15"/>
      <c r="EM75" s="15"/>
      <c r="EN75" s="15"/>
      <c r="EO75" s="15"/>
      <c r="EP75" s="15"/>
      <c r="EQ75" s="15"/>
      <c r="ER75" s="15"/>
      <c r="ES75" s="15"/>
      <c r="ET75" s="15"/>
      <c r="EU75" s="15"/>
      <c r="EV75" s="15"/>
      <c r="EW75" s="15"/>
      <c r="EX75" s="15"/>
      <c r="EY75" s="15"/>
      <c r="EZ75" s="15"/>
      <c r="FA75" s="15"/>
      <c r="FB75" s="15"/>
      <c r="FC75" s="15"/>
      <c r="FD75" s="15"/>
      <c r="FE75" s="15"/>
      <c r="FF75" s="15"/>
      <c r="FG75" s="15"/>
      <c r="FH75" s="15"/>
      <c r="FI75" s="15"/>
      <c r="FJ75" s="15"/>
      <c r="FK75" s="15"/>
      <c r="FL75" s="15"/>
      <c r="FM75" s="15"/>
      <c r="FN75" s="15"/>
      <c r="FO75" s="15"/>
      <c r="FP75" s="15"/>
      <c r="FQ75" s="15"/>
      <c r="FR75" s="15"/>
      <c r="FS75" s="15"/>
      <c r="FT75" s="15"/>
      <c r="FU75" s="15"/>
      <c r="FV75" s="15"/>
      <c r="FW75" s="15"/>
      <c r="FX75" s="15"/>
      <c r="FY75" s="15"/>
      <c r="FZ75" s="15"/>
      <c r="GA75" s="15"/>
      <c r="GB75" s="15"/>
      <c r="GC75" s="15"/>
      <c r="GD75" s="15"/>
      <c r="GE75" s="15"/>
      <c r="GF75" s="15"/>
      <c r="GG75" s="15"/>
      <c r="GH75" s="15"/>
      <c r="GI75" s="15"/>
      <c r="GJ75" s="15"/>
      <c r="GK75" s="15"/>
      <c r="GL75" s="15"/>
      <c r="GM75" s="15"/>
      <c r="GN75" s="15"/>
      <c r="GO75" s="15"/>
      <c r="GP75" s="15"/>
      <c r="GQ75" s="15"/>
      <c r="GR75" s="15"/>
      <c r="GS75" s="15"/>
      <c r="GT75" s="15"/>
      <c r="GU75" s="15"/>
      <c r="GV75" s="15"/>
      <c r="GW75" s="15"/>
      <c r="GX75" s="15"/>
      <c r="GY75" s="15"/>
      <c r="GZ75" s="15"/>
      <c r="HA75" s="15"/>
      <c r="HB75" s="15"/>
      <c r="HC75" s="15"/>
      <c r="HD75" s="15"/>
      <c r="HE75" s="15"/>
      <c r="HF75" s="15"/>
      <c r="HG75" s="15"/>
      <c r="HH75" s="15"/>
      <c r="HI75" s="15"/>
      <c r="HJ75" s="15"/>
      <c r="HK75" s="15"/>
      <c r="HL75" s="15"/>
      <c r="HM75" s="15"/>
      <c r="HN75" s="15"/>
      <c r="HO75" s="15"/>
      <c r="HP75" s="15"/>
      <c r="HQ75" s="15"/>
      <c r="HR75" s="15"/>
      <c r="HS75" s="15"/>
      <c r="HT75" s="15"/>
      <c r="HU75" s="15"/>
      <c r="HV75" s="15"/>
      <c r="HW75" s="15"/>
      <c r="HX75" s="15"/>
      <c r="HY75" s="15"/>
      <c r="HZ75" s="15"/>
      <c r="IA75" s="15"/>
      <c r="IB75" s="15"/>
      <c r="IC75" s="15"/>
      <c r="ID75" s="15"/>
      <c r="IE75" s="15"/>
      <c r="IF75" s="15"/>
      <c r="IG75" s="15"/>
      <c r="IH75" s="15"/>
      <c r="II75" s="15"/>
      <c r="IJ75" s="15"/>
      <c r="IK75" s="15"/>
      <c r="IL75" s="15"/>
      <c r="IM75" s="15"/>
      <c r="IN75" s="15"/>
      <c r="IO75" s="15"/>
      <c r="IP75" s="15"/>
      <c r="IQ75" s="15"/>
      <c r="IR75" s="15"/>
      <c r="IS75" s="15"/>
      <c r="IT75" s="15"/>
      <c r="IU75" s="15"/>
      <c r="IV75" s="15"/>
    </row>
    <row r="76" spans="1:256" s="105" customFormat="1" ht="27" customHeight="1">
      <c r="A76" s="7" t="s">
        <v>325</v>
      </c>
      <c r="B76" s="7" t="s">
        <v>327</v>
      </c>
      <c r="C76" s="5" t="s">
        <v>328</v>
      </c>
      <c r="D76" s="44" t="s">
        <v>471</v>
      </c>
      <c r="E76" s="51" t="s">
        <v>472</v>
      </c>
      <c r="F76" s="5" t="s">
        <v>299</v>
      </c>
      <c r="G76" s="43" t="s">
        <v>473</v>
      </c>
      <c r="H76" s="28"/>
      <c r="I76" s="28"/>
      <c r="J76" s="28"/>
      <c r="K76" s="28"/>
      <c r="L76" s="28"/>
      <c r="M76" s="28"/>
      <c r="N76" s="28"/>
      <c r="O76" s="69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  <c r="BM76" s="15"/>
      <c r="BN76" s="15"/>
      <c r="BO76" s="15"/>
      <c r="BP76" s="15"/>
      <c r="BQ76" s="15"/>
      <c r="BR76" s="15"/>
      <c r="BS76" s="15"/>
      <c r="BT76" s="15"/>
      <c r="BU76" s="15"/>
      <c r="BV76" s="15"/>
      <c r="BW76" s="15"/>
      <c r="BX76" s="15"/>
      <c r="BY76" s="15"/>
      <c r="BZ76" s="15"/>
      <c r="CA76" s="15"/>
      <c r="CB76" s="15"/>
      <c r="CC76" s="15"/>
      <c r="CD76" s="15"/>
      <c r="CE76" s="15"/>
      <c r="CF76" s="15"/>
      <c r="CG76" s="15"/>
      <c r="CH76" s="15"/>
      <c r="CI76" s="15"/>
      <c r="CJ76" s="15"/>
      <c r="CK76" s="15"/>
      <c r="CL76" s="15"/>
      <c r="CM76" s="15"/>
      <c r="CN76" s="15"/>
      <c r="CO76" s="15"/>
      <c r="CP76" s="15"/>
      <c r="CQ76" s="15"/>
      <c r="CR76" s="15"/>
      <c r="CS76" s="15"/>
      <c r="CT76" s="15"/>
      <c r="CU76" s="15"/>
      <c r="CV76" s="15"/>
      <c r="CW76" s="15"/>
      <c r="CX76" s="15"/>
      <c r="CY76" s="15"/>
      <c r="CZ76" s="15"/>
      <c r="DA76" s="15"/>
      <c r="DB76" s="15"/>
      <c r="DC76" s="15"/>
      <c r="DD76" s="15"/>
      <c r="DE76" s="15"/>
      <c r="DF76" s="15"/>
      <c r="DG76" s="15"/>
      <c r="DH76" s="15"/>
      <c r="DI76" s="15"/>
      <c r="DJ76" s="15"/>
      <c r="DK76" s="15"/>
      <c r="DL76" s="15"/>
      <c r="DM76" s="15"/>
      <c r="DN76" s="15"/>
      <c r="DO76" s="15"/>
      <c r="DP76" s="15"/>
      <c r="DQ76" s="15"/>
      <c r="DR76" s="15"/>
      <c r="DS76" s="15"/>
      <c r="DT76" s="15"/>
      <c r="DU76" s="15"/>
      <c r="DV76" s="15"/>
      <c r="DW76" s="15"/>
      <c r="DX76" s="15"/>
      <c r="DY76" s="15"/>
      <c r="DZ76" s="15"/>
      <c r="EA76" s="15"/>
      <c r="EB76" s="15"/>
      <c r="EC76" s="15"/>
      <c r="ED76" s="15"/>
      <c r="EE76" s="15"/>
      <c r="EF76" s="15"/>
      <c r="EG76" s="15"/>
      <c r="EH76" s="15"/>
      <c r="EI76" s="15"/>
      <c r="EJ76" s="15"/>
      <c r="EK76" s="15"/>
      <c r="EL76" s="15"/>
      <c r="EM76" s="15"/>
      <c r="EN76" s="15"/>
      <c r="EO76" s="15"/>
      <c r="EP76" s="15"/>
      <c r="EQ76" s="15"/>
      <c r="ER76" s="15"/>
      <c r="ES76" s="15"/>
      <c r="ET76" s="15"/>
      <c r="EU76" s="15"/>
      <c r="EV76" s="15"/>
      <c r="EW76" s="15"/>
      <c r="EX76" s="15"/>
      <c r="EY76" s="15"/>
      <c r="EZ76" s="15"/>
      <c r="FA76" s="15"/>
      <c r="FB76" s="15"/>
      <c r="FC76" s="15"/>
      <c r="FD76" s="15"/>
      <c r="FE76" s="15"/>
      <c r="FF76" s="15"/>
      <c r="FG76" s="15"/>
      <c r="FH76" s="15"/>
      <c r="FI76" s="15"/>
      <c r="FJ76" s="15"/>
      <c r="FK76" s="15"/>
      <c r="FL76" s="15"/>
      <c r="FM76" s="15"/>
      <c r="FN76" s="15"/>
      <c r="FO76" s="15"/>
      <c r="FP76" s="15"/>
      <c r="FQ76" s="15"/>
      <c r="FR76" s="15"/>
      <c r="FS76" s="15"/>
      <c r="FT76" s="15"/>
      <c r="FU76" s="15"/>
      <c r="FV76" s="15"/>
      <c r="FW76" s="15"/>
      <c r="FX76" s="15"/>
      <c r="FY76" s="15"/>
      <c r="FZ76" s="15"/>
      <c r="GA76" s="15"/>
      <c r="GB76" s="15"/>
      <c r="GC76" s="15"/>
      <c r="GD76" s="15"/>
      <c r="GE76" s="15"/>
      <c r="GF76" s="15"/>
      <c r="GG76" s="15"/>
      <c r="GH76" s="15"/>
      <c r="GI76" s="15"/>
      <c r="GJ76" s="15"/>
      <c r="GK76" s="15"/>
      <c r="GL76" s="15"/>
      <c r="GM76" s="15"/>
      <c r="GN76" s="15"/>
      <c r="GO76" s="15"/>
      <c r="GP76" s="15"/>
      <c r="GQ76" s="15"/>
      <c r="GR76" s="15"/>
      <c r="GS76" s="15"/>
      <c r="GT76" s="15"/>
      <c r="GU76" s="15"/>
      <c r="GV76" s="15"/>
      <c r="GW76" s="15"/>
      <c r="GX76" s="15"/>
      <c r="GY76" s="15"/>
      <c r="GZ76" s="15"/>
      <c r="HA76" s="15"/>
      <c r="HB76" s="15"/>
      <c r="HC76" s="15"/>
      <c r="HD76" s="15"/>
      <c r="HE76" s="15"/>
      <c r="HF76" s="15"/>
      <c r="HG76" s="15"/>
      <c r="HH76" s="15"/>
      <c r="HI76" s="15"/>
      <c r="HJ76" s="15"/>
      <c r="HK76" s="15"/>
      <c r="HL76" s="15"/>
      <c r="HM76" s="15"/>
      <c r="HN76" s="15"/>
      <c r="HO76" s="15"/>
      <c r="HP76" s="15"/>
      <c r="HQ76" s="15"/>
      <c r="HR76" s="15"/>
      <c r="HS76" s="15"/>
      <c r="HT76" s="15"/>
      <c r="HU76" s="15"/>
      <c r="HV76" s="15"/>
      <c r="HW76" s="15"/>
      <c r="HX76" s="15"/>
      <c r="HY76" s="15"/>
      <c r="HZ76" s="15"/>
      <c r="IA76" s="15"/>
      <c r="IB76" s="15"/>
      <c r="IC76" s="15"/>
      <c r="ID76" s="15"/>
      <c r="IE76" s="15"/>
      <c r="IF76" s="15"/>
      <c r="IG76" s="15"/>
      <c r="IH76" s="15"/>
      <c r="II76" s="15"/>
      <c r="IJ76" s="15"/>
      <c r="IK76" s="15"/>
      <c r="IL76" s="15"/>
      <c r="IM76" s="15"/>
      <c r="IN76" s="15"/>
      <c r="IO76" s="15"/>
      <c r="IP76" s="15"/>
      <c r="IQ76" s="15"/>
      <c r="IR76" s="15"/>
      <c r="IS76" s="15"/>
      <c r="IT76" s="15"/>
      <c r="IU76" s="15"/>
      <c r="IV76" s="15"/>
    </row>
    <row r="77" spans="1:256" s="105" customFormat="1" ht="12.75">
      <c r="A77" s="890" t="s">
        <v>153</v>
      </c>
      <c r="B77" s="119">
        <v>3111</v>
      </c>
      <c r="C77" s="120" t="s">
        <v>463</v>
      </c>
      <c r="D77" s="152">
        <v>0</v>
      </c>
      <c r="E77" s="152">
        <v>379362</v>
      </c>
      <c r="F77" s="630">
        <v>316398</v>
      </c>
      <c r="G77" s="157">
        <f aca="true" t="shared" si="3" ref="G77:G92">F77/E77*100</f>
        <v>83.40266025590333</v>
      </c>
      <c r="H77" s="28"/>
      <c r="I77" s="28"/>
      <c r="J77" s="28"/>
      <c r="K77" s="28"/>
      <c r="L77" s="28"/>
      <c r="M77" s="28"/>
      <c r="N77" s="28"/>
      <c r="O77" s="69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  <c r="BM77" s="15"/>
      <c r="BN77" s="15"/>
      <c r="BO77" s="15"/>
      <c r="BP77" s="15"/>
      <c r="BQ77" s="15"/>
      <c r="BR77" s="15"/>
      <c r="BS77" s="15"/>
      <c r="BT77" s="15"/>
      <c r="BU77" s="15"/>
      <c r="BV77" s="15"/>
      <c r="BW77" s="15"/>
      <c r="BX77" s="15"/>
      <c r="BY77" s="15"/>
      <c r="BZ77" s="15"/>
      <c r="CA77" s="15"/>
      <c r="CB77" s="15"/>
      <c r="CC77" s="15"/>
      <c r="CD77" s="15"/>
      <c r="CE77" s="15"/>
      <c r="CF77" s="15"/>
      <c r="CG77" s="15"/>
      <c r="CH77" s="15"/>
      <c r="CI77" s="15"/>
      <c r="CJ77" s="15"/>
      <c r="CK77" s="15"/>
      <c r="CL77" s="15"/>
      <c r="CM77" s="15"/>
      <c r="CN77" s="15"/>
      <c r="CO77" s="15"/>
      <c r="CP77" s="15"/>
      <c r="CQ77" s="15"/>
      <c r="CR77" s="15"/>
      <c r="CS77" s="15"/>
      <c r="CT77" s="15"/>
      <c r="CU77" s="15"/>
      <c r="CV77" s="15"/>
      <c r="CW77" s="15"/>
      <c r="CX77" s="15"/>
      <c r="CY77" s="15"/>
      <c r="CZ77" s="15"/>
      <c r="DA77" s="15"/>
      <c r="DB77" s="15"/>
      <c r="DC77" s="15"/>
      <c r="DD77" s="15"/>
      <c r="DE77" s="15"/>
      <c r="DF77" s="15"/>
      <c r="DG77" s="15"/>
      <c r="DH77" s="15"/>
      <c r="DI77" s="15"/>
      <c r="DJ77" s="15"/>
      <c r="DK77" s="15"/>
      <c r="DL77" s="15"/>
      <c r="DM77" s="15"/>
      <c r="DN77" s="15"/>
      <c r="DO77" s="15"/>
      <c r="DP77" s="15"/>
      <c r="DQ77" s="15"/>
      <c r="DR77" s="15"/>
      <c r="DS77" s="15"/>
      <c r="DT77" s="15"/>
      <c r="DU77" s="15"/>
      <c r="DV77" s="15"/>
      <c r="DW77" s="15"/>
      <c r="DX77" s="15"/>
      <c r="DY77" s="15"/>
      <c r="DZ77" s="15"/>
      <c r="EA77" s="15"/>
      <c r="EB77" s="15"/>
      <c r="EC77" s="15"/>
      <c r="ED77" s="15"/>
      <c r="EE77" s="15"/>
      <c r="EF77" s="15"/>
      <c r="EG77" s="15"/>
      <c r="EH77" s="15"/>
      <c r="EI77" s="15"/>
      <c r="EJ77" s="15"/>
      <c r="EK77" s="15"/>
      <c r="EL77" s="15"/>
      <c r="EM77" s="15"/>
      <c r="EN77" s="15"/>
      <c r="EO77" s="15"/>
      <c r="EP77" s="15"/>
      <c r="EQ77" s="15"/>
      <c r="ER77" s="15"/>
      <c r="ES77" s="15"/>
      <c r="ET77" s="15"/>
      <c r="EU77" s="15"/>
      <c r="EV77" s="15"/>
      <c r="EW77" s="15"/>
      <c r="EX77" s="15"/>
      <c r="EY77" s="15"/>
      <c r="EZ77" s="15"/>
      <c r="FA77" s="15"/>
      <c r="FB77" s="15"/>
      <c r="FC77" s="15"/>
      <c r="FD77" s="15"/>
      <c r="FE77" s="15"/>
      <c r="FF77" s="15"/>
      <c r="FG77" s="15"/>
      <c r="FH77" s="15"/>
      <c r="FI77" s="15"/>
      <c r="FJ77" s="15"/>
      <c r="FK77" s="15"/>
      <c r="FL77" s="15"/>
      <c r="FM77" s="15"/>
      <c r="FN77" s="15"/>
      <c r="FO77" s="15"/>
      <c r="FP77" s="15"/>
      <c r="FQ77" s="15"/>
      <c r="FR77" s="15"/>
      <c r="FS77" s="15"/>
      <c r="FT77" s="15"/>
      <c r="FU77" s="15"/>
      <c r="FV77" s="15"/>
      <c r="FW77" s="15"/>
      <c r="FX77" s="15"/>
      <c r="FY77" s="15"/>
      <c r="FZ77" s="15"/>
      <c r="GA77" s="15"/>
      <c r="GB77" s="15"/>
      <c r="GC77" s="15"/>
      <c r="GD77" s="15"/>
      <c r="GE77" s="15"/>
      <c r="GF77" s="15"/>
      <c r="GG77" s="15"/>
      <c r="GH77" s="15"/>
      <c r="GI77" s="15"/>
      <c r="GJ77" s="15"/>
      <c r="GK77" s="15"/>
      <c r="GL77" s="15"/>
      <c r="GM77" s="15"/>
      <c r="GN77" s="15"/>
      <c r="GO77" s="15"/>
      <c r="GP77" s="15"/>
      <c r="GQ77" s="15"/>
      <c r="GR77" s="15"/>
      <c r="GS77" s="15"/>
      <c r="GT77" s="15"/>
      <c r="GU77" s="15"/>
      <c r="GV77" s="15"/>
      <c r="GW77" s="15"/>
      <c r="GX77" s="15"/>
      <c r="GY77" s="15"/>
      <c r="GZ77" s="15"/>
      <c r="HA77" s="15"/>
      <c r="HB77" s="15"/>
      <c r="HC77" s="15"/>
      <c r="HD77" s="15"/>
      <c r="HE77" s="15"/>
      <c r="HF77" s="15"/>
      <c r="HG77" s="15"/>
      <c r="HH77" s="15"/>
      <c r="HI77" s="15"/>
      <c r="HJ77" s="15"/>
      <c r="HK77" s="15"/>
      <c r="HL77" s="15"/>
      <c r="HM77" s="15"/>
      <c r="HN77" s="15"/>
      <c r="HO77" s="15"/>
      <c r="HP77" s="15"/>
      <c r="HQ77" s="15"/>
      <c r="HR77" s="15"/>
      <c r="HS77" s="15"/>
      <c r="HT77" s="15"/>
      <c r="HU77" s="15"/>
      <c r="HV77" s="15"/>
      <c r="HW77" s="15"/>
      <c r="HX77" s="15"/>
      <c r="HY77" s="15"/>
      <c r="HZ77" s="15"/>
      <c r="IA77" s="15"/>
      <c r="IB77" s="15"/>
      <c r="IC77" s="15"/>
      <c r="ID77" s="15"/>
      <c r="IE77" s="15"/>
      <c r="IF77" s="15"/>
      <c r="IG77" s="15"/>
      <c r="IH77" s="15"/>
      <c r="II77" s="15"/>
      <c r="IJ77" s="15"/>
      <c r="IK77" s="15"/>
      <c r="IL77" s="15"/>
      <c r="IM77" s="15"/>
      <c r="IN77" s="15"/>
      <c r="IO77" s="15"/>
      <c r="IP77" s="15"/>
      <c r="IQ77" s="15"/>
      <c r="IR77" s="15"/>
      <c r="IS77" s="15"/>
      <c r="IT77" s="15"/>
      <c r="IU77" s="15"/>
      <c r="IV77" s="15"/>
    </row>
    <row r="78" spans="1:256" s="105" customFormat="1" ht="12.75">
      <c r="A78" s="887"/>
      <c r="B78" s="41">
        <v>3112</v>
      </c>
      <c r="C78" s="32" t="s">
        <v>355</v>
      </c>
      <c r="D78" s="152">
        <v>0</v>
      </c>
      <c r="E78" s="152">
        <v>1637</v>
      </c>
      <c r="F78" s="280">
        <v>1365</v>
      </c>
      <c r="G78" s="157">
        <f t="shared" si="3"/>
        <v>83.38423946243128</v>
      </c>
      <c r="H78" s="28"/>
      <c r="I78" s="28"/>
      <c r="J78" s="28"/>
      <c r="K78" s="28"/>
      <c r="L78" s="28"/>
      <c r="M78" s="28"/>
      <c r="N78" s="28"/>
      <c r="O78" s="69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  <c r="BM78" s="15"/>
      <c r="BN78" s="15"/>
      <c r="BO78" s="15"/>
      <c r="BP78" s="15"/>
      <c r="BQ78" s="15"/>
      <c r="BR78" s="15"/>
      <c r="BS78" s="15"/>
      <c r="BT78" s="15"/>
      <c r="BU78" s="15"/>
      <c r="BV78" s="15"/>
      <c r="BW78" s="15"/>
      <c r="BX78" s="15"/>
      <c r="BY78" s="15"/>
      <c r="BZ78" s="15"/>
      <c r="CA78" s="15"/>
      <c r="CB78" s="15"/>
      <c r="CC78" s="15"/>
      <c r="CD78" s="15"/>
      <c r="CE78" s="15"/>
      <c r="CF78" s="15"/>
      <c r="CG78" s="15"/>
      <c r="CH78" s="15"/>
      <c r="CI78" s="15"/>
      <c r="CJ78" s="15"/>
      <c r="CK78" s="15"/>
      <c r="CL78" s="15"/>
      <c r="CM78" s="15"/>
      <c r="CN78" s="15"/>
      <c r="CO78" s="15"/>
      <c r="CP78" s="15"/>
      <c r="CQ78" s="15"/>
      <c r="CR78" s="15"/>
      <c r="CS78" s="15"/>
      <c r="CT78" s="15"/>
      <c r="CU78" s="15"/>
      <c r="CV78" s="15"/>
      <c r="CW78" s="15"/>
      <c r="CX78" s="15"/>
      <c r="CY78" s="15"/>
      <c r="CZ78" s="15"/>
      <c r="DA78" s="15"/>
      <c r="DB78" s="15"/>
      <c r="DC78" s="15"/>
      <c r="DD78" s="15"/>
      <c r="DE78" s="15"/>
      <c r="DF78" s="15"/>
      <c r="DG78" s="15"/>
      <c r="DH78" s="15"/>
      <c r="DI78" s="15"/>
      <c r="DJ78" s="15"/>
      <c r="DK78" s="15"/>
      <c r="DL78" s="15"/>
      <c r="DM78" s="15"/>
      <c r="DN78" s="15"/>
      <c r="DO78" s="15"/>
      <c r="DP78" s="15"/>
      <c r="DQ78" s="15"/>
      <c r="DR78" s="15"/>
      <c r="DS78" s="15"/>
      <c r="DT78" s="15"/>
      <c r="DU78" s="15"/>
      <c r="DV78" s="15"/>
      <c r="DW78" s="15"/>
      <c r="DX78" s="15"/>
      <c r="DY78" s="15"/>
      <c r="DZ78" s="15"/>
      <c r="EA78" s="15"/>
      <c r="EB78" s="15"/>
      <c r="EC78" s="15"/>
      <c r="ED78" s="15"/>
      <c r="EE78" s="15"/>
      <c r="EF78" s="15"/>
      <c r="EG78" s="15"/>
      <c r="EH78" s="15"/>
      <c r="EI78" s="15"/>
      <c r="EJ78" s="15"/>
      <c r="EK78" s="15"/>
      <c r="EL78" s="15"/>
      <c r="EM78" s="15"/>
      <c r="EN78" s="15"/>
      <c r="EO78" s="15"/>
      <c r="EP78" s="15"/>
      <c r="EQ78" s="15"/>
      <c r="ER78" s="15"/>
      <c r="ES78" s="15"/>
      <c r="ET78" s="15"/>
      <c r="EU78" s="15"/>
      <c r="EV78" s="15"/>
      <c r="EW78" s="15"/>
      <c r="EX78" s="15"/>
      <c r="EY78" s="15"/>
      <c r="EZ78" s="15"/>
      <c r="FA78" s="15"/>
      <c r="FB78" s="15"/>
      <c r="FC78" s="15"/>
      <c r="FD78" s="15"/>
      <c r="FE78" s="15"/>
      <c r="FF78" s="15"/>
      <c r="FG78" s="15"/>
      <c r="FH78" s="15"/>
      <c r="FI78" s="15"/>
      <c r="FJ78" s="15"/>
      <c r="FK78" s="15"/>
      <c r="FL78" s="15"/>
      <c r="FM78" s="15"/>
      <c r="FN78" s="15"/>
      <c r="FO78" s="15"/>
      <c r="FP78" s="15"/>
      <c r="FQ78" s="15"/>
      <c r="FR78" s="15"/>
      <c r="FS78" s="15"/>
      <c r="FT78" s="15"/>
      <c r="FU78" s="15"/>
      <c r="FV78" s="15"/>
      <c r="FW78" s="15"/>
      <c r="FX78" s="15"/>
      <c r="FY78" s="15"/>
      <c r="FZ78" s="15"/>
      <c r="GA78" s="15"/>
      <c r="GB78" s="15"/>
      <c r="GC78" s="15"/>
      <c r="GD78" s="15"/>
      <c r="GE78" s="15"/>
      <c r="GF78" s="15"/>
      <c r="GG78" s="15"/>
      <c r="GH78" s="15"/>
      <c r="GI78" s="15"/>
      <c r="GJ78" s="15"/>
      <c r="GK78" s="15"/>
      <c r="GL78" s="15"/>
      <c r="GM78" s="15"/>
      <c r="GN78" s="15"/>
      <c r="GO78" s="15"/>
      <c r="GP78" s="15"/>
      <c r="GQ78" s="15"/>
      <c r="GR78" s="15"/>
      <c r="GS78" s="15"/>
      <c r="GT78" s="15"/>
      <c r="GU78" s="15"/>
      <c r="GV78" s="15"/>
      <c r="GW78" s="15"/>
      <c r="GX78" s="15"/>
      <c r="GY78" s="15"/>
      <c r="GZ78" s="15"/>
      <c r="HA78" s="15"/>
      <c r="HB78" s="15"/>
      <c r="HC78" s="15"/>
      <c r="HD78" s="15"/>
      <c r="HE78" s="15"/>
      <c r="HF78" s="15"/>
      <c r="HG78" s="15"/>
      <c r="HH78" s="15"/>
      <c r="HI78" s="15"/>
      <c r="HJ78" s="15"/>
      <c r="HK78" s="15"/>
      <c r="HL78" s="15"/>
      <c r="HM78" s="15"/>
      <c r="HN78" s="15"/>
      <c r="HO78" s="15"/>
      <c r="HP78" s="15"/>
      <c r="HQ78" s="15"/>
      <c r="HR78" s="15"/>
      <c r="HS78" s="15"/>
      <c r="HT78" s="15"/>
      <c r="HU78" s="15"/>
      <c r="HV78" s="15"/>
      <c r="HW78" s="15"/>
      <c r="HX78" s="15"/>
      <c r="HY78" s="15"/>
      <c r="HZ78" s="15"/>
      <c r="IA78" s="15"/>
      <c r="IB78" s="15"/>
      <c r="IC78" s="15"/>
      <c r="ID78" s="15"/>
      <c r="IE78" s="15"/>
      <c r="IF78" s="15"/>
      <c r="IG78" s="15"/>
      <c r="IH78" s="15"/>
      <c r="II78" s="15"/>
      <c r="IJ78" s="15"/>
      <c r="IK78" s="15"/>
      <c r="IL78" s="15"/>
      <c r="IM78" s="15"/>
      <c r="IN78" s="15"/>
      <c r="IO78" s="15"/>
      <c r="IP78" s="15"/>
      <c r="IQ78" s="15"/>
      <c r="IR78" s="15"/>
      <c r="IS78" s="15"/>
      <c r="IT78" s="15"/>
      <c r="IU78" s="15"/>
      <c r="IV78" s="15"/>
    </row>
    <row r="79" spans="1:256" s="105" customFormat="1" ht="12.75">
      <c r="A79" s="887"/>
      <c r="B79" s="41">
        <v>3113</v>
      </c>
      <c r="C79" s="32" t="s">
        <v>470</v>
      </c>
      <c r="D79" s="152">
        <v>0</v>
      </c>
      <c r="E79" s="152">
        <v>1541035</v>
      </c>
      <c r="F79" s="280">
        <v>1284248</v>
      </c>
      <c r="G79" s="157">
        <f t="shared" si="3"/>
        <v>83.33671850412223</v>
      </c>
      <c r="H79" s="28"/>
      <c r="I79" s="28"/>
      <c r="J79" s="28"/>
      <c r="K79" s="28"/>
      <c r="L79" s="28"/>
      <c r="M79" s="28"/>
      <c r="N79" s="28"/>
      <c r="O79" s="69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  <c r="BM79" s="15"/>
      <c r="BN79" s="15"/>
      <c r="BO79" s="15"/>
      <c r="BP79" s="15"/>
      <c r="BQ79" s="15"/>
      <c r="BR79" s="15"/>
      <c r="BS79" s="15"/>
      <c r="BT79" s="15"/>
      <c r="BU79" s="15"/>
      <c r="BV79" s="15"/>
      <c r="BW79" s="15"/>
      <c r="BX79" s="15"/>
      <c r="BY79" s="15"/>
      <c r="BZ79" s="15"/>
      <c r="CA79" s="15"/>
      <c r="CB79" s="15"/>
      <c r="CC79" s="15"/>
      <c r="CD79" s="15"/>
      <c r="CE79" s="15"/>
      <c r="CF79" s="15"/>
      <c r="CG79" s="15"/>
      <c r="CH79" s="15"/>
      <c r="CI79" s="15"/>
      <c r="CJ79" s="15"/>
      <c r="CK79" s="15"/>
      <c r="CL79" s="15"/>
      <c r="CM79" s="15"/>
      <c r="CN79" s="15"/>
      <c r="CO79" s="15"/>
      <c r="CP79" s="15"/>
      <c r="CQ79" s="15"/>
      <c r="CR79" s="15"/>
      <c r="CS79" s="15"/>
      <c r="CT79" s="15"/>
      <c r="CU79" s="15"/>
      <c r="CV79" s="15"/>
      <c r="CW79" s="15"/>
      <c r="CX79" s="15"/>
      <c r="CY79" s="15"/>
      <c r="CZ79" s="15"/>
      <c r="DA79" s="15"/>
      <c r="DB79" s="15"/>
      <c r="DC79" s="15"/>
      <c r="DD79" s="15"/>
      <c r="DE79" s="15"/>
      <c r="DF79" s="15"/>
      <c r="DG79" s="15"/>
      <c r="DH79" s="15"/>
      <c r="DI79" s="15"/>
      <c r="DJ79" s="15"/>
      <c r="DK79" s="15"/>
      <c r="DL79" s="15"/>
      <c r="DM79" s="15"/>
      <c r="DN79" s="15"/>
      <c r="DO79" s="15"/>
      <c r="DP79" s="15"/>
      <c r="DQ79" s="15"/>
      <c r="DR79" s="15"/>
      <c r="DS79" s="15"/>
      <c r="DT79" s="15"/>
      <c r="DU79" s="15"/>
      <c r="DV79" s="15"/>
      <c r="DW79" s="15"/>
      <c r="DX79" s="15"/>
      <c r="DY79" s="15"/>
      <c r="DZ79" s="15"/>
      <c r="EA79" s="15"/>
      <c r="EB79" s="15"/>
      <c r="EC79" s="15"/>
      <c r="ED79" s="15"/>
      <c r="EE79" s="15"/>
      <c r="EF79" s="15"/>
      <c r="EG79" s="15"/>
      <c r="EH79" s="15"/>
      <c r="EI79" s="15"/>
      <c r="EJ79" s="15"/>
      <c r="EK79" s="15"/>
      <c r="EL79" s="15"/>
      <c r="EM79" s="15"/>
      <c r="EN79" s="15"/>
      <c r="EO79" s="15"/>
      <c r="EP79" s="15"/>
      <c r="EQ79" s="15"/>
      <c r="ER79" s="15"/>
      <c r="ES79" s="15"/>
      <c r="ET79" s="15"/>
      <c r="EU79" s="15"/>
      <c r="EV79" s="15"/>
      <c r="EW79" s="15"/>
      <c r="EX79" s="15"/>
      <c r="EY79" s="15"/>
      <c r="EZ79" s="15"/>
      <c r="FA79" s="15"/>
      <c r="FB79" s="15"/>
      <c r="FC79" s="15"/>
      <c r="FD79" s="15"/>
      <c r="FE79" s="15"/>
      <c r="FF79" s="15"/>
      <c r="FG79" s="15"/>
      <c r="FH79" s="15"/>
      <c r="FI79" s="15"/>
      <c r="FJ79" s="15"/>
      <c r="FK79" s="15"/>
      <c r="FL79" s="15"/>
      <c r="FM79" s="15"/>
      <c r="FN79" s="15"/>
      <c r="FO79" s="15"/>
      <c r="FP79" s="15"/>
      <c r="FQ79" s="15"/>
      <c r="FR79" s="15"/>
      <c r="FS79" s="15"/>
      <c r="FT79" s="15"/>
      <c r="FU79" s="15"/>
      <c r="FV79" s="15"/>
      <c r="FW79" s="15"/>
      <c r="FX79" s="15"/>
      <c r="FY79" s="15"/>
      <c r="FZ79" s="15"/>
      <c r="GA79" s="15"/>
      <c r="GB79" s="15"/>
      <c r="GC79" s="15"/>
      <c r="GD79" s="15"/>
      <c r="GE79" s="15"/>
      <c r="GF79" s="15"/>
      <c r="GG79" s="15"/>
      <c r="GH79" s="15"/>
      <c r="GI79" s="15"/>
      <c r="GJ79" s="15"/>
      <c r="GK79" s="15"/>
      <c r="GL79" s="15"/>
      <c r="GM79" s="15"/>
      <c r="GN79" s="15"/>
      <c r="GO79" s="15"/>
      <c r="GP79" s="15"/>
      <c r="GQ79" s="15"/>
      <c r="GR79" s="15"/>
      <c r="GS79" s="15"/>
      <c r="GT79" s="15"/>
      <c r="GU79" s="15"/>
      <c r="GV79" s="15"/>
      <c r="GW79" s="15"/>
      <c r="GX79" s="15"/>
      <c r="GY79" s="15"/>
      <c r="GZ79" s="15"/>
      <c r="HA79" s="15"/>
      <c r="HB79" s="15"/>
      <c r="HC79" s="15"/>
      <c r="HD79" s="15"/>
      <c r="HE79" s="15"/>
      <c r="HF79" s="15"/>
      <c r="HG79" s="15"/>
      <c r="HH79" s="15"/>
      <c r="HI79" s="15"/>
      <c r="HJ79" s="15"/>
      <c r="HK79" s="15"/>
      <c r="HL79" s="15"/>
      <c r="HM79" s="15"/>
      <c r="HN79" s="15"/>
      <c r="HO79" s="15"/>
      <c r="HP79" s="15"/>
      <c r="HQ79" s="15"/>
      <c r="HR79" s="15"/>
      <c r="HS79" s="15"/>
      <c r="HT79" s="15"/>
      <c r="HU79" s="15"/>
      <c r="HV79" s="15"/>
      <c r="HW79" s="15"/>
      <c r="HX79" s="15"/>
      <c r="HY79" s="15"/>
      <c r="HZ79" s="15"/>
      <c r="IA79" s="15"/>
      <c r="IB79" s="15"/>
      <c r="IC79" s="15"/>
      <c r="ID79" s="15"/>
      <c r="IE79" s="15"/>
      <c r="IF79" s="15"/>
      <c r="IG79" s="15"/>
      <c r="IH79" s="15"/>
      <c r="II79" s="15"/>
      <c r="IJ79" s="15"/>
      <c r="IK79" s="15"/>
      <c r="IL79" s="15"/>
      <c r="IM79" s="15"/>
      <c r="IN79" s="15"/>
      <c r="IO79" s="15"/>
      <c r="IP79" s="15"/>
      <c r="IQ79" s="15"/>
      <c r="IR79" s="15"/>
      <c r="IS79" s="15"/>
      <c r="IT79" s="15"/>
      <c r="IU79" s="15"/>
      <c r="IV79" s="15"/>
    </row>
    <row r="80" spans="1:256" s="105" customFormat="1" ht="12.75">
      <c r="A80" s="887"/>
      <c r="B80" s="41">
        <v>3114</v>
      </c>
      <c r="C80" s="32" t="s">
        <v>356</v>
      </c>
      <c r="D80" s="152">
        <v>0</v>
      </c>
      <c r="E80" s="152">
        <v>118402</v>
      </c>
      <c r="F80" s="280">
        <v>98672</v>
      </c>
      <c r="G80" s="157">
        <f t="shared" si="3"/>
        <v>83.33643012786946</v>
      </c>
      <c r="H80" s="28"/>
      <c r="I80" s="28"/>
      <c r="J80" s="28"/>
      <c r="K80" s="28"/>
      <c r="L80" s="28"/>
      <c r="M80" s="28"/>
      <c r="N80" s="28"/>
      <c r="O80" s="69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  <c r="BM80" s="15"/>
      <c r="BN80" s="15"/>
      <c r="BO80" s="15"/>
      <c r="BP80" s="15"/>
      <c r="BQ80" s="15"/>
      <c r="BR80" s="15"/>
      <c r="BS80" s="15"/>
      <c r="BT80" s="15"/>
      <c r="BU80" s="15"/>
      <c r="BV80" s="15"/>
      <c r="BW80" s="15"/>
      <c r="BX80" s="15"/>
      <c r="BY80" s="15"/>
      <c r="BZ80" s="15"/>
      <c r="CA80" s="15"/>
      <c r="CB80" s="15"/>
      <c r="CC80" s="15"/>
      <c r="CD80" s="15"/>
      <c r="CE80" s="15"/>
      <c r="CF80" s="15"/>
      <c r="CG80" s="15"/>
      <c r="CH80" s="15"/>
      <c r="CI80" s="15"/>
      <c r="CJ80" s="15"/>
      <c r="CK80" s="15"/>
      <c r="CL80" s="15"/>
      <c r="CM80" s="15"/>
      <c r="CN80" s="15"/>
      <c r="CO80" s="15"/>
      <c r="CP80" s="15"/>
      <c r="CQ80" s="15"/>
      <c r="CR80" s="15"/>
      <c r="CS80" s="15"/>
      <c r="CT80" s="15"/>
      <c r="CU80" s="15"/>
      <c r="CV80" s="15"/>
      <c r="CW80" s="15"/>
      <c r="CX80" s="15"/>
      <c r="CY80" s="15"/>
      <c r="CZ80" s="15"/>
      <c r="DA80" s="15"/>
      <c r="DB80" s="15"/>
      <c r="DC80" s="15"/>
      <c r="DD80" s="15"/>
      <c r="DE80" s="15"/>
      <c r="DF80" s="15"/>
      <c r="DG80" s="15"/>
      <c r="DH80" s="15"/>
      <c r="DI80" s="15"/>
      <c r="DJ80" s="15"/>
      <c r="DK80" s="15"/>
      <c r="DL80" s="15"/>
      <c r="DM80" s="15"/>
      <c r="DN80" s="15"/>
      <c r="DO80" s="15"/>
      <c r="DP80" s="15"/>
      <c r="DQ80" s="15"/>
      <c r="DR80" s="15"/>
      <c r="DS80" s="15"/>
      <c r="DT80" s="15"/>
      <c r="DU80" s="15"/>
      <c r="DV80" s="15"/>
      <c r="DW80" s="15"/>
      <c r="DX80" s="15"/>
      <c r="DY80" s="15"/>
      <c r="DZ80" s="15"/>
      <c r="EA80" s="15"/>
      <c r="EB80" s="15"/>
      <c r="EC80" s="15"/>
      <c r="ED80" s="15"/>
      <c r="EE80" s="15"/>
      <c r="EF80" s="15"/>
      <c r="EG80" s="15"/>
      <c r="EH80" s="15"/>
      <c r="EI80" s="15"/>
      <c r="EJ80" s="15"/>
      <c r="EK80" s="15"/>
      <c r="EL80" s="15"/>
      <c r="EM80" s="15"/>
      <c r="EN80" s="15"/>
      <c r="EO80" s="15"/>
      <c r="EP80" s="15"/>
      <c r="EQ80" s="15"/>
      <c r="ER80" s="15"/>
      <c r="ES80" s="15"/>
      <c r="ET80" s="15"/>
      <c r="EU80" s="15"/>
      <c r="EV80" s="15"/>
      <c r="EW80" s="15"/>
      <c r="EX80" s="15"/>
      <c r="EY80" s="15"/>
      <c r="EZ80" s="15"/>
      <c r="FA80" s="15"/>
      <c r="FB80" s="15"/>
      <c r="FC80" s="15"/>
      <c r="FD80" s="15"/>
      <c r="FE80" s="15"/>
      <c r="FF80" s="15"/>
      <c r="FG80" s="15"/>
      <c r="FH80" s="15"/>
      <c r="FI80" s="15"/>
      <c r="FJ80" s="15"/>
      <c r="FK80" s="15"/>
      <c r="FL80" s="15"/>
      <c r="FM80" s="15"/>
      <c r="FN80" s="15"/>
      <c r="FO80" s="15"/>
      <c r="FP80" s="15"/>
      <c r="FQ80" s="15"/>
      <c r="FR80" s="15"/>
      <c r="FS80" s="15"/>
      <c r="FT80" s="15"/>
      <c r="FU80" s="15"/>
      <c r="FV80" s="15"/>
      <c r="FW80" s="15"/>
      <c r="FX80" s="15"/>
      <c r="FY80" s="15"/>
      <c r="FZ80" s="15"/>
      <c r="GA80" s="15"/>
      <c r="GB80" s="15"/>
      <c r="GC80" s="15"/>
      <c r="GD80" s="15"/>
      <c r="GE80" s="15"/>
      <c r="GF80" s="15"/>
      <c r="GG80" s="15"/>
      <c r="GH80" s="15"/>
      <c r="GI80" s="15"/>
      <c r="GJ80" s="15"/>
      <c r="GK80" s="15"/>
      <c r="GL80" s="15"/>
      <c r="GM80" s="15"/>
      <c r="GN80" s="15"/>
      <c r="GO80" s="15"/>
      <c r="GP80" s="15"/>
      <c r="GQ80" s="15"/>
      <c r="GR80" s="15"/>
      <c r="GS80" s="15"/>
      <c r="GT80" s="15"/>
      <c r="GU80" s="15"/>
      <c r="GV80" s="15"/>
      <c r="GW80" s="15"/>
      <c r="GX80" s="15"/>
      <c r="GY80" s="15"/>
      <c r="GZ80" s="15"/>
      <c r="HA80" s="15"/>
      <c r="HB80" s="15"/>
      <c r="HC80" s="15"/>
      <c r="HD80" s="15"/>
      <c r="HE80" s="15"/>
      <c r="HF80" s="15"/>
      <c r="HG80" s="15"/>
      <c r="HH80" s="15"/>
      <c r="HI80" s="15"/>
      <c r="HJ80" s="15"/>
      <c r="HK80" s="15"/>
      <c r="HL80" s="15"/>
      <c r="HM80" s="15"/>
      <c r="HN80" s="15"/>
      <c r="HO80" s="15"/>
      <c r="HP80" s="15"/>
      <c r="HQ80" s="15"/>
      <c r="HR80" s="15"/>
      <c r="HS80" s="15"/>
      <c r="HT80" s="15"/>
      <c r="HU80" s="15"/>
      <c r="HV80" s="15"/>
      <c r="HW80" s="15"/>
      <c r="HX80" s="15"/>
      <c r="HY80" s="15"/>
      <c r="HZ80" s="15"/>
      <c r="IA80" s="15"/>
      <c r="IB80" s="15"/>
      <c r="IC80" s="15"/>
      <c r="ID80" s="15"/>
      <c r="IE80" s="15"/>
      <c r="IF80" s="15"/>
      <c r="IG80" s="15"/>
      <c r="IH80" s="15"/>
      <c r="II80" s="15"/>
      <c r="IJ80" s="15"/>
      <c r="IK80" s="15"/>
      <c r="IL80" s="15"/>
      <c r="IM80" s="15"/>
      <c r="IN80" s="15"/>
      <c r="IO80" s="15"/>
      <c r="IP80" s="15"/>
      <c r="IQ80" s="15"/>
      <c r="IR80" s="15"/>
      <c r="IS80" s="15"/>
      <c r="IT80" s="15"/>
      <c r="IU80" s="15"/>
      <c r="IV80" s="15"/>
    </row>
    <row r="81" spans="1:256" s="105" customFormat="1" ht="12.75">
      <c r="A81" s="887"/>
      <c r="B81" s="41">
        <v>3117</v>
      </c>
      <c r="C81" s="32" t="s">
        <v>786</v>
      </c>
      <c r="D81" s="152">
        <v>0</v>
      </c>
      <c r="E81" s="152">
        <v>258799</v>
      </c>
      <c r="F81" s="280">
        <v>215710</v>
      </c>
      <c r="G81" s="157">
        <f t="shared" si="3"/>
        <v>83.35039934466516</v>
      </c>
      <c r="H81" s="28"/>
      <c r="I81" s="28"/>
      <c r="J81" s="28"/>
      <c r="K81" s="28"/>
      <c r="L81" s="28"/>
      <c r="M81" s="28"/>
      <c r="N81" s="28"/>
      <c r="O81" s="69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  <c r="BM81" s="15"/>
      <c r="BN81" s="15"/>
      <c r="BO81" s="15"/>
      <c r="BP81" s="15"/>
      <c r="BQ81" s="15"/>
      <c r="BR81" s="15"/>
      <c r="BS81" s="15"/>
      <c r="BT81" s="15"/>
      <c r="BU81" s="15"/>
      <c r="BV81" s="15"/>
      <c r="BW81" s="15"/>
      <c r="BX81" s="15"/>
      <c r="BY81" s="15"/>
      <c r="BZ81" s="15"/>
      <c r="CA81" s="15"/>
      <c r="CB81" s="15"/>
      <c r="CC81" s="15"/>
      <c r="CD81" s="15"/>
      <c r="CE81" s="15"/>
      <c r="CF81" s="15"/>
      <c r="CG81" s="15"/>
      <c r="CH81" s="15"/>
      <c r="CI81" s="15"/>
      <c r="CJ81" s="15"/>
      <c r="CK81" s="15"/>
      <c r="CL81" s="15"/>
      <c r="CM81" s="15"/>
      <c r="CN81" s="15"/>
      <c r="CO81" s="15"/>
      <c r="CP81" s="15"/>
      <c r="CQ81" s="15"/>
      <c r="CR81" s="15"/>
      <c r="CS81" s="15"/>
      <c r="CT81" s="15"/>
      <c r="CU81" s="15"/>
      <c r="CV81" s="15"/>
      <c r="CW81" s="15"/>
      <c r="CX81" s="15"/>
      <c r="CY81" s="15"/>
      <c r="CZ81" s="15"/>
      <c r="DA81" s="15"/>
      <c r="DB81" s="15"/>
      <c r="DC81" s="15"/>
      <c r="DD81" s="15"/>
      <c r="DE81" s="15"/>
      <c r="DF81" s="15"/>
      <c r="DG81" s="15"/>
      <c r="DH81" s="15"/>
      <c r="DI81" s="15"/>
      <c r="DJ81" s="15"/>
      <c r="DK81" s="15"/>
      <c r="DL81" s="15"/>
      <c r="DM81" s="15"/>
      <c r="DN81" s="15"/>
      <c r="DO81" s="15"/>
      <c r="DP81" s="15"/>
      <c r="DQ81" s="15"/>
      <c r="DR81" s="15"/>
      <c r="DS81" s="15"/>
      <c r="DT81" s="15"/>
      <c r="DU81" s="15"/>
      <c r="DV81" s="15"/>
      <c r="DW81" s="15"/>
      <c r="DX81" s="15"/>
      <c r="DY81" s="15"/>
      <c r="DZ81" s="15"/>
      <c r="EA81" s="15"/>
      <c r="EB81" s="15"/>
      <c r="EC81" s="15"/>
      <c r="ED81" s="15"/>
      <c r="EE81" s="15"/>
      <c r="EF81" s="15"/>
      <c r="EG81" s="15"/>
      <c r="EH81" s="15"/>
      <c r="EI81" s="15"/>
      <c r="EJ81" s="15"/>
      <c r="EK81" s="15"/>
      <c r="EL81" s="15"/>
      <c r="EM81" s="15"/>
      <c r="EN81" s="15"/>
      <c r="EO81" s="15"/>
      <c r="EP81" s="15"/>
      <c r="EQ81" s="15"/>
      <c r="ER81" s="15"/>
      <c r="ES81" s="15"/>
      <c r="ET81" s="15"/>
      <c r="EU81" s="15"/>
      <c r="EV81" s="15"/>
      <c r="EW81" s="15"/>
      <c r="EX81" s="15"/>
      <c r="EY81" s="15"/>
      <c r="EZ81" s="15"/>
      <c r="FA81" s="15"/>
      <c r="FB81" s="15"/>
      <c r="FC81" s="15"/>
      <c r="FD81" s="15"/>
      <c r="FE81" s="15"/>
      <c r="FF81" s="15"/>
      <c r="FG81" s="15"/>
      <c r="FH81" s="15"/>
      <c r="FI81" s="15"/>
      <c r="FJ81" s="15"/>
      <c r="FK81" s="15"/>
      <c r="FL81" s="15"/>
      <c r="FM81" s="15"/>
      <c r="FN81" s="15"/>
      <c r="FO81" s="15"/>
      <c r="FP81" s="15"/>
      <c r="FQ81" s="15"/>
      <c r="FR81" s="15"/>
      <c r="FS81" s="15"/>
      <c r="FT81" s="15"/>
      <c r="FU81" s="15"/>
      <c r="FV81" s="15"/>
      <c r="FW81" s="15"/>
      <c r="FX81" s="15"/>
      <c r="FY81" s="15"/>
      <c r="FZ81" s="15"/>
      <c r="GA81" s="15"/>
      <c r="GB81" s="15"/>
      <c r="GC81" s="15"/>
      <c r="GD81" s="15"/>
      <c r="GE81" s="15"/>
      <c r="GF81" s="15"/>
      <c r="GG81" s="15"/>
      <c r="GH81" s="15"/>
      <c r="GI81" s="15"/>
      <c r="GJ81" s="15"/>
      <c r="GK81" s="15"/>
      <c r="GL81" s="15"/>
      <c r="GM81" s="15"/>
      <c r="GN81" s="15"/>
      <c r="GO81" s="15"/>
      <c r="GP81" s="15"/>
      <c r="GQ81" s="15"/>
      <c r="GR81" s="15"/>
      <c r="GS81" s="15"/>
      <c r="GT81" s="15"/>
      <c r="GU81" s="15"/>
      <c r="GV81" s="15"/>
      <c r="GW81" s="15"/>
      <c r="GX81" s="15"/>
      <c r="GY81" s="15"/>
      <c r="GZ81" s="15"/>
      <c r="HA81" s="15"/>
      <c r="HB81" s="15"/>
      <c r="HC81" s="15"/>
      <c r="HD81" s="15"/>
      <c r="HE81" s="15"/>
      <c r="HF81" s="15"/>
      <c r="HG81" s="15"/>
      <c r="HH81" s="15"/>
      <c r="HI81" s="15"/>
      <c r="HJ81" s="15"/>
      <c r="HK81" s="15"/>
      <c r="HL81" s="15"/>
      <c r="HM81" s="15"/>
      <c r="HN81" s="15"/>
      <c r="HO81" s="15"/>
      <c r="HP81" s="15"/>
      <c r="HQ81" s="15"/>
      <c r="HR81" s="15"/>
      <c r="HS81" s="15"/>
      <c r="HT81" s="15"/>
      <c r="HU81" s="15"/>
      <c r="HV81" s="15"/>
      <c r="HW81" s="15"/>
      <c r="HX81" s="15"/>
      <c r="HY81" s="15"/>
      <c r="HZ81" s="15"/>
      <c r="IA81" s="15"/>
      <c r="IB81" s="15"/>
      <c r="IC81" s="15"/>
      <c r="ID81" s="15"/>
      <c r="IE81" s="15"/>
      <c r="IF81" s="15"/>
      <c r="IG81" s="15"/>
      <c r="IH81" s="15"/>
      <c r="II81" s="15"/>
      <c r="IJ81" s="15"/>
      <c r="IK81" s="15"/>
      <c r="IL81" s="15"/>
      <c r="IM81" s="15"/>
      <c r="IN81" s="15"/>
      <c r="IO81" s="15"/>
      <c r="IP81" s="15"/>
      <c r="IQ81" s="15"/>
      <c r="IR81" s="15"/>
      <c r="IS81" s="15"/>
      <c r="IT81" s="15"/>
      <c r="IU81" s="15"/>
      <c r="IV81" s="15"/>
    </row>
    <row r="82" spans="1:256" s="105" customFormat="1" ht="12.75">
      <c r="A82" s="887"/>
      <c r="B82" s="41">
        <v>3121</v>
      </c>
      <c r="C82" s="32" t="s">
        <v>357</v>
      </c>
      <c r="D82" s="152">
        <v>0</v>
      </c>
      <c r="E82" s="152">
        <v>259767</v>
      </c>
      <c r="F82" s="280">
        <v>216478</v>
      </c>
      <c r="G82" s="157">
        <f t="shared" si="3"/>
        <v>83.33545061535915</v>
      </c>
      <c r="H82" s="28"/>
      <c r="I82" s="28"/>
      <c r="J82" s="28"/>
      <c r="K82" s="28"/>
      <c r="L82" s="28"/>
      <c r="M82" s="28"/>
      <c r="N82" s="28"/>
      <c r="O82" s="69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  <c r="BM82" s="15"/>
      <c r="BN82" s="15"/>
      <c r="BO82" s="15"/>
      <c r="BP82" s="15"/>
      <c r="BQ82" s="15"/>
      <c r="BR82" s="15"/>
      <c r="BS82" s="15"/>
      <c r="BT82" s="15"/>
      <c r="BU82" s="15"/>
      <c r="BV82" s="15"/>
      <c r="BW82" s="15"/>
      <c r="BX82" s="15"/>
      <c r="BY82" s="15"/>
      <c r="BZ82" s="15"/>
      <c r="CA82" s="15"/>
      <c r="CB82" s="15"/>
      <c r="CC82" s="15"/>
      <c r="CD82" s="15"/>
      <c r="CE82" s="15"/>
      <c r="CF82" s="15"/>
      <c r="CG82" s="15"/>
      <c r="CH82" s="15"/>
      <c r="CI82" s="15"/>
      <c r="CJ82" s="15"/>
      <c r="CK82" s="15"/>
      <c r="CL82" s="15"/>
      <c r="CM82" s="15"/>
      <c r="CN82" s="15"/>
      <c r="CO82" s="15"/>
      <c r="CP82" s="15"/>
      <c r="CQ82" s="15"/>
      <c r="CR82" s="15"/>
      <c r="CS82" s="15"/>
      <c r="CT82" s="15"/>
      <c r="CU82" s="15"/>
      <c r="CV82" s="15"/>
      <c r="CW82" s="15"/>
      <c r="CX82" s="15"/>
      <c r="CY82" s="15"/>
      <c r="CZ82" s="15"/>
      <c r="DA82" s="15"/>
      <c r="DB82" s="15"/>
      <c r="DC82" s="15"/>
      <c r="DD82" s="15"/>
      <c r="DE82" s="15"/>
      <c r="DF82" s="15"/>
      <c r="DG82" s="15"/>
      <c r="DH82" s="15"/>
      <c r="DI82" s="15"/>
      <c r="DJ82" s="15"/>
      <c r="DK82" s="15"/>
      <c r="DL82" s="15"/>
      <c r="DM82" s="15"/>
      <c r="DN82" s="15"/>
      <c r="DO82" s="15"/>
      <c r="DP82" s="15"/>
      <c r="DQ82" s="15"/>
      <c r="DR82" s="15"/>
      <c r="DS82" s="15"/>
      <c r="DT82" s="15"/>
      <c r="DU82" s="15"/>
      <c r="DV82" s="15"/>
      <c r="DW82" s="15"/>
      <c r="DX82" s="15"/>
      <c r="DY82" s="15"/>
      <c r="DZ82" s="15"/>
      <c r="EA82" s="15"/>
      <c r="EB82" s="15"/>
      <c r="EC82" s="15"/>
      <c r="ED82" s="15"/>
      <c r="EE82" s="15"/>
      <c r="EF82" s="15"/>
      <c r="EG82" s="15"/>
      <c r="EH82" s="15"/>
      <c r="EI82" s="15"/>
      <c r="EJ82" s="15"/>
      <c r="EK82" s="15"/>
      <c r="EL82" s="15"/>
      <c r="EM82" s="15"/>
      <c r="EN82" s="15"/>
      <c r="EO82" s="15"/>
      <c r="EP82" s="15"/>
      <c r="EQ82" s="15"/>
      <c r="ER82" s="15"/>
      <c r="ES82" s="15"/>
      <c r="ET82" s="15"/>
      <c r="EU82" s="15"/>
      <c r="EV82" s="15"/>
      <c r="EW82" s="15"/>
      <c r="EX82" s="15"/>
      <c r="EY82" s="15"/>
      <c r="EZ82" s="15"/>
      <c r="FA82" s="15"/>
      <c r="FB82" s="15"/>
      <c r="FC82" s="15"/>
      <c r="FD82" s="15"/>
      <c r="FE82" s="15"/>
      <c r="FF82" s="15"/>
      <c r="FG82" s="15"/>
      <c r="FH82" s="15"/>
      <c r="FI82" s="15"/>
      <c r="FJ82" s="15"/>
      <c r="FK82" s="15"/>
      <c r="FL82" s="15"/>
      <c r="FM82" s="15"/>
      <c r="FN82" s="15"/>
      <c r="FO82" s="15"/>
      <c r="FP82" s="15"/>
      <c r="FQ82" s="15"/>
      <c r="FR82" s="15"/>
      <c r="FS82" s="15"/>
      <c r="FT82" s="15"/>
      <c r="FU82" s="15"/>
      <c r="FV82" s="15"/>
      <c r="FW82" s="15"/>
      <c r="FX82" s="15"/>
      <c r="FY82" s="15"/>
      <c r="FZ82" s="15"/>
      <c r="GA82" s="15"/>
      <c r="GB82" s="15"/>
      <c r="GC82" s="15"/>
      <c r="GD82" s="15"/>
      <c r="GE82" s="15"/>
      <c r="GF82" s="15"/>
      <c r="GG82" s="15"/>
      <c r="GH82" s="15"/>
      <c r="GI82" s="15"/>
      <c r="GJ82" s="15"/>
      <c r="GK82" s="15"/>
      <c r="GL82" s="15"/>
      <c r="GM82" s="15"/>
      <c r="GN82" s="15"/>
      <c r="GO82" s="15"/>
      <c r="GP82" s="15"/>
      <c r="GQ82" s="15"/>
      <c r="GR82" s="15"/>
      <c r="GS82" s="15"/>
      <c r="GT82" s="15"/>
      <c r="GU82" s="15"/>
      <c r="GV82" s="15"/>
      <c r="GW82" s="15"/>
      <c r="GX82" s="15"/>
      <c r="GY82" s="15"/>
      <c r="GZ82" s="15"/>
      <c r="HA82" s="15"/>
      <c r="HB82" s="15"/>
      <c r="HC82" s="15"/>
      <c r="HD82" s="15"/>
      <c r="HE82" s="15"/>
      <c r="HF82" s="15"/>
      <c r="HG82" s="15"/>
      <c r="HH82" s="15"/>
      <c r="HI82" s="15"/>
      <c r="HJ82" s="15"/>
      <c r="HK82" s="15"/>
      <c r="HL82" s="15"/>
      <c r="HM82" s="15"/>
      <c r="HN82" s="15"/>
      <c r="HO82" s="15"/>
      <c r="HP82" s="15"/>
      <c r="HQ82" s="15"/>
      <c r="HR82" s="15"/>
      <c r="HS82" s="15"/>
      <c r="HT82" s="15"/>
      <c r="HU82" s="15"/>
      <c r="HV82" s="15"/>
      <c r="HW82" s="15"/>
      <c r="HX82" s="15"/>
      <c r="HY82" s="15"/>
      <c r="HZ82" s="15"/>
      <c r="IA82" s="15"/>
      <c r="IB82" s="15"/>
      <c r="IC82" s="15"/>
      <c r="ID82" s="15"/>
      <c r="IE82" s="15"/>
      <c r="IF82" s="15"/>
      <c r="IG82" s="15"/>
      <c r="IH82" s="15"/>
      <c r="II82" s="15"/>
      <c r="IJ82" s="15"/>
      <c r="IK82" s="15"/>
      <c r="IL82" s="15"/>
      <c r="IM82" s="15"/>
      <c r="IN82" s="15"/>
      <c r="IO82" s="15"/>
      <c r="IP82" s="15"/>
      <c r="IQ82" s="15"/>
      <c r="IR82" s="15"/>
      <c r="IS82" s="15"/>
      <c r="IT82" s="15"/>
      <c r="IU82" s="15"/>
      <c r="IV82" s="15"/>
    </row>
    <row r="83" spans="1:256" s="105" customFormat="1" ht="12.75">
      <c r="A83" s="887"/>
      <c r="B83" s="41">
        <v>3122</v>
      </c>
      <c r="C83" s="32" t="s">
        <v>358</v>
      </c>
      <c r="D83" s="152">
        <v>0</v>
      </c>
      <c r="E83" s="152">
        <v>416756</v>
      </c>
      <c r="F83" s="280">
        <v>347306</v>
      </c>
      <c r="G83" s="157">
        <f t="shared" si="3"/>
        <v>83.33557285318027</v>
      </c>
      <c r="H83" s="28"/>
      <c r="I83" s="28"/>
      <c r="J83" s="28"/>
      <c r="K83" s="28"/>
      <c r="L83" s="28"/>
      <c r="M83" s="28"/>
      <c r="N83" s="28"/>
      <c r="O83" s="69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  <c r="BM83" s="15"/>
      <c r="BN83" s="15"/>
      <c r="BO83" s="15"/>
      <c r="BP83" s="15"/>
      <c r="BQ83" s="15"/>
      <c r="BR83" s="15"/>
      <c r="BS83" s="15"/>
      <c r="BT83" s="15"/>
      <c r="BU83" s="15"/>
      <c r="BV83" s="15"/>
      <c r="BW83" s="15"/>
      <c r="BX83" s="15"/>
      <c r="BY83" s="15"/>
      <c r="BZ83" s="15"/>
      <c r="CA83" s="15"/>
      <c r="CB83" s="15"/>
      <c r="CC83" s="15"/>
      <c r="CD83" s="15"/>
      <c r="CE83" s="15"/>
      <c r="CF83" s="15"/>
      <c r="CG83" s="15"/>
      <c r="CH83" s="15"/>
      <c r="CI83" s="15"/>
      <c r="CJ83" s="15"/>
      <c r="CK83" s="15"/>
      <c r="CL83" s="15"/>
      <c r="CM83" s="15"/>
      <c r="CN83" s="15"/>
      <c r="CO83" s="15"/>
      <c r="CP83" s="15"/>
      <c r="CQ83" s="15"/>
      <c r="CR83" s="15"/>
      <c r="CS83" s="15"/>
      <c r="CT83" s="15"/>
      <c r="CU83" s="15"/>
      <c r="CV83" s="15"/>
      <c r="CW83" s="15"/>
      <c r="CX83" s="15"/>
      <c r="CY83" s="15"/>
      <c r="CZ83" s="15"/>
      <c r="DA83" s="15"/>
      <c r="DB83" s="15"/>
      <c r="DC83" s="15"/>
      <c r="DD83" s="15"/>
      <c r="DE83" s="15"/>
      <c r="DF83" s="15"/>
      <c r="DG83" s="15"/>
      <c r="DH83" s="15"/>
      <c r="DI83" s="15"/>
      <c r="DJ83" s="15"/>
      <c r="DK83" s="15"/>
      <c r="DL83" s="15"/>
      <c r="DM83" s="15"/>
      <c r="DN83" s="15"/>
      <c r="DO83" s="15"/>
      <c r="DP83" s="15"/>
      <c r="DQ83" s="15"/>
      <c r="DR83" s="15"/>
      <c r="DS83" s="15"/>
      <c r="DT83" s="15"/>
      <c r="DU83" s="15"/>
      <c r="DV83" s="15"/>
      <c r="DW83" s="15"/>
      <c r="DX83" s="15"/>
      <c r="DY83" s="15"/>
      <c r="DZ83" s="15"/>
      <c r="EA83" s="15"/>
      <c r="EB83" s="15"/>
      <c r="EC83" s="15"/>
      <c r="ED83" s="15"/>
      <c r="EE83" s="15"/>
      <c r="EF83" s="15"/>
      <c r="EG83" s="15"/>
      <c r="EH83" s="15"/>
      <c r="EI83" s="15"/>
      <c r="EJ83" s="15"/>
      <c r="EK83" s="15"/>
      <c r="EL83" s="15"/>
      <c r="EM83" s="15"/>
      <c r="EN83" s="15"/>
      <c r="EO83" s="15"/>
      <c r="EP83" s="15"/>
      <c r="EQ83" s="15"/>
      <c r="ER83" s="15"/>
      <c r="ES83" s="15"/>
      <c r="ET83" s="15"/>
      <c r="EU83" s="15"/>
      <c r="EV83" s="15"/>
      <c r="EW83" s="15"/>
      <c r="EX83" s="15"/>
      <c r="EY83" s="15"/>
      <c r="EZ83" s="15"/>
      <c r="FA83" s="15"/>
      <c r="FB83" s="15"/>
      <c r="FC83" s="15"/>
      <c r="FD83" s="15"/>
      <c r="FE83" s="15"/>
      <c r="FF83" s="15"/>
      <c r="FG83" s="15"/>
      <c r="FH83" s="15"/>
      <c r="FI83" s="15"/>
      <c r="FJ83" s="15"/>
      <c r="FK83" s="15"/>
      <c r="FL83" s="15"/>
      <c r="FM83" s="15"/>
      <c r="FN83" s="15"/>
      <c r="FO83" s="15"/>
      <c r="FP83" s="15"/>
      <c r="FQ83" s="15"/>
      <c r="FR83" s="15"/>
      <c r="FS83" s="15"/>
      <c r="FT83" s="15"/>
      <c r="FU83" s="15"/>
      <c r="FV83" s="15"/>
      <c r="FW83" s="15"/>
      <c r="FX83" s="15"/>
      <c r="FY83" s="15"/>
      <c r="FZ83" s="15"/>
      <c r="GA83" s="15"/>
      <c r="GB83" s="15"/>
      <c r="GC83" s="15"/>
      <c r="GD83" s="15"/>
      <c r="GE83" s="15"/>
      <c r="GF83" s="15"/>
      <c r="GG83" s="15"/>
      <c r="GH83" s="15"/>
      <c r="GI83" s="15"/>
      <c r="GJ83" s="15"/>
      <c r="GK83" s="15"/>
      <c r="GL83" s="15"/>
      <c r="GM83" s="15"/>
      <c r="GN83" s="15"/>
      <c r="GO83" s="15"/>
      <c r="GP83" s="15"/>
      <c r="GQ83" s="15"/>
      <c r="GR83" s="15"/>
      <c r="GS83" s="15"/>
      <c r="GT83" s="15"/>
      <c r="GU83" s="15"/>
      <c r="GV83" s="15"/>
      <c r="GW83" s="15"/>
      <c r="GX83" s="15"/>
      <c r="GY83" s="15"/>
      <c r="GZ83" s="15"/>
      <c r="HA83" s="15"/>
      <c r="HB83" s="15"/>
      <c r="HC83" s="15"/>
      <c r="HD83" s="15"/>
      <c r="HE83" s="15"/>
      <c r="HF83" s="15"/>
      <c r="HG83" s="15"/>
      <c r="HH83" s="15"/>
      <c r="HI83" s="15"/>
      <c r="HJ83" s="15"/>
      <c r="HK83" s="15"/>
      <c r="HL83" s="15"/>
      <c r="HM83" s="15"/>
      <c r="HN83" s="15"/>
      <c r="HO83" s="15"/>
      <c r="HP83" s="15"/>
      <c r="HQ83" s="15"/>
      <c r="HR83" s="15"/>
      <c r="HS83" s="15"/>
      <c r="HT83" s="15"/>
      <c r="HU83" s="15"/>
      <c r="HV83" s="15"/>
      <c r="HW83" s="15"/>
      <c r="HX83" s="15"/>
      <c r="HY83" s="15"/>
      <c r="HZ83" s="15"/>
      <c r="IA83" s="15"/>
      <c r="IB83" s="15"/>
      <c r="IC83" s="15"/>
      <c r="ID83" s="15"/>
      <c r="IE83" s="15"/>
      <c r="IF83" s="15"/>
      <c r="IG83" s="15"/>
      <c r="IH83" s="15"/>
      <c r="II83" s="15"/>
      <c r="IJ83" s="15"/>
      <c r="IK83" s="15"/>
      <c r="IL83" s="15"/>
      <c r="IM83" s="15"/>
      <c r="IN83" s="15"/>
      <c r="IO83" s="15"/>
      <c r="IP83" s="15"/>
      <c r="IQ83" s="15"/>
      <c r="IR83" s="15"/>
      <c r="IS83" s="15"/>
      <c r="IT83" s="15"/>
      <c r="IU83" s="15"/>
      <c r="IV83" s="15"/>
    </row>
    <row r="84" spans="1:256" s="105" customFormat="1" ht="12.75">
      <c r="A84" s="887"/>
      <c r="B84" s="41">
        <v>3123</v>
      </c>
      <c r="C84" s="32" t="s">
        <v>422</v>
      </c>
      <c r="D84" s="152">
        <v>0</v>
      </c>
      <c r="E84" s="152">
        <v>459622</v>
      </c>
      <c r="F84" s="280">
        <v>383027</v>
      </c>
      <c r="G84" s="157">
        <f t="shared" si="3"/>
        <v>83.33521894078177</v>
      </c>
      <c r="H84" s="28"/>
      <c r="I84" s="28"/>
      <c r="J84" s="28"/>
      <c r="K84" s="28"/>
      <c r="L84" s="28"/>
      <c r="M84" s="28"/>
      <c r="N84" s="28"/>
      <c r="O84" s="69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  <c r="BM84" s="15"/>
      <c r="BN84" s="15"/>
      <c r="BO84" s="15"/>
      <c r="BP84" s="15"/>
      <c r="BQ84" s="15"/>
      <c r="BR84" s="15"/>
      <c r="BS84" s="15"/>
      <c r="BT84" s="15"/>
      <c r="BU84" s="15"/>
      <c r="BV84" s="15"/>
      <c r="BW84" s="15"/>
      <c r="BX84" s="15"/>
      <c r="BY84" s="15"/>
      <c r="BZ84" s="15"/>
      <c r="CA84" s="15"/>
      <c r="CB84" s="15"/>
      <c r="CC84" s="15"/>
      <c r="CD84" s="15"/>
      <c r="CE84" s="15"/>
      <c r="CF84" s="15"/>
      <c r="CG84" s="15"/>
      <c r="CH84" s="15"/>
      <c r="CI84" s="15"/>
      <c r="CJ84" s="15"/>
      <c r="CK84" s="15"/>
      <c r="CL84" s="15"/>
      <c r="CM84" s="15"/>
      <c r="CN84" s="15"/>
      <c r="CO84" s="15"/>
      <c r="CP84" s="15"/>
      <c r="CQ84" s="15"/>
      <c r="CR84" s="15"/>
      <c r="CS84" s="15"/>
      <c r="CT84" s="15"/>
      <c r="CU84" s="15"/>
      <c r="CV84" s="15"/>
      <c r="CW84" s="15"/>
      <c r="CX84" s="15"/>
      <c r="CY84" s="15"/>
      <c r="CZ84" s="15"/>
      <c r="DA84" s="15"/>
      <c r="DB84" s="15"/>
      <c r="DC84" s="15"/>
      <c r="DD84" s="15"/>
      <c r="DE84" s="15"/>
      <c r="DF84" s="15"/>
      <c r="DG84" s="15"/>
      <c r="DH84" s="15"/>
      <c r="DI84" s="15"/>
      <c r="DJ84" s="15"/>
      <c r="DK84" s="15"/>
      <c r="DL84" s="15"/>
      <c r="DM84" s="15"/>
      <c r="DN84" s="15"/>
      <c r="DO84" s="15"/>
      <c r="DP84" s="15"/>
      <c r="DQ84" s="15"/>
      <c r="DR84" s="15"/>
      <c r="DS84" s="15"/>
      <c r="DT84" s="15"/>
      <c r="DU84" s="15"/>
      <c r="DV84" s="15"/>
      <c r="DW84" s="15"/>
      <c r="DX84" s="15"/>
      <c r="DY84" s="15"/>
      <c r="DZ84" s="15"/>
      <c r="EA84" s="15"/>
      <c r="EB84" s="15"/>
      <c r="EC84" s="15"/>
      <c r="ED84" s="15"/>
      <c r="EE84" s="15"/>
      <c r="EF84" s="15"/>
      <c r="EG84" s="15"/>
      <c r="EH84" s="15"/>
      <c r="EI84" s="15"/>
      <c r="EJ84" s="15"/>
      <c r="EK84" s="15"/>
      <c r="EL84" s="15"/>
      <c r="EM84" s="15"/>
      <c r="EN84" s="15"/>
      <c r="EO84" s="15"/>
      <c r="EP84" s="15"/>
      <c r="EQ84" s="15"/>
      <c r="ER84" s="15"/>
      <c r="ES84" s="15"/>
      <c r="ET84" s="15"/>
      <c r="EU84" s="15"/>
      <c r="EV84" s="15"/>
      <c r="EW84" s="15"/>
      <c r="EX84" s="15"/>
      <c r="EY84" s="15"/>
      <c r="EZ84" s="15"/>
      <c r="FA84" s="15"/>
      <c r="FB84" s="15"/>
      <c r="FC84" s="15"/>
      <c r="FD84" s="15"/>
      <c r="FE84" s="15"/>
      <c r="FF84" s="15"/>
      <c r="FG84" s="15"/>
      <c r="FH84" s="15"/>
      <c r="FI84" s="15"/>
      <c r="FJ84" s="15"/>
      <c r="FK84" s="15"/>
      <c r="FL84" s="15"/>
      <c r="FM84" s="15"/>
      <c r="FN84" s="15"/>
      <c r="FO84" s="15"/>
      <c r="FP84" s="15"/>
      <c r="FQ84" s="15"/>
      <c r="FR84" s="15"/>
      <c r="FS84" s="15"/>
      <c r="FT84" s="15"/>
      <c r="FU84" s="15"/>
      <c r="FV84" s="15"/>
      <c r="FW84" s="15"/>
      <c r="FX84" s="15"/>
      <c r="FY84" s="15"/>
      <c r="FZ84" s="15"/>
      <c r="GA84" s="15"/>
      <c r="GB84" s="15"/>
      <c r="GC84" s="15"/>
      <c r="GD84" s="15"/>
      <c r="GE84" s="15"/>
      <c r="GF84" s="15"/>
      <c r="GG84" s="15"/>
      <c r="GH84" s="15"/>
      <c r="GI84" s="15"/>
      <c r="GJ84" s="15"/>
      <c r="GK84" s="15"/>
      <c r="GL84" s="15"/>
      <c r="GM84" s="15"/>
      <c r="GN84" s="15"/>
      <c r="GO84" s="15"/>
      <c r="GP84" s="15"/>
      <c r="GQ84" s="15"/>
      <c r="GR84" s="15"/>
      <c r="GS84" s="15"/>
      <c r="GT84" s="15"/>
      <c r="GU84" s="15"/>
      <c r="GV84" s="15"/>
      <c r="GW84" s="15"/>
      <c r="GX84" s="15"/>
      <c r="GY84" s="15"/>
      <c r="GZ84" s="15"/>
      <c r="HA84" s="15"/>
      <c r="HB84" s="15"/>
      <c r="HC84" s="15"/>
      <c r="HD84" s="15"/>
      <c r="HE84" s="15"/>
      <c r="HF84" s="15"/>
      <c r="HG84" s="15"/>
      <c r="HH84" s="15"/>
      <c r="HI84" s="15"/>
      <c r="HJ84" s="15"/>
      <c r="HK84" s="15"/>
      <c r="HL84" s="15"/>
      <c r="HM84" s="15"/>
      <c r="HN84" s="15"/>
      <c r="HO84" s="15"/>
      <c r="HP84" s="15"/>
      <c r="HQ84" s="15"/>
      <c r="HR84" s="15"/>
      <c r="HS84" s="15"/>
      <c r="HT84" s="15"/>
      <c r="HU84" s="15"/>
      <c r="HV84" s="15"/>
      <c r="HW84" s="15"/>
      <c r="HX84" s="15"/>
      <c r="HY84" s="15"/>
      <c r="HZ84" s="15"/>
      <c r="IA84" s="15"/>
      <c r="IB84" s="15"/>
      <c r="IC84" s="15"/>
      <c r="ID84" s="15"/>
      <c r="IE84" s="15"/>
      <c r="IF84" s="15"/>
      <c r="IG84" s="15"/>
      <c r="IH84" s="15"/>
      <c r="II84" s="15"/>
      <c r="IJ84" s="15"/>
      <c r="IK84" s="15"/>
      <c r="IL84" s="15"/>
      <c r="IM84" s="15"/>
      <c r="IN84" s="15"/>
      <c r="IO84" s="15"/>
      <c r="IP84" s="15"/>
      <c r="IQ84" s="15"/>
      <c r="IR84" s="15"/>
      <c r="IS84" s="15"/>
      <c r="IT84" s="15"/>
      <c r="IU84" s="15"/>
      <c r="IV84" s="15"/>
    </row>
    <row r="85" spans="1:256" s="105" customFormat="1" ht="24" customHeight="1">
      <c r="A85" s="887"/>
      <c r="B85" s="127">
        <v>3124</v>
      </c>
      <c r="C85" s="325" t="s">
        <v>824</v>
      </c>
      <c r="D85" s="156">
        <v>0</v>
      </c>
      <c r="E85" s="298">
        <v>15708</v>
      </c>
      <c r="F85" s="298">
        <v>13090</v>
      </c>
      <c r="G85" s="157">
        <f t="shared" si="3"/>
        <v>83.33333333333334</v>
      </c>
      <c r="H85" s="28"/>
      <c r="I85" s="28"/>
      <c r="J85" s="28"/>
      <c r="K85" s="28"/>
      <c r="L85" s="28"/>
      <c r="M85" s="28"/>
      <c r="N85" s="28"/>
      <c r="O85" s="69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  <c r="BM85" s="15"/>
      <c r="BN85" s="15"/>
      <c r="BO85" s="15"/>
      <c r="BP85" s="15"/>
      <c r="BQ85" s="15"/>
      <c r="BR85" s="15"/>
      <c r="BS85" s="15"/>
      <c r="BT85" s="15"/>
      <c r="BU85" s="15"/>
      <c r="BV85" s="15"/>
      <c r="BW85" s="15"/>
      <c r="BX85" s="15"/>
      <c r="BY85" s="15"/>
      <c r="BZ85" s="15"/>
      <c r="CA85" s="15"/>
      <c r="CB85" s="15"/>
      <c r="CC85" s="15"/>
      <c r="CD85" s="15"/>
      <c r="CE85" s="15"/>
      <c r="CF85" s="15"/>
      <c r="CG85" s="15"/>
      <c r="CH85" s="15"/>
      <c r="CI85" s="15"/>
      <c r="CJ85" s="15"/>
      <c r="CK85" s="15"/>
      <c r="CL85" s="15"/>
      <c r="CM85" s="15"/>
      <c r="CN85" s="15"/>
      <c r="CO85" s="15"/>
      <c r="CP85" s="15"/>
      <c r="CQ85" s="15"/>
      <c r="CR85" s="15"/>
      <c r="CS85" s="15"/>
      <c r="CT85" s="15"/>
      <c r="CU85" s="15"/>
      <c r="CV85" s="15"/>
      <c r="CW85" s="15"/>
      <c r="CX85" s="15"/>
      <c r="CY85" s="15"/>
      <c r="CZ85" s="15"/>
      <c r="DA85" s="15"/>
      <c r="DB85" s="15"/>
      <c r="DC85" s="15"/>
      <c r="DD85" s="15"/>
      <c r="DE85" s="15"/>
      <c r="DF85" s="15"/>
      <c r="DG85" s="15"/>
      <c r="DH85" s="15"/>
      <c r="DI85" s="15"/>
      <c r="DJ85" s="15"/>
      <c r="DK85" s="15"/>
      <c r="DL85" s="15"/>
      <c r="DM85" s="15"/>
      <c r="DN85" s="15"/>
      <c r="DO85" s="15"/>
      <c r="DP85" s="15"/>
      <c r="DQ85" s="15"/>
      <c r="DR85" s="15"/>
      <c r="DS85" s="15"/>
      <c r="DT85" s="15"/>
      <c r="DU85" s="15"/>
      <c r="DV85" s="15"/>
      <c r="DW85" s="15"/>
      <c r="DX85" s="15"/>
      <c r="DY85" s="15"/>
      <c r="DZ85" s="15"/>
      <c r="EA85" s="15"/>
      <c r="EB85" s="15"/>
      <c r="EC85" s="15"/>
      <c r="ED85" s="15"/>
      <c r="EE85" s="15"/>
      <c r="EF85" s="15"/>
      <c r="EG85" s="15"/>
      <c r="EH85" s="15"/>
      <c r="EI85" s="15"/>
      <c r="EJ85" s="15"/>
      <c r="EK85" s="15"/>
      <c r="EL85" s="15"/>
      <c r="EM85" s="15"/>
      <c r="EN85" s="15"/>
      <c r="EO85" s="15"/>
      <c r="EP85" s="15"/>
      <c r="EQ85" s="15"/>
      <c r="ER85" s="15"/>
      <c r="ES85" s="15"/>
      <c r="ET85" s="15"/>
      <c r="EU85" s="15"/>
      <c r="EV85" s="15"/>
      <c r="EW85" s="15"/>
      <c r="EX85" s="15"/>
      <c r="EY85" s="15"/>
      <c r="EZ85" s="15"/>
      <c r="FA85" s="15"/>
      <c r="FB85" s="15"/>
      <c r="FC85" s="15"/>
      <c r="FD85" s="15"/>
      <c r="FE85" s="15"/>
      <c r="FF85" s="15"/>
      <c r="FG85" s="15"/>
      <c r="FH85" s="15"/>
      <c r="FI85" s="15"/>
      <c r="FJ85" s="15"/>
      <c r="FK85" s="15"/>
      <c r="FL85" s="15"/>
      <c r="FM85" s="15"/>
      <c r="FN85" s="15"/>
      <c r="FO85" s="15"/>
      <c r="FP85" s="15"/>
      <c r="FQ85" s="15"/>
      <c r="FR85" s="15"/>
      <c r="FS85" s="15"/>
      <c r="FT85" s="15"/>
      <c r="FU85" s="15"/>
      <c r="FV85" s="15"/>
      <c r="FW85" s="15"/>
      <c r="FX85" s="15"/>
      <c r="FY85" s="15"/>
      <c r="FZ85" s="15"/>
      <c r="GA85" s="15"/>
      <c r="GB85" s="15"/>
      <c r="GC85" s="15"/>
      <c r="GD85" s="15"/>
      <c r="GE85" s="15"/>
      <c r="GF85" s="15"/>
      <c r="GG85" s="15"/>
      <c r="GH85" s="15"/>
      <c r="GI85" s="15"/>
      <c r="GJ85" s="15"/>
      <c r="GK85" s="15"/>
      <c r="GL85" s="15"/>
      <c r="GM85" s="15"/>
      <c r="GN85" s="15"/>
      <c r="GO85" s="15"/>
      <c r="GP85" s="15"/>
      <c r="GQ85" s="15"/>
      <c r="GR85" s="15"/>
      <c r="GS85" s="15"/>
      <c r="GT85" s="15"/>
      <c r="GU85" s="15"/>
      <c r="GV85" s="15"/>
      <c r="GW85" s="15"/>
      <c r="GX85" s="15"/>
      <c r="GY85" s="15"/>
      <c r="GZ85" s="15"/>
      <c r="HA85" s="15"/>
      <c r="HB85" s="15"/>
      <c r="HC85" s="15"/>
      <c r="HD85" s="15"/>
      <c r="HE85" s="15"/>
      <c r="HF85" s="15"/>
      <c r="HG85" s="15"/>
      <c r="HH85" s="15"/>
      <c r="HI85" s="15"/>
      <c r="HJ85" s="15"/>
      <c r="HK85" s="15"/>
      <c r="HL85" s="15"/>
      <c r="HM85" s="15"/>
      <c r="HN85" s="15"/>
      <c r="HO85" s="15"/>
      <c r="HP85" s="15"/>
      <c r="HQ85" s="15"/>
      <c r="HR85" s="15"/>
      <c r="HS85" s="15"/>
      <c r="HT85" s="15"/>
      <c r="HU85" s="15"/>
      <c r="HV85" s="15"/>
      <c r="HW85" s="15"/>
      <c r="HX85" s="15"/>
      <c r="HY85" s="15"/>
      <c r="HZ85" s="15"/>
      <c r="IA85" s="15"/>
      <c r="IB85" s="15"/>
      <c r="IC85" s="15"/>
      <c r="ID85" s="15"/>
      <c r="IE85" s="15"/>
      <c r="IF85" s="15"/>
      <c r="IG85" s="15"/>
      <c r="IH85" s="15"/>
      <c r="II85" s="15"/>
      <c r="IJ85" s="15"/>
      <c r="IK85" s="15"/>
      <c r="IL85" s="15"/>
      <c r="IM85" s="15"/>
      <c r="IN85" s="15"/>
      <c r="IO85" s="15"/>
      <c r="IP85" s="15"/>
      <c r="IQ85" s="15"/>
      <c r="IR85" s="15"/>
      <c r="IS85" s="15"/>
      <c r="IT85" s="15"/>
      <c r="IU85" s="15"/>
      <c r="IV85" s="15"/>
    </row>
    <row r="86" spans="1:256" s="105" customFormat="1" ht="12.75">
      <c r="A86" s="887"/>
      <c r="B86" s="41">
        <v>3141</v>
      </c>
      <c r="C86" s="32" t="s">
        <v>479</v>
      </c>
      <c r="D86" s="152">
        <v>0</v>
      </c>
      <c r="E86" s="152">
        <v>13084</v>
      </c>
      <c r="F86" s="280">
        <v>10904</v>
      </c>
      <c r="G86" s="157">
        <f t="shared" si="3"/>
        <v>83.33842861510242</v>
      </c>
      <c r="H86" s="28"/>
      <c r="I86" s="28"/>
      <c r="J86" s="28"/>
      <c r="K86" s="28"/>
      <c r="L86" s="28"/>
      <c r="M86" s="28"/>
      <c r="N86" s="28"/>
      <c r="O86" s="69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  <c r="BM86" s="15"/>
      <c r="BN86" s="15"/>
      <c r="BO86" s="15"/>
      <c r="BP86" s="15"/>
      <c r="BQ86" s="15"/>
      <c r="BR86" s="15"/>
      <c r="BS86" s="15"/>
      <c r="BT86" s="15"/>
      <c r="BU86" s="15"/>
      <c r="BV86" s="15"/>
      <c r="BW86" s="15"/>
      <c r="BX86" s="15"/>
      <c r="BY86" s="15"/>
      <c r="BZ86" s="15"/>
      <c r="CA86" s="15"/>
      <c r="CB86" s="15"/>
      <c r="CC86" s="15"/>
      <c r="CD86" s="15"/>
      <c r="CE86" s="15"/>
      <c r="CF86" s="15"/>
      <c r="CG86" s="15"/>
      <c r="CH86" s="15"/>
      <c r="CI86" s="15"/>
      <c r="CJ86" s="15"/>
      <c r="CK86" s="15"/>
      <c r="CL86" s="15"/>
      <c r="CM86" s="15"/>
      <c r="CN86" s="15"/>
      <c r="CO86" s="15"/>
      <c r="CP86" s="15"/>
      <c r="CQ86" s="15"/>
      <c r="CR86" s="15"/>
      <c r="CS86" s="15"/>
      <c r="CT86" s="15"/>
      <c r="CU86" s="15"/>
      <c r="CV86" s="15"/>
      <c r="CW86" s="15"/>
      <c r="CX86" s="15"/>
      <c r="CY86" s="15"/>
      <c r="CZ86" s="15"/>
      <c r="DA86" s="15"/>
      <c r="DB86" s="15"/>
      <c r="DC86" s="15"/>
      <c r="DD86" s="15"/>
      <c r="DE86" s="15"/>
      <c r="DF86" s="15"/>
      <c r="DG86" s="15"/>
      <c r="DH86" s="15"/>
      <c r="DI86" s="15"/>
      <c r="DJ86" s="15"/>
      <c r="DK86" s="15"/>
      <c r="DL86" s="15"/>
      <c r="DM86" s="15"/>
      <c r="DN86" s="15"/>
      <c r="DO86" s="15"/>
      <c r="DP86" s="15"/>
      <c r="DQ86" s="15"/>
      <c r="DR86" s="15"/>
      <c r="DS86" s="15"/>
      <c r="DT86" s="15"/>
      <c r="DU86" s="15"/>
      <c r="DV86" s="15"/>
      <c r="DW86" s="15"/>
      <c r="DX86" s="15"/>
      <c r="DY86" s="15"/>
      <c r="DZ86" s="15"/>
      <c r="EA86" s="15"/>
      <c r="EB86" s="15"/>
      <c r="EC86" s="15"/>
      <c r="ED86" s="15"/>
      <c r="EE86" s="15"/>
      <c r="EF86" s="15"/>
      <c r="EG86" s="15"/>
      <c r="EH86" s="15"/>
      <c r="EI86" s="15"/>
      <c r="EJ86" s="15"/>
      <c r="EK86" s="15"/>
      <c r="EL86" s="15"/>
      <c r="EM86" s="15"/>
      <c r="EN86" s="15"/>
      <c r="EO86" s="15"/>
      <c r="EP86" s="15"/>
      <c r="EQ86" s="15"/>
      <c r="ER86" s="15"/>
      <c r="ES86" s="15"/>
      <c r="ET86" s="15"/>
      <c r="EU86" s="15"/>
      <c r="EV86" s="15"/>
      <c r="EW86" s="15"/>
      <c r="EX86" s="15"/>
      <c r="EY86" s="15"/>
      <c r="EZ86" s="15"/>
      <c r="FA86" s="15"/>
      <c r="FB86" s="15"/>
      <c r="FC86" s="15"/>
      <c r="FD86" s="15"/>
      <c r="FE86" s="15"/>
      <c r="FF86" s="15"/>
      <c r="FG86" s="15"/>
      <c r="FH86" s="15"/>
      <c r="FI86" s="15"/>
      <c r="FJ86" s="15"/>
      <c r="FK86" s="15"/>
      <c r="FL86" s="15"/>
      <c r="FM86" s="15"/>
      <c r="FN86" s="15"/>
      <c r="FO86" s="15"/>
      <c r="FP86" s="15"/>
      <c r="FQ86" s="15"/>
      <c r="FR86" s="15"/>
      <c r="FS86" s="15"/>
      <c r="FT86" s="15"/>
      <c r="FU86" s="15"/>
      <c r="FV86" s="15"/>
      <c r="FW86" s="15"/>
      <c r="FX86" s="15"/>
      <c r="FY86" s="15"/>
      <c r="FZ86" s="15"/>
      <c r="GA86" s="15"/>
      <c r="GB86" s="15"/>
      <c r="GC86" s="15"/>
      <c r="GD86" s="15"/>
      <c r="GE86" s="15"/>
      <c r="GF86" s="15"/>
      <c r="GG86" s="15"/>
      <c r="GH86" s="15"/>
      <c r="GI86" s="15"/>
      <c r="GJ86" s="15"/>
      <c r="GK86" s="15"/>
      <c r="GL86" s="15"/>
      <c r="GM86" s="15"/>
      <c r="GN86" s="15"/>
      <c r="GO86" s="15"/>
      <c r="GP86" s="15"/>
      <c r="GQ86" s="15"/>
      <c r="GR86" s="15"/>
      <c r="GS86" s="15"/>
      <c r="GT86" s="15"/>
      <c r="GU86" s="15"/>
      <c r="GV86" s="15"/>
      <c r="GW86" s="15"/>
      <c r="GX86" s="15"/>
      <c r="GY86" s="15"/>
      <c r="GZ86" s="15"/>
      <c r="HA86" s="15"/>
      <c r="HB86" s="15"/>
      <c r="HC86" s="15"/>
      <c r="HD86" s="15"/>
      <c r="HE86" s="15"/>
      <c r="HF86" s="15"/>
      <c r="HG86" s="15"/>
      <c r="HH86" s="15"/>
      <c r="HI86" s="15"/>
      <c r="HJ86" s="15"/>
      <c r="HK86" s="15"/>
      <c r="HL86" s="15"/>
      <c r="HM86" s="15"/>
      <c r="HN86" s="15"/>
      <c r="HO86" s="15"/>
      <c r="HP86" s="15"/>
      <c r="HQ86" s="15"/>
      <c r="HR86" s="15"/>
      <c r="HS86" s="15"/>
      <c r="HT86" s="15"/>
      <c r="HU86" s="15"/>
      <c r="HV86" s="15"/>
      <c r="HW86" s="15"/>
      <c r="HX86" s="15"/>
      <c r="HY86" s="15"/>
      <c r="HZ86" s="15"/>
      <c r="IA86" s="15"/>
      <c r="IB86" s="15"/>
      <c r="IC86" s="15"/>
      <c r="ID86" s="15"/>
      <c r="IE86" s="15"/>
      <c r="IF86" s="15"/>
      <c r="IG86" s="15"/>
      <c r="IH86" s="15"/>
      <c r="II86" s="15"/>
      <c r="IJ86" s="15"/>
      <c r="IK86" s="15"/>
      <c r="IL86" s="15"/>
      <c r="IM86" s="15"/>
      <c r="IN86" s="15"/>
      <c r="IO86" s="15"/>
      <c r="IP86" s="15"/>
      <c r="IQ86" s="15"/>
      <c r="IR86" s="15"/>
      <c r="IS86" s="15"/>
      <c r="IT86" s="15"/>
      <c r="IU86" s="15"/>
      <c r="IV86" s="15"/>
    </row>
    <row r="87" spans="1:256" s="105" customFormat="1" ht="25.5">
      <c r="A87" s="887"/>
      <c r="B87" s="127">
        <v>3146</v>
      </c>
      <c r="C87" s="118" t="s">
        <v>525</v>
      </c>
      <c r="D87" s="156">
        <v>0</v>
      </c>
      <c r="E87" s="298">
        <v>18283</v>
      </c>
      <c r="F87" s="298">
        <v>15238</v>
      </c>
      <c r="G87" s="157">
        <f t="shared" si="3"/>
        <v>83.34518405075754</v>
      </c>
      <c r="H87" s="28"/>
      <c r="I87" s="28"/>
      <c r="J87" s="28"/>
      <c r="K87" s="28"/>
      <c r="L87" s="28"/>
      <c r="M87" s="28"/>
      <c r="N87" s="28"/>
      <c r="O87" s="69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  <c r="BM87" s="15"/>
      <c r="BN87" s="15"/>
      <c r="BO87" s="15"/>
      <c r="BP87" s="15"/>
      <c r="BQ87" s="15"/>
      <c r="BR87" s="15"/>
      <c r="BS87" s="15"/>
      <c r="BT87" s="15"/>
      <c r="BU87" s="15"/>
      <c r="BV87" s="15"/>
      <c r="BW87" s="15"/>
      <c r="BX87" s="15"/>
      <c r="BY87" s="15"/>
      <c r="BZ87" s="15"/>
      <c r="CA87" s="15"/>
      <c r="CB87" s="15"/>
      <c r="CC87" s="15"/>
      <c r="CD87" s="15"/>
      <c r="CE87" s="15"/>
      <c r="CF87" s="15"/>
      <c r="CG87" s="15"/>
      <c r="CH87" s="15"/>
      <c r="CI87" s="15"/>
      <c r="CJ87" s="15"/>
      <c r="CK87" s="15"/>
      <c r="CL87" s="15"/>
      <c r="CM87" s="15"/>
      <c r="CN87" s="15"/>
      <c r="CO87" s="15"/>
      <c r="CP87" s="15"/>
      <c r="CQ87" s="15"/>
      <c r="CR87" s="15"/>
      <c r="CS87" s="15"/>
      <c r="CT87" s="15"/>
      <c r="CU87" s="15"/>
      <c r="CV87" s="15"/>
      <c r="CW87" s="15"/>
      <c r="CX87" s="15"/>
      <c r="CY87" s="15"/>
      <c r="CZ87" s="15"/>
      <c r="DA87" s="15"/>
      <c r="DB87" s="15"/>
      <c r="DC87" s="15"/>
      <c r="DD87" s="15"/>
      <c r="DE87" s="15"/>
      <c r="DF87" s="15"/>
      <c r="DG87" s="15"/>
      <c r="DH87" s="15"/>
      <c r="DI87" s="15"/>
      <c r="DJ87" s="15"/>
      <c r="DK87" s="15"/>
      <c r="DL87" s="15"/>
      <c r="DM87" s="15"/>
      <c r="DN87" s="15"/>
      <c r="DO87" s="15"/>
      <c r="DP87" s="15"/>
      <c r="DQ87" s="15"/>
      <c r="DR87" s="15"/>
      <c r="DS87" s="15"/>
      <c r="DT87" s="15"/>
      <c r="DU87" s="15"/>
      <c r="DV87" s="15"/>
      <c r="DW87" s="15"/>
      <c r="DX87" s="15"/>
      <c r="DY87" s="15"/>
      <c r="DZ87" s="15"/>
      <c r="EA87" s="15"/>
      <c r="EB87" s="15"/>
      <c r="EC87" s="15"/>
      <c r="ED87" s="15"/>
      <c r="EE87" s="15"/>
      <c r="EF87" s="15"/>
      <c r="EG87" s="15"/>
      <c r="EH87" s="15"/>
      <c r="EI87" s="15"/>
      <c r="EJ87" s="15"/>
      <c r="EK87" s="15"/>
      <c r="EL87" s="15"/>
      <c r="EM87" s="15"/>
      <c r="EN87" s="15"/>
      <c r="EO87" s="15"/>
      <c r="EP87" s="15"/>
      <c r="EQ87" s="15"/>
      <c r="ER87" s="15"/>
      <c r="ES87" s="15"/>
      <c r="ET87" s="15"/>
      <c r="EU87" s="15"/>
      <c r="EV87" s="15"/>
      <c r="EW87" s="15"/>
      <c r="EX87" s="15"/>
      <c r="EY87" s="15"/>
      <c r="EZ87" s="15"/>
      <c r="FA87" s="15"/>
      <c r="FB87" s="15"/>
      <c r="FC87" s="15"/>
      <c r="FD87" s="15"/>
      <c r="FE87" s="15"/>
      <c r="FF87" s="15"/>
      <c r="FG87" s="15"/>
      <c r="FH87" s="15"/>
      <c r="FI87" s="15"/>
      <c r="FJ87" s="15"/>
      <c r="FK87" s="15"/>
      <c r="FL87" s="15"/>
      <c r="FM87" s="15"/>
      <c r="FN87" s="15"/>
      <c r="FO87" s="15"/>
      <c r="FP87" s="15"/>
      <c r="FQ87" s="15"/>
      <c r="FR87" s="15"/>
      <c r="FS87" s="15"/>
      <c r="FT87" s="15"/>
      <c r="FU87" s="15"/>
      <c r="FV87" s="15"/>
      <c r="FW87" s="15"/>
      <c r="FX87" s="15"/>
      <c r="FY87" s="15"/>
      <c r="FZ87" s="15"/>
      <c r="GA87" s="15"/>
      <c r="GB87" s="15"/>
      <c r="GC87" s="15"/>
      <c r="GD87" s="15"/>
      <c r="GE87" s="15"/>
      <c r="GF87" s="15"/>
      <c r="GG87" s="15"/>
      <c r="GH87" s="15"/>
      <c r="GI87" s="15"/>
      <c r="GJ87" s="15"/>
      <c r="GK87" s="15"/>
      <c r="GL87" s="15"/>
      <c r="GM87" s="15"/>
      <c r="GN87" s="15"/>
      <c r="GO87" s="15"/>
      <c r="GP87" s="15"/>
      <c r="GQ87" s="15"/>
      <c r="GR87" s="15"/>
      <c r="GS87" s="15"/>
      <c r="GT87" s="15"/>
      <c r="GU87" s="15"/>
      <c r="GV87" s="15"/>
      <c r="GW87" s="15"/>
      <c r="GX87" s="15"/>
      <c r="GY87" s="15"/>
      <c r="GZ87" s="15"/>
      <c r="HA87" s="15"/>
      <c r="HB87" s="15"/>
      <c r="HC87" s="15"/>
      <c r="HD87" s="15"/>
      <c r="HE87" s="15"/>
      <c r="HF87" s="15"/>
      <c r="HG87" s="15"/>
      <c r="HH87" s="15"/>
      <c r="HI87" s="15"/>
      <c r="HJ87" s="15"/>
      <c r="HK87" s="15"/>
      <c r="HL87" s="15"/>
      <c r="HM87" s="15"/>
      <c r="HN87" s="15"/>
      <c r="HO87" s="15"/>
      <c r="HP87" s="15"/>
      <c r="HQ87" s="15"/>
      <c r="HR87" s="15"/>
      <c r="HS87" s="15"/>
      <c r="HT87" s="15"/>
      <c r="HU87" s="15"/>
      <c r="HV87" s="15"/>
      <c r="HW87" s="15"/>
      <c r="HX87" s="15"/>
      <c r="HY87" s="15"/>
      <c r="HZ87" s="15"/>
      <c r="IA87" s="15"/>
      <c r="IB87" s="15"/>
      <c r="IC87" s="15"/>
      <c r="ID87" s="15"/>
      <c r="IE87" s="15"/>
      <c r="IF87" s="15"/>
      <c r="IG87" s="15"/>
      <c r="IH87" s="15"/>
      <c r="II87" s="15"/>
      <c r="IJ87" s="15"/>
      <c r="IK87" s="15"/>
      <c r="IL87" s="15"/>
      <c r="IM87" s="15"/>
      <c r="IN87" s="15"/>
      <c r="IO87" s="15"/>
      <c r="IP87" s="15"/>
      <c r="IQ87" s="15"/>
      <c r="IR87" s="15"/>
      <c r="IS87" s="15"/>
      <c r="IT87" s="15"/>
      <c r="IU87" s="15"/>
      <c r="IV87" s="15"/>
    </row>
    <row r="88" spans="1:256" s="105" customFormat="1" ht="12.75">
      <c r="A88" s="887"/>
      <c r="B88" s="127">
        <v>3147</v>
      </c>
      <c r="C88" s="32" t="s">
        <v>826</v>
      </c>
      <c r="D88" s="152">
        <v>0</v>
      </c>
      <c r="E88" s="152">
        <v>9504</v>
      </c>
      <c r="F88" s="274">
        <v>7921</v>
      </c>
      <c r="G88" s="157">
        <f t="shared" si="3"/>
        <v>83.34385521885523</v>
      </c>
      <c r="H88" s="28"/>
      <c r="I88" s="28"/>
      <c r="J88" s="28"/>
      <c r="K88" s="28"/>
      <c r="L88" s="28"/>
      <c r="M88" s="28"/>
      <c r="N88" s="28"/>
      <c r="O88" s="69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BG88" s="15"/>
      <c r="BH88" s="15"/>
      <c r="BI88" s="15"/>
      <c r="BJ88" s="15"/>
      <c r="BK88" s="15"/>
      <c r="BL88" s="15"/>
      <c r="BM88" s="15"/>
      <c r="BN88" s="15"/>
      <c r="BO88" s="15"/>
      <c r="BP88" s="15"/>
      <c r="BQ88" s="15"/>
      <c r="BR88" s="15"/>
      <c r="BS88" s="15"/>
      <c r="BT88" s="15"/>
      <c r="BU88" s="15"/>
      <c r="BV88" s="15"/>
      <c r="BW88" s="15"/>
      <c r="BX88" s="15"/>
      <c r="BY88" s="15"/>
      <c r="BZ88" s="15"/>
      <c r="CA88" s="15"/>
      <c r="CB88" s="15"/>
      <c r="CC88" s="15"/>
      <c r="CD88" s="15"/>
      <c r="CE88" s="15"/>
      <c r="CF88" s="15"/>
      <c r="CG88" s="15"/>
      <c r="CH88" s="15"/>
      <c r="CI88" s="15"/>
      <c r="CJ88" s="15"/>
      <c r="CK88" s="15"/>
      <c r="CL88" s="15"/>
      <c r="CM88" s="15"/>
      <c r="CN88" s="15"/>
      <c r="CO88" s="15"/>
      <c r="CP88" s="15"/>
      <c r="CQ88" s="15"/>
      <c r="CR88" s="15"/>
      <c r="CS88" s="15"/>
      <c r="CT88" s="15"/>
      <c r="CU88" s="15"/>
      <c r="CV88" s="15"/>
      <c r="CW88" s="15"/>
      <c r="CX88" s="15"/>
      <c r="CY88" s="15"/>
      <c r="CZ88" s="15"/>
      <c r="DA88" s="15"/>
      <c r="DB88" s="15"/>
      <c r="DC88" s="15"/>
      <c r="DD88" s="15"/>
      <c r="DE88" s="15"/>
      <c r="DF88" s="15"/>
      <c r="DG88" s="15"/>
      <c r="DH88" s="15"/>
      <c r="DI88" s="15"/>
      <c r="DJ88" s="15"/>
      <c r="DK88" s="15"/>
      <c r="DL88" s="15"/>
      <c r="DM88" s="15"/>
      <c r="DN88" s="15"/>
      <c r="DO88" s="15"/>
      <c r="DP88" s="15"/>
      <c r="DQ88" s="15"/>
      <c r="DR88" s="15"/>
      <c r="DS88" s="15"/>
      <c r="DT88" s="15"/>
      <c r="DU88" s="15"/>
      <c r="DV88" s="15"/>
      <c r="DW88" s="15"/>
      <c r="DX88" s="15"/>
      <c r="DY88" s="15"/>
      <c r="DZ88" s="15"/>
      <c r="EA88" s="15"/>
      <c r="EB88" s="15"/>
      <c r="EC88" s="15"/>
      <c r="ED88" s="15"/>
      <c r="EE88" s="15"/>
      <c r="EF88" s="15"/>
      <c r="EG88" s="15"/>
      <c r="EH88" s="15"/>
      <c r="EI88" s="15"/>
      <c r="EJ88" s="15"/>
      <c r="EK88" s="15"/>
      <c r="EL88" s="15"/>
      <c r="EM88" s="15"/>
      <c r="EN88" s="15"/>
      <c r="EO88" s="15"/>
      <c r="EP88" s="15"/>
      <c r="EQ88" s="15"/>
      <c r="ER88" s="15"/>
      <c r="ES88" s="15"/>
      <c r="ET88" s="15"/>
      <c r="EU88" s="15"/>
      <c r="EV88" s="15"/>
      <c r="EW88" s="15"/>
      <c r="EX88" s="15"/>
      <c r="EY88" s="15"/>
      <c r="EZ88" s="15"/>
      <c r="FA88" s="15"/>
      <c r="FB88" s="15"/>
      <c r="FC88" s="15"/>
      <c r="FD88" s="15"/>
      <c r="FE88" s="15"/>
      <c r="FF88" s="15"/>
      <c r="FG88" s="15"/>
      <c r="FH88" s="15"/>
      <c r="FI88" s="15"/>
      <c r="FJ88" s="15"/>
      <c r="FK88" s="15"/>
      <c r="FL88" s="15"/>
      <c r="FM88" s="15"/>
      <c r="FN88" s="15"/>
      <c r="FO88" s="15"/>
      <c r="FP88" s="15"/>
      <c r="FQ88" s="15"/>
      <c r="FR88" s="15"/>
      <c r="FS88" s="15"/>
      <c r="FT88" s="15"/>
      <c r="FU88" s="15"/>
      <c r="FV88" s="15"/>
      <c r="FW88" s="15"/>
      <c r="FX88" s="15"/>
      <c r="FY88" s="15"/>
      <c r="FZ88" s="15"/>
      <c r="GA88" s="15"/>
      <c r="GB88" s="15"/>
      <c r="GC88" s="15"/>
      <c r="GD88" s="15"/>
      <c r="GE88" s="15"/>
      <c r="GF88" s="15"/>
      <c r="GG88" s="15"/>
      <c r="GH88" s="15"/>
      <c r="GI88" s="15"/>
      <c r="GJ88" s="15"/>
      <c r="GK88" s="15"/>
      <c r="GL88" s="15"/>
      <c r="GM88" s="15"/>
      <c r="GN88" s="15"/>
      <c r="GO88" s="15"/>
      <c r="GP88" s="15"/>
      <c r="GQ88" s="15"/>
      <c r="GR88" s="15"/>
      <c r="GS88" s="15"/>
      <c r="GT88" s="15"/>
      <c r="GU88" s="15"/>
      <c r="GV88" s="15"/>
      <c r="GW88" s="15"/>
      <c r="GX88" s="15"/>
      <c r="GY88" s="15"/>
      <c r="GZ88" s="15"/>
      <c r="HA88" s="15"/>
      <c r="HB88" s="15"/>
      <c r="HC88" s="15"/>
      <c r="HD88" s="15"/>
      <c r="HE88" s="15"/>
      <c r="HF88" s="15"/>
      <c r="HG88" s="15"/>
      <c r="HH88" s="15"/>
      <c r="HI88" s="15"/>
      <c r="HJ88" s="15"/>
      <c r="HK88" s="15"/>
      <c r="HL88" s="15"/>
      <c r="HM88" s="15"/>
      <c r="HN88" s="15"/>
      <c r="HO88" s="15"/>
      <c r="HP88" s="15"/>
      <c r="HQ88" s="15"/>
      <c r="HR88" s="15"/>
      <c r="HS88" s="15"/>
      <c r="HT88" s="15"/>
      <c r="HU88" s="15"/>
      <c r="HV88" s="15"/>
      <c r="HW88" s="15"/>
      <c r="HX88" s="15"/>
      <c r="HY88" s="15"/>
      <c r="HZ88" s="15"/>
      <c r="IA88" s="15"/>
      <c r="IB88" s="15"/>
      <c r="IC88" s="15"/>
      <c r="ID88" s="15"/>
      <c r="IE88" s="15"/>
      <c r="IF88" s="15"/>
      <c r="IG88" s="15"/>
      <c r="IH88" s="15"/>
      <c r="II88" s="15"/>
      <c r="IJ88" s="15"/>
      <c r="IK88" s="15"/>
      <c r="IL88" s="15"/>
      <c r="IM88" s="15"/>
      <c r="IN88" s="15"/>
      <c r="IO88" s="15"/>
      <c r="IP88" s="15"/>
      <c r="IQ88" s="15"/>
      <c r="IR88" s="15"/>
      <c r="IS88" s="15"/>
      <c r="IT88" s="15"/>
      <c r="IU88" s="15"/>
      <c r="IV88" s="15"/>
    </row>
    <row r="89" spans="1:7" ht="12.75">
      <c r="A89" s="887"/>
      <c r="B89" s="41">
        <v>3231</v>
      </c>
      <c r="C89" s="32" t="s">
        <v>424</v>
      </c>
      <c r="D89" s="152">
        <v>0</v>
      </c>
      <c r="E89" s="152">
        <v>148165</v>
      </c>
      <c r="F89" s="280">
        <v>123481</v>
      </c>
      <c r="G89" s="157">
        <f t="shared" si="3"/>
        <v>83.34019505281273</v>
      </c>
    </row>
    <row r="90" spans="1:7" ht="12.75">
      <c r="A90" s="887"/>
      <c r="B90" s="41">
        <v>3299</v>
      </c>
      <c r="C90" s="32" t="s">
        <v>827</v>
      </c>
      <c r="D90" s="152">
        <v>3772078</v>
      </c>
      <c r="E90" s="152">
        <v>11738</v>
      </c>
      <c r="F90" s="280">
        <v>0</v>
      </c>
      <c r="G90" s="157">
        <f t="shared" si="3"/>
        <v>0</v>
      </c>
    </row>
    <row r="91" spans="1:7" ht="12.75">
      <c r="A91" s="887"/>
      <c r="B91" s="41">
        <v>3421</v>
      </c>
      <c r="C91" s="32" t="s">
        <v>425</v>
      </c>
      <c r="D91" s="152">
        <v>0</v>
      </c>
      <c r="E91" s="152">
        <v>32866</v>
      </c>
      <c r="F91" s="280">
        <v>27395</v>
      </c>
      <c r="G91" s="157">
        <f t="shared" si="3"/>
        <v>83.35361772044058</v>
      </c>
    </row>
    <row r="92" spans="1:20" ht="12.75">
      <c r="A92" s="887"/>
      <c r="B92" s="41">
        <v>4322</v>
      </c>
      <c r="C92" s="32" t="s">
        <v>426</v>
      </c>
      <c r="D92" s="152">
        <v>0</v>
      </c>
      <c r="E92" s="152">
        <v>52052</v>
      </c>
      <c r="F92" s="280">
        <v>43380</v>
      </c>
      <c r="G92" s="157">
        <f t="shared" si="3"/>
        <v>83.33973718589102</v>
      </c>
      <c r="T92" s="134"/>
    </row>
    <row r="93" spans="1:7" ht="12.75">
      <c r="A93" s="829" t="s">
        <v>467</v>
      </c>
      <c r="B93" s="830"/>
      <c r="C93" s="831"/>
      <c r="D93" s="224">
        <f>SUM(D77:D92)</f>
        <v>3772078</v>
      </c>
      <c r="E93" s="125">
        <f>SUM(E77:E92)</f>
        <v>3736780</v>
      </c>
      <c r="F93" s="398">
        <f>SUM(F77:F92)</f>
        <v>3104613</v>
      </c>
      <c r="G93" s="104">
        <f>F93/E93*100</f>
        <v>83.08257376671894</v>
      </c>
    </row>
    <row r="94" spans="1:256" s="105" customFormat="1" ht="8.25" customHeight="1">
      <c r="A94" s="889"/>
      <c r="B94" s="889"/>
      <c r="C94" s="889"/>
      <c r="D94" s="889"/>
      <c r="E94" s="889"/>
      <c r="F94" s="889"/>
      <c r="G94" s="889"/>
      <c r="H94" s="28"/>
      <c r="I94" s="28"/>
      <c r="J94" s="28"/>
      <c r="K94" s="28"/>
      <c r="L94" s="28"/>
      <c r="M94" s="28"/>
      <c r="N94" s="28"/>
      <c r="O94" s="69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  <c r="BH94" s="15"/>
      <c r="BI94" s="15"/>
      <c r="BJ94" s="15"/>
      <c r="BK94" s="15"/>
      <c r="BL94" s="15"/>
      <c r="BM94" s="15"/>
      <c r="BN94" s="15"/>
      <c r="BO94" s="15"/>
      <c r="BP94" s="15"/>
      <c r="BQ94" s="15"/>
      <c r="BR94" s="15"/>
      <c r="BS94" s="15"/>
      <c r="BT94" s="15"/>
      <c r="BU94" s="15"/>
      <c r="BV94" s="15"/>
      <c r="BW94" s="15"/>
      <c r="BX94" s="15"/>
      <c r="BY94" s="15"/>
      <c r="BZ94" s="15"/>
      <c r="CA94" s="15"/>
      <c r="CB94" s="15"/>
      <c r="CC94" s="15"/>
      <c r="CD94" s="15"/>
      <c r="CE94" s="15"/>
      <c r="CF94" s="15"/>
      <c r="CG94" s="15"/>
      <c r="CH94" s="15"/>
      <c r="CI94" s="15"/>
      <c r="CJ94" s="15"/>
      <c r="CK94" s="15"/>
      <c r="CL94" s="15"/>
      <c r="CM94" s="15"/>
      <c r="CN94" s="15"/>
      <c r="CO94" s="15"/>
      <c r="CP94" s="15"/>
      <c r="CQ94" s="15"/>
      <c r="CR94" s="15"/>
      <c r="CS94" s="15"/>
      <c r="CT94" s="15"/>
      <c r="CU94" s="15"/>
      <c r="CV94" s="15"/>
      <c r="CW94" s="15"/>
      <c r="CX94" s="15"/>
      <c r="CY94" s="15"/>
      <c r="CZ94" s="15"/>
      <c r="DA94" s="15"/>
      <c r="DB94" s="15"/>
      <c r="DC94" s="15"/>
      <c r="DD94" s="15"/>
      <c r="DE94" s="15"/>
      <c r="DF94" s="15"/>
      <c r="DG94" s="15"/>
      <c r="DH94" s="15"/>
      <c r="DI94" s="15"/>
      <c r="DJ94" s="15"/>
      <c r="DK94" s="15"/>
      <c r="DL94" s="15"/>
      <c r="DM94" s="15"/>
      <c r="DN94" s="15"/>
      <c r="DO94" s="15"/>
      <c r="DP94" s="15"/>
      <c r="DQ94" s="15"/>
      <c r="DR94" s="15"/>
      <c r="DS94" s="15"/>
      <c r="DT94" s="15"/>
      <c r="DU94" s="15"/>
      <c r="DV94" s="15"/>
      <c r="DW94" s="15"/>
      <c r="DX94" s="15"/>
      <c r="DY94" s="15"/>
      <c r="DZ94" s="15"/>
      <c r="EA94" s="15"/>
      <c r="EB94" s="15"/>
      <c r="EC94" s="15"/>
      <c r="ED94" s="15"/>
      <c r="EE94" s="15"/>
      <c r="EF94" s="15"/>
      <c r="EG94" s="15"/>
      <c r="EH94" s="15"/>
      <c r="EI94" s="15"/>
      <c r="EJ94" s="15"/>
      <c r="EK94" s="15"/>
      <c r="EL94" s="15"/>
      <c r="EM94" s="15"/>
      <c r="EN94" s="15"/>
      <c r="EO94" s="15"/>
      <c r="EP94" s="15"/>
      <c r="EQ94" s="15"/>
      <c r="ER94" s="15"/>
      <c r="ES94" s="15"/>
      <c r="ET94" s="15"/>
      <c r="EU94" s="15"/>
      <c r="EV94" s="15"/>
      <c r="EW94" s="15"/>
      <c r="EX94" s="15"/>
      <c r="EY94" s="15"/>
      <c r="EZ94" s="15"/>
      <c r="FA94" s="15"/>
      <c r="FB94" s="15"/>
      <c r="FC94" s="15"/>
      <c r="FD94" s="15"/>
      <c r="FE94" s="15"/>
      <c r="FF94" s="15"/>
      <c r="FG94" s="15"/>
      <c r="FH94" s="15"/>
      <c r="FI94" s="15"/>
      <c r="FJ94" s="15"/>
      <c r="FK94" s="15"/>
      <c r="FL94" s="15"/>
      <c r="FM94" s="15"/>
      <c r="FN94" s="15"/>
      <c r="FO94" s="15"/>
      <c r="FP94" s="15"/>
      <c r="FQ94" s="15"/>
      <c r="FR94" s="15"/>
      <c r="FS94" s="15"/>
      <c r="FT94" s="15"/>
      <c r="FU94" s="15"/>
      <c r="FV94" s="15"/>
      <c r="FW94" s="15"/>
      <c r="FX94" s="15"/>
      <c r="FY94" s="15"/>
      <c r="FZ94" s="15"/>
      <c r="GA94" s="15"/>
      <c r="GB94" s="15"/>
      <c r="GC94" s="15"/>
      <c r="GD94" s="15"/>
      <c r="GE94" s="15"/>
      <c r="GF94" s="15"/>
      <c r="GG94" s="15"/>
      <c r="GH94" s="15"/>
      <c r="GI94" s="15"/>
      <c r="GJ94" s="15"/>
      <c r="GK94" s="15"/>
      <c r="GL94" s="15"/>
      <c r="GM94" s="15"/>
      <c r="GN94" s="15"/>
      <c r="GO94" s="15"/>
      <c r="GP94" s="15"/>
      <c r="GQ94" s="15"/>
      <c r="GR94" s="15"/>
      <c r="GS94" s="15"/>
      <c r="GT94" s="15"/>
      <c r="GU94" s="15"/>
      <c r="GV94" s="15"/>
      <c r="GW94" s="15"/>
      <c r="GX94" s="15"/>
      <c r="GY94" s="15"/>
      <c r="GZ94" s="15"/>
      <c r="HA94" s="15"/>
      <c r="HB94" s="15"/>
      <c r="HC94" s="15"/>
      <c r="HD94" s="15"/>
      <c r="HE94" s="15"/>
      <c r="HF94" s="15"/>
      <c r="HG94" s="15"/>
      <c r="HH94" s="15"/>
      <c r="HI94" s="15"/>
      <c r="HJ94" s="15"/>
      <c r="HK94" s="15"/>
      <c r="HL94" s="15"/>
      <c r="HM94" s="15"/>
      <c r="HN94" s="15"/>
      <c r="HO94" s="15"/>
      <c r="HP94" s="15"/>
      <c r="HQ94" s="15"/>
      <c r="HR94" s="15"/>
      <c r="HS94" s="15"/>
      <c r="HT94" s="15"/>
      <c r="HU94" s="15"/>
      <c r="HV94" s="15"/>
      <c r="HW94" s="15"/>
      <c r="HX94" s="15"/>
      <c r="HY94" s="15"/>
      <c r="HZ94" s="15"/>
      <c r="IA94" s="15"/>
      <c r="IB94" s="15"/>
      <c r="IC94" s="15"/>
      <c r="ID94" s="15"/>
      <c r="IE94" s="15"/>
      <c r="IF94" s="15"/>
      <c r="IG94" s="15"/>
      <c r="IH94" s="15"/>
      <c r="II94" s="15"/>
      <c r="IJ94" s="15"/>
      <c r="IK94" s="15"/>
      <c r="IL94" s="15"/>
      <c r="IM94" s="15"/>
      <c r="IN94" s="15"/>
      <c r="IO94" s="15"/>
      <c r="IP94" s="15"/>
      <c r="IQ94" s="15"/>
      <c r="IR94" s="15"/>
      <c r="IS94" s="15"/>
      <c r="IT94" s="15"/>
      <c r="IU94" s="15"/>
      <c r="IV94" s="15"/>
    </row>
    <row r="95" spans="1:256" s="105" customFormat="1" ht="12.75">
      <c r="A95" s="825" t="s">
        <v>972</v>
      </c>
      <c r="B95" s="825"/>
      <c r="C95" s="825"/>
      <c r="D95" s="825"/>
      <c r="E95" s="825"/>
      <c r="F95" s="825"/>
      <c r="G95" s="825"/>
      <c r="H95" s="28"/>
      <c r="I95" s="28"/>
      <c r="J95" s="28"/>
      <c r="K95" s="28"/>
      <c r="L95" s="28"/>
      <c r="M95" s="28"/>
      <c r="N95" s="28"/>
      <c r="O95" s="69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  <c r="BM95" s="15"/>
      <c r="BN95" s="15"/>
      <c r="BO95" s="15"/>
      <c r="BP95" s="15"/>
      <c r="BQ95" s="15"/>
      <c r="BR95" s="15"/>
      <c r="BS95" s="15"/>
      <c r="BT95" s="15"/>
      <c r="BU95" s="15"/>
      <c r="BV95" s="15"/>
      <c r="BW95" s="15"/>
      <c r="BX95" s="15"/>
      <c r="BY95" s="15"/>
      <c r="BZ95" s="15"/>
      <c r="CA95" s="15"/>
      <c r="CB95" s="15"/>
      <c r="CC95" s="15"/>
      <c r="CD95" s="15"/>
      <c r="CE95" s="15"/>
      <c r="CF95" s="15"/>
      <c r="CG95" s="15"/>
      <c r="CH95" s="15"/>
      <c r="CI95" s="15"/>
      <c r="CJ95" s="15"/>
      <c r="CK95" s="15"/>
      <c r="CL95" s="15"/>
      <c r="CM95" s="15"/>
      <c r="CN95" s="15"/>
      <c r="CO95" s="15"/>
      <c r="CP95" s="15"/>
      <c r="CQ95" s="15"/>
      <c r="CR95" s="15"/>
      <c r="CS95" s="15"/>
      <c r="CT95" s="15"/>
      <c r="CU95" s="15"/>
      <c r="CV95" s="15"/>
      <c r="CW95" s="15"/>
      <c r="CX95" s="15"/>
      <c r="CY95" s="15"/>
      <c r="CZ95" s="15"/>
      <c r="DA95" s="15"/>
      <c r="DB95" s="15"/>
      <c r="DC95" s="15"/>
      <c r="DD95" s="15"/>
      <c r="DE95" s="15"/>
      <c r="DF95" s="15"/>
      <c r="DG95" s="15"/>
      <c r="DH95" s="15"/>
      <c r="DI95" s="15"/>
      <c r="DJ95" s="15"/>
      <c r="DK95" s="15"/>
      <c r="DL95" s="15"/>
      <c r="DM95" s="15"/>
      <c r="DN95" s="15"/>
      <c r="DO95" s="15"/>
      <c r="DP95" s="15"/>
      <c r="DQ95" s="15"/>
      <c r="DR95" s="15"/>
      <c r="DS95" s="15"/>
      <c r="DT95" s="15"/>
      <c r="DU95" s="15"/>
      <c r="DV95" s="15"/>
      <c r="DW95" s="15"/>
      <c r="DX95" s="15"/>
      <c r="DY95" s="15"/>
      <c r="DZ95" s="15"/>
      <c r="EA95" s="15"/>
      <c r="EB95" s="15"/>
      <c r="EC95" s="15"/>
      <c r="ED95" s="15"/>
      <c r="EE95" s="15"/>
      <c r="EF95" s="15"/>
      <c r="EG95" s="15"/>
      <c r="EH95" s="15"/>
      <c r="EI95" s="15"/>
      <c r="EJ95" s="15"/>
      <c r="EK95" s="15"/>
      <c r="EL95" s="15"/>
      <c r="EM95" s="15"/>
      <c r="EN95" s="15"/>
      <c r="EO95" s="15"/>
      <c r="EP95" s="15"/>
      <c r="EQ95" s="15"/>
      <c r="ER95" s="15"/>
      <c r="ES95" s="15"/>
      <c r="ET95" s="15"/>
      <c r="EU95" s="15"/>
      <c r="EV95" s="15"/>
      <c r="EW95" s="15"/>
      <c r="EX95" s="15"/>
      <c r="EY95" s="15"/>
      <c r="EZ95" s="15"/>
      <c r="FA95" s="15"/>
      <c r="FB95" s="15"/>
      <c r="FC95" s="15"/>
      <c r="FD95" s="15"/>
      <c r="FE95" s="15"/>
      <c r="FF95" s="15"/>
      <c r="FG95" s="15"/>
      <c r="FH95" s="15"/>
      <c r="FI95" s="15"/>
      <c r="FJ95" s="15"/>
      <c r="FK95" s="15"/>
      <c r="FL95" s="15"/>
      <c r="FM95" s="15"/>
      <c r="FN95" s="15"/>
      <c r="FO95" s="15"/>
      <c r="FP95" s="15"/>
      <c r="FQ95" s="15"/>
      <c r="FR95" s="15"/>
      <c r="FS95" s="15"/>
      <c r="FT95" s="15"/>
      <c r="FU95" s="15"/>
      <c r="FV95" s="15"/>
      <c r="FW95" s="15"/>
      <c r="FX95" s="15"/>
      <c r="FY95" s="15"/>
      <c r="FZ95" s="15"/>
      <c r="GA95" s="15"/>
      <c r="GB95" s="15"/>
      <c r="GC95" s="15"/>
      <c r="GD95" s="15"/>
      <c r="GE95" s="15"/>
      <c r="GF95" s="15"/>
      <c r="GG95" s="15"/>
      <c r="GH95" s="15"/>
      <c r="GI95" s="15"/>
      <c r="GJ95" s="15"/>
      <c r="GK95" s="15"/>
      <c r="GL95" s="15"/>
      <c r="GM95" s="15"/>
      <c r="GN95" s="15"/>
      <c r="GO95" s="15"/>
      <c r="GP95" s="15"/>
      <c r="GQ95" s="15"/>
      <c r="GR95" s="15"/>
      <c r="GS95" s="15"/>
      <c r="GT95" s="15"/>
      <c r="GU95" s="15"/>
      <c r="GV95" s="15"/>
      <c r="GW95" s="15"/>
      <c r="GX95" s="15"/>
      <c r="GY95" s="15"/>
      <c r="GZ95" s="15"/>
      <c r="HA95" s="15"/>
      <c r="HB95" s="15"/>
      <c r="HC95" s="15"/>
      <c r="HD95" s="15"/>
      <c r="HE95" s="15"/>
      <c r="HF95" s="15"/>
      <c r="HG95" s="15"/>
      <c r="HH95" s="15"/>
      <c r="HI95" s="15"/>
      <c r="HJ95" s="15"/>
      <c r="HK95" s="15"/>
      <c r="HL95" s="15"/>
      <c r="HM95" s="15"/>
      <c r="HN95" s="15"/>
      <c r="HO95" s="15"/>
      <c r="HP95" s="15"/>
      <c r="HQ95" s="15"/>
      <c r="HR95" s="15"/>
      <c r="HS95" s="15"/>
      <c r="HT95" s="15"/>
      <c r="HU95" s="15"/>
      <c r="HV95" s="15"/>
      <c r="HW95" s="15"/>
      <c r="HX95" s="15"/>
      <c r="HY95" s="15"/>
      <c r="HZ95" s="15"/>
      <c r="IA95" s="15"/>
      <c r="IB95" s="15"/>
      <c r="IC95" s="15"/>
      <c r="ID95" s="15"/>
      <c r="IE95" s="15"/>
      <c r="IF95" s="15"/>
      <c r="IG95" s="15"/>
      <c r="IH95" s="15"/>
      <c r="II95" s="15"/>
      <c r="IJ95" s="15"/>
      <c r="IK95" s="15"/>
      <c r="IL95" s="15"/>
      <c r="IM95" s="15"/>
      <c r="IN95" s="15"/>
      <c r="IO95" s="15"/>
      <c r="IP95" s="15"/>
      <c r="IQ95" s="15"/>
      <c r="IR95" s="15"/>
      <c r="IS95" s="15"/>
      <c r="IT95" s="15"/>
      <c r="IU95" s="15"/>
      <c r="IV95" s="15"/>
    </row>
    <row r="96" spans="1:256" s="105" customFormat="1" ht="9" customHeight="1">
      <c r="A96" s="453"/>
      <c r="B96" s="453"/>
      <c r="C96" s="453"/>
      <c r="D96" s="453"/>
      <c r="E96" s="453"/>
      <c r="F96" s="453"/>
      <c r="G96" s="453"/>
      <c r="H96" s="28"/>
      <c r="I96" s="28"/>
      <c r="J96" s="28"/>
      <c r="K96" s="28"/>
      <c r="L96" s="28"/>
      <c r="M96" s="28"/>
      <c r="N96" s="28"/>
      <c r="O96" s="69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  <c r="BM96" s="15"/>
      <c r="BN96" s="15"/>
      <c r="BO96" s="15"/>
      <c r="BP96" s="15"/>
      <c r="BQ96" s="15"/>
      <c r="BR96" s="15"/>
      <c r="BS96" s="15"/>
      <c r="BT96" s="15"/>
      <c r="BU96" s="15"/>
      <c r="BV96" s="15"/>
      <c r="BW96" s="15"/>
      <c r="BX96" s="15"/>
      <c r="BY96" s="15"/>
      <c r="BZ96" s="15"/>
      <c r="CA96" s="15"/>
      <c r="CB96" s="15"/>
      <c r="CC96" s="15"/>
      <c r="CD96" s="15"/>
      <c r="CE96" s="15"/>
      <c r="CF96" s="15"/>
      <c r="CG96" s="15"/>
      <c r="CH96" s="15"/>
      <c r="CI96" s="15"/>
      <c r="CJ96" s="15"/>
      <c r="CK96" s="15"/>
      <c r="CL96" s="15"/>
      <c r="CM96" s="15"/>
      <c r="CN96" s="15"/>
      <c r="CO96" s="15"/>
      <c r="CP96" s="15"/>
      <c r="CQ96" s="15"/>
      <c r="CR96" s="15"/>
      <c r="CS96" s="15"/>
      <c r="CT96" s="15"/>
      <c r="CU96" s="15"/>
      <c r="CV96" s="15"/>
      <c r="CW96" s="15"/>
      <c r="CX96" s="15"/>
      <c r="CY96" s="15"/>
      <c r="CZ96" s="15"/>
      <c r="DA96" s="15"/>
      <c r="DB96" s="15"/>
      <c r="DC96" s="15"/>
      <c r="DD96" s="15"/>
      <c r="DE96" s="15"/>
      <c r="DF96" s="15"/>
      <c r="DG96" s="15"/>
      <c r="DH96" s="15"/>
      <c r="DI96" s="15"/>
      <c r="DJ96" s="15"/>
      <c r="DK96" s="15"/>
      <c r="DL96" s="15"/>
      <c r="DM96" s="15"/>
      <c r="DN96" s="15"/>
      <c r="DO96" s="15"/>
      <c r="DP96" s="15"/>
      <c r="DQ96" s="15"/>
      <c r="DR96" s="15"/>
      <c r="DS96" s="15"/>
      <c r="DT96" s="15"/>
      <c r="DU96" s="15"/>
      <c r="DV96" s="15"/>
      <c r="DW96" s="15"/>
      <c r="DX96" s="15"/>
      <c r="DY96" s="15"/>
      <c r="DZ96" s="15"/>
      <c r="EA96" s="15"/>
      <c r="EB96" s="15"/>
      <c r="EC96" s="15"/>
      <c r="ED96" s="15"/>
      <c r="EE96" s="15"/>
      <c r="EF96" s="15"/>
      <c r="EG96" s="15"/>
      <c r="EH96" s="15"/>
      <c r="EI96" s="15"/>
      <c r="EJ96" s="15"/>
      <c r="EK96" s="15"/>
      <c r="EL96" s="15"/>
      <c r="EM96" s="15"/>
      <c r="EN96" s="15"/>
      <c r="EO96" s="15"/>
      <c r="EP96" s="15"/>
      <c r="EQ96" s="15"/>
      <c r="ER96" s="15"/>
      <c r="ES96" s="15"/>
      <c r="ET96" s="15"/>
      <c r="EU96" s="15"/>
      <c r="EV96" s="15"/>
      <c r="EW96" s="15"/>
      <c r="EX96" s="15"/>
      <c r="EY96" s="15"/>
      <c r="EZ96" s="15"/>
      <c r="FA96" s="15"/>
      <c r="FB96" s="15"/>
      <c r="FC96" s="15"/>
      <c r="FD96" s="15"/>
      <c r="FE96" s="15"/>
      <c r="FF96" s="15"/>
      <c r="FG96" s="15"/>
      <c r="FH96" s="15"/>
      <c r="FI96" s="15"/>
      <c r="FJ96" s="15"/>
      <c r="FK96" s="15"/>
      <c r="FL96" s="15"/>
      <c r="FM96" s="15"/>
      <c r="FN96" s="15"/>
      <c r="FO96" s="15"/>
      <c r="FP96" s="15"/>
      <c r="FQ96" s="15"/>
      <c r="FR96" s="15"/>
      <c r="FS96" s="15"/>
      <c r="FT96" s="15"/>
      <c r="FU96" s="15"/>
      <c r="FV96" s="15"/>
      <c r="FW96" s="15"/>
      <c r="FX96" s="15"/>
      <c r="FY96" s="15"/>
      <c r="FZ96" s="15"/>
      <c r="GA96" s="15"/>
      <c r="GB96" s="15"/>
      <c r="GC96" s="15"/>
      <c r="GD96" s="15"/>
      <c r="GE96" s="15"/>
      <c r="GF96" s="15"/>
      <c r="GG96" s="15"/>
      <c r="GH96" s="15"/>
      <c r="GI96" s="15"/>
      <c r="GJ96" s="15"/>
      <c r="GK96" s="15"/>
      <c r="GL96" s="15"/>
      <c r="GM96" s="15"/>
      <c r="GN96" s="15"/>
      <c r="GO96" s="15"/>
      <c r="GP96" s="15"/>
      <c r="GQ96" s="15"/>
      <c r="GR96" s="15"/>
      <c r="GS96" s="15"/>
      <c r="GT96" s="15"/>
      <c r="GU96" s="15"/>
      <c r="GV96" s="15"/>
      <c r="GW96" s="15"/>
      <c r="GX96" s="15"/>
      <c r="GY96" s="15"/>
      <c r="GZ96" s="15"/>
      <c r="HA96" s="15"/>
      <c r="HB96" s="15"/>
      <c r="HC96" s="15"/>
      <c r="HD96" s="15"/>
      <c r="HE96" s="15"/>
      <c r="HF96" s="15"/>
      <c r="HG96" s="15"/>
      <c r="HH96" s="15"/>
      <c r="HI96" s="15"/>
      <c r="HJ96" s="15"/>
      <c r="HK96" s="15"/>
      <c r="HL96" s="15"/>
      <c r="HM96" s="15"/>
      <c r="HN96" s="15"/>
      <c r="HO96" s="15"/>
      <c r="HP96" s="15"/>
      <c r="HQ96" s="15"/>
      <c r="HR96" s="15"/>
      <c r="HS96" s="15"/>
      <c r="HT96" s="15"/>
      <c r="HU96" s="15"/>
      <c r="HV96" s="15"/>
      <c r="HW96" s="15"/>
      <c r="HX96" s="15"/>
      <c r="HY96" s="15"/>
      <c r="HZ96" s="15"/>
      <c r="IA96" s="15"/>
      <c r="IB96" s="15"/>
      <c r="IC96" s="15"/>
      <c r="ID96" s="15"/>
      <c r="IE96" s="15"/>
      <c r="IF96" s="15"/>
      <c r="IG96" s="15"/>
      <c r="IH96" s="15"/>
      <c r="II96" s="15"/>
      <c r="IJ96" s="15"/>
      <c r="IK96" s="15"/>
      <c r="IL96" s="15"/>
      <c r="IM96" s="15"/>
      <c r="IN96" s="15"/>
      <c r="IO96" s="15"/>
      <c r="IP96" s="15"/>
      <c r="IQ96" s="15"/>
      <c r="IR96" s="15"/>
      <c r="IS96" s="15"/>
      <c r="IT96" s="15"/>
      <c r="IU96" s="15"/>
      <c r="IV96" s="15"/>
    </row>
    <row r="97" spans="1:256" s="105" customFormat="1" ht="26.25" customHeight="1">
      <c r="A97" s="7" t="s">
        <v>325</v>
      </c>
      <c r="B97" s="7" t="s">
        <v>327</v>
      </c>
      <c r="C97" s="5" t="s">
        <v>328</v>
      </c>
      <c r="D97" s="44" t="s">
        <v>471</v>
      </c>
      <c r="E97" s="51" t="s">
        <v>472</v>
      </c>
      <c r="F97" s="5" t="s">
        <v>299</v>
      </c>
      <c r="G97" s="43" t="s">
        <v>473</v>
      </c>
      <c r="H97" s="28"/>
      <c r="I97" s="28"/>
      <c r="J97" s="28"/>
      <c r="K97" s="28"/>
      <c r="L97" s="28"/>
      <c r="M97" s="28"/>
      <c r="N97" s="28"/>
      <c r="O97" s="69"/>
      <c r="P97" s="15"/>
      <c r="Q97" s="15"/>
      <c r="R97" s="15"/>
      <c r="S97" s="15"/>
      <c r="T97" s="15"/>
      <c r="U97" s="15"/>
      <c r="V97" s="15"/>
      <c r="W97" s="134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  <c r="BM97" s="15"/>
      <c r="BN97" s="15"/>
      <c r="BO97" s="15"/>
      <c r="BP97" s="15"/>
      <c r="BQ97" s="15"/>
      <c r="BR97" s="15"/>
      <c r="BS97" s="15"/>
      <c r="BT97" s="15"/>
      <c r="BU97" s="15"/>
      <c r="BV97" s="15"/>
      <c r="BW97" s="15"/>
      <c r="BX97" s="15"/>
      <c r="BY97" s="15"/>
      <c r="BZ97" s="15"/>
      <c r="CA97" s="15"/>
      <c r="CB97" s="15"/>
      <c r="CC97" s="15"/>
      <c r="CD97" s="15"/>
      <c r="CE97" s="15"/>
      <c r="CF97" s="15"/>
      <c r="CG97" s="15"/>
      <c r="CH97" s="15"/>
      <c r="CI97" s="15"/>
      <c r="CJ97" s="15"/>
      <c r="CK97" s="15"/>
      <c r="CL97" s="15"/>
      <c r="CM97" s="15"/>
      <c r="CN97" s="15"/>
      <c r="CO97" s="15"/>
      <c r="CP97" s="15"/>
      <c r="CQ97" s="15"/>
      <c r="CR97" s="15"/>
      <c r="CS97" s="15"/>
      <c r="CT97" s="15"/>
      <c r="CU97" s="15"/>
      <c r="CV97" s="15"/>
      <c r="CW97" s="15"/>
      <c r="CX97" s="15"/>
      <c r="CY97" s="15"/>
      <c r="CZ97" s="15"/>
      <c r="DA97" s="15"/>
      <c r="DB97" s="15"/>
      <c r="DC97" s="15"/>
      <c r="DD97" s="15"/>
      <c r="DE97" s="15"/>
      <c r="DF97" s="15"/>
      <c r="DG97" s="15"/>
      <c r="DH97" s="15"/>
      <c r="DI97" s="15"/>
      <c r="DJ97" s="15"/>
      <c r="DK97" s="15"/>
      <c r="DL97" s="15"/>
      <c r="DM97" s="15"/>
      <c r="DN97" s="15"/>
      <c r="DO97" s="15"/>
      <c r="DP97" s="15"/>
      <c r="DQ97" s="15"/>
      <c r="DR97" s="15"/>
      <c r="DS97" s="15"/>
      <c r="DT97" s="15"/>
      <c r="DU97" s="15"/>
      <c r="DV97" s="15"/>
      <c r="DW97" s="15"/>
      <c r="DX97" s="15"/>
      <c r="DY97" s="15"/>
      <c r="DZ97" s="15"/>
      <c r="EA97" s="15"/>
      <c r="EB97" s="15"/>
      <c r="EC97" s="15"/>
      <c r="ED97" s="15"/>
      <c r="EE97" s="15"/>
      <c r="EF97" s="15"/>
      <c r="EG97" s="15"/>
      <c r="EH97" s="15"/>
      <c r="EI97" s="15"/>
      <c r="EJ97" s="15"/>
      <c r="EK97" s="15"/>
      <c r="EL97" s="15"/>
      <c r="EM97" s="15"/>
      <c r="EN97" s="15"/>
      <c r="EO97" s="15"/>
      <c r="EP97" s="15"/>
      <c r="EQ97" s="15"/>
      <c r="ER97" s="15"/>
      <c r="ES97" s="15"/>
      <c r="ET97" s="15"/>
      <c r="EU97" s="15"/>
      <c r="EV97" s="15"/>
      <c r="EW97" s="15"/>
      <c r="EX97" s="15"/>
      <c r="EY97" s="15"/>
      <c r="EZ97" s="15"/>
      <c r="FA97" s="15"/>
      <c r="FB97" s="15"/>
      <c r="FC97" s="15"/>
      <c r="FD97" s="15"/>
      <c r="FE97" s="15"/>
      <c r="FF97" s="15"/>
      <c r="FG97" s="15"/>
      <c r="FH97" s="15"/>
      <c r="FI97" s="15"/>
      <c r="FJ97" s="15"/>
      <c r="FK97" s="15"/>
      <c r="FL97" s="15"/>
      <c r="FM97" s="15"/>
      <c r="FN97" s="15"/>
      <c r="FO97" s="15"/>
      <c r="FP97" s="15"/>
      <c r="FQ97" s="15"/>
      <c r="FR97" s="15"/>
      <c r="FS97" s="15"/>
      <c r="FT97" s="15"/>
      <c r="FU97" s="15"/>
      <c r="FV97" s="15"/>
      <c r="FW97" s="15"/>
      <c r="FX97" s="15"/>
      <c r="FY97" s="15"/>
      <c r="FZ97" s="15"/>
      <c r="GA97" s="15"/>
      <c r="GB97" s="15"/>
      <c r="GC97" s="15"/>
      <c r="GD97" s="15"/>
      <c r="GE97" s="15"/>
      <c r="GF97" s="15"/>
      <c r="GG97" s="15"/>
      <c r="GH97" s="15"/>
      <c r="GI97" s="15"/>
      <c r="GJ97" s="15"/>
      <c r="GK97" s="15"/>
      <c r="GL97" s="15"/>
      <c r="GM97" s="15"/>
      <c r="GN97" s="15"/>
      <c r="GO97" s="15"/>
      <c r="GP97" s="15"/>
      <c r="GQ97" s="15"/>
      <c r="GR97" s="15"/>
      <c r="GS97" s="15"/>
      <c r="GT97" s="15"/>
      <c r="GU97" s="15"/>
      <c r="GV97" s="15"/>
      <c r="GW97" s="15"/>
      <c r="GX97" s="15"/>
      <c r="GY97" s="15"/>
      <c r="GZ97" s="15"/>
      <c r="HA97" s="15"/>
      <c r="HB97" s="15"/>
      <c r="HC97" s="15"/>
      <c r="HD97" s="15"/>
      <c r="HE97" s="15"/>
      <c r="HF97" s="15"/>
      <c r="HG97" s="15"/>
      <c r="HH97" s="15"/>
      <c r="HI97" s="15"/>
      <c r="HJ97" s="15"/>
      <c r="HK97" s="15"/>
      <c r="HL97" s="15"/>
      <c r="HM97" s="15"/>
      <c r="HN97" s="15"/>
      <c r="HO97" s="15"/>
      <c r="HP97" s="15"/>
      <c r="HQ97" s="15"/>
      <c r="HR97" s="15"/>
      <c r="HS97" s="15"/>
      <c r="HT97" s="15"/>
      <c r="HU97" s="15"/>
      <c r="HV97" s="15"/>
      <c r="HW97" s="15"/>
      <c r="HX97" s="15"/>
      <c r="HY97" s="15"/>
      <c r="HZ97" s="15"/>
      <c r="IA97" s="15"/>
      <c r="IB97" s="15"/>
      <c r="IC97" s="15"/>
      <c r="ID97" s="15"/>
      <c r="IE97" s="15"/>
      <c r="IF97" s="15"/>
      <c r="IG97" s="15"/>
      <c r="IH97" s="15"/>
      <c r="II97" s="15"/>
      <c r="IJ97" s="15"/>
      <c r="IK97" s="15"/>
      <c r="IL97" s="15"/>
      <c r="IM97" s="15"/>
      <c r="IN97" s="15"/>
      <c r="IO97" s="15"/>
      <c r="IP97" s="15"/>
      <c r="IQ97" s="15"/>
      <c r="IR97" s="15"/>
      <c r="IS97" s="15"/>
      <c r="IT97" s="15"/>
      <c r="IU97" s="15"/>
      <c r="IV97" s="15"/>
    </row>
    <row r="98" spans="1:256" s="105" customFormat="1" ht="12.75">
      <c r="A98" s="890" t="s">
        <v>153</v>
      </c>
      <c r="B98" s="121">
        <v>3111</v>
      </c>
      <c r="C98" s="32" t="s">
        <v>463</v>
      </c>
      <c r="D98" s="27">
        <v>0</v>
      </c>
      <c r="E98" s="428">
        <v>1342</v>
      </c>
      <c r="F98" s="280">
        <v>1208</v>
      </c>
      <c r="G98" s="150">
        <f aca="true" t="shared" si="4" ref="G98:G109">F98/E98*100</f>
        <v>90.01490312965723</v>
      </c>
      <c r="H98" s="28"/>
      <c r="I98" s="28"/>
      <c r="J98" s="28"/>
      <c r="K98" s="28"/>
      <c r="L98" s="28"/>
      <c r="M98" s="28"/>
      <c r="N98" s="28"/>
      <c r="O98" s="69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  <c r="BH98" s="15"/>
      <c r="BI98" s="15"/>
      <c r="BJ98" s="15"/>
      <c r="BK98" s="15"/>
      <c r="BL98" s="15"/>
      <c r="BM98" s="15"/>
      <c r="BN98" s="15"/>
      <c r="BO98" s="15"/>
      <c r="BP98" s="15"/>
      <c r="BQ98" s="15"/>
      <c r="BR98" s="15"/>
      <c r="BS98" s="15"/>
      <c r="BT98" s="15"/>
      <c r="BU98" s="15"/>
      <c r="BV98" s="15"/>
      <c r="BW98" s="15"/>
      <c r="BX98" s="15"/>
      <c r="BY98" s="15"/>
      <c r="BZ98" s="15"/>
      <c r="CA98" s="15"/>
      <c r="CB98" s="15"/>
      <c r="CC98" s="15"/>
      <c r="CD98" s="15"/>
      <c r="CE98" s="15"/>
      <c r="CF98" s="15"/>
      <c r="CG98" s="15"/>
      <c r="CH98" s="15"/>
      <c r="CI98" s="15"/>
      <c r="CJ98" s="15"/>
      <c r="CK98" s="15"/>
      <c r="CL98" s="15"/>
      <c r="CM98" s="15"/>
      <c r="CN98" s="15"/>
      <c r="CO98" s="15"/>
      <c r="CP98" s="15"/>
      <c r="CQ98" s="15"/>
      <c r="CR98" s="15"/>
      <c r="CS98" s="15"/>
      <c r="CT98" s="15"/>
      <c r="CU98" s="15"/>
      <c r="CV98" s="15"/>
      <c r="CW98" s="15"/>
      <c r="CX98" s="15"/>
      <c r="CY98" s="15"/>
      <c r="CZ98" s="15"/>
      <c r="DA98" s="15"/>
      <c r="DB98" s="15"/>
      <c r="DC98" s="15"/>
      <c r="DD98" s="15"/>
      <c r="DE98" s="15"/>
      <c r="DF98" s="15"/>
      <c r="DG98" s="15"/>
      <c r="DH98" s="15"/>
      <c r="DI98" s="15"/>
      <c r="DJ98" s="15"/>
      <c r="DK98" s="15"/>
      <c r="DL98" s="15"/>
      <c r="DM98" s="15"/>
      <c r="DN98" s="15"/>
      <c r="DO98" s="15"/>
      <c r="DP98" s="15"/>
      <c r="DQ98" s="15"/>
      <c r="DR98" s="15"/>
      <c r="DS98" s="15"/>
      <c r="DT98" s="15"/>
      <c r="DU98" s="15"/>
      <c r="DV98" s="15"/>
      <c r="DW98" s="15"/>
      <c r="DX98" s="15"/>
      <c r="DY98" s="15"/>
      <c r="DZ98" s="15"/>
      <c r="EA98" s="15"/>
      <c r="EB98" s="15"/>
      <c r="EC98" s="15"/>
      <c r="ED98" s="15"/>
      <c r="EE98" s="15"/>
      <c r="EF98" s="15"/>
      <c r="EG98" s="15"/>
      <c r="EH98" s="15"/>
      <c r="EI98" s="15"/>
      <c r="EJ98" s="15"/>
      <c r="EK98" s="15"/>
      <c r="EL98" s="15"/>
      <c r="EM98" s="15"/>
      <c r="EN98" s="15"/>
      <c r="EO98" s="15"/>
      <c r="EP98" s="15"/>
      <c r="EQ98" s="15"/>
      <c r="ER98" s="15"/>
      <c r="ES98" s="15"/>
      <c r="ET98" s="15"/>
      <c r="EU98" s="15"/>
      <c r="EV98" s="15"/>
      <c r="EW98" s="15"/>
      <c r="EX98" s="15"/>
      <c r="EY98" s="15"/>
      <c r="EZ98" s="15"/>
      <c r="FA98" s="15"/>
      <c r="FB98" s="15"/>
      <c r="FC98" s="15"/>
      <c r="FD98" s="15"/>
      <c r="FE98" s="15"/>
      <c r="FF98" s="15"/>
      <c r="FG98" s="15"/>
      <c r="FH98" s="15"/>
      <c r="FI98" s="15"/>
      <c r="FJ98" s="15"/>
      <c r="FK98" s="15"/>
      <c r="FL98" s="15"/>
      <c r="FM98" s="15"/>
      <c r="FN98" s="15"/>
      <c r="FO98" s="15"/>
      <c r="FP98" s="15"/>
      <c r="FQ98" s="15"/>
      <c r="FR98" s="15"/>
      <c r="FS98" s="15"/>
      <c r="FT98" s="15"/>
      <c r="FU98" s="15"/>
      <c r="FV98" s="15"/>
      <c r="FW98" s="15"/>
      <c r="FX98" s="15"/>
      <c r="FY98" s="15"/>
      <c r="FZ98" s="15"/>
      <c r="GA98" s="15"/>
      <c r="GB98" s="15"/>
      <c r="GC98" s="15"/>
      <c r="GD98" s="15"/>
      <c r="GE98" s="15"/>
      <c r="GF98" s="15"/>
      <c r="GG98" s="15"/>
      <c r="GH98" s="15"/>
      <c r="GI98" s="15"/>
      <c r="GJ98" s="15"/>
      <c r="GK98" s="15"/>
      <c r="GL98" s="15"/>
      <c r="GM98" s="15"/>
      <c r="GN98" s="15"/>
      <c r="GO98" s="15"/>
      <c r="GP98" s="15"/>
      <c r="GQ98" s="15"/>
      <c r="GR98" s="15"/>
      <c r="GS98" s="15"/>
      <c r="GT98" s="15"/>
      <c r="GU98" s="15"/>
      <c r="GV98" s="15"/>
      <c r="GW98" s="15"/>
      <c r="GX98" s="15"/>
      <c r="GY98" s="15"/>
      <c r="GZ98" s="15"/>
      <c r="HA98" s="15"/>
      <c r="HB98" s="15"/>
      <c r="HC98" s="15"/>
      <c r="HD98" s="15"/>
      <c r="HE98" s="15"/>
      <c r="HF98" s="15"/>
      <c r="HG98" s="15"/>
      <c r="HH98" s="15"/>
      <c r="HI98" s="15"/>
      <c r="HJ98" s="15"/>
      <c r="HK98" s="15"/>
      <c r="HL98" s="15"/>
      <c r="HM98" s="15"/>
      <c r="HN98" s="15"/>
      <c r="HO98" s="15"/>
      <c r="HP98" s="15"/>
      <c r="HQ98" s="15"/>
      <c r="HR98" s="15"/>
      <c r="HS98" s="15"/>
      <c r="HT98" s="15"/>
      <c r="HU98" s="15"/>
      <c r="HV98" s="15"/>
      <c r="HW98" s="15"/>
      <c r="HX98" s="15"/>
      <c r="HY98" s="15"/>
      <c r="HZ98" s="15"/>
      <c r="IA98" s="15"/>
      <c r="IB98" s="15"/>
      <c r="IC98" s="15"/>
      <c r="ID98" s="15"/>
      <c r="IE98" s="15"/>
      <c r="IF98" s="15"/>
      <c r="IG98" s="15"/>
      <c r="IH98" s="15"/>
      <c r="II98" s="15"/>
      <c r="IJ98" s="15"/>
      <c r="IK98" s="15"/>
      <c r="IL98" s="15"/>
      <c r="IM98" s="15"/>
      <c r="IN98" s="15"/>
      <c r="IO98" s="15"/>
      <c r="IP98" s="15"/>
      <c r="IQ98" s="15"/>
      <c r="IR98" s="15"/>
      <c r="IS98" s="15"/>
      <c r="IT98" s="15"/>
      <c r="IU98" s="15"/>
      <c r="IV98" s="15"/>
    </row>
    <row r="99" spans="1:256" s="105" customFormat="1" ht="12.75">
      <c r="A99" s="887"/>
      <c r="B99" s="57">
        <v>3121</v>
      </c>
      <c r="C99" s="32" t="s">
        <v>357</v>
      </c>
      <c r="D99" s="27">
        <v>0</v>
      </c>
      <c r="E99" s="428">
        <v>5144</v>
      </c>
      <c r="F99" s="280">
        <v>5092</v>
      </c>
      <c r="G99" s="150">
        <f t="shared" si="4"/>
        <v>98.98911353032659</v>
      </c>
      <c r="H99" s="28"/>
      <c r="I99" s="28"/>
      <c r="J99" s="28"/>
      <c r="K99" s="28"/>
      <c r="L99" s="28"/>
      <c r="M99" s="28"/>
      <c r="N99" s="28"/>
      <c r="O99" s="69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  <c r="BM99" s="15"/>
      <c r="BN99" s="15"/>
      <c r="BO99" s="15"/>
      <c r="BP99" s="15"/>
      <c r="BQ99" s="15"/>
      <c r="BR99" s="15"/>
      <c r="BS99" s="15"/>
      <c r="BT99" s="15"/>
      <c r="BU99" s="15"/>
      <c r="BV99" s="15"/>
      <c r="BW99" s="15"/>
      <c r="BX99" s="15"/>
      <c r="BY99" s="15"/>
      <c r="BZ99" s="15"/>
      <c r="CA99" s="15"/>
      <c r="CB99" s="15"/>
      <c r="CC99" s="15"/>
      <c r="CD99" s="15"/>
      <c r="CE99" s="15"/>
      <c r="CF99" s="15"/>
      <c r="CG99" s="15"/>
      <c r="CH99" s="15"/>
      <c r="CI99" s="15"/>
      <c r="CJ99" s="15"/>
      <c r="CK99" s="15"/>
      <c r="CL99" s="15"/>
      <c r="CM99" s="15"/>
      <c r="CN99" s="15"/>
      <c r="CO99" s="15"/>
      <c r="CP99" s="15"/>
      <c r="CQ99" s="15"/>
      <c r="CR99" s="15"/>
      <c r="CS99" s="15"/>
      <c r="CT99" s="15"/>
      <c r="CU99" s="15"/>
      <c r="CV99" s="15"/>
      <c r="CW99" s="15"/>
      <c r="CX99" s="15"/>
      <c r="CY99" s="15"/>
      <c r="CZ99" s="15"/>
      <c r="DA99" s="15"/>
      <c r="DB99" s="15"/>
      <c r="DC99" s="15"/>
      <c r="DD99" s="15"/>
      <c r="DE99" s="15"/>
      <c r="DF99" s="15"/>
      <c r="DG99" s="15"/>
      <c r="DH99" s="15"/>
      <c r="DI99" s="15"/>
      <c r="DJ99" s="15"/>
      <c r="DK99" s="15"/>
      <c r="DL99" s="15"/>
      <c r="DM99" s="15"/>
      <c r="DN99" s="15"/>
      <c r="DO99" s="15"/>
      <c r="DP99" s="15"/>
      <c r="DQ99" s="15"/>
      <c r="DR99" s="15"/>
      <c r="DS99" s="15"/>
      <c r="DT99" s="15"/>
      <c r="DU99" s="15"/>
      <c r="DV99" s="15"/>
      <c r="DW99" s="15"/>
      <c r="DX99" s="15"/>
      <c r="DY99" s="15"/>
      <c r="DZ99" s="15"/>
      <c r="EA99" s="15"/>
      <c r="EB99" s="15"/>
      <c r="EC99" s="15"/>
      <c r="ED99" s="15"/>
      <c r="EE99" s="15"/>
      <c r="EF99" s="15"/>
      <c r="EG99" s="15"/>
      <c r="EH99" s="15"/>
      <c r="EI99" s="15"/>
      <c r="EJ99" s="15"/>
      <c r="EK99" s="15"/>
      <c r="EL99" s="15"/>
      <c r="EM99" s="15"/>
      <c r="EN99" s="15"/>
      <c r="EO99" s="15"/>
      <c r="EP99" s="15"/>
      <c r="EQ99" s="15"/>
      <c r="ER99" s="15"/>
      <c r="ES99" s="15"/>
      <c r="ET99" s="15"/>
      <c r="EU99" s="15"/>
      <c r="EV99" s="15"/>
      <c r="EW99" s="15"/>
      <c r="EX99" s="15"/>
      <c r="EY99" s="15"/>
      <c r="EZ99" s="15"/>
      <c r="FA99" s="15"/>
      <c r="FB99" s="15"/>
      <c r="FC99" s="15"/>
      <c r="FD99" s="15"/>
      <c r="FE99" s="15"/>
      <c r="FF99" s="15"/>
      <c r="FG99" s="15"/>
      <c r="FH99" s="15"/>
      <c r="FI99" s="15"/>
      <c r="FJ99" s="15"/>
      <c r="FK99" s="15"/>
      <c r="FL99" s="15"/>
      <c r="FM99" s="15"/>
      <c r="FN99" s="15"/>
      <c r="FO99" s="15"/>
      <c r="FP99" s="15"/>
      <c r="FQ99" s="15"/>
      <c r="FR99" s="15"/>
      <c r="FS99" s="15"/>
      <c r="FT99" s="15"/>
      <c r="FU99" s="15"/>
      <c r="FV99" s="15"/>
      <c r="FW99" s="15"/>
      <c r="FX99" s="15"/>
      <c r="FY99" s="15"/>
      <c r="FZ99" s="15"/>
      <c r="GA99" s="15"/>
      <c r="GB99" s="15"/>
      <c r="GC99" s="15"/>
      <c r="GD99" s="15"/>
      <c r="GE99" s="15"/>
      <c r="GF99" s="15"/>
      <c r="GG99" s="15"/>
      <c r="GH99" s="15"/>
      <c r="GI99" s="15"/>
      <c r="GJ99" s="15"/>
      <c r="GK99" s="15"/>
      <c r="GL99" s="15"/>
      <c r="GM99" s="15"/>
      <c r="GN99" s="15"/>
      <c r="GO99" s="15"/>
      <c r="GP99" s="15"/>
      <c r="GQ99" s="15"/>
      <c r="GR99" s="15"/>
      <c r="GS99" s="15"/>
      <c r="GT99" s="15"/>
      <c r="GU99" s="15"/>
      <c r="GV99" s="15"/>
      <c r="GW99" s="15"/>
      <c r="GX99" s="15"/>
      <c r="GY99" s="15"/>
      <c r="GZ99" s="15"/>
      <c r="HA99" s="15"/>
      <c r="HB99" s="15"/>
      <c r="HC99" s="15"/>
      <c r="HD99" s="15"/>
      <c r="HE99" s="15"/>
      <c r="HF99" s="15"/>
      <c r="HG99" s="15"/>
      <c r="HH99" s="15"/>
      <c r="HI99" s="15"/>
      <c r="HJ99" s="15"/>
      <c r="HK99" s="15"/>
      <c r="HL99" s="15"/>
      <c r="HM99" s="15"/>
      <c r="HN99" s="15"/>
      <c r="HO99" s="15"/>
      <c r="HP99" s="15"/>
      <c r="HQ99" s="15"/>
      <c r="HR99" s="15"/>
      <c r="HS99" s="15"/>
      <c r="HT99" s="15"/>
      <c r="HU99" s="15"/>
      <c r="HV99" s="15"/>
      <c r="HW99" s="15"/>
      <c r="HX99" s="15"/>
      <c r="HY99" s="15"/>
      <c r="HZ99" s="15"/>
      <c r="IA99" s="15"/>
      <c r="IB99" s="15"/>
      <c r="IC99" s="15"/>
      <c r="ID99" s="15"/>
      <c r="IE99" s="15"/>
      <c r="IF99" s="15"/>
      <c r="IG99" s="15"/>
      <c r="IH99" s="15"/>
      <c r="II99" s="15"/>
      <c r="IJ99" s="15"/>
      <c r="IK99" s="15"/>
      <c r="IL99" s="15"/>
      <c r="IM99" s="15"/>
      <c r="IN99" s="15"/>
      <c r="IO99" s="15"/>
      <c r="IP99" s="15"/>
      <c r="IQ99" s="15"/>
      <c r="IR99" s="15"/>
      <c r="IS99" s="15"/>
      <c r="IT99" s="15"/>
      <c r="IU99" s="15"/>
      <c r="IV99" s="15"/>
    </row>
    <row r="100" spans="1:256" s="105" customFormat="1" ht="12.75">
      <c r="A100" s="887"/>
      <c r="B100" s="122">
        <v>3122</v>
      </c>
      <c r="C100" s="123" t="s">
        <v>358</v>
      </c>
      <c r="D100" s="27">
        <v>0</v>
      </c>
      <c r="E100" s="428">
        <v>50594</v>
      </c>
      <c r="F100" s="633">
        <v>50205</v>
      </c>
      <c r="G100" s="150">
        <f t="shared" si="4"/>
        <v>99.23113412657626</v>
      </c>
      <c r="H100" s="28"/>
      <c r="I100" s="28"/>
      <c r="J100" s="28"/>
      <c r="K100" s="28"/>
      <c r="L100" s="28"/>
      <c r="M100" s="28"/>
      <c r="N100" s="28"/>
      <c r="O100" s="69"/>
      <c r="P100" s="15"/>
      <c r="Q100" s="239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  <c r="BF100" s="15"/>
      <c r="BG100" s="15"/>
      <c r="BH100" s="15"/>
      <c r="BI100" s="15"/>
      <c r="BJ100" s="15"/>
      <c r="BK100" s="15"/>
      <c r="BL100" s="15"/>
      <c r="BM100" s="15"/>
      <c r="BN100" s="15"/>
      <c r="BO100" s="15"/>
      <c r="BP100" s="15"/>
      <c r="BQ100" s="15"/>
      <c r="BR100" s="15"/>
      <c r="BS100" s="15"/>
      <c r="BT100" s="15"/>
      <c r="BU100" s="15"/>
      <c r="BV100" s="15"/>
      <c r="BW100" s="15"/>
      <c r="BX100" s="15"/>
      <c r="BY100" s="15"/>
      <c r="BZ100" s="15"/>
      <c r="CA100" s="15"/>
      <c r="CB100" s="15"/>
      <c r="CC100" s="15"/>
      <c r="CD100" s="15"/>
      <c r="CE100" s="15"/>
      <c r="CF100" s="15"/>
      <c r="CG100" s="15"/>
      <c r="CH100" s="15"/>
      <c r="CI100" s="15"/>
      <c r="CJ100" s="15"/>
      <c r="CK100" s="15"/>
      <c r="CL100" s="15"/>
      <c r="CM100" s="15"/>
      <c r="CN100" s="15"/>
      <c r="CO100" s="15"/>
      <c r="CP100" s="15"/>
      <c r="CQ100" s="15"/>
      <c r="CR100" s="15"/>
      <c r="CS100" s="15"/>
      <c r="CT100" s="15"/>
      <c r="CU100" s="15"/>
      <c r="CV100" s="15"/>
      <c r="CW100" s="15"/>
      <c r="CX100" s="15"/>
      <c r="CY100" s="15"/>
      <c r="CZ100" s="15"/>
      <c r="DA100" s="15"/>
      <c r="DB100" s="15"/>
      <c r="DC100" s="15"/>
      <c r="DD100" s="15"/>
      <c r="DE100" s="15"/>
      <c r="DF100" s="15"/>
      <c r="DG100" s="15"/>
      <c r="DH100" s="15"/>
      <c r="DI100" s="15"/>
      <c r="DJ100" s="15"/>
      <c r="DK100" s="15"/>
      <c r="DL100" s="15"/>
      <c r="DM100" s="15"/>
      <c r="DN100" s="15"/>
      <c r="DO100" s="15"/>
      <c r="DP100" s="15"/>
      <c r="DQ100" s="15"/>
      <c r="DR100" s="15"/>
      <c r="DS100" s="15"/>
      <c r="DT100" s="15"/>
      <c r="DU100" s="15"/>
      <c r="DV100" s="15"/>
      <c r="DW100" s="15"/>
      <c r="DX100" s="15"/>
      <c r="DY100" s="15"/>
      <c r="DZ100" s="15"/>
      <c r="EA100" s="15"/>
      <c r="EB100" s="15"/>
      <c r="EC100" s="15"/>
      <c r="ED100" s="15"/>
      <c r="EE100" s="15"/>
      <c r="EF100" s="15"/>
      <c r="EG100" s="15"/>
      <c r="EH100" s="15"/>
      <c r="EI100" s="15"/>
      <c r="EJ100" s="15"/>
      <c r="EK100" s="15"/>
      <c r="EL100" s="15"/>
      <c r="EM100" s="15"/>
      <c r="EN100" s="15"/>
      <c r="EO100" s="15"/>
      <c r="EP100" s="15"/>
      <c r="EQ100" s="15"/>
      <c r="ER100" s="15"/>
      <c r="ES100" s="15"/>
      <c r="ET100" s="15"/>
      <c r="EU100" s="15"/>
      <c r="EV100" s="15"/>
      <c r="EW100" s="15"/>
      <c r="EX100" s="15"/>
      <c r="EY100" s="15"/>
      <c r="EZ100" s="15"/>
      <c r="FA100" s="15"/>
      <c r="FB100" s="15"/>
      <c r="FC100" s="15"/>
      <c r="FD100" s="15"/>
      <c r="FE100" s="15"/>
      <c r="FF100" s="15"/>
      <c r="FG100" s="15"/>
      <c r="FH100" s="15"/>
      <c r="FI100" s="15"/>
      <c r="FJ100" s="15"/>
      <c r="FK100" s="15"/>
      <c r="FL100" s="15"/>
      <c r="FM100" s="15"/>
      <c r="FN100" s="15"/>
      <c r="FO100" s="15"/>
      <c r="FP100" s="15"/>
      <c r="FQ100" s="15"/>
      <c r="FR100" s="15"/>
      <c r="FS100" s="15"/>
      <c r="FT100" s="15"/>
      <c r="FU100" s="15"/>
      <c r="FV100" s="15"/>
      <c r="FW100" s="15"/>
      <c r="FX100" s="15"/>
      <c r="FY100" s="15"/>
      <c r="FZ100" s="15"/>
      <c r="GA100" s="15"/>
      <c r="GB100" s="15"/>
      <c r="GC100" s="15"/>
      <c r="GD100" s="15"/>
      <c r="GE100" s="15"/>
      <c r="GF100" s="15"/>
      <c r="GG100" s="15"/>
      <c r="GH100" s="15"/>
      <c r="GI100" s="15"/>
      <c r="GJ100" s="15"/>
      <c r="GK100" s="15"/>
      <c r="GL100" s="15"/>
      <c r="GM100" s="15"/>
      <c r="GN100" s="15"/>
      <c r="GO100" s="15"/>
      <c r="GP100" s="15"/>
      <c r="GQ100" s="15"/>
      <c r="GR100" s="15"/>
      <c r="GS100" s="15"/>
      <c r="GT100" s="15"/>
      <c r="GU100" s="15"/>
      <c r="GV100" s="15"/>
      <c r="GW100" s="15"/>
      <c r="GX100" s="15"/>
      <c r="GY100" s="15"/>
      <c r="GZ100" s="15"/>
      <c r="HA100" s="15"/>
      <c r="HB100" s="15"/>
      <c r="HC100" s="15"/>
      <c r="HD100" s="15"/>
      <c r="HE100" s="15"/>
      <c r="HF100" s="15"/>
      <c r="HG100" s="15"/>
      <c r="HH100" s="15"/>
      <c r="HI100" s="15"/>
      <c r="HJ100" s="15"/>
      <c r="HK100" s="15"/>
      <c r="HL100" s="15"/>
      <c r="HM100" s="15"/>
      <c r="HN100" s="15"/>
      <c r="HO100" s="15"/>
      <c r="HP100" s="15"/>
      <c r="HQ100" s="15"/>
      <c r="HR100" s="15"/>
      <c r="HS100" s="15"/>
      <c r="HT100" s="15"/>
      <c r="HU100" s="15"/>
      <c r="HV100" s="15"/>
      <c r="HW100" s="15"/>
      <c r="HX100" s="15"/>
      <c r="HY100" s="15"/>
      <c r="HZ100" s="15"/>
      <c r="IA100" s="15"/>
      <c r="IB100" s="15"/>
      <c r="IC100" s="15"/>
      <c r="ID100" s="15"/>
      <c r="IE100" s="15"/>
      <c r="IF100" s="15"/>
      <c r="IG100" s="15"/>
      <c r="IH100" s="15"/>
      <c r="II100" s="15"/>
      <c r="IJ100" s="15"/>
      <c r="IK100" s="15"/>
      <c r="IL100" s="15"/>
      <c r="IM100" s="15"/>
      <c r="IN100" s="15"/>
      <c r="IO100" s="15"/>
      <c r="IP100" s="15"/>
      <c r="IQ100" s="15"/>
      <c r="IR100" s="15"/>
      <c r="IS100" s="15"/>
      <c r="IT100" s="15"/>
      <c r="IU100" s="15"/>
      <c r="IV100" s="15"/>
    </row>
    <row r="101" spans="1:256" s="105" customFormat="1" ht="12.75">
      <c r="A101" s="887"/>
      <c r="B101" s="41">
        <v>3123</v>
      </c>
      <c r="C101" s="32" t="s">
        <v>422</v>
      </c>
      <c r="D101" s="27">
        <v>0</v>
      </c>
      <c r="E101" s="428">
        <v>26043</v>
      </c>
      <c r="F101" s="633">
        <v>25870</v>
      </c>
      <c r="G101" s="150">
        <f t="shared" si="4"/>
        <v>99.3357140114426</v>
      </c>
      <c r="H101" s="28"/>
      <c r="I101" s="28"/>
      <c r="J101" s="28"/>
      <c r="K101" s="28"/>
      <c r="L101" s="28"/>
      <c r="M101" s="28"/>
      <c r="N101" s="28"/>
      <c r="O101" s="69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  <c r="BF101" s="15"/>
      <c r="BG101" s="15"/>
      <c r="BH101" s="15"/>
      <c r="BI101" s="15"/>
      <c r="BJ101" s="15"/>
      <c r="BK101" s="15"/>
      <c r="BL101" s="15"/>
      <c r="BM101" s="15"/>
      <c r="BN101" s="15"/>
      <c r="BO101" s="15"/>
      <c r="BP101" s="15"/>
      <c r="BQ101" s="15"/>
      <c r="BR101" s="15"/>
      <c r="BS101" s="15"/>
      <c r="BT101" s="15"/>
      <c r="BU101" s="15"/>
      <c r="BV101" s="15"/>
      <c r="BW101" s="15"/>
      <c r="BX101" s="15"/>
      <c r="BY101" s="15"/>
      <c r="BZ101" s="15"/>
      <c r="CA101" s="15"/>
      <c r="CB101" s="15"/>
      <c r="CC101" s="15"/>
      <c r="CD101" s="15"/>
      <c r="CE101" s="15"/>
      <c r="CF101" s="15"/>
      <c r="CG101" s="15"/>
      <c r="CH101" s="15"/>
      <c r="CI101" s="15"/>
      <c r="CJ101" s="15"/>
      <c r="CK101" s="15"/>
      <c r="CL101" s="15"/>
      <c r="CM101" s="15"/>
      <c r="CN101" s="15"/>
      <c r="CO101" s="15"/>
      <c r="CP101" s="15"/>
      <c r="CQ101" s="15"/>
      <c r="CR101" s="15"/>
      <c r="CS101" s="15"/>
      <c r="CT101" s="15"/>
      <c r="CU101" s="15"/>
      <c r="CV101" s="15"/>
      <c r="CW101" s="15"/>
      <c r="CX101" s="15"/>
      <c r="CY101" s="15"/>
      <c r="CZ101" s="15"/>
      <c r="DA101" s="15"/>
      <c r="DB101" s="15"/>
      <c r="DC101" s="15"/>
      <c r="DD101" s="15"/>
      <c r="DE101" s="15"/>
      <c r="DF101" s="15"/>
      <c r="DG101" s="15"/>
      <c r="DH101" s="15"/>
      <c r="DI101" s="15"/>
      <c r="DJ101" s="15"/>
      <c r="DK101" s="15"/>
      <c r="DL101" s="15"/>
      <c r="DM101" s="15"/>
      <c r="DN101" s="15"/>
      <c r="DO101" s="15"/>
      <c r="DP101" s="15"/>
      <c r="DQ101" s="15"/>
      <c r="DR101" s="15"/>
      <c r="DS101" s="15"/>
      <c r="DT101" s="15"/>
      <c r="DU101" s="15"/>
      <c r="DV101" s="15"/>
      <c r="DW101" s="15"/>
      <c r="DX101" s="15"/>
      <c r="DY101" s="15"/>
      <c r="DZ101" s="15"/>
      <c r="EA101" s="15"/>
      <c r="EB101" s="15"/>
      <c r="EC101" s="15"/>
      <c r="ED101" s="15"/>
      <c r="EE101" s="15"/>
      <c r="EF101" s="15"/>
      <c r="EG101" s="15"/>
      <c r="EH101" s="15"/>
      <c r="EI101" s="15"/>
      <c r="EJ101" s="15"/>
      <c r="EK101" s="15"/>
      <c r="EL101" s="15"/>
      <c r="EM101" s="15"/>
      <c r="EN101" s="15"/>
      <c r="EO101" s="15"/>
      <c r="EP101" s="15"/>
      <c r="EQ101" s="15"/>
      <c r="ER101" s="15"/>
      <c r="ES101" s="15"/>
      <c r="ET101" s="15"/>
      <c r="EU101" s="15"/>
      <c r="EV101" s="15"/>
      <c r="EW101" s="15"/>
      <c r="EX101" s="15"/>
      <c r="EY101" s="15"/>
      <c r="EZ101" s="15"/>
      <c r="FA101" s="15"/>
      <c r="FB101" s="15"/>
      <c r="FC101" s="15"/>
      <c r="FD101" s="15"/>
      <c r="FE101" s="15"/>
      <c r="FF101" s="15"/>
      <c r="FG101" s="15"/>
      <c r="FH101" s="15"/>
      <c r="FI101" s="15"/>
      <c r="FJ101" s="15"/>
      <c r="FK101" s="15"/>
      <c r="FL101" s="15"/>
      <c r="FM101" s="15"/>
      <c r="FN101" s="15"/>
      <c r="FO101" s="15"/>
      <c r="FP101" s="15"/>
      <c r="FQ101" s="15"/>
      <c r="FR101" s="15"/>
      <c r="FS101" s="15"/>
      <c r="FT101" s="15"/>
      <c r="FU101" s="15"/>
      <c r="FV101" s="15"/>
      <c r="FW101" s="15"/>
      <c r="FX101" s="15"/>
      <c r="FY101" s="15"/>
      <c r="FZ101" s="15"/>
      <c r="GA101" s="15"/>
      <c r="GB101" s="15"/>
      <c r="GC101" s="15"/>
      <c r="GD101" s="15"/>
      <c r="GE101" s="15"/>
      <c r="GF101" s="15"/>
      <c r="GG101" s="15"/>
      <c r="GH101" s="15"/>
      <c r="GI101" s="15"/>
      <c r="GJ101" s="15"/>
      <c r="GK101" s="15"/>
      <c r="GL101" s="15"/>
      <c r="GM101" s="15"/>
      <c r="GN101" s="15"/>
      <c r="GO101" s="15"/>
      <c r="GP101" s="15"/>
      <c r="GQ101" s="15"/>
      <c r="GR101" s="15"/>
      <c r="GS101" s="15"/>
      <c r="GT101" s="15"/>
      <c r="GU101" s="15"/>
      <c r="GV101" s="15"/>
      <c r="GW101" s="15"/>
      <c r="GX101" s="15"/>
      <c r="GY101" s="15"/>
      <c r="GZ101" s="15"/>
      <c r="HA101" s="15"/>
      <c r="HB101" s="15"/>
      <c r="HC101" s="15"/>
      <c r="HD101" s="15"/>
      <c r="HE101" s="15"/>
      <c r="HF101" s="15"/>
      <c r="HG101" s="15"/>
      <c r="HH101" s="15"/>
      <c r="HI101" s="15"/>
      <c r="HJ101" s="15"/>
      <c r="HK101" s="15"/>
      <c r="HL101" s="15"/>
      <c r="HM101" s="15"/>
      <c r="HN101" s="15"/>
      <c r="HO101" s="15"/>
      <c r="HP101" s="15"/>
      <c r="HQ101" s="15"/>
      <c r="HR101" s="15"/>
      <c r="HS101" s="15"/>
      <c r="HT101" s="15"/>
      <c r="HU101" s="15"/>
      <c r="HV101" s="15"/>
      <c r="HW101" s="15"/>
      <c r="HX101" s="15"/>
      <c r="HY101" s="15"/>
      <c r="HZ101" s="15"/>
      <c r="IA101" s="15"/>
      <c r="IB101" s="15"/>
      <c r="IC101" s="15"/>
      <c r="ID101" s="15"/>
      <c r="IE101" s="15"/>
      <c r="IF101" s="15"/>
      <c r="IG101" s="15"/>
      <c r="IH101" s="15"/>
      <c r="II101" s="15"/>
      <c r="IJ101" s="15"/>
      <c r="IK101" s="15"/>
      <c r="IL101" s="15"/>
      <c r="IM101" s="15"/>
      <c r="IN101" s="15"/>
      <c r="IO101" s="15"/>
      <c r="IP101" s="15"/>
      <c r="IQ101" s="15"/>
      <c r="IR101" s="15"/>
      <c r="IS101" s="15"/>
      <c r="IT101" s="15"/>
      <c r="IU101" s="15"/>
      <c r="IV101" s="15"/>
    </row>
    <row r="102" spans="1:256" s="105" customFormat="1" ht="25.5">
      <c r="A102" s="887"/>
      <c r="B102" s="127">
        <v>3125</v>
      </c>
      <c r="C102" s="118" t="s">
        <v>825</v>
      </c>
      <c r="D102" s="156">
        <v>0</v>
      </c>
      <c r="E102" s="298">
        <v>1787</v>
      </c>
      <c r="F102" s="298">
        <v>1681</v>
      </c>
      <c r="G102" s="157">
        <f t="shared" si="4"/>
        <v>94.0682708449916</v>
      </c>
      <c r="H102" s="28"/>
      <c r="I102" s="28"/>
      <c r="J102" s="28"/>
      <c r="K102" s="28"/>
      <c r="L102" s="28"/>
      <c r="M102" s="28"/>
      <c r="N102" s="28"/>
      <c r="O102" s="69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  <c r="BF102" s="15"/>
      <c r="BG102" s="15"/>
      <c r="BH102" s="15"/>
      <c r="BI102" s="15"/>
      <c r="BJ102" s="15"/>
      <c r="BK102" s="15"/>
      <c r="BL102" s="15"/>
      <c r="BM102" s="15"/>
      <c r="BN102" s="15"/>
      <c r="BO102" s="15"/>
      <c r="BP102" s="15"/>
      <c r="BQ102" s="15"/>
      <c r="BR102" s="15"/>
      <c r="BS102" s="15"/>
      <c r="BT102" s="15"/>
      <c r="BU102" s="15"/>
      <c r="BV102" s="15"/>
      <c r="BW102" s="15"/>
      <c r="BX102" s="15"/>
      <c r="BY102" s="15"/>
      <c r="BZ102" s="15"/>
      <c r="CA102" s="15"/>
      <c r="CB102" s="15"/>
      <c r="CC102" s="15"/>
      <c r="CD102" s="15"/>
      <c r="CE102" s="15"/>
      <c r="CF102" s="15"/>
      <c r="CG102" s="15"/>
      <c r="CH102" s="15"/>
      <c r="CI102" s="15"/>
      <c r="CJ102" s="15"/>
      <c r="CK102" s="15"/>
      <c r="CL102" s="15"/>
      <c r="CM102" s="15"/>
      <c r="CN102" s="15"/>
      <c r="CO102" s="15"/>
      <c r="CP102" s="15"/>
      <c r="CQ102" s="15"/>
      <c r="CR102" s="15"/>
      <c r="CS102" s="15"/>
      <c r="CT102" s="15"/>
      <c r="CU102" s="15"/>
      <c r="CV102" s="15"/>
      <c r="CW102" s="15"/>
      <c r="CX102" s="15"/>
      <c r="CY102" s="15"/>
      <c r="CZ102" s="15"/>
      <c r="DA102" s="15"/>
      <c r="DB102" s="15"/>
      <c r="DC102" s="15"/>
      <c r="DD102" s="15"/>
      <c r="DE102" s="15"/>
      <c r="DF102" s="15"/>
      <c r="DG102" s="15"/>
      <c r="DH102" s="15"/>
      <c r="DI102" s="15"/>
      <c r="DJ102" s="15"/>
      <c r="DK102" s="15"/>
      <c r="DL102" s="15"/>
      <c r="DM102" s="15"/>
      <c r="DN102" s="15"/>
      <c r="DO102" s="15"/>
      <c r="DP102" s="15"/>
      <c r="DQ102" s="15"/>
      <c r="DR102" s="15"/>
      <c r="DS102" s="15"/>
      <c r="DT102" s="15"/>
      <c r="DU102" s="15"/>
      <c r="DV102" s="15"/>
      <c r="DW102" s="15"/>
      <c r="DX102" s="15"/>
      <c r="DY102" s="15"/>
      <c r="DZ102" s="15"/>
      <c r="EA102" s="15"/>
      <c r="EB102" s="15"/>
      <c r="EC102" s="15"/>
      <c r="ED102" s="15"/>
      <c r="EE102" s="15"/>
      <c r="EF102" s="15"/>
      <c r="EG102" s="15"/>
      <c r="EH102" s="15"/>
      <c r="EI102" s="15"/>
      <c r="EJ102" s="15"/>
      <c r="EK102" s="15"/>
      <c r="EL102" s="15"/>
      <c r="EM102" s="15"/>
      <c r="EN102" s="15"/>
      <c r="EO102" s="15"/>
      <c r="EP102" s="15"/>
      <c r="EQ102" s="15"/>
      <c r="ER102" s="15"/>
      <c r="ES102" s="15"/>
      <c r="ET102" s="15"/>
      <c r="EU102" s="15"/>
      <c r="EV102" s="15"/>
      <c r="EW102" s="15"/>
      <c r="EX102" s="15"/>
      <c r="EY102" s="15"/>
      <c r="EZ102" s="15"/>
      <c r="FA102" s="15"/>
      <c r="FB102" s="15"/>
      <c r="FC102" s="15"/>
      <c r="FD102" s="15"/>
      <c r="FE102" s="15"/>
      <c r="FF102" s="15"/>
      <c r="FG102" s="15"/>
      <c r="FH102" s="15"/>
      <c r="FI102" s="15"/>
      <c r="FJ102" s="15"/>
      <c r="FK102" s="15"/>
      <c r="FL102" s="15"/>
      <c r="FM102" s="15"/>
      <c r="FN102" s="15"/>
      <c r="FO102" s="15"/>
      <c r="FP102" s="15"/>
      <c r="FQ102" s="15"/>
      <c r="FR102" s="15"/>
      <c r="FS102" s="15"/>
      <c r="FT102" s="15"/>
      <c r="FU102" s="15"/>
      <c r="FV102" s="15"/>
      <c r="FW102" s="15"/>
      <c r="FX102" s="15"/>
      <c r="FY102" s="15"/>
      <c r="FZ102" s="15"/>
      <c r="GA102" s="15"/>
      <c r="GB102" s="15"/>
      <c r="GC102" s="15"/>
      <c r="GD102" s="15"/>
      <c r="GE102" s="15"/>
      <c r="GF102" s="15"/>
      <c r="GG102" s="15"/>
      <c r="GH102" s="15"/>
      <c r="GI102" s="15"/>
      <c r="GJ102" s="15"/>
      <c r="GK102" s="15"/>
      <c r="GL102" s="15"/>
      <c r="GM102" s="15"/>
      <c r="GN102" s="15"/>
      <c r="GO102" s="15"/>
      <c r="GP102" s="15"/>
      <c r="GQ102" s="15"/>
      <c r="GR102" s="15"/>
      <c r="GS102" s="15"/>
      <c r="GT102" s="15"/>
      <c r="GU102" s="15"/>
      <c r="GV102" s="15"/>
      <c r="GW102" s="15"/>
      <c r="GX102" s="15"/>
      <c r="GY102" s="15"/>
      <c r="GZ102" s="15"/>
      <c r="HA102" s="15"/>
      <c r="HB102" s="15"/>
      <c r="HC102" s="15"/>
      <c r="HD102" s="15"/>
      <c r="HE102" s="15"/>
      <c r="HF102" s="15"/>
      <c r="HG102" s="15"/>
      <c r="HH102" s="15"/>
      <c r="HI102" s="15"/>
      <c r="HJ102" s="15"/>
      <c r="HK102" s="15"/>
      <c r="HL102" s="15"/>
      <c r="HM102" s="15"/>
      <c r="HN102" s="15"/>
      <c r="HO102" s="15"/>
      <c r="HP102" s="15"/>
      <c r="HQ102" s="15"/>
      <c r="HR102" s="15"/>
      <c r="HS102" s="15"/>
      <c r="HT102" s="15"/>
      <c r="HU102" s="15"/>
      <c r="HV102" s="15"/>
      <c r="HW102" s="15"/>
      <c r="HX102" s="15"/>
      <c r="HY102" s="15"/>
      <c r="HZ102" s="15"/>
      <c r="IA102" s="15"/>
      <c r="IB102" s="15"/>
      <c r="IC102" s="15"/>
      <c r="ID102" s="15"/>
      <c r="IE102" s="15"/>
      <c r="IF102" s="15"/>
      <c r="IG102" s="15"/>
      <c r="IH102" s="15"/>
      <c r="II102" s="15"/>
      <c r="IJ102" s="15"/>
      <c r="IK102" s="15"/>
      <c r="IL102" s="15"/>
      <c r="IM102" s="15"/>
      <c r="IN102" s="15"/>
      <c r="IO102" s="15"/>
      <c r="IP102" s="15"/>
      <c r="IQ102" s="15"/>
      <c r="IR102" s="15"/>
      <c r="IS102" s="15"/>
      <c r="IT102" s="15"/>
      <c r="IU102" s="15"/>
      <c r="IV102" s="15"/>
    </row>
    <row r="103" spans="1:256" s="105" customFormat="1" ht="25.5">
      <c r="A103" s="887"/>
      <c r="B103" s="133">
        <v>3141</v>
      </c>
      <c r="C103" s="124" t="s">
        <v>464</v>
      </c>
      <c r="D103" s="156">
        <v>0</v>
      </c>
      <c r="E103" s="298">
        <v>1385</v>
      </c>
      <c r="F103" s="298">
        <v>1232</v>
      </c>
      <c r="G103" s="157">
        <f t="shared" si="4"/>
        <v>88.95306859205776</v>
      </c>
      <c r="H103" s="273"/>
      <c r="I103" s="28"/>
      <c r="J103" s="28"/>
      <c r="K103" s="28"/>
      <c r="L103" s="28"/>
      <c r="M103" s="28"/>
      <c r="N103" s="28"/>
      <c r="O103" s="69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  <c r="BF103" s="15"/>
      <c r="BG103" s="15"/>
      <c r="BH103" s="15"/>
      <c r="BI103" s="15"/>
      <c r="BJ103" s="15"/>
      <c r="BK103" s="15"/>
      <c r="BL103" s="15"/>
      <c r="BM103" s="15"/>
      <c r="BN103" s="15"/>
      <c r="BO103" s="15"/>
      <c r="BP103" s="15"/>
      <c r="BQ103" s="15"/>
      <c r="BR103" s="15"/>
      <c r="BS103" s="15"/>
      <c r="BT103" s="15"/>
      <c r="BU103" s="15"/>
      <c r="BV103" s="15"/>
      <c r="BW103" s="15"/>
      <c r="BX103" s="15"/>
      <c r="BY103" s="15"/>
      <c r="BZ103" s="15"/>
      <c r="CA103" s="15"/>
      <c r="CB103" s="15"/>
      <c r="CC103" s="15"/>
      <c r="CD103" s="15"/>
      <c r="CE103" s="15"/>
      <c r="CF103" s="15"/>
      <c r="CG103" s="15"/>
      <c r="CH103" s="15"/>
      <c r="CI103" s="15"/>
      <c r="CJ103" s="15"/>
      <c r="CK103" s="15"/>
      <c r="CL103" s="15"/>
      <c r="CM103" s="15"/>
      <c r="CN103" s="15"/>
      <c r="CO103" s="15"/>
      <c r="CP103" s="15"/>
      <c r="CQ103" s="15"/>
      <c r="CR103" s="15"/>
      <c r="CS103" s="15"/>
      <c r="CT103" s="15"/>
      <c r="CU103" s="15"/>
      <c r="CV103" s="15"/>
      <c r="CW103" s="15"/>
      <c r="CX103" s="15"/>
      <c r="CY103" s="15"/>
      <c r="CZ103" s="15"/>
      <c r="DA103" s="15"/>
      <c r="DB103" s="15"/>
      <c r="DC103" s="15"/>
      <c r="DD103" s="15"/>
      <c r="DE103" s="15"/>
      <c r="DF103" s="15"/>
      <c r="DG103" s="15"/>
      <c r="DH103" s="15"/>
      <c r="DI103" s="15"/>
      <c r="DJ103" s="15"/>
      <c r="DK103" s="15"/>
      <c r="DL103" s="15"/>
      <c r="DM103" s="15"/>
      <c r="DN103" s="15"/>
      <c r="DO103" s="15"/>
      <c r="DP103" s="15"/>
      <c r="DQ103" s="15"/>
      <c r="DR103" s="15"/>
      <c r="DS103" s="15"/>
      <c r="DT103" s="15"/>
      <c r="DU103" s="15"/>
      <c r="DV103" s="15"/>
      <c r="DW103" s="15"/>
      <c r="DX103" s="15"/>
      <c r="DY103" s="15"/>
      <c r="DZ103" s="15"/>
      <c r="EA103" s="15"/>
      <c r="EB103" s="15"/>
      <c r="EC103" s="15"/>
      <c r="ED103" s="15"/>
      <c r="EE103" s="15"/>
      <c r="EF103" s="15"/>
      <c r="EG103" s="15"/>
      <c r="EH103" s="15"/>
      <c r="EI103" s="15"/>
      <c r="EJ103" s="15"/>
      <c r="EK103" s="15"/>
      <c r="EL103" s="15"/>
      <c r="EM103" s="15"/>
      <c r="EN103" s="15"/>
      <c r="EO103" s="15"/>
      <c r="EP103" s="15"/>
      <c r="EQ103" s="15"/>
      <c r="ER103" s="15"/>
      <c r="ES103" s="15"/>
      <c r="ET103" s="15"/>
      <c r="EU103" s="15"/>
      <c r="EV103" s="15"/>
      <c r="EW103" s="15"/>
      <c r="EX103" s="15"/>
      <c r="EY103" s="15"/>
      <c r="EZ103" s="15"/>
      <c r="FA103" s="15"/>
      <c r="FB103" s="15"/>
      <c r="FC103" s="15"/>
      <c r="FD103" s="15"/>
      <c r="FE103" s="15"/>
      <c r="FF103" s="15"/>
      <c r="FG103" s="15"/>
      <c r="FH103" s="15"/>
      <c r="FI103" s="15"/>
      <c r="FJ103" s="15"/>
      <c r="FK103" s="15"/>
      <c r="FL103" s="15"/>
      <c r="FM103" s="15"/>
      <c r="FN103" s="15"/>
      <c r="FO103" s="15"/>
      <c r="FP103" s="15"/>
      <c r="FQ103" s="15"/>
      <c r="FR103" s="15"/>
      <c r="FS103" s="15"/>
      <c r="FT103" s="15"/>
      <c r="FU103" s="15"/>
      <c r="FV103" s="15"/>
      <c r="FW103" s="15"/>
      <c r="FX103" s="15"/>
      <c r="FY103" s="15"/>
      <c r="FZ103" s="15"/>
      <c r="GA103" s="15"/>
      <c r="GB103" s="15"/>
      <c r="GC103" s="15"/>
      <c r="GD103" s="15"/>
      <c r="GE103" s="15"/>
      <c r="GF103" s="15"/>
      <c r="GG103" s="15"/>
      <c r="GH103" s="15"/>
      <c r="GI103" s="15"/>
      <c r="GJ103" s="15"/>
      <c r="GK103" s="15"/>
      <c r="GL103" s="15"/>
      <c r="GM103" s="15"/>
      <c r="GN103" s="15"/>
      <c r="GO103" s="15"/>
      <c r="GP103" s="15"/>
      <c r="GQ103" s="15"/>
      <c r="GR103" s="15"/>
      <c r="GS103" s="15"/>
      <c r="GT103" s="15"/>
      <c r="GU103" s="15"/>
      <c r="GV103" s="15"/>
      <c r="GW103" s="15"/>
      <c r="GX103" s="15"/>
      <c r="GY103" s="15"/>
      <c r="GZ103" s="15"/>
      <c r="HA103" s="15"/>
      <c r="HB103" s="15"/>
      <c r="HC103" s="15"/>
      <c r="HD103" s="15"/>
      <c r="HE103" s="15"/>
      <c r="HF103" s="15"/>
      <c r="HG103" s="15"/>
      <c r="HH103" s="15"/>
      <c r="HI103" s="15"/>
      <c r="HJ103" s="15"/>
      <c r="HK103" s="15"/>
      <c r="HL103" s="15"/>
      <c r="HM103" s="15"/>
      <c r="HN103" s="15"/>
      <c r="HO103" s="15"/>
      <c r="HP103" s="15"/>
      <c r="HQ103" s="15"/>
      <c r="HR103" s="15"/>
      <c r="HS103" s="15"/>
      <c r="HT103" s="15"/>
      <c r="HU103" s="15"/>
      <c r="HV103" s="15"/>
      <c r="HW103" s="15"/>
      <c r="HX103" s="15"/>
      <c r="HY103" s="15"/>
      <c r="HZ103" s="15"/>
      <c r="IA103" s="15"/>
      <c r="IB103" s="15"/>
      <c r="IC103" s="15"/>
      <c r="ID103" s="15"/>
      <c r="IE103" s="15"/>
      <c r="IF103" s="15"/>
      <c r="IG103" s="15"/>
      <c r="IH103" s="15"/>
      <c r="II103" s="15"/>
      <c r="IJ103" s="15"/>
      <c r="IK103" s="15"/>
      <c r="IL103" s="15"/>
      <c r="IM103" s="15"/>
      <c r="IN103" s="15"/>
      <c r="IO103" s="15"/>
      <c r="IP103" s="15"/>
      <c r="IQ103" s="15"/>
      <c r="IR103" s="15"/>
      <c r="IS103" s="15"/>
      <c r="IT103" s="15"/>
      <c r="IU103" s="15"/>
      <c r="IV103" s="15"/>
    </row>
    <row r="104" spans="1:19" ht="12.75">
      <c r="A104" s="887"/>
      <c r="B104" s="57">
        <v>3142</v>
      </c>
      <c r="C104" s="32" t="s">
        <v>828</v>
      </c>
      <c r="D104" s="27">
        <v>0</v>
      </c>
      <c r="E104" s="428">
        <v>2667</v>
      </c>
      <c r="F104" s="280">
        <v>2569</v>
      </c>
      <c r="G104" s="150">
        <f t="shared" si="4"/>
        <v>96.3254593175853</v>
      </c>
      <c r="H104" s="28"/>
      <c r="I104" s="28"/>
      <c r="J104" s="28"/>
      <c r="K104" s="28"/>
      <c r="L104" s="28"/>
      <c r="M104" s="28"/>
      <c r="N104" s="28"/>
      <c r="O104" s="69"/>
      <c r="P104" s="252" t="s">
        <v>766</v>
      </c>
      <c r="Q104" s="252"/>
      <c r="R104" s="252"/>
      <c r="S104" s="252"/>
    </row>
    <row r="105" spans="1:19" ht="12.75">
      <c r="A105" s="887"/>
      <c r="B105" s="57">
        <v>3147</v>
      </c>
      <c r="C105" s="32" t="s">
        <v>826</v>
      </c>
      <c r="D105" s="27">
        <v>0</v>
      </c>
      <c r="E105" s="428">
        <v>2209</v>
      </c>
      <c r="F105" s="280">
        <v>2028</v>
      </c>
      <c r="G105" s="150">
        <f t="shared" si="4"/>
        <v>91.80624717066546</v>
      </c>
      <c r="H105" s="28"/>
      <c r="I105" s="28"/>
      <c r="J105" s="28"/>
      <c r="K105" s="28"/>
      <c r="L105" s="28"/>
      <c r="M105" s="28"/>
      <c r="N105" s="28"/>
      <c r="O105" s="69"/>
      <c r="P105" s="252"/>
      <c r="Q105" s="252"/>
      <c r="R105" s="252"/>
      <c r="S105" s="252"/>
    </row>
    <row r="106" spans="1:7" ht="12.75">
      <c r="A106" s="887"/>
      <c r="B106" s="57">
        <v>3150</v>
      </c>
      <c r="C106" s="32" t="s">
        <v>423</v>
      </c>
      <c r="D106" s="27">
        <v>0</v>
      </c>
      <c r="E106" s="428">
        <v>7729</v>
      </c>
      <c r="F106" s="280">
        <v>7535</v>
      </c>
      <c r="G106" s="150">
        <f t="shared" si="4"/>
        <v>97.4899728296028</v>
      </c>
    </row>
    <row r="107" spans="1:7" ht="12.75">
      <c r="A107" s="887"/>
      <c r="B107" s="57">
        <v>3231</v>
      </c>
      <c r="C107" s="32" t="s">
        <v>424</v>
      </c>
      <c r="D107" s="27">
        <v>0</v>
      </c>
      <c r="E107" s="428">
        <v>4589</v>
      </c>
      <c r="F107" s="280">
        <v>4538</v>
      </c>
      <c r="G107" s="150">
        <f t="shared" si="4"/>
        <v>98.88864676400088</v>
      </c>
    </row>
    <row r="108" spans="1:7" ht="12.75">
      <c r="A108" s="887"/>
      <c r="B108" s="57">
        <v>3421</v>
      </c>
      <c r="C108" s="32" t="s">
        <v>425</v>
      </c>
      <c r="D108" s="27">
        <v>0</v>
      </c>
      <c r="E108" s="428">
        <v>4519</v>
      </c>
      <c r="F108" s="280">
        <v>4476</v>
      </c>
      <c r="G108" s="150">
        <f t="shared" si="4"/>
        <v>99.04846204912592</v>
      </c>
    </row>
    <row r="109" spans="1:22" ht="12.75">
      <c r="A109" s="894"/>
      <c r="B109" s="57">
        <v>4322</v>
      </c>
      <c r="C109" s="32" t="s">
        <v>426</v>
      </c>
      <c r="D109" s="27">
        <v>0</v>
      </c>
      <c r="E109" s="428">
        <v>6572</v>
      </c>
      <c r="F109" s="280">
        <v>6529</v>
      </c>
      <c r="G109" s="150">
        <f t="shared" si="4"/>
        <v>99.34570906877663</v>
      </c>
      <c r="V109" s="134"/>
    </row>
    <row r="110" spans="1:7" ht="12.75">
      <c r="A110" s="829" t="s">
        <v>468</v>
      </c>
      <c r="B110" s="830"/>
      <c r="C110" s="831"/>
      <c r="D110" s="125">
        <f>SUM(D98:D109)</f>
        <v>0</v>
      </c>
      <c r="E110" s="268">
        <f>SUM(E98:E109)</f>
        <v>114580</v>
      </c>
      <c r="F110" s="268">
        <f>SUM(F98:F109)</f>
        <v>112963</v>
      </c>
      <c r="G110" s="104">
        <f>F110/E110*100</f>
        <v>98.58875894571479</v>
      </c>
    </row>
    <row r="111" spans="1:256" s="105" customFormat="1" ht="7.5" customHeight="1">
      <c r="A111" s="28"/>
      <c r="B111"/>
      <c r="C111"/>
      <c r="D111" s="15"/>
      <c r="E111" s="15"/>
      <c r="F111" s="15"/>
      <c r="G111"/>
      <c r="H111" s="28" t="s">
        <v>599</v>
      </c>
      <c r="I111" s="28"/>
      <c r="J111" s="28"/>
      <c r="K111" s="28"/>
      <c r="L111" s="28"/>
      <c r="M111" s="28"/>
      <c r="N111" s="28"/>
      <c r="O111" s="69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  <c r="AR111" s="15"/>
      <c r="AS111" s="15"/>
      <c r="AT111" s="15"/>
      <c r="AU111" s="15"/>
      <c r="AV111" s="15"/>
      <c r="AW111" s="15"/>
      <c r="AX111" s="15"/>
      <c r="AY111" s="15"/>
      <c r="AZ111" s="15"/>
      <c r="BA111" s="15"/>
      <c r="BB111" s="15"/>
      <c r="BC111" s="15"/>
      <c r="BD111" s="15"/>
      <c r="BE111" s="15"/>
      <c r="BF111" s="15"/>
      <c r="BG111" s="15"/>
      <c r="BH111" s="15"/>
      <c r="BI111" s="15"/>
      <c r="BJ111" s="15"/>
      <c r="BK111" s="15"/>
      <c r="BL111" s="15"/>
      <c r="BM111" s="15"/>
      <c r="BN111" s="15"/>
      <c r="BO111" s="15"/>
      <c r="BP111" s="15"/>
      <c r="BQ111" s="15"/>
      <c r="BR111" s="15"/>
      <c r="BS111" s="15"/>
      <c r="BT111" s="15"/>
      <c r="BU111" s="15"/>
      <c r="BV111" s="15"/>
      <c r="BW111" s="15"/>
      <c r="BX111" s="15"/>
      <c r="BY111" s="15"/>
      <c r="BZ111" s="15"/>
      <c r="CA111" s="15"/>
      <c r="CB111" s="15"/>
      <c r="CC111" s="15"/>
      <c r="CD111" s="15"/>
      <c r="CE111" s="15"/>
      <c r="CF111" s="15"/>
      <c r="CG111" s="15"/>
      <c r="CH111" s="15"/>
      <c r="CI111" s="15"/>
      <c r="CJ111" s="15"/>
      <c r="CK111" s="15"/>
      <c r="CL111" s="15"/>
      <c r="CM111" s="15"/>
      <c r="CN111" s="15"/>
      <c r="CO111" s="15"/>
      <c r="CP111" s="15"/>
      <c r="CQ111" s="15"/>
      <c r="CR111" s="15"/>
      <c r="CS111" s="15"/>
      <c r="CT111" s="15"/>
      <c r="CU111" s="15"/>
      <c r="CV111" s="15"/>
      <c r="CW111" s="15"/>
      <c r="CX111" s="15"/>
      <c r="CY111" s="15"/>
      <c r="CZ111" s="15"/>
      <c r="DA111" s="15"/>
      <c r="DB111" s="15"/>
      <c r="DC111" s="15"/>
      <c r="DD111" s="15"/>
      <c r="DE111" s="15"/>
      <c r="DF111" s="15"/>
      <c r="DG111" s="15"/>
      <c r="DH111" s="15"/>
      <c r="DI111" s="15"/>
      <c r="DJ111" s="15"/>
      <c r="DK111" s="15"/>
      <c r="DL111" s="15"/>
      <c r="DM111" s="15"/>
      <c r="DN111" s="15"/>
      <c r="DO111" s="15"/>
      <c r="DP111" s="15"/>
      <c r="DQ111" s="15"/>
      <c r="DR111" s="15"/>
      <c r="DS111" s="15"/>
      <c r="DT111" s="15"/>
      <c r="DU111" s="15"/>
      <c r="DV111" s="15"/>
      <c r="DW111" s="15"/>
      <c r="DX111" s="15"/>
      <c r="DY111" s="15"/>
      <c r="DZ111" s="15"/>
      <c r="EA111" s="15"/>
      <c r="EB111" s="15"/>
      <c r="EC111" s="15"/>
      <c r="ED111" s="15"/>
      <c r="EE111" s="15"/>
      <c r="EF111" s="15"/>
      <c r="EG111" s="15"/>
      <c r="EH111" s="15"/>
      <c r="EI111" s="15"/>
      <c r="EJ111" s="15"/>
      <c r="EK111" s="15"/>
      <c r="EL111" s="15"/>
      <c r="EM111" s="15"/>
      <c r="EN111" s="15"/>
      <c r="EO111" s="15"/>
      <c r="EP111" s="15"/>
      <c r="EQ111" s="15"/>
      <c r="ER111" s="15"/>
      <c r="ES111" s="15"/>
      <c r="ET111" s="15"/>
      <c r="EU111" s="15"/>
      <c r="EV111" s="15"/>
      <c r="EW111" s="15"/>
      <c r="EX111" s="15"/>
      <c r="EY111" s="15"/>
      <c r="EZ111" s="15"/>
      <c r="FA111" s="15"/>
      <c r="FB111" s="15"/>
      <c r="FC111" s="15"/>
      <c r="FD111" s="15"/>
      <c r="FE111" s="15"/>
      <c r="FF111" s="15"/>
      <c r="FG111" s="15"/>
      <c r="FH111" s="15"/>
      <c r="FI111" s="15"/>
      <c r="FJ111" s="15"/>
      <c r="FK111" s="15"/>
      <c r="FL111" s="15"/>
      <c r="FM111" s="15"/>
      <c r="FN111" s="15"/>
      <c r="FO111" s="15"/>
      <c r="FP111" s="15"/>
      <c r="FQ111" s="15"/>
      <c r="FR111" s="15"/>
      <c r="FS111" s="15"/>
      <c r="FT111" s="15"/>
      <c r="FU111" s="15"/>
      <c r="FV111" s="15"/>
      <c r="FW111" s="15"/>
      <c r="FX111" s="15"/>
      <c r="FY111" s="15"/>
      <c r="FZ111" s="15"/>
      <c r="GA111" s="15"/>
      <c r="GB111" s="15"/>
      <c r="GC111" s="15"/>
      <c r="GD111" s="15"/>
      <c r="GE111" s="15"/>
      <c r="GF111" s="15"/>
      <c r="GG111" s="15"/>
      <c r="GH111" s="15"/>
      <c r="GI111" s="15"/>
      <c r="GJ111" s="15"/>
      <c r="GK111" s="15"/>
      <c r="GL111" s="15"/>
      <c r="GM111" s="15"/>
      <c r="GN111" s="15"/>
      <c r="GO111" s="15"/>
      <c r="GP111" s="15"/>
      <c r="GQ111" s="15"/>
      <c r="GR111" s="15"/>
      <c r="GS111" s="15"/>
      <c r="GT111" s="15"/>
      <c r="GU111" s="15"/>
      <c r="GV111" s="15"/>
      <c r="GW111" s="15"/>
      <c r="GX111" s="15"/>
      <c r="GY111" s="15"/>
      <c r="GZ111" s="15"/>
      <c r="HA111" s="15"/>
      <c r="HB111" s="15"/>
      <c r="HC111" s="15"/>
      <c r="HD111" s="15"/>
      <c r="HE111" s="15"/>
      <c r="HF111" s="15"/>
      <c r="HG111" s="15"/>
      <c r="HH111" s="15"/>
      <c r="HI111" s="15"/>
      <c r="HJ111" s="15"/>
      <c r="HK111" s="15"/>
      <c r="HL111" s="15"/>
      <c r="HM111" s="15"/>
      <c r="HN111" s="15"/>
      <c r="HO111" s="15"/>
      <c r="HP111" s="15"/>
      <c r="HQ111" s="15"/>
      <c r="HR111" s="15"/>
      <c r="HS111" s="15"/>
      <c r="HT111" s="15"/>
      <c r="HU111" s="15"/>
      <c r="HV111" s="15"/>
      <c r="HW111" s="15"/>
      <c r="HX111" s="15"/>
      <c r="HY111" s="15"/>
      <c r="HZ111" s="15"/>
      <c r="IA111" s="15"/>
      <c r="IB111" s="15"/>
      <c r="IC111" s="15"/>
      <c r="ID111" s="15"/>
      <c r="IE111" s="15"/>
      <c r="IF111" s="15"/>
      <c r="IG111" s="15"/>
      <c r="IH111" s="15"/>
      <c r="II111" s="15"/>
      <c r="IJ111" s="15"/>
      <c r="IK111" s="15"/>
      <c r="IL111" s="15"/>
      <c r="IM111" s="15"/>
      <c r="IN111" s="15"/>
      <c r="IO111" s="15"/>
      <c r="IP111" s="15"/>
      <c r="IQ111" s="15"/>
      <c r="IR111" s="15"/>
      <c r="IS111" s="15"/>
      <c r="IT111" s="15"/>
      <c r="IU111" s="15"/>
      <c r="IV111" s="15"/>
    </row>
    <row r="112" spans="1:256" s="105" customFormat="1" ht="12.75">
      <c r="A112" s="108" t="s">
        <v>973</v>
      </c>
      <c r="B112" s="16"/>
      <c r="C112" s="17"/>
      <c r="D112" s="15"/>
      <c r="E112" s="15"/>
      <c r="F112" s="15"/>
      <c r="G112"/>
      <c r="H112" s="28"/>
      <c r="I112" s="28"/>
      <c r="J112" s="28"/>
      <c r="K112" s="28"/>
      <c r="L112" s="28"/>
      <c r="M112" s="28"/>
      <c r="N112" s="28"/>
      <c r="O112" s="69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  <c r="AS112" s="15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  <c r="BF112" s="15"/>
      <c r="BG112" s="15"/>
      <c r="BH112" s="15"/>
      <c r="BI112" s="15"/>
      <c r="BJ112" s="15"/>
      <c r="BK112" s="15"/>
      <c r="BL112" s="15"/>
      <c r="BM112" s="15"/>
      <c r="BN112" s="15"/>
      <c r="BO112" s="15"/>
      <c r="BP112" s="15"/>
      <c r="BQ112" s="15"/>
      <c r="BR112" s="15"/>
      <c r="BS112" s="15"/>
      <c r="BT112" s="15"/>
      <c r="BU112" s="15"/>
      <c r="BV112" s="15"/>
      <c r="BW112" s="15"/>
      <c r="BX112" s="15"/>
      <c r="BY112" s="15"/>
      <c r="BZ112" s="15"/>
      <c r="CA112" s="15"/>
      <c r="CB112" s="15"/>
      <c r="CC112" s="15"/>
      <c r="CD112" s="15"/>
      <c r="CE112" s="15"/>
      <c r="CF112" s="15"/>
      <c r="CG112" s="15"/>
      <c r="CH112" s="15"/>
      <c r="CI112" s="15"/>
      <c r="CJ112" s="15"/>
      <c r="CK112" s="15"/>
      <c r="CL112" s="15"/>
      <c r="CM112" s="15"/>
      <c r="CN112" s="15"/>
      <c r="CO112" s="15"/>
      <c r="CP112" s="15"/>
      <c r="CQ112" s="15"/>
      <c r="CR112" s="15"/>
      <c r="CS112" s="15"/>
      <c r="CT112" s="15"/>
      <c r="CU112" s="15"/>
      <c r="CV112" s="15"/>
      <c r="CW112" s="15"/>
      <c r="CX112" s="15"/>
      <c r="CY112" s="15"/>
      <c r="CZ112" s="15"/>
      <c r="DA112" s="15"/>
      <c r="DB112" s="15"/>
      <c r="DC112" s="15"/>
      <c r="DD112" s="15"/>
      <c r="DE112" s="15"/>
      <c r="DF112" s="15"/>
      <c r="DG112" s="15"/>
      <c r="DH112" s="15"/>
      <c r="DI112" s="15"/>
      <c r="DJ112" s="15"/>
      <c r="DK112" s="15"/>
      <c r="DL112" s="15"/>
      <c r="DM112" s="15"/>
      <c r="DN112" s="15"/>
      <c r="DO112" s="15"/>
      <c r="DP112" s="15"/>
      <c r="DQ112" s="15"/>
      <c r="DR112" s="15"/>
      <c r="DS112" s="15"/>
      <c r="DT112" s="15"/>
      <c r="DU112" s="15"/>
      <c r="DV112" s="15"/>
      <c r="DW112" s="15"/>
      <c r="DX112" s="15"/>
      <c r="DY112" s="15"/>
      <c r="DZ112" s="15"/>
      <c r="EA112" s="15"/>
      <c r="EB112" s="15"/>
      <c r="EC112" s="15"/>
      <c r="ED112" s="15"/>
      <c r="EE112" s="15"/>
      <c r="EF112" s="15"/>
      <c r="EG112" s="15"/>
      <c r="EH112" s="15"/>
      <c r="EI112" s="15"/>
      <c r="EJ112" s="15"/>
      <c r="EK112" s="15"/>
      <c r="EL112" s="15"/>
      <c r="EM112" s="15"/>
      <c r="EN112" s="15"/>
      <c r="EO112" s="15"/>
      <c r="EP112" s="15"/>
      <c r="EQ112" s="15"/>
      <c r="ER112" s="15"/>
      <c r="ES112" s="15"/>
      <c r="ET112" s="15"/>
      <c r="EU112" s="15"/>
      <c r="EV112" s="15"/>
      <c r="EW112" s="15"/>
      <c r="EX112" s="15"/>
      <c r="EY112" s="15"/>
      <c r="EZ112" s="15"/>
      <c r="FA112" s="15"/>
      <c r="FB112" s="15"/>
      <c r="FC112" s="15"/>
      <c r="FD112" s="15"/>
      <c r="FE112" s="15"/>
      <c r="FF112" s="15"/>
      <c r="FG112" s="15"/>
      <c r="FH112" s="15"/>
      <c r="FI112" s="15"/>
      <c r="FJ112" s="15"/>
      <c r="FK112" s="15"/>
      <c r="FL112" s="15"/>
      <c r="FM112" s="15"/>
      <c r="FN112" s="15"/>
      <c r="FO112" s="15"/>
      <c r="FP112" s="15"/>
      <c r="FQ112" s="15"/>
      <c r="FR112" s="15"/>
      <c r="FS112" s="15"/>
      <c r="FT112" s="15"/>
      <c r="FU112" s="15"/>
      <c r="FV112" s="15"/>
      <c r="FW112" s="15"/>
      <c r="FX112" s="15"/>
      <c r="FY112" s="15"/>
      <c r="FZ112" s="15"/>
      <c r="GA112" s="15"/>
      <c r="GB112" s="15"/>
      <c r="GC112" s="15"/>
      <c r="GD112" s="15"/>
      <c r="GE112" s="15"/>
      <c r="GF112" s="15"/>
      <c r="GG112" s="15"/>
      <c r="GH112" s="15"/>
      <c r="GI112" s="15"/>
      <c r="GJ112" s="15"/>
      <c r="GK112" s="15"/>
      <c r="GL112" s="15"/>
      <c r="GM112" s="15"/>
      <c r="GN112" s="15"/>
      <c r="GO112" s="15"/>
      <c r="GP112" s="15"/>
      <c r="GQ112" s="15"/>
      <c r="GR112" s="15"/>
      <c r="GS112" s="15"/>
      <c r="GT112" s="15"/>
      <c r="GU112" s="15"/>
      <c r="GV112" s="15"/>
      <c r="GW112" s="15"/>
      <c r="GX112" s="15"/>
      <c r="GY112" s="15"/>
      <c r="GZ112" s="15"/>
      <c r="HA112" s="15"/>
      <c r="HB112" s="15"/>
      <c r="HC112" s="15"/>
      <c r="HD112" s="15"/>
      <c r="HE112" s="15"/>
      <c r="HF112" s="15"/>
      <c r="HG112" s="15"/>
      <c r="HH112" s="15"/>
      <c r="HI112" s="15"/>
      <c r="HJ112" s="15"/>
      <c r="HK112" s="15"/>
      <c r="HL112" s="15"/>
      <c r="HM112" s="15"/>
      <c r="HN112" s="15"/>
      <c r="HO112" s="15"/>
      <c r="HP112" s="15"/>
      <c r="HQ112" s="15"/>
      <c r="HR112" s="15"/>
      <c r="HS112" s="15"/>
      <c r="HT112" s="15"/>
      <c r="HU112" s="15"/>
      <c r="HV112" s="15"/>
      <c r="HW112" s="15"/>
      <c r="HX112" s="15"/>
      <c r="HY112" s="15"/>
      <c r="HZ112" s="15"/>
      <c r="IA112" s="15"/>
      <c r="IB112" s="15"/>
      <c r="IC112" s="15"/>
      <c r="ID112" s="15"/>
      <c r="IE112" s="15"/>
      <c r="IF112" s="15"/>
      <c r="IG112" s="15"/>
      <c r="IH112" s="15"/>
      <c r="II112" s="15"/>
      <c r="IJ112" s="15"/>
      <c r="IK112" s="15"/>
      <c r="IL112" s="15"/>
      <c r="IM112" s="15"/>
      <c r="IN112" s="15"/>
      <c r="IO112" s="15"/>
      <c r="IP112" s="15"/>
      <c r="IQ112" s="15"/>
      <c r="IR112" s="15"/>
      <c r="IS112" s="15"/>
      <c r="IT112" s="15"/>
      <c r="IU112" s="15"/>
      <c r="IV112" s="15"/>
    </row>
    <row r="113" spans="1:256" s="105" customFormat="1" ht="7.5" customHeight="1">
      <c r="A113" s="108"/>
      <c r="B113" s="16"/>
      <c r="C113" s="17"/>
      <c r="D113" s="15"/>
      <c r="E113" s="15"/>
      <c r="F113" s="15"/>
      <c r="G113"/>
      <c r="H113" s="28"/>
      <c r="I113" s="28"/>
      <c r="J113" s="28"/>
      <c r="K113" s="28"/>
      <c r="L113" s="28"/>
      <c r="M113" s="28"/>
      <c r="N113" s="28"/>
      <c r="O113" s="69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  <c r="AO113" s="15"/>
      <c r="AP113" s="15"/>
      <c r="AQ113" s="15"/>
      <c r="AR113" s="15"/>
      <c r="AS113" s="15"/>
      <c r="AT113" s="15"/>
      <c r="AU113" s="15"/>
      <c r="AV113" s="15"/>
      <c r="AW113" s="15"/>
      <c r="AX113" s="15"/>
      <c r="AY113" s="15"/>
      <c r="AZ113" s="15"/>
      <c r="BA113" s="15"/>
      <c r="BB113" s="15"/>
      <c r="BC113" s="15"/>
      <c r="BD113" s="15"/>
      <c r="BE113" s="15"/>
      <c r="BF113" s="15"/>
      <c r="BG113" s="15"/>
      <c r="BH113" s="15"/>
      <c r="BI113" s="15"/>
      <c r="BJ113" s="15"/>
      <c r="BK113" s="15"/>
      <c r="BL113" s="15"/>
      <c r="BM113" s="15"/>
      <c r="BN113" s="15"/>
      <c r="BO113" s="15"/>
      <c r="BP113" s="15"/>
      <c r="BQ113" s="15"/>
      <c r="BR113" s="15"/>
      <c r="BS113" s="15"/>
      <c r="BT113" s="15"/>
      <c r="BU113" s="15"/>
      <c r="BV113" s="15"/>
      <c r="BW113" s="15"/>
      <c r="BX113" s="15"/>
      <c r="BY113" s="15"/>
      <c r="BZ113" s="15"/>
      <c r="CA113" s="15"/>
      <c r="CB113" s="15"/>
      <c r="CC113" s="15"/>
      <c r="CD113" s="15"/>
      <c r="CE113" s="15"/>
      <c r="CF113" s="15"/>
      <c r="CG113" s="15"/>
      <c r="CH113" s="15"/>
      <c r="CI113" s="15"/>
      <c r="CJ113" s="15"/>
      <c r="CK113" s="15"/>
      <c r="CL113" s="15"/>
      <c r="CM113" s="15"/>
      <c r="CN113" s="15"/>
      <c r="CO113" s="15"/>
      <c r="CP113" s="15"/>
      <c r="CQ113" s="15"/>
      <c r="CR113" s="15"/>
      <c r="CS113" s="15"/>
      <c r="CT113" s="15"/>
      <c r="CU113" s="15"/>
      <c r="CV113" s="15"/>
      <c r="CW113" s="15"/>
      <c r="CX113" s="15"/>
      <c r="CY113" s="15"/>
      <c r="CZ113" s="15"/>
      <c r="DA113" s="15"/>
      <c r="DB113" s="15"/>
      <c r="DC113" s="15"/>
      <c r="DD113" s="15"/>
      <c r="DE113" s="15"/>
      <c r="DF113" s="15"/>
      <c r="DG113" s="15"/>
      <c r="DH113" s="15"/>
      <c r="DI113" s="15"/>
      <c r="DJ113" s="15"/>
      <c r="DK113" s="15"/>
      <c r="DL113" s="15"/>
      <c r="DM113" s="15"/>
      <c r="DN113" s="15"/>
      <c r="DO113" s="15"/>
      <c r="DP113" s="15"/>
      <c r="DQ113" s="15"/>
      <c r="DR113" s="15"/>
      <c r="DS113" s="15"/>
      <c r="DT113" s="15"/>
      <c r="DU113" s="15"/>
      <c r="DV113" s="15"/>
      <c r="DW113" s="15"/>
      <c r="DX113" s="15"/>
      <c r="DY113" s="15"/>
      <c r="DZ113" s="15"/>
      <c r="EA113" s="15"/>
      <c r="EB113" s="15"/>
      <c r="EC113" s="15"/>
      <c r="ED113" s="15"/>
      <c r="EE113" s="15"/>
      <c r="EF113" s="15"/>
      <c r="EG113" s="15"/>
      <c r="EH113" s="15"/>
      <c r="EI113" s="15"/>
      <c r="EJ113" s="15"/>
      <c r="EK113" s="15"/>
      <c r="EL113" s="15"/>
      <c r="EM113" s="15"/>
      <c r="EN113" s="15"/>
      <c r="EO113" s="15"/>
      <c r="EP113" s="15"/>
      <c r="EQ113" s="15"/>
      <c r="ER113" s="15"/>
      <c r="ES113" s="15"/>
      <c r="ET113" s="15"/>
      <c r="EU113" s="15"/>
      <c r="EV113" s="15"/>
      <c r="EW113" s="15"/>
      <c r="EX113" s="15"/>
      <c r="EY113" s="15"/>
      <c r="EZ113" s="15"/>
      <c r="FA113" s="15"/>
      <c r="FB113" s="15"/>
      <c r="FC113" s="15"/>
      <c r="FD113" s="15"/>
      <c r="FE113" s="15"/>
      <c r="FF113" s="15"/>
      <c r="FG113" s="15"/>
      <c r="FH113" s="15"/>
      <c r="FI113" s="15"/>
      <c r="FJ113" s="15"/>
      <c r="FK113" s="15"/>
      <c r="FL113" s="15"/>
      <c r="FM113" s="15"/>
      <c r="FN113" s="15"/>
      <c r="FO113" s="15"/>
      <c r="FP113" s="15"/>
      <c r="FQ113" s="15"/>
      <c r="FR113" s="15"/>
      <c r="FS113" s="15"/>
      <c r="FT113" s="15"/>
      <c r="FU113" s="15"/>
      <c r="FV113" s="15"/>
      <c r="FW113" s="15"/>
      <c r="FX113" s="15"/>
      <c r="FY113" s="15"/>
      <c r="FZ113" s="15"/>
      <c r="GA113" s="15"/>
      <c r="GB113" s="15"/>
      <c r="GC113" s="15"/>
      <c r="GD113" s="15"/>
      <c r="GE113" s="15"/>
      <c r="GF113" s="15"/>
      <c r="GG113" s="15"/>
      <c r="GH113" s="15"/>
      <c r="GI113" s="15"/>
      <c r="GJ113" s="15"/>
      <c r="GK113" s="15"/>
      <c r="GL113" s="15"/>
      <c r="GM113" s="15"/>
      <c r="GN113" s="15"/>
      <c r="GO113" s="15"/>
      <c r="GP113" s="15"/>
      <c r="GQ113" s="15"/>
      <c r="GR113" s="15"/>
      <c r="GS113" s="15"/>
      <c r="GT113" s="15"/>
      <c r="GU113" s="15"/>
      <c r="GV113" s="15"/>
      <c r="GW113" s="15"/>
      <c r="GX113" s="15"/>
      <c r="GY113" s="15"/>
      <c r="GZ113" s="15"/>
      <c r="HA113" s="15"/>
      <c r="HB113" s="15"/>
      <c r="HC113" s="15"/>
      <c r="HD113" s="15"/>
      <c r="HE113" s="15"/>
      <c r="HF113" s="15"/>
      <c r="HG113" s="15"/>
      <c r="HH113" s="15"/>
      <c r="HI113" s="15"/>
      <c r="HJ113" s="15"/>
      <c r="HK113" s="15"/>
      <c r="HL113" s="15"/>
      <c r="HM113" s="15"/>
      <c r="HN113" s="15"/>
      <c r="HO113" s="15"/>
      <c r="HP113" s="15"/>
      <c r="HQ113" s="15"/>
      <c r="HR113" s="15"/>
      <c r="HS113" s="15"/>
      <c r="HT113" s="15"/>
      <c r="HU113" s="15"/>
      <c r="HV113" s="15"/>
      <c r="HW113" s="15"/>
      <c r="HX113" s="15"/>
      <c r="HY113" s="15"/>
      <c r="HZ113" s="15"/>
      <c r="IA113" s="15"/>
      <c r="IB113" s="15"/>
      <c r="IC113" s="15"/>
      <c r="ID113" s="15"/>
      <c r="IE113" s="15"/>
      <c r="IF113" s="15"/>
      <c r="IG113" s="15"/>
      <c r="IH113" s="15"/>
      <c r="II113" s="15"/>
      <c r="IJ113" s="15"/>
      <c r="IK113" s="15"/>
      <c r="IL113" s="15"/>
      <c r="IM113" s="15"/>
      <c r="IN113" s="15"/>
      <c r="IO113" s="15"/>
      <c r="IP113" s="15"/>
      <c r="IQ113" s="15"/>
      <c r="IR113" s="15"/>
      <c r="IS113" s="15"/>
      <c r="IT113" s="15"/>
      <c r="IU113" s="15"/>
      <c r="IV113" s="15"/>
    </row>
    <row r="114" spans="1:256" s="105" customFormat="1" ht="24.75" customHeight="1">
      <c r="A114" s="7" t="s">
        <v>325</v>
      </c>
      <c r="B114" s="7" t="s">
        <v>860</v>
      </c>
      <c r="C114" s="5" t="s">
        <v>328</v>
      </c>
      <c r="D114" s="44" t="s">
        <v>471</v>
      </c>
      <c r="E114" s="51" t="s">
        <v>472</v>
      </c>
      <c r="F114" s="5" t="s">
        <v>299</v>
      </c>
      <c r="G114" s="43" t="s">
        <v>473</v>
      </c>
      <c r="H114" s="28" t="s">
        <v>599</v>
      </c>
      <c r="I114" s="28"/>
      <c r="J114" s="28"/>
      <c r="K114" s="28"/>
      <c r="L114" s="28"/>
      <c r="M114" s="28"/>
      <c r="N114" s="28"/>
      <c r="O114" s="69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  <c r="AP114" s="15"/>
      <c r="AQ114" s="15"/>
      <c r="AR114" s="15"/>
      <c r="AS114" s="15"/>
      <c r="AT114" s="15"/>
      <c r="AU114" s="15"/>
      <c r="AV114" s="15"/>
      <c r="AW114" s="15"/>
      <c r="AX114" s="15"/>
      <c r="AY114" s="15"/>
      <c r="AZ114" s="15"/>
      <c r="BA114" s="15"/>
      <c r="BB114" s="15"/>
      <c r="BC114" s="15"/>
      <c r="BD114" s="15"/>
      <c r="BE114" s="15"/>
      <c r="BF114" s="15"/>
      <c r="BG114" s="15"/>
      <c r="BH114" s="15"/>
      <c r="BI114" s="15"/>
      <c r="BJ114" s="15"/>
      <c r="BK114" s="15"/>
      <c r="BL114" s="15"/>
      <c r="BM114" s="15"/>
      <c r="BN114" s="15"/>
      <c r="BO114" s="15"/>
      <c r="BP114" s="15"/>
      <c r="BQ114" s="15"/>
      <c r="BR114" s="15"/>
      <c r="BS114" s="15"/>
      <c r="BT114" s="15"/>
      <c r="BU114" s="15"/>
      <c r="BV114" s="15"/>
      <c r="BW114" s="15"/>
      <c r="BX114" s="15"/>
      <c r="BY114" s="15"/>
      <c r="BZ114" s="15"/>
      <c r="CA114" s="15"/>
      <c r="CB114" s="15"/>
      <c r="CC114" s="15"/>
      <c r="CD114" s="15"/>
      <c r="CE114" s="15"/>
      <c r="CF114" s="15"/>
      <c r="CG114" s="15"/>
      <c r="CH114" s="15"/>
      <c r="CI114" s="15"/>
      <c r="CJ114" s="15"/>
      <c r="CK114" s="15"/>
      <c r="CL114" s="15"/>
      <c r="CM114" s="15"/>
      <c r="CN114" s="15"/>
      <c r="CO114" s="15"/>
      <c r="CP114" s="15"/>
      <c r="CQ114" s="15"/>
      <c r="CR114" s="15"/>
      <c r="CS114" s="15"/>
      <c r="CT114" s="15"/>
      <c r="CU114" s="15"/>
      <c r="CV114" s="15"/>
      <c r="CW114" s="15"/>
      <c r="CX114" s="15"/>
      <c r="CY114" s="15"/>
      <c r="CZ114" s="15"/>
      <c r="DA114" s="15"/>
      <c r="DB114" s="15"/>
      <c r="DC114" s="15"/>
      <c r="DD114" s="15"/>
      <c r="DE114" s="15"/>
      <c r="DF114" s="15"/>
      <c r="DG114" s="15"/>
      <c r="DH114" s="15"/>
      <c r="DI114" s="15"/>
      <c r="DJ114" s="15"/>
      <c r="DK114" s="15"/>
      <c r="DL114" s="15"/>
      <c r="DM114" s="15"/>
      <c r="DN114" s="15"/>
      <c r="DO114" s="15"/>
      <c r="DP114" s="15"/>
      <c r="DQ114" s="15"/>
      <c r="DR114" s="15"/>
      <c r="DS114" s="15"/>
      <c r="DT114" s="15"/>
      <c r="DU114" s="15"/>
      <c r="DV114" s="15"/>
      <c r="DW114" s="15"/>
      <c r="DX114" s="15"/>
      <c r="DY114" s="15"/>
      <c r="DZ114" s="15"/>
      <c r="EA114" s="15"/>
      <c r="EB114" s="15"/>
      <c r="EC114" s="15"/>
      <c r="ED114" s="15"/>
      <c r="EE114" s="15"/>
      <c r="EF114" s="15"/>
      <c r="EG114" s="15"/>
      <c r="EH114" s="15"/>
      <c r="EI114" s="15"/>
      <c r="EJ114" s="15"/>
      <c r="EK114" s="15"/>
      <c r="EL114" s="15"/>
      <c r="EM114" s="15"/>
      <c r="EN114" s="15"/>
      <c r="EO114" s="15"/>
      <c r="EP114" s="15"/>
      <c r="EQ114" s="15"/>
      <c r="ER114" s="15"/>
      <c r="ES114" s="15"/>
      <c r="ET114" s="15"/>
      <c r="EU114" s="15"/>
      <c r="EV114" s="15"/>
      <c r="EW114" s="15"/>
      <c r="EX114" s="15"/>
      <c r="EY114" s="15"/>
      <c r="EZ114" s="15"/>
      <c r="FA114" s="15"/>
      <c r="FB114" s="15"/>
      <c r="FC114" s="15"/>
      <c r="FD114" s="15"/>
      <c r="FE114" s="15"/>
      <c r="FF114" s="15"/>
      <c r="FG114" s="15"/>
      <c r="FH114" s="15"/>
      <c r="FI114" s="15"/>
      <c r="FJ114" s="15"/>
      <c r="FK114" s="15"/>
      <c r="FL114" s="15"/>
      <c r="FM114" s="15"/>
      <c r="FN114" s="15"/>
      <c r="FO114" s="15"/>
      <c r="FP114" s="15"/>
      <c r="FQ114" s="15"/>
      <c r="FR114" s="15"/>
      <c r="FS114" s="15"/>
      <c r="FT114" s="15"/>
      <c r="FU114" s="15"/>
      <c r="FV114" s="15"/>
      <c r="FW114" s="15"/>
      <c r="FX114" s="15"/>
      <c r="FY114" s="15"/>
      <c r="FZ114" s="15"/>
      <c r="GA114" s="15"/>
      <c r="GB114" s="15"/>
      <c r="GC114" s="15"/>
      <c r="GD114" s="15"/>
      <c r="GE114" s="15"/>
      <c r="GF114" s="15"/>
      <c r="GG114" s="15"/>
      <c r="GH114" s="15"/>
      <c r="GI114" s="15"/>
      <c r="GJ114" s="15"/>
      <c r="GK114" s="15"/>
      <c r="GL114" s="15"/>
      <c r="GM114" s="15"/>
      <c r="GN114" s="15"/>
      <c r="GO114" s="15"/>
      <c r="GP114" s="15"/>
      <c r="GQ114" s="15"/>
      <c r="GR114" s="15"/>
      <c r="GS114" s="15"/>
      <c r="GT114" s="15"/>
      <c r="GU114" s="15"/>
      <c r="GV114" s="15"/>
      <c r="GW114" s="15"/>
      <c r="GX114" s="15"/>
      <c r="GY114" s="15"/>
      <c r="GZ114" s="15"/>
      <c r="HA114" s="15"/>
      <c r="HB114" s="15"/>
      <c r="HC114" s="15"/>
      <c r="HD114" s="15"/>
      <c r="HE114" s="15"/>
      <c r="HF114" s="15"/>
      <c r="HG114" s="15"/>
      <c r="HH114" s="15"/>
      <c r="HI114" s="15"/>
      <c r="HJ114" s="15"/>
      <c r="HK114" s="15"/>
      <c r="HL114" s="15"/>
      <c r="HM114" s="15"/>
      <c r="HN114" s="15"/>
      <c r="HO114" s="15"/>
      <c r="HP114" s="15"/>
      <c r="HQ114" s="15"/>
      <c r="HR114" s="15"/>
      <c r="HS114" s="15"/>
      <c r="HT114" s="15"/>
      <c r="HU114" s="15"/>
      <c r="HV114" s="15"/>
      <c r="HW114" s="15"/>
      <c r="HX114" s="15"/>
      <c r="HY114" s="15"/>
      <c r="HZ114" s="15"/>
      <c r="IA114" s="15"/>
      <c r="IB114" s="15"/>
      <c r="IC114" s="15"/>
      <c r="ID114" s="15"/>
      <c r="IE114" s="15"/>
      <c r="IF114" s="15"/>
      <c r="IG114" s="15"/>
      <c r="IH114" s="15"/>
      <c r="II114" s="15"/>
      <c r="IJ114" s="15"/>
      <c r="IK114" s="15"/>
      <c r="IL114" s="15"/>
      <c r="IM114" s="15"/>
      <c r="IN114" s="15"/>
      <c r="IO114" s="15"/>
      <c r="IP114" s="15"/>
      <c r="IQ114" s="15"/>
      <c r="IR114" s="15"/>
      <c r="IS114" s="15"/>
      <c r="IT114" s="15"/>
      <c r="IU114" s="15"/>
      <c r="IV114" s="15"/>
    </row>
    <row r="115" spans="1:256" s="105" customFormat="1" ht="15" customHeight="1">
      <c r="A115" s="612">
        <v>3000</v>
      </c>
      <c r="B115" s="589">
        <v>33001</v>
      </c>
      <c r="C115" s="561" t="s">
        <v>115</v>
      </c>
      <c r="D115" s="590">
        <v>0</v>
      </c>
      <c r="E115" s="591">
        <v>456</v>
      </c>
      <c r="F115" s="591">
        <v>456</v>
      </c>
      <c r="G115" s="158">
        <f aca="true" t="shared" si="5" ref="G115:G129">F115/E115*100</f>
        <v>100</v>
      </c>
      <c r="H115" s="28"/>
      <c r="I115" s="28"/>
      <c r="J115" s="28"/>
      <c r="K115" s="28"/>
      <c r="L115" s="28"/>
      <c r="M115" s="28"/>
      <c r="N115" s="28"/>
      <c r="O115" s="69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15"/>
      <c r="AQ115" s="15"/>
      <c r="AR115" s="15"/>
      <c r="AS115" s="15"/>
      <c r="AT115" s="15"/>
      <c r="AU115" s="15"/>
      <c r="AV115" s="15"/>
      <c r="AW115" s="15"/>
      <c r="AX115" s="15"/>
      <c r="AY115" s="15"/>
      <c r="AZ115" s="15"/>
      <c r="BA115" s="15"/>
      <c r="BB115" s="15"/>
      <c r="BC115" s="15"/>
      <c r="BD115" s="15"/>
      <c r="BE115" s="15"/>
      <c r="BF115" s="15"/>
      <c r="BG115" s="15"/>
      <c r="BH115" s="15"/>
      <c r="BI115" s="15"/>
      <c r="BJ115" s="15"/>
      <c r="BK115" s="15"/>
      <c r="BL115" s="15"/>
      <c r="BM115" s="15"/>
      <c r="BN115" s="15"/>
      <c r="BO115" s="15"/>
      <c r="BP115" s="15"/>
      <c r="BQ115" s="15"/>
      <c r="BR115" s="15"/>
      <c r="BS115" s="15"/>
      <c r="BT115" s="15"/>
      <c r="BU115" s="15"/>
      <c r="BV115" s="15"/>
      <c r="BW115" s="15"/>
      <c r="BX115" s="15"/>
      <c r="BY115" s="15"/>
      <c r="BZ115" s="15"/>
      <c r="CA115" s="15"/>
      <c r="CB115" s="15"/>
      <c r="CC115" s="15"/>
      <c r="CD115" s="15"/>
      <c r="CE115" s="15"/>
      <c r="CF115" s="15"/>
      <c r="CG115" s="15"/>
      <c r="CH115" s="15"/>
      <c r="CI115" s="15"/>
      <c r="CJ115" s="15"/>
      <c r="CK115" s="15"/>
      <c r="CL115" s="15"/>
      <c r="CM115" s="15"/>
      <c r="CN115" s="15"/>
      <c r="CO115" s="15"/>
      <c r="CP115" s="15"/>
      <c r="CQ115" s="15"/>
      <c r="CR115" s="15"/>
      <c r="CS115" s="15"/>
      <c r="CT115" s="15"/>
      <c r="CU115" s="15"/>
      <c r="CV115" s="15"/>
      <c r="CW115" s="15"/>
      <c r="CX115" s="15"/>
      <c r="CY115" s="15"/>
      <c r="CZ115" s="15"/>
      <c r="DA115" s="15"/>
      <c r="DB115" s="15"/>
      <c r="DC115" s="15"/>
      <c r="DD115" s="15"/>
      <c r="DE115" s="15"/>
      <c r="DF115" s="15"/>
      <c r="DG115" s="15"/>
      <c r="DH115" s="15"/>
      <c r="DI115" s="15"/>
      <c r="DJ115" s="15"/>
      <c r="DK115" s="15"/>
      <c r="DL115" s="15"/>
      <c r="DM115" s="15"/>
      <c r="DN115" s="15"/>
      <c r="DO115" s="15"/>
      <c r="DP115" s="15"/>
      <c r="DQ115" s="15"/>
      <c r="DR115" s="15"/>
      <c r="DS115" s="15"/>
      <c r="DT115" s="15"/>
      <c r="DU115" s="15"/>
      <c r="DV115" s="15"/>
      <c r="DW115" s="15"/>
      <c r="DX115" s="15"/>
      <c r="DY115" s="15"/>
      <c r="DZ115" s="15"/>
      <c r="EA115" s="15"/>
      <c r="EB115" s="15"/>
      <c r="EC115" s="15"/>
      <c r="ED115" s="15"/>
      <c r="EE115" s="15"/>
      <c r="EF115" s="15"/>
      <c r="EG115" s="15"/>
      <c r="EH115" s="15"/>
      <c r="EI115" s="15"/>
      <c r="EJ115" s="15"/>
      <c r="EK115" s="15"/>
      <c r="EL115" s="15"/>
      <c r="EM115" s="15"/>
      <c r="EN115" s="15"/>
      <c r="EO115" s="15"/>
      <c r="EP115" s="15"/>
      <c r="EQ115" s="15"/>
      <c r="ER115" s="15"/>
      <c r="ES115" s="15"/>
      <c r="ET115" s="15"/>
      <c r="EU115" s="15"/>
      <c r="EV115" s="15"/>
      <c r="EW115" s="15"/>
      <c r="EX115" s="15"/>
      <c r="EY115" s="15"/>
      <c r="EZ115" s="15"/>
      <c r="FA115" s="15"/>
      <c r="FB115" s="15"/>
      <c r="FC115" s="15"/>
      <c r="FD115" s="15"/>
      <c r="FE115" s="15"/>
      <c r="FF115" s="15"/>
      <c r="FG115" s="15"/>
      <c r="FH115" s="15"/>
      <c r="FI115" s="15"/>
      <c r="FJ115" s="15"/>
      <c r="FK115" s="15"/>
      <c r="FL115" s="15"/>
      <c r="FM115" s="15"/>
      <c r="FN115" s="15"/>
      <c r="FO115" s="15"/>
      <c r="FP115" s="15"/>
      <c r="FQ115" s="15"/>
      <c r="FR115" s="15"/>
      <c r="FS115" s="15"/>
      <c r="FT115" s="15"/>
      <c r="FU115" s="15"/>
      <c r="FV115" s="15"/>
      <c r="FW115" s="15"/>
      <c r="FX115" s="15"/>
      <c r="FY115" s="15"/>
      <c r="FZ115" s="15"/>
      <c r="GA115" s="15"/>
      <c r="GB115" s="15"/>
      <c r="GC115" s="15"/>
      <c r="GD115" s="15"/>
      <c r="GE115" s="15"/>
      <c r="GF115" s="15"/>
      <c r="GG115" s="15"/>
      <c r="GH115" s="15"/>
      <c r="GI115" s="15"/>
      <c r="GJ115" s="15"/>
      <c r="GK115" s="15"/>
      <c r="GL115" s="15"/>
      <c r="GM115" s="15"/>
      <c r="GN115" s="15"/>
      <c r="GO115" s="15"/>
      <c r="GP115" s="15"/>
      <c r="GQ115" s="15"/>
      <c r="GR115" s="15"/>
      <c r="GS115" s="15"/>
      <c r="GT115" s="15"/>
      <c r="GU115" s="15"/>
      <c r="GV115" s="15"/>
      <c r="GW115" s="15"/>
      <c r="GX115" s="15"/>
      <c r="GY115" s="15"/>
      <c r="GZ115" s="15"/>
      <c r="HA115" s="15"/>
      <c r="HB115" s="15"/>
      <c r="HC115" s="15"/>
      <c r="HD115" s="15"/>
      <c r="HE115" s="15"/>
      <c r="HF115" s="15"/>
      <c r="HG115" s="15"/>
      <c r="HH115" s="15"/>
      <c r="HI115" s="15"/>
      <c r="HJ115" s="15"/>
      <c r="HK115" s="15"/>
      <c r="HL115" s="15"/>
      <c r="HM115" s="15"/>
      <c r="HN115" s="15"/>
      <c r="HO115" s="15"/>
      <c r="HP115" s="15"/>
      <c r="HQ115" s="15"/>
      <c r="HR115" s="15"/>
      <c r="HS115" s="15"/>
      <c r="HT115" s="15"/>
      <c r="HU115" s="15"/>
      <c r="HV115" s="15"/>
      <c r="HW115" s="15"/>
      <c r="HX115" s="15"/>
      <c r="HY115" s="15"/>
      <c r="HZ115" s="15"/>
      <c r="IA115" s="15"/>
      <c r="IB115" s="15"/>
      <c r="IC115" s="15"/>
      <c r="ID115" s="15"/>
      <c r="IE115" s="15"/>
      <c r="IF115" s="15"/>
      <c r="IG115" s="15"/>
      <c r="IH115" s="15"/>
      <c r="II115" s="15"/>
      <c r="IJ115" s="15"/>
      <c r="IK115" s="15"/>
      <c r="IL115" s="15"/>
      <c r="IM115" s="15"/>
      <c r="IN115" s="15"/>
      <c r="IO115" s="15"/>
      <c r="IP115" s="15"/>
      <c r="IQ115" s="15"/>
      <c r="IR115" s="15"/>
      <c r="IS115" s="15"/>
      <c r="IT115" s="15"/>
      <c r="IU115" s="15"/>
      <c r="IV115" s="15"/>
    </row>
    <row r="116" spans="1:256" s="105" customFormat="1" ht="12.75">
      <c r="A116" s="552"/>
      <c r="B116" s="57">
        <v>33005</v>
      </c>
      <c r="C116" s="426" t="s">
        <v>887</v>
      </c>
      <c r="D116" s="529">
        <v>0</v>
      </c>
      <c r="E116" s="529">
        <v>195547</v>
      </c>
      <c r="F116" s="654">
        <v>195530</v>
      </c>
      <c r="G116" s="158">
        <f t="shared" si="5"/>
        <v>99.99130643783847</v>
      </c>
      <c r="H116" s="28"/>
      <c r="I116" s="28"/>
      <c r="J116" s="28"/>
      <c r="K116" s="28"/>
      <c r="L116" s="28"/>
      <c r="M116" s="28"/>
      <c r="N116" s="28"/>
      <c r="O116" s="69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  <c r="AR116" s="15"/>
      <c r="AS116" s="15"/>
      <c r="AT116" s="15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  <c r="BF116" s="15"/>
      <c r="BG116" s="15"/>
      <c r="BH116" s="15"/>
      <c r="BI116" s="15"/>
      <c r="BJ116" s="15"/>
      <c r="BK116" s="15"/>
      <c r="BL116" s="15"/>
      <c r="BM116" s="15"/>
      <c r="BN116" s="15"/>
      <c r="BO116" s="15"/>
      <c r="BP116" s="15"/>
      <c r="BQ116" s="15"/>
      <c r="BR116" s="15"/>
      <c r="BS116" s="15"/>
      <c r="BT116" s="15"/>
      <c r="BU116" s="15"/>
      <c r="BV116" s="15"/>
      <c r="BW116" s="15"/>
      <c r="BX116" s="15"/>
      <c r="BY116" s="15"/>
      <c r="BZ116" s="15"/>
      <c r="CA116" s="15"/>
      <c r="CB116" s="15"/>
      <c r="CC116" s="15"/>
      <c r="CD116" s="15"/>
      <c r="CE116" s="15"/>
      <c r="CF116" s="15"/>
      <c r="CG116" s="15"/>
      <c r="CH116" s="15"/>
      <c r="CI116" s="15"/>
      <c r="CJ116" s="15"/>
      <c r="CK116" s="15"/>
      <c r="CL116" s="15"/>
      <c r="CM116" s="15"/>
      <c r="CN116" s="15"/>
      <c r="CO116" s="15"/>
      <c r="CP116" s="15"/>
      <c r="CQ116" s="15"/>
      <c r="CR116" s="15"/>
      <c r="CS116" s="15"/>
      <c r="CT116" s="15"/>
      <c r="CU116" s="15"/>
      <c r="CV116" s="15"/>
      <c r="CW116" s="15"/>
      <c r="CX116" s="15"/>
      <c r="CY116" s="15"/>
      <c r="CZ116" s="15"/>
      <c r="DA116" s="15"/>
      <c r="DB116" s="15"/>
      <c r="DC116" s="15"/>
      <c r="DD116" s="15"/>
      <c r="DE116" s="15"/>
      <c r="DF116" s="15"/>
      <c r="DG116" s="15"/>
      <c r="DH116" s="15"/>
      <c r="DI116" s="15"/>
      <c r="DJ116" s="15"/>
      <c r="DK116" s="15"/>
      <c r="DL116" s="15"/>
      <c r="DM116" s="15"/>
      <c r="DN116" s="15"/>
      <c r="DO116" s="15"/>
      <c r="DP116" s="15"/>
      <c r="DQ116" s="15"/>
      <c r="DR116" s="15"/>
      <c r="DS116" s="15"/>
      <c r="DT116" s="15"/>
      <c r="DU116" s="15"/>
      <c r="DV116" s="15"/>
      <c r="DW116" s="15"/>
      <c r="DX116" s="15"/>
      <c r="DY116" s="15"/>
      <c r="DZ116" s="15"/>
      <c r="EA116" s="15"/>
      <c r="EB116" s="15"/>
      <c r="EC116" s="15"/>
      <c r="ED116" s="15"/>
      <c r="EE116" s="15"/>
      <c r="EF116" s="15"/>
      <c r="EG116" s="15"/>
      <c r="EH116" s="15"/>
      <c r="EI116" s="15"/>
      <c r="EJ116" s="15"/>
      <c r="EK116" s="15"/>
      <c r="EL116" s="15"/>
      <c r="EM116" s="15"/>
      <c r="EN116" s="15"/>
      <c r="EO116" s="15"/>
      <c r="EP116" s="15"/>
      <c r="EQ116" s="15"/>
      <c r="ER116" s="15"/>
      <c r="ES116" s="15"/>
      <c r="ET116" s="15"/>
      <c r="EU116" s="15"/>
      <c r="EV116" s="15"/>
      <c r="EW116" s="15"/>
      <c r="EX116" s="15"/>
      <c r="EY116" s="15"/>
      <c r="EZ116" s="15"/>
      <c r="FA116" s="15"/>
      <c r="FB116" s="15"/>
      <c r="FC116" s="15"/>
      <c r="FD116" s="15"/>
      <c r="FE116" s="15"/>
      <c r="FF116" s="15"/>
      <c r="FG116" s="15"/>
      <c r="FH116" s="15"/>
      <c r="FI116" s="15"/>
      <c r="FJ116" s="15"/>
      <c r="FK116" s="15"/>
      <c r="FL116" s="15"/>
      <c r="FM116" s="15"/>
      <c r="FN116" s="15"/>
      <c r="FO116" s="15"/>
      <c r="FP116" s="15"/>
      <c r="FQ116" s="15"/>
      <c r="FR116" s="15"/>
      <c r="FS116" s="15"/>
      <c r="FT116" s="15"/>
      <c r="FU116" s="15"/>
      <c r="FV116" s="15"/>
      <c r="FW116" s="15"/>
      <c r="FX116" s="15"/>
      <c r="FY116" s="15"/>
      <c r="FZ116" s="15"/>
      <c r="GA116" s="15"/>
      <c r="GB116" s="15"/>
      <c r="GC116" s="15"/>
      <c r="GD116" s="15"/>
      <c r="GE116" s="15"/>
      <c r="GF116" s="15"/>
      <c r="GG116" s="15"/>
      <c r="GH116" s="15"/>
      <c r="GI116" s="15"/>
      <c r="GJ116" s="15"/>
      <c r="GK116" s="15"/>
      <c r="GL116" s="15"/>
      <c r="GM116" s="15"/>
      <c r="GN116" s="15"/>
      <c r="GO116" s="15"/>
      <c r="GP116" s="15"/>
      <c r="GQ116" s="15"/>
      <c r="GR116" s="15"/>
      <c r="GS116" s="15"/>
      <c r="GT116" s="15"/>
      <c r="GU116" s="15"/>
      <c r="GV116" s="15"/>
      <c r="GW116" s="15"/>
      <c r="GX116" s="15"/>
      <c r="GY116" s="15"/>
      <c r="GZ116" s="15"/>
      <c r="HA116" s="15"/>
      <c r="HB116" s="15"/>
      <c r="HC116" s="15"/>
      <c r="HD116" s="15"/>
      <c r="HE116" s="15"/>
      <c r="HF116" s="15"/>
      <c r="HG116" s="15"/>
      <c r="HH116" s="15"/>
      <c r="HI116" s="15"/>
      <c r="HJ116" s="15"/>
      <c r="HK116" s="15"/>
      <c r="HL116" s="15"/>
      <c r="HM116" s="15"/>
      <c r="HN116" s="15"/>
      <c r="HO116" s="15"/>
      <c r="HP116" s="15"/>
      <c r="HQ116" s="15"/>
      <c r="HR116" s="15"/>
      <c r="HS116" s="15"/>
      <c r="HT116" s="15"/>
      <c r="HU116" s="15"/>
      <c r="HV116" s="15"/>
      <c r="HW116" s="15"/>
      <c r="HX116" s="15"/>
      <c r="HY116" s="15"/>
      <c r="HZ116" s="15"/>
      <c r="IA116" s="15"/>
      <c r="IB116" s="15"/>
      <c r="IC116" s="15"/>
      <c r="ID116" s="15"/>
      <c r="IE116" s="15"/>
      <c r="IF116" s="15"/>
      <c r="IG116" s="15"/>
      <c r="IH116" s="15"/>
      <c r="II116" s="15"/>
      <c r="IJ116" s="15"/>
      <c r="IK116" s="15"/>
      <c r="IL116" s="15"/>
      <c r="IM116" s="15"/>
      <c r="IN116" s="15"/>
      <c r="IO116" s="15"/>
      <c r="IP116" s="15"/>
      <c r="IQ116" s="15"/>
      <c r="IR116" s="15"/>
      <c r="IS116" s="15"/>
      <c r="IT116" s="15"/>
      <c r="IU116" s="15"/>
      <c r="IV116" s="15"/>
    </row>
    <row r="117" spans="1:256" s="105" customFormat="1" ht="26.25" customHeight="1">
      <c r="A117" s="552"/>
      <c r="B117" s="589">
        <v>33013</v>
      </c>
      <c r="C117" s="561" t="s">
        <v>894</v>
      </c>
      <c r="D117" s="590">
        <v>0</v>
      </c>
      <c r="E117" s="591">
        <v>109</v>
      </c>
      <c r="F117" s="591">
        <v>109</v>
      </c>
      <c r="G117" s="158">
        <f t="shared" si="5"/>
        <v>100</v>
      </c>
      <c r="H117" s="28"/>
      <c r="I117" s="28"/>
      <c r="J117" s="28"/>
      <c r="K117" s="28"/>
      <c r="L117" s="28"/>
      <c r="M117" s="28"/>
      <c r="N117" s="28"/>
      <c r="O117" s="69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15"/>
      <c r="AQ117" s="15"/>
      <c r="AR117" s="15"/>
      <c r="AS117" s="15"/>
      <c r="AT117" s="15"/>
      <c r="AU117" s="15"/>
      <c r="AV117" s="15"/>
      <c r="AW117" s="15"/>
      <c r="AX117" s="15"/>
      <c r="AY117" s="15"/>
      <c r="AZ117" s="15"/>
      <c r="BA117" s="15"/>
      <c r="BB117" s="15"/>
      <c r="BC117" s="15"/>
      <c r="BD117" s="15"/>
      <c r="BE117" s="15"/>
      <c r="BF117" s="15"/>
      <c r="BG117" s="15"/>
      <c r="BH117" s="15"/>
      <c r="BI117" s="15"/>
      <c r="BJ117" s="15"/>
      <c r="BK117" s="15"/>
      <c r="BL117" s="15"/>
      <c r="BM117" s="15"/>
      <c r="BN117" s="15"/>
      <c r="BO117" s="15"/>
      <c r="BP117" s="15"/>
      <c r="BQ117" s="15"/>
      <c r="BR117" s="15"/>
      <c r="BS117" s="15"/>
      <c r="BT117" s="15"/>
      <c r="BU117" s="15"/>
      <c r="BV117" s="15"/>
      <c r="BW117" s="15"/>
      <c r="BX117" s="15"/>
      <c r="BY117" s="15"/>
      <c r="BZ117" s="15"/>
      <c r="CA117" s="15"/>
      <c r="CB117" s="15"/>
      <c r="CC117" s="15"/>
      <c r="CD117" s="15"/>
      <c r="CE117" s="15"/>
      <c r="CF117" s="15"/>
      <c r="CG117" s="15"/>
      <c r="CH117" s="15"/>
      <c r="CI117" s="15"/>
      <c r="CJ117" s="15"/>
      <c r="CK117" s="15"/>
      <c r="CL117" s="15"/>
      <c r="CM117" s="15"/>
      <c r="CN117" s="15"/>
      <c r="CO117" s="15"/>
      <c r="CP117" s="15"/>
      <c r="CQ117" s="15"/>
      <c r="CR117" s="15"/>
      <c r="CS117" s="15"/>
      <c r="CT117" s="15"/>
      <c r="CU117" s="15"/>
      <c r="CV117" s="15"/>
      <c r="CW117" s="15"/>
      <c r="CX117" s="15"/>
      <c r="CY117" s="15"/>
      <c r="CZ117" s="15"/>
      <c r="DA117" s="15"/>
      <c r="DB117" s="15"/>
      <c r="DC117" s="15"/>
      <c r="DD117" s="15"/>
      <c r="DE117" s="15"/>
      <c r="DF117" s="15"/>
      <c r="DG117" s="15"/>
      <c r="DH117" s="15"/>
      <c r="DI117" s="15"/>
      <c r="DJ117" s="15"/>
      <c r="DK117" s="15"/>
      <c r="DL117" s="15"/>
      <c r="DM117" s="15"/>
      <c r="DN117" s="15"/>
      <c r="DO117" s="15"/>
      <c r="DP117" s="15"/>
      <c r="DQ117" s="15"/>
      <c r="DR117" s="15"/>
      <c r="DS117" s="15"/>
      <c r="DT117" s="15"/>
      <c r="DU117" s="15"/>
      <c r="DV117" s="15"/>
      <c r="DW117" s="15"/>
      <c r="DX117" s="15"/>
      <c r="DY117" s="15"/>
      <c r="DZ117" s="15"/>
      <c r="EA117" s="15"/>
      <c r="EB117" s="15"/>
      <c r="EC117" s="15"/>
      <c r="ED117" s="15"/>
      <c r="EE117" s="15"/>
      <c r="EF117" s="15"/>
      <c r="EG117" s="15"/>
      <c r="EH117" s="15"/>
      <c r="EI117" s="15"/>
      <c r="EJ117" s="15"/>
      <c r="EK117" s="15"/>
      <c r="EL117" s="15"/>
      <c r="EM117" s="15"/>
      <c r="EN117" s="15"/>
      <c r="EO117" s="15"/>
      <c r="EP117" s="15"/>
      <c r="EQ117" s="15"/>
      <c r="ER117" s="15"/>
      <c r="ES117" s="15"/>
      <c r="ET117" s="15"/>
      <c r="EU117" s="15"/>
      <c r="EV117" s="15"/>
      <c r="EW117" s="15"/>
      <c r="EX117" s="15"/>
      <c r="EY117" s="15"/>
      <c r="EZ117" s="15"/>
      <c r="FA117" s="15"/>
      <c r="FB117" s="15"/>
      <c r="FC117" s="15"/>
      <c r="FD117" s="15"/>
      <c r="FE117" s="15"/>
      <c r="FF117" s="15"/>
      <c r="FG117" s="15"/>
      <c r="FH117" s="15"/>
      <c r="FI117" s="15"/>
      <c r="FJ117" s="15"/>
      <c r="FK117" s="15"/>
      <c r="FL117" s="15"/>
      <c r="FM117" s="15"/>
      <c r="FN117" s="15"/>
      <c r="FO117" s="15"/>
      <c r="FP117" s="15"/>
      <c r="FQ117" s="15"/>
      <c r="FR117" s="15"/>
      <c r="FS117" s="15"/>
      <c r="FT117" s="15"/>
      <c r="FU117" s="15"/>
      <c r="FV117" s="15"/>
      <c r="FW117" s="15"/>
      <c r="FX117" s="15"/>
      <c r="FY117" s="15"/>
      <c r="FZ117" s="15"/>
      <c r="GA117" s="15"/>
      <c r="GB117" s="15"/>
      <c r="GC117" s="15"/>
      <c r="GD117" s="15"/>
      <c r="GE117" s="15"/>
      <c r="GF117" s="15"/>
      <c r="GG117" s="15"/>
      <c r="GH117" s="15"/>
      <c r="GI117" s="15"/>
      <c r="GJ117" s="15"/>
      <c r="GK117" s="15"/>
      <c r="GL117" s="15"/>
      <c r="GM117" s="15"/>
      <c r="GN117" s="15"/>
      <c r="GO117" s="15"/>
      <c r="GP117" s="15"/>
      <c r="GQ117" s="15"/>
      <c r="GR117" s="15"/>
      <c r="GS117" s="15"/>
      <c r="GT117" s="15"/>
      <c r="GU117" s="15"/>
      <c r="GV117" s="15"/>
      <c r="GW117" s="15"/>
      <c r="GX117" s="15"/>
      <c r="GY117" s="15"/>
      <c r="GZ117" s="15"/>
      <c r="HA117" s="15"/>
      <c r="HB117" s="15"/>
      <c r="HC117" s="15"/>
      <c r="HD117" s="15"/>
      <c r="HE117" s="15"/>
      <c r="HF117" s="15"/>
      <c r="HG117" s="15"/>
      <c r="HH117" s="15"/>
      <c r="HI117" s="15"/>
      <c r="HJ117" s="15"/>
      <c r="HK117" s="15"/>
      <c r="HL117" s="15"/>
      <c r="HM117" s="15"/>
      <c r="HN117" s="15"/>
      <c r="HO117" s="15"/>
      <c r="HP117" s="15"/>
      <c r="HQ117" s="15"/>
      <c r="HR117" s="15"/>
      <c r="HS117" s="15"/>
      <c r="HT117" s="15"/>
      <c r="HU117" s="15"/>
      <c r="HV117" s="15"/>
      <c r="HW117" s="15"/>
      <c r="HX117" s="15"/>
      <c r="HY117" s="15"/>
      <c r="HZ117" s="15"/>
      <c r="IA117" s="15"/>
      <c r="IB117" s="15"/>
      <c r="IC117" s="15"/>
      <c r="ID117" s="15"/>
      <c r="IE117" s="15"/>
      <c r="IF117" s="15"/>
      <c r="IG117" s="15"/>
      <c r="IH117" s="15"/>
      <c r="II117" s="15"/>
      <c r="IJ117" s="15"/>
      <c r="IK117" s="15"/>
      <c r="IL117" s="15"/>
      <c r="IM117" s="15"/>
      <c r="IN117" s="15"/>
      <c r="IO117" s="15"/>
      <c r="IP117" s="15"/>
      <c r="IQ117" s="15"/>
      <c r="IR117" s="15"/>
      <c r="IS117" s="15"/>
      <c r="IT117" s="15"/>
      <c r="IU117" s="15"/>
      <c r="IV117" s="15"/>
    </row>
    <row r="118" spans="1:256" s="105" customFormat="1" ht="12.75">
      <c r="A118" s="552"/>
      <c r="B118" s="57">
        <v>33015</v>
      </c>
      <c r="C118" s="426" t="s">
        <v>895</v>
      </c>
      <c r="D118" s="529"/>
      <c r="E118" s="529">
        <v>38378</v>
      </c>
      <c r="F118" s="654">
        <v>38378</v>
      </c>
      <c r="G118" s="158">
        <f t="shared" si="5"/>
        <v>100</v>
      </c>
      <c r="H118" s="28"/>
      <c r="I118" s="28"/>
      <c r="J118" s="28"/>
      <c r="K118" s="28"/>
      <c r="L118" s="28"/>
      <c r="M118" s="28"/>
      <c r="N118" s="28"/>
      <c r="O118" s="69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  <c r="AR118" s="15"/>
      <c r="AS118" s="15"/>
      <c r="AT118" s="15"/>
      <c r="AU118" s="15"/>
      <c r="AV118" s="15"/>
      <c r="AW118" s="15"/>
      <c r="AX118" s="15"/>
      <c r="AY118" s="15"/>
      <c r="AZ118" s="15"/>
      <c r="BA118" s="15"/>
      <c r="BB118" s="15"/>
      <c r="BC118" s="15"/>
      <c r="BD118" s="15"/>
      <c r="BE118" s="15"/>
      <c r="BF118" s="15"/>
      <c r="BG118" s="15"/>
      <c r="BH118" s="15"/>
      <c r="BI118" s="15"/>
      <c r="BJ118" s="15"/>
      <c r="BK118" s="15"/>
      <c r="BL118" s="15"/>
      <c r="BM118" s="15"/>
      <c r="BN118" s="15"/>
      <c r="BO118" s="15"/>
      <c r="BP118" s="15"/>
      <c r="BQ118" s="15"/>
      <c r="BR118" s="15"/>
      <c r="BS118" s="15"/>
      <c r="BT118" s="15"/>
      <c r="BU118" s="15"/>
      <c r="BV118" s="15"/>
      <c r="BW118" s="15"/>
      <c r="BX118" s="15"/>
      <c r="BY118" s="15"/>
      <c r="BZ118" s="15"/>
      <c r="CA118" s="15"/>
      <c r="CB118" s="15"/>
      <c r="CC118" s="15"/>
      <c r="CD118" s="15"/>
      <c r="CE118" s="15"/>
      <c r="CF118" s="15"/>
      <c r="CG118" s="15"/>
      <c r="CH118" s="15"/>
      <c r="CI118" s="15"/>
      <c r="CJ118" s="15"/>
      <c r="CK118" s="15"/>
      <c r="CL118" s="15"/>
      <c r="CM118" s="15"/>
      <c r="CN118" s="15"/>
      <c r="CO118" s="15"/>
      <c r="CP118" s="15"/>
      <c r="CQ118" s="15"/>
      <c r="CR118" s="15"/>
      <c r="CS118" s="15"/>
      <c r="CT118" s="15"/>
      <c r="CU118" s="15"/>
      <c r="CV118" s="15"/>
      <c r="CW118" s="15"/>
      <c r="CX118" s="15"/>
      <c r="CY118" s="15"/>
      <c r="CZ118" s="15"/>
      <c r="DA118" s="15"/>
      <c r="DB118" s="15"/>
      <c r="DC118" s="15"/>
      <c r="DD118" s="15"/>
      <c r="DE118" s="15"/>
      <c r="DF118" s="15"/>
      <c r="DG118" s="15"/>
      <c r="DH118" s="15"/>
      <c r="DI118" s="15"/>
      <c r="DJ118" s="15"/>
      <c r="DK118" s="15"/>
      <c r="DL118" s="15"/>
      <c r="DM118" s="15"/>
      <c r="DN118" s="15"/>
      <c r="DO118" s="15"/>
      <c r="DP118" s="15"/>
      <c r="DQ118" s="15"/>
      <c r="DR118" s="15"/>
      <c r="DS118" s="15"/>
      <c r="DT118" s="15"/>
      <c r="DU118" s="15"/>
      <c r="DV118" s="15"/>
      <c r="DW118" s="15"/>
      <c r="DX118" s="15"/>
      <c r="DY118" s="15"/>
      <c r="DZ118" s="15"/>
      <c r="EA118" s="15"/>
      <c r="EB118" s="15"/>
      <c r="EC118" s="15"/>
      <c r="ED118" s="15"/>
      <c r="EE118" s="15"/>
      <c r="EF118" s="15"/>
      <c r="EG118" s="15"/>
      <c r="EH118" s="15"/>
      <c r="EI118" s="15"/>
      <c r="EJ118" s="15"/>
      <c r="EK118" s="15"/>
      <c r="EL118" s="15"/>
      <c r="EM118" s="15"/>
      <c r="EN118" s="15"/>
      <c r="EO118" s="15"/>
      <c r="EP118" s="15"/>
      <c r="EQ118" s="15"/>
      <c r="ER118" s="15"/>
      <c r="ES118" s="15"/>
      <c r="ET118" s="15"/>
      <c r="EU118" s="15"/>
      <c r="EV118" s="15"/>
      <c r="EW118" s="15"/>
      <c r="EX118" s="15"/>
      <c r="EY118" s="15"/>
      <c r="EZ118" s="15"/>
      <c r="FA118" s="15"/>
      <c r="FB118" s="15"/>
      <c r="FC118" s="15"/>
      <c r="FD118" s="15"/>
      <c r="FE118" s="15"/>
      <c r="FF118" s="15"/>
      <c r="FG118" s="15"/>
      <c r="FH118" s="15"/>
      <c r="FI118" s="15"/>
      <c r="FJ118" s="15"/>
      <c r="FK118" s="15"/>
      <c r="FL118" s="15"/>
      <c r="FM118" s="15"/>
      <c r="FN118" s="15"/>
      <c r="FO118" s="15"/>
      <c r="FP118" s="15"/>
      <c r="FQ118" s="15"/>
      <c r="FR118" s="15"/>
      <c r="FS118" s="15"/>
      <c r="FT118" s="15"/>
      <c r="FU118" s="15"/>
      <c r="FV118" s="15"/>
      <c r="FW118" s="15"/>
      <c r="FX118" s="15"/>
      <c r="FY118" s="15"/>
      <c r="FZ118" s="15"/>
      <c r="GA118" s="15"/>
      <c r="GB118" s="15"/>
      <c r="GC118" s="15"/>
      <c r="GD118" s="15"/>
      <c r="GE118" s="15"/>
      <c r="GF118" s="15"/>
      <c r="GG118" s="15"/>
      <c r="GH118" s="15"/>
      <c r="GI118" s="15"/>
      <c r="GJ118" s="15"/>
      <c r="GK118" s="15"/>
      <c r="GL118" s="15"/>
      <c r="GM118" s="15"/>
      <c r="GN118" s="15"/>
      <c r="GO118" s="15"/>
      <c r="GP118" s="15"/>
      <c r="GQ118" s="15"/>
      <c r="GR118" s="15"/>
      <c r="GS118" s="15"/>
      <c r="GT118" s="15"/>
      <c r="GU118" s="15"/>
      <c r="GV118" s="15"/>
      <c r="GW118" s="15"/>
      <c r="GX118" s="15"/>
      <c r="GY118" s="15"/>
      <c r="GZ118" s="15"/>
      <c r="HA118" s="15"/>
      <c r="HB118" s="15"/>
      <c r="HC118" s="15"/>
      <c r="HD118" s="15"/>
      <c r="HE118" s="15"/>
      <c r="HF118" s="15"/>
      <c r="HG118" s="15"/>
      <c r="HH118" s="15"/>
      <c r="HI118" s="15"/>
      <c r="HJ118" s="15"/>
      <c r="HK118" s="15"/>
      <c r="HL118" s="15"/>
      <c r="HM118" s="15"/>
      <c r="HN118" s="15"/>
      <c r="HO118" s="15"/>
      <c r="HP118" s="15"/>
      <c r="HQ118" s="15"/>
      <c r="HR118" s="15"/>
      <c r="HS118" s="15"/>
      <c r="HT118" s="15"/>
      <c r="HU118" s="15"/>
      <c r="HV118" s="15"/>
      <c r="HW118" s="15"/>
      <c r="HX118" s="15"/>
      <c r="HY118" s="15"/>
      <c r="HZ118" s="15"/>
      <c r="IA118" s="15"/>
      <c r="IB118" s="15"/>
      <c r="IC118" s="15"/>
      <c r="ID118" s="15"/>
      <c r="IE118" s="15"/>
      <c r="IF118" s="15"/>
      <c r="IG118" s="15"/>
      <c r="IH118" s="15"/>
      <c r="II118" s="15"/>
      <c r="IJ118" s="15"/>
      <c r="IK118" s="15"/>
      <c r="IL118" s="15"/>
      <c r="IM118" s="15"/>
      <c r="IN118" s="15"/>
      <c r="IO118" s="15"/>
      <c r="IP118" s="15"/>
      <c r="IQ118" s="15"/>
      <c r="IR118" s="15"/>
      <c r="IS118" s="15"/>
      <c r="IT118" s="15"/>
      <c r="IU118" s="15"/>
      <c r="IV118" s="15"/>
    </row>
    <row r="119" spans="1:256" s="105" customFormat="1" ht="24" customHeight="1">
      <c r="A119" s="552"/>
      <c r="B119" s="130">
        <v>33016</v>
      </c>
      <c r="C119" s="561" t="s">
        <v>82</v>
      </c>
      <c r="D119" s="156">
        <v>0</v>
      </c>
      <c r="E119" s="298">
        <v>39738</v>
      </c>
      <c r="F119" s="298">
        <v>39738</v>
      </c>
      <c r="G119" s="158">
        <f t="shared" si="5"/>
        <v>100</v>
      </c>
      <c r="H119" s="28"/>
      <c r="I119" s="28"/>
      <c r="J119" s="28"/>
      <c r="K119" s="28"/>
      <c r="L119" s="28"/>
      <c r="M119" s="28"/>
      <c r="N119" s="28"/>
      <c r="O119" s="69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  <c r="AQ119" s="15"/>
      <c r="AR119" s="15"/>
      <c r="AS119" s="15"/>
      <c r="AT119" s="15"/>
      <c r="AU119" s="15"/>
      <c r="AV119" s="15"/>
      <c r="AW119" s="15"/>
      <c r="AX119" s="15"/>
      <c r="AY119" s="15"/>
      <c r="AZ119" s="15"/>
      <c r="BA119" s="15"/>
      <c r="BB119" s="15"/>
      <c r="BC119" s="15"/>
      <c r="BD119" s="15"/>
      <c r="BE119" s="15"/>
      <c r="BF119" s="15"/>
      <c r="BG119" s="15"/>
      <c r="BH119" s="15"/>
      <c r="BI119" s="15"/>
      <c r="BJ119" s="15"/>
      <c r="BK119" s="15"/>
      <c r="BL119" s="15"/>
      <c r="BM119" s="15"/>
      <c r="BN119" s="15"/>
      <c r="BO119" s="15"/>
      <c r="BP119" s="15"/>
      <c r="BQ119" s="15"/>
      <c r="BR119" s="15"/>
      <c r="BS119" s="15"/>
      <c r="BT119" s="15"/>
      <c r="BU119" s="15"/>
      <c r="BV119" s="15"/>
      <c r="BW119" s="15"/>
      <c r="BX119" s="15"/>
      <c r="BY119" s="15"/>
      <c r="BZ119" s="15"/>
      <c r="CA119" s="15"/>
      <c r="CB119" s="15"/>
      <c r="CC119" s="15"/>
      <c r="CD119" s="15"/>
      <c r="CE119" s="15"/>
      <c r="CF119" s="15"/>
      <c r="CG119" s="15"/>
      <c r="CH119" s="15"/>
      <c r="CI119" s="15"/>
      <c r="CJ119" s="15"/>
      <c r="CK119" s="15"/>
      <c r="CL119" s="15"/>
      <c r="CM119" s="15"/>
      <c r="CN119" s="15"/>
      <c r="CO119" s="15"/>
      <c r="CP119" s="15"/>
      <c r="CQ119" s="15"/>
      <c r="CR119" s="15"/>
      <c r="CS119" s="15"/>
      <c r="CT119" s="15"/>
      <c r="CU119" s="15"/>
      <c r="CV119" s="15"/>
      <c r="CW119" s="15"/>
      <c r="CX119" s="15"/>
      <c r="CY119" s="15"/>
      <c r="CZ119" s="15"/>
      <c r="DA119" s="15"/>
      <c r="DB119" s="15"/>
      <c r="DC119" s="15"/>
      <c r="DD119" s="15"/>
      <c r="DE119" s="15"/>
      <c r="DF119" s="15"/>
      <c r="DG119" s="15"/>
      <c r="DH119" s="15"/>
      <c r="DI119" s="15"/>
      <c r="DJ119" s="15"/>
      <c r="DK119" s="15"/>
      <c r="DL119" s="15"/>
      <c r="DM119" s="15"/>
      <c r="DN119" s="15"/>
      <c r="DO119" s="15"/>
      <c r="DP119" s="15"/>
      <c r="DQ119" s="15"/>
      <c r="DR119" s="15"/>
      <c r="DS119" s="15"/>
      <c r="DT119" s="15"/>
      <c r="DU119" s="15"/>
      <c r="DV119" s="15"/>
      <c r="DW119" s="15"/>
      <c r="DX119" s="15"/>
      <c r="DY119" s="15"/>
      <c r="DZ119" s="15"/>
      <c r="EA119" s="15"/>
      <c r="EB119" s="15"/>
      <c r="EC119" s="15"/>
      <c r="ED119" s="15"/>
      <c r="EE119" s="15"/>
      <c r="EF119" s="15"/>
      <c r="EG119" s="15"/>
      <c r="EH119" s="15"/>
      <c r="EI119" s="15"/>
      <c r="EJ119" s="15"/>
      <c r="EK119" s="15"/>
      <c r="EL119" s="15"/>
      <c r="EM119" s="15"/>
      <c r="EN119" s="15"/>
      <c r="EO119" s="15"/>
      <c r="EP119" s="15"/>
      <c r="EQ119" s="15"/>
      <c r="ER119" s="15"/>
      <c r="ES119" s="15"/>
      <c r="ET119" s="15"/>
      <c r="EU119" s="15"/>
      <c r="EV119" s="15"/>
      <c r="EW119" s="15"/>
      <c r="EX119" s="15"/>
      <c r="EY119" s="15"/>
      <c r="EZ119" s="15"/>
      <c r="FA119" s="15"/>
      <c r="FB119" s="15"/>
      <c r="FC119" s="15"/>
      <c r="FD119" s="15"/>
      <c r="FE119" s="15"/>
      <c r="FF119" s="15"/>
      <c r="FG119" s="15"/>
      <c r="FH119" s="15"/>
      <c r="FI119" s="15"/>
      <c r="FJ119" s="15"/>
      <c r="FK119" s="15"/>
      <c r="FL119" s="15"/>
      <c r="FM119" s="15"/>
      <c r="FN119" s="15"/>
      <c r="FO119" s="15"/>
      <c r="FP119" s="15"/>
      <c r="FQ119" s="15"/>
      <c r="FR119" s="15"/>
      <c r="FS119" s="15"/>
      <c r="FT119" s="15"/>
      <c r="FU119" s="15"/>
      <c r="FV119" s="15"/>
      <c r="FW119" s="15"/>
      <c r="FX119" s="15"/>
      <c r="FY119" s="15"/>
      <c r="FZ119" s="15"/>
      <c r="GA119" s="15"/>
      <c r="GB119" s="15"/>
      <c r="GC119" s="15"/>
      <c r="GD119" s="15"/>
      <c r="GE119" s="15"/>
      <c r="GF119" s="15"/>
      <c r="GG119" s="15"/>
      <c r="GH119" s="15"/>
      <c r="GI119" s="15"/>
      <c r="GJ119" s="15"/>
      <c r="GK119" s="15"/>
      <c r="GL119" s="15"/>
      <c r="GM119" s="15"/>
      <c r="GN119" s="15"/>
      <c r="GO119" s="15"/>
      <c r="GP119" s="15"/>
      <c r="GQ119" s="15"/>
      <c r="GR119" s="15"/>
      <c r="GS119" s="15"/>
      <c r="GT119" s="15"/>
      <c r="GU119" s="15"/>
      <c r="GV119" s="15"/>
      <c r="GW119" s="15"/>
      <c r="GX119" s="15"/>
      <c r="GY119" s="15"/>
      <c r="GZ119" s="15"/>
      <c r="HA119" s="15"/>
      <c r="HB119" s="15"/>
      <c r="HC119" s="15"/>
      <c r="HD119" s="15"/>
      <c r="HE119" s="15"/>
      <c r="HF119" s="15"/>
      <c r="HG119" s="15"/>
      <c r="HH119" s="15"/>
      <c r="HI119" s="15"/>
      <c r="HJ119" s="15"/>
      <c r="HK119" s="15"/>
      <c r="HL119" s="15"/>
      <c r="HM119" s="15"/>
      <c r="HN119" s="15"/>
      <c r="HO119" s="15"/>
      <c r="HP119" s="15"/>
      <c r="HQ119" s="15"/>
      <c r="HR119" s="15"/>
      <c r="HS119" s="15"/>
      <c r="HT119" s="15"/>
      <c r="HU119" s="15"/>
      <c r="HV119" s="15"/>
      <c r="HW119" s="15"/>
      <c r="HX119" s="15"/>
      <c r="HY119" s="15"/>
      <c r="HZ119" s="15"/>
      <c r="IA119" s="15"/>
      <c r="IB119" s="15"/>
      <c r="IC119" s="15"/>
      <c r="ID119" s="15"/>
      <c r="IE119" s="15"/>
      <c r="IF119" s="15"/>
      <c r="IG119" s="15"/>
      <c r="IH119" s="15"/>
      <c r="II119" s="15"/>
      <c r="IJ119" s="15"/>
      <c r="IK119" s="15"/>
      <c r="IL119" s="15"/>
      <c r="IM119" s="15"/>
      <c r="IN119" s="15"/>
      <c r="IO119" s="15"/>
      <c r="IP119" s="15"/>
      <c r="IQ119" s="15"/>
      <c r="IR119" s="15"/>
      <c r="IS119" s="15"/>
      <c r="IT119" s="15"/>
      <c r="IU119" s="15"/>
      <c r="IV119" s="15"/>
    </row>
    <row r="120" spans="1:256" s="105" customFormat="1" ht="24" customHeight="1">
      <c r="A120" s="552"/>
      <c r="B120" s="589" t="s">
        <v>458</v>
      </c>
      <c r="C120" s="561" t="s">
        <v>62</v>
      </c>
      <c r="D120" s="590">
        <v>0</v>
      </c>
      <c r="E120" s="591">
        <v>3949</v>
      </c>
      <c r="F120" s="591">
        <v>3949</v>
      </c>
      <c r="G120" s="158">
        <f t="shared" si="5"/>
        <v>100</v>
      </c>
      <c r="H120" s="28"/>
      <c r="I120" s="28"/>
      <c r="J120" s="28"/>
      <c r="K120" s="28"/>
      <c r="L120" s="28"/>
      <c r="M120" s="28"/>
      <c r="N120" s="28"/>
      <c r="O120" s="69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  <c r="AO120" s="15"/>
      <c r="AP120" s="15"/>
      <c r="AQ120" s="15"/>
      <c r="AR120" s="15"/>
      <c r="AS120" s="15"/>
      <c r="AT120" s="15"/>
      <c r="AU120" s="15"/>
      <c r="AV120" s="15"/>
      <c r="AW120" s="15"/>
      <c r="AX120" s="15"/>
      <c r="AY120" s="15"/>
      <c r="AZ120" s="15"/>
      <c r="BA120" s="15"/>
      <c r="BB120" s="15"/>
      <c r="BC120" s="15"/>
      <c r="BD120" s="15"/>
      <c r="BE120" s="15"/>
      <c r="BF120" s="15"/>
      <c r="BG120" s="15"/>
      <c r="BH120" s="15"/>
      <c r="BI120" s="15"/>
      <c r="BJ120" s="15"/>
      <c r="BK120" s="15"/>
      <c r="BL120" s="15"/>
      <c r="BM120" s="15"/>
      <c r="BN120" s="15"/>
      <c r="BO120" s="15"/>
      <c r="BP120" s="15"/>
      <c r="BQ120" s="15"/>
      <c r="BR120" s="15"/>
      <c r="BS120" s="15"/>
      <c r="BT120" s="15"/>
      <c r="BU120" s="15"/>
      <c r="BV120" s="15"/>
      <c r="BW120" s="15"/>
      <c r="BX120" s="15"/>
      <c r="BY120" s="15"/>
      <c r="BZ120" s="15"/>
      <c r="CA120" s="15"/>
      <c r="CB120" s="15"/>
      <c r="CC120" s="15"/>
      <c r="CD120" s="15"/>
      <c r="CE120" s="15"/>
      <c r="CF120" s="15"/>
      <c r="CG120" s="15"/>
      <c r="CH120" s="15"/>
      <c r="CI120" s="15"/>
      <c r="CJ120" s="15"/>
      <c r="CK120" s="15"/>
      <c r="CL120" s="15"/>
      <c r="CM120" s="15"/>
      <c r="CN120" s="15"/>
      <c r="CO120" s="15"/>
      <c r="CP120" s="15"/>
      <c r="CQ120" s="15"/>
      <c r="CR120" s="15"/>
      <c r="CS120" s="15"/>
      <c r="CT120" s="15"/>
      <c r="CU120" s="15"/>
      <c r="CV120" s="15"/>
      <c r="CW120" s="15"/>
      <c r="CX120" s="15"/>
      <c r="CY120" s="15"/>
      <c r="CZ120" s="15"/>
      <c r="DA120" s="15"/>
      <c r="DB120" s="15"/>
      <c r="DC120" s="15"/>
      <c r="DD120" s="15"/>
      <c r="DE120" s="15"/>
      <c r="DF120" s="15"/>
      <c r="DG120" s="15"/>
      <c r="DH120" s="15"/>
      <c r="DI120" s="15"/>
      <c r="DJ120" s="15"/>
      <c r="DK120" s="15"/>
      <c r="DL120" s="15"/>
      <c r="DM120" s="15"/>
      <c r="DN120" s="15"/>
      <c r="DO120" s="15"/>
      <c r="DP120" s="15"/>
      <c r="DQ120" s="15"/>
      <c r="DR120" s="15"/>
      <c r="DS120" s="15"/>
      <c r="DT120" s="15"/>
      <c r="DU120" s="15"/>
      <c r="DV120" s="15"/>
      <c r="DW120" s="15"/>
      <c r="DX120" s="15"/>
      <c r="DY120" s="15"/>
      <c r="DZ120" s="15"/>
      <c r="EA120" s="15"/>
      <c r="EB120" s="15"/>
      <c r="EC120" s="15"/>
      <c r="ED120" s="15"/>
      <c r="EE120" s="15"/>
      <c r="EF120" s="15"/>
      <c r="EG120" s="15"/>
      <c r="EH120" s="15"/>
      <c r="EI120" s="15"/>
      <c r="EJ120" s="15"/>
      <c r="EK120" s="15"/>
      <c r="EL120" s="15"/>
      <c r="EM120" s="15"/>
      <c r="EN120" s="15"/>
      <c r="EO120" s="15"/>
      <c r="EP120" s="15"/>
      <c r="EQ120" s="15"/>
      <c r="ER120" s="15"/>
      <c r="ES120" s="15"/>
      <c r="ET120" s="15"/>
      <c r="EU120" s="15"/>
      <c r="EV120" s="15"/>
      <c r="EW120" s="15"/>
      <c r="EX120" s="15"/>
      <c r="EY120" s="15"/>
      <c r="EZ120" s="15"/>
      <c r="FA120" s="15"/>
      <c r="FB120" s="15"/>
      <c r="FC120" s="15"/>
      <c r="FD120" s="15"/>
      <c r="FE120" s="15"/>
      <c r="FF120" s="15"/>
      <c r="FG120" s="15"/>
      <c r="FH120" s="15"/>
      <c r="FI120" s="15"/>
      <c r="FJ120" s="15"/>
      <c r="FK120" s="15"/>
      <c r="FL120" s="15"/>
      <c r="FM120" s="15"/>
      <c r="FN120" s="15"/>
      <c r="FO120" s="15"/>
      <c r="FP120" s="15"/>
      <c r="FQ120" s="15"/>
      <c r="FR120" s="15"/>
      <c r="FS120" s="15"/>
      <c r="FT120" s="15"/>
      <c r="FU120" s="15"/>
      <c r="FV120" s="15"/>
      <c r="FW120" s="15"/>
      <c r="FX120" s="15"/>
      <c r="FY120" s="15"/>
      <c r="FZ120" s="15"/>
      <c r="GA120" s="15"/>
      <c r="GB120" s="15"/>
      <c r="GC120" s="15"/>
      <c r="GD120" s="15"/>
      <c r="GE120" s="15"/>
      <c r="GF120" s="15"/>
      <c r="GG120" s="15"/>
      <c r="GH120" s="15"/>
      <c r="GI120" s="15"/>
      <c r="GJ120" s="15"/>
      <c r="GK120" s="15"/>
      <c r="GL120" s="15"/>
      <c r="GM120" s="15"/>
      <c r="GN120" s="15"/>
      <c r="GO120" s="15"/>
      <c r="GP120" s="15"/>
      <c r="GQ120" s="15"/>
      <c r="GR120" s="15"/>
      <c r="GS120" s="15"/>
      <c r="GT120" s="15"/>
      <c r="GU120" s="15"/>
      <c r="GV120" s="15"/>
      <c r="GW120" s="15"/>
      <c r="GX120" s="15"/>
      <c r="GY120" s="15"/>
      <c r="GZ120" s="15"/>
      <c r="HA120" s="15"/>
      <c r="HB120" s="15"/>
      <c r="HC120" s="15"/>
      <c r="HD120" s="15"/>
      <c r="HE120" s="15"/>
      <c r="HF120" s="15"/>
      <c r="HG120" s="15"/>
      <c r="HH120" s="15"/>
      <c r="HI120" s="15"/>
      <c r="HJ120" s="15"/>
      <c r="HK120" s="15"/>
      <c r="HL120" s="15"/>
      <c r="HM120" s="15"/>
      <c r="HN120" s="15"/>
      <c r="HO120" s="15"/>
      <c r="HP120" s="15"/>
      <c r="HQ120" s="15"/>
      <c r="HR120" s="15"/>
      <c r="HS120" s="15"/>
      <c r="HT120" s="15"/>
      <c r="HU120" s="15"/>
      <c r="HV120" s="15"/>
      <c r="HW120" s="15"/>
      <c r="HX120" s="15"/>
      <c r="HY120" s="15"/>
      <c r="HZ120" s="15"/>
      <c r="IA120" s="15"/>
      <c r="IB120" s="15"/>
      <c r="IC120" s="15"/>
      <c r="ID120" s="15"/>
      <c r="IE120" s="15"/>
      <c r="IF120" s="15"/>
      <c r="IG120" s="15"/>
      <c r="IH120" s="15"/>
      <c r="II120" s="15"/>
      <c r="IJ120" s="15"/>
      <c r="IK120" s="15"/>
      <c r="IL120" s="15"/>
      <c r="IM120" s="15"/>
      <c r="IN120" s="15"/>
      <c r="IO120" s="15"/>
      <c r="IP120" s="15"/>
      <c r="IQ120" s="15"/>
      <c r="IR120" s="15"/>
      <c r="IS120" s="15"/>
      <c r="IT120" s="15"/>
      <c r="IU120" s="15"/>
      <c r="IV120" s="15"/>
    </row>
    <row r="121" spans="1:256" s="105" customFormat="1" ht="26.25" customHeight="1">
      <c r="A121" s="552"/>
      <c r="B121" s="589" t="s">
        <v>93</v>
      </c>
      <c r="C121" s="561" t="s">
        <v>896</v>
      </c>
      <c r="D121" s="590">
        <v>0</v>
      </c>
      <c r="E121" s="591">
        <v>378</v>
      </c>
      <c r="F121" s="591">
        <v>378</v>
      </c>
      <c r="G121" s="158">
        <f t="shared" si="5"/>
        <v>100</v>
      </c>
      <c r="H121" s="28"/>
      <c r="I121" s="28"/>
      <c r="J121" s="28"/>
      <c r="K121" s="28"/>
      <c r="L121" s="28"/>
      <c r="M121" s="28"/>
      <c r="N121" s="28"/>
      <c r="O121" s="69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  <c r="AO121" s="15"/>
      <c r="AP121" s="15"/>
      <c r="AQ121" s="15"/>
      <c r="AR121" s="15"/>
      <c r="AS121" s="15"/>
      <c r="AT121" s="15"/>
      <c r="AU121" s="15"/>
      <c r="AV121" s="15"/>
      <c r="AW121" s="15"/>
      <c r="AX121" s="15"/>
      <c r="AY121" s="15"/>
      <c r="AZ121" s="15"/>
      <c r="BA121" s="15"/>
      <c r="BB121" s="15"/>
      <c r="BC121" s="15"/>
      <c r="BD121" s="15"/>
      <c r="BE121" s="15"/>
      <c r="BF121" s="15"/>
      <c r="BG121" s="15"/>
      <c r="BH121" s="15"/>
      <c r="BI121" s="15"/>
      <c r="BJ121" s="15"/>
      <c r="BK121" s="15"/>
      <c r="BL121" s="15"/>
      <c r="BM121" s="15"/>
      <c r="BN121" s="15"/>
      <c r="BO121" s="15"/>
      <c r="BP121" s="15"/>
      <c r="BQ121" s="15"/>
      <c r="BR121" s="15"/>
      <c r="BS121" s="15"/>
      <c r="BT121" s="15"/>
      <c r="BU121" s="15"/>
      <c r="BV121" s="15"/>
      <c r="BW121" s="15"/>
      <c r="BX121" s="15"/>
      <c r="BY121" s="15"/>
      <c r="BZ121" s="15"/>
      <c r="CA121" s="15"/>
      <c r="CB121" s="15"/>
      <c r="CC121" s="15"/>
      <c r="CD121" s="15"/>
      <c r="CE121" s="15"/>
      <c r="CF121" s="15"/>
      <c r="CG121" s="15"/>
      <c r="CH121" s="15"/>
      <c r="CI121" s="15"/>
      <c r="CJ121" s="15"/>
      <c r="CK121" s="15"/>
      <c r="CL121" s="15"/>
      <c r="CM121" s="15"/>
      <c r="CN121" s="15"/>
      <c r="CO121" s="15"/>
      <c r="CP121" s="15"/>
      <c r="CQ121" s="15"/>
      <c r="CR121" s="15"/>
      <c r="CS121" s="15"/>
      <c r="CT121" s="15"/>
      <c r="CU121" s="15"/>
      <c r="CV121" s="15"/>
      <c r="CW121" s="15"/>
      <c r="CX121" s="15"/>
      <c r="CY121" s="15"/>
      <c r="CZ121" s="15"/>
      <c r="DA121" s="15"/>
      <c r="DB121" s="15"/>
      <c r="DC121" s="15"/>
      <c r="DD121" s="15"/>
      <c r="DE121" s="15"/>
      <c r="DF121" s="15"/>
      <c r="DG121" s="15"/>
      <c r="DH121" s="15"/>
      <c r="DI121" s="15"/>
      <c r="DJ121" s="15"/>
      <c r="DK121" s="15"/>
      <c r="DL121" s="15"/>
      <c r="DM121" s="15"/>
      <c r="DN121" s="15"/>
      <c r="DO121" s="15"/>
      <c r="DP121" s="15"/>
      <c r="DQ121" s="15"/>
      <c r="DR121" s="15"/>
      <c r="DS121" s="15"/>
      <c r="DT121" s="15"/>
      <c r="DU121" s="15"/>
      <c r="DV121" s="15"/>
      <c r="DW121" s="15"/>
      <c r="DX121" s="15"/>
      <c r="DY121" s="15"/>
      <c r="DZ121" s="15"/>
      <c r="EA121" s="15"/>
      <c r="EB121" s="15"/>
      <c r="EC121" s="15"/>
      <c r="ED121" s="15"/>
      <c r="EE121" s="15"/>
      <c r="EF121" s="15"/>
      <c r="EG121" s="15"/>
      <c r="EH121" s="15"/>
      <c r="EI121" s="15"/>
      <c r="EJ121" s="15"/>
      <c r="EK121" s="15"/>
      <c r="EL121" s="15"/>
      <c r="EM121" s="15"/>
      <c r="EN121" s="15"/>
      <c r="EO121" s="15"/>
      <c r="EP121" s="15"/>
      <c r="EQ121" s="15"/>
      <c r="ER121" s="15"/>
      <c r="ES121" s="15"/>
      <c r="ET121" s="15"/>
      <c r="EU121" s="15"/>
      <c r="EV121" s="15"/>
      <c r="EW121" s="15"/>
      <c r="EX121" s="15"/>
      <c r="EY121" s="15"/>
      <c r="EZ121" s="15"/>
      <c r="FA121" s="15"/>
      <c r="FB121" s="15"/>
      <c r="FC121" s="15"/>
      <c r="FD121" s="15"/>
      <c r="FE121" s="15"/>
      <c r="FF121" s="15"/>
      <c r="FG121" s="15"/>
      <c r="FH121" s="15"/>
      <c r="FI121" s="15"/>
      <c r="FJ121" s="15"/>
      <c r="FK121" s="15"/>
      <c r="FL121" s="15"/>
      <c r="FM121" s="15"/>
      <c r="FN121" s="15"/>
      <c r="FO121" s="15"/>
      <c r="FP121" s="15"/>
      <c r="FQ121" s="15"/>
      <c r="FR121" s="15"/>
      <c r="FS121" s="15"/>
      <c r="FT121" s="15"/>
      <c r="FU121" s="15"/>
      <c r="FV121" s="15"/>
      <c r="FW121" s="15"/>
      <c r="FX121" s="15"/>
      <c r="FY121" s="15"/>
      <c r="FZ121" s="15"/>
      <c r="GA121" s="15"/>
      <c r="GB121" s="15"/>
      <c r="GC121" s="15"/>
      <c r="GD121" s="15"/>
      <c r="GE121" s="15"/>
      <c r="GF121" s="15"/>
      <c r="GG121" s="15"/>
      <c r="GH121" s="15"/>
      <c r="GI121" s="15"/>
      <c r="GJ121" s="15"/>
      <c r="GK121" s="15"/>
      <c r="GL121" s="15"/>
      <c r="GM121" s="15"/>
      <c r="GN121" s="15"/>
      <c r="GO121" s="15"/>
      <c r="GP121" s="15"/>
      <c r="GQ121" s="15"/>
      <c r="GR121" s="15"/>
      <c r="GS121" s="15"/>
      <c r="GT121" s="15"/>
      <c r="GU121" s="15"/>
      <c r="GV121" s="15"/>
      <c r="GW121" s="15"/>
      <c r="GX121" s="15"/>
      <c r="GY121" s="15"/>
      <c r="GZ121" s="15"/>
      <c r="HA121" s="15"/>
      <c r="HB121" s="15"/>
      <c r="HC121" s="15"/>
      <c r="HD121" s="15"/>
      <c r="HE121" s="15"/>
      <c r="HF121" s="15"/>
      <c r="HG121" s="15"/>
      <c r="HH121" s="15"/>
      <c r="HI121" s="15"/>
      <c r="HJ121" s="15"/>
      <c r="HK121" s="15"/>
      <c r="HL121" s="15"/>
      <c r="HM121" s="15"/>
      <c r="HN121" s="15"/>
      <c r="HO121" s="15"/>
      <c r="HP121" s="15"/>
      <c r="HQ121" s="15"/>
      <c r="HR121" s="15"/>
      <c r="HS121" s="15"/>
      <c r="HT121" s="15"/>
      <c r="HU121" s="15"/>
      <c r="HV121" s="15"/>
      <c r="HW121" s="15"/>
      <c r="HX121" s="15"/>
      <c r="HY121" s="15"/>
      <c r="HZ121" s="15"/>
      <c r="IA121" s="15"/>
      <c r="IB121" s="15"/>
      <c r="IC121" s="15"/>
      <c r="ID121" s="15"/>
      <c r="IE121" s="15"/>
      <c r="IF121" s="15"/>
      <c r="IG121" s="15"/>
      <c r="IH121" s="15"/>
      <c r="II121" s="15"/>
      <c r="IJ121" s="15"/>
      <c r="IK121" s="15"/>
      <c r="IL121" s="15"/>
      <c r="IM121" s="15"/>
      <c r="IN121" s="15"/>
      <c r="IO121" s="15"/>
      <c r="IP121" s="15"/>
      <c r="IQ121" s="15"/>
      <c r="IR121" s="15"/>
      <c r="IS121" s="15"/>
      <c r="IT121" s="15"/>
      <c r="IU121" s="15"/>
      <c r="IV121" s="15"/>
    </row>
    <row r="122" spans="1:256" s="105" customFormat="1" ht="15.75" customHeight="1">
      <c r="A122" s="552"/>
      <c r="B122" s="589" t="s">
        <v>459</v>
      </c>
      <c r="C122" s="561" t="s">
        <v>116</v>
      </c>
      <c r="D122" s="590">
        <v>0</v>
      </c>
      <c r="E122" s="591">
        <v>48</v>
      </c>
      <c r="F122" s="591">
        <v>40</v>
      </c>
      <c r="G122" s="158">
        <f t="shared" si="5"/>
        <v>83.33333333333334</v>
      </c>
      <c r="H122" s="28"/>
      <c r="I122" s="28"/>
      <c r="J122" s="28"/>
      <c r="K122" s="28"/>
      <c r="L122" s="28"/>
      <c r="M122" s="28"/>
      <c r="N122" s="28"/>
      <c r="O122" s="69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/>
      <c r="AR122" s="15"/>
      <c r="AS122" s="15"/>
      <c r="AT122" s="15"/>
      <c r="AU122" s="15"/>
      <c r="AV122" s="15"/>
      <c r="AW122" s="15"/>
      <c r="AX122" s="15"/>
      <c r="AY122" s="15"/>
      <c r="AZ122" s="15"/>
      <c r="BA122" s="15"/>
      <c r="BB122" s="15"/>
      <c r="BC122" s="15"/>
      <c r="BD122" s="15"/>
      <c r="BE122" s="15"/>
      <c r="BF122" s="15"/>
      <c r="BG122" s="15"/>
      <c r="BH122" s="15"/>
      <c r="BI122" s="15"/>
      <c r="BJ122" s="15"/>
      <c r="BK122" s="15"/>
      <c r="BL122" s="15"/>
      <c r="BM122" s="15"/>
      <c r="BN122" s="15"/>
      <c r="BO122" s="15"/>
      <c r="BP122" s="15"/>
      <c r="BQ122" s="15"/>
      <c r="BR122" s="15"/>
      <c r="BS122" s="15"/>
      <c r="BT122" s="15"/>
      <c r="BU122" s="15"/>
      <c r="BV122" s="15"/>
      <c r="BW122" s="15"/>
      <c r="BX122" s="15"/>
      <c r="BY122" s="15"/>
      <c r="BZ122" s="15"/>
      <c r="CA122" s="15"/>
      <c r="CB122" s="15"/>
      <c r="CC122" s="15"/>
      <c r="CD122" s="15"/>
      <c r="CE122" s="15"/>
      <c r="CF122" s="15"/>
      <c r="CG122" s="15"/>
      <c r="CH122" s="15"/>
      <c r="CI122" s="15"/>
      <c r="CJ122" s="15"/>
      <c r="CK122" s="15"/>
      <c r="CL122" s="15"/>
      <c r="CM122" s="15"/>
      <c r="CN122" s="15"/>
      <c r="CO122" s="15"/>
      <c r="CP122" s="15"/>
      <c r="CQ122" s="15"/>
      <c r="CR122" s="15"/>
      <c r="CS122" s="15"/>
      <c r="CT122" s="15"/>
      <c r="CU122" s="15"/>
      <c r="CV122" s="15"/>
      <c r="CW122" s="15"/>
      <c r="CX122" s="15"/>
      <c r="CY122" s="15"/>
      <c r="CZ122" s="15"/>
      <c r="DA122" s="15"/>
      <c r="DB122" s="15"/>
      <c r="DC122" s="15"/>
      <c r="DD122" s="15"/>
      <c r="DE122" s="15"/>
      <c r="DF122" s="15"/>
      <c r="DG122" s="15"/>
      <c r="DH122" s="15"/>
      <c r="DI122" s="15"/>
      <c r="DJ122" s="15"/>
      <c r="DK122" s="15"/>
      <c r="DL122" s="15"/>
      <c r="DM122" s="15"/>
      <c r="DN122" s="15"/>
      <c r="DO122" s="15"/>
      <c r="DP122" s="15"/>
      <c r="DQ122" s="15"/>
      <c r="DR122" s="15"/>
      <c r="DS122" s="15"/>
      <c r="DT122" s="15"/>
      <c r="DU122" s="15"/>
      <c r="DV122" s="15"/>
      <c r="DW122" s="15"/>
      <c r="DX122" s="15"/>
      <c r="DY122" s="15"/>
      <c r="DZ122" s="15"/>
      <c r="EA122" s="15"/>
      <c r="EB122" s="15"/>
      <c r="EC122" s="15"/>
      <c r="ED122" s="15"/>
      <c r="EE122" s="15"/>
      <c r="EF122" s="15"/>
      <c r="EG122" s="15"/>
      <c r="EH122" s="15"/>
      <c r="EI122" s="15"/>
      <c r="EJ122" s="15"/>
      <c r="EK122" s="15"/>
      <c r="EL122" s="15"/>
      <c r="EM122" s="15"/>
      <c r="EN122" s="15"/>
      <c r="EO122" s="15"/>
      <c r="EP122" s="15"/>
      <c r="EQ122" s="15"/>
      <c r="ER122" s="15"/>
      <c r="ES122" s="15"/>
      <c r="ET122" s="15"/>
      <c r="EU122" s="15"/>
      <c r="EV122" s="15"/>
      <c r="EW122" s="15"/>
      <c r="EX122" s="15"/>
      <c r="EY122" s="15"/>
      <c r="EZ122" s="15"/>
      <c r="FA122" s="15"/>
      <c r="FB122" s="15"/>
      <c r="FC122" s="15"/>
      <c r="FD122" s="15"/>
      <c r="FE122" s="15"/>
      <c r="FF122" s="15"/>
      <c r="FG122" s="15"/>
      <c r="FH122" s="15"/>
      <c r="FI122" s="15"/>
      <c r="FJ122" s="15"/>
      <c r="FK122" s="15"/>
      <c r="FL122" s="15"/>
      <c r="FM122" s="15"/>
      <c r="FN122" s="15"/>
      <c r="FO122" s="15"/>
      <c r="FP122" s="15"/>
      <c r="FQ122" s="15"/>
      <c r="FR122" s="15"/>
      <c r="FS122" s="15"/>
      <c r="FT122" s="15"/>
      <c r="FU122" s="15"/>
      <c r="FV122" s="15"/>
      <c r="FW122" s="15"/>
      <c r="FX122" s="15"/>
      <c r="FY122" s="15"/>
      <c r="FZ122" s="15"/>
      <c r="GA122" s="15"/>
      <c r="GB122" s="15"/>
      <c r="GC122" s="15"/>
      <c r="GD122" s="15"/>
      <c r="GE122" s="15"/>
      <c r="GF122" s="15"/>
      <c r="GG122" s="15"/>
      <c r="GH122" s="15"/>
      <c r="GI122" s="15"/>
      <c r="GJ122" s="15"/>
      <c r="GK122" s="15"/>
      <c r="GL122" s="15"/>
      <c r="GM122" s="15"/>
      <c r="GN122" s="15"/>
      <c r="GO122" s="15"/>
      <c r="GP122" s="15"/>
      <c r="GQ122" s="15"/>
      <c r="GR122" s="15"/>
      <c r="GS122" s="15"/>
      <c r="GT122" s="15"/>
      <c r="GU122" s="15"/>
      <c r="GV122" s="15"/>
      <c r="GW122" s="15"/>
      <c r="GX122" s="15"/>
      <c r="GY122" s="15"/>
      <c r="GZ122" s="15"/>
      <c r="HA122" s="15"/>
      <c r="HB122" s="15"/>
      <c r="HC122" s="15"/>
      <c r="HD122" s="15"/>
      <c r="HE122" s="15"/>
      <c r="HF122" s="15"/>
      <c r="HG122" s="15"/>
      <c r="HH122" s="15"/>
      <c r="HI122" s="15"/>
      <c r="HJ122" s="15"/>
      <c r="HK122" s="15"/>
      <c r="HL122" s="15"/>
      <c r="HM122" s="15"/>
      <c r="HN122" s="15"/>
      <c r="HO122" s="15"/>
      <c r="HP122" s="15"/>
      <c r="HQ122" s="15"/>
      <c r="HR122" s="15"/>
      <c r="HS122" s="15"/>
      <c r="HT122" s="15"/>
      <c r="HU122" s="15"/>
      <c r="HV122" s="15"/>
      <c r="HW122" s="15"/>
      <c r="HX122" s="15"/>
      <c r="HY122" s="15"/>
      <c r="HZ122" s="15"/>
      <c r="IA122" s="15"/>
      <c r="IB122" s="15"/>
      <c r="IC122" s="15"/>
      <c r="ID122" s="15"/>
      <c r="IE122" s="15"/>
      <c r="IF122" s="15"/>
      <c r="IG122" s="15"/>
      <c r="IH122" s="15"/>
      <c r="II122" s="15"/>
      <c r="IJ122" s="15"/>
      <c r="IK122" s="15"/>
      <c r="IL122" s="15"/>
      <c r="IM122" s="15"/>
      <c r="IN122" s="15"/>
      <c r="IO122" s="15"/>
      <c r="IP122" s="15"/>
      <c r="IQ122" s="15"/>
      <c r="IR122" s="15"/>
      <c r="IS122" s="15"/>
      <c r="IT122" s="15"/>
      <c r="IU122" s="15"/>
      <c r="IV122" s="15"/>
    </row>
    <row r="123" spans="1:256" s="105" customFormat="1" ht="14.25" customHeight="1">
      <c r="A123" s="552"/>
      <c r="B123" s="589" t="s">
        <v>94</v>
      </c>
      <c r="C123" s="561" t="s">
        <v>897</v>
      </c>
      <c r="D123" s="590">
        <v>0</v>
      </c>
      <c r="E123" s="591">
        <v>376</v>
      </c>
      <c r="F123" s="591">
        <v>376</v>
      </c>
      <c r="G123" s="158">
        <f t="shared" si="5"/>
        <v>100</v>
      </c>
      <c r="H123" s="28"/>
      <c r="I123" s="28"/>
      <c r="J123" s="28"/>
      <c r="K123" s="28"/>
      <c r="L123" s="28"/>
      <c r="M123" s="28"/>
      <c r="N123" s="28"/>
      <c r="O123" s="69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  <c r="AO123" s="15"/>
      <c r="AP123" s="15"/>
      <c r="AQ123" s="15"/>
      <c r="AR123" s="15"/>
      <c r="AS123" s="15"/>
      <c r="AT123" s="15"/>
      <c r="AU123" s="15"/>
      <c r="AV123" s="15"/>
      <c r="AW123" s="15"/>
      <c r="AX123" s="15"/>
      <c r="AY123" s="15"/>
      <c r="AZ123" s="15"/>
      <c r="BA123" s="15"/>
      <c r="BB123" s="15"/>
      <c r="BC123" s="15"/>
      <c r="BD123" s="15"/>
      <c r="BE123" s="15"/>
      <c r="BF123" s="15"/>
      <c r="BG123" s="15"/>
      <c r="BH123" s="15"/>
      <c r="BI123" s="15"/>
      <c r="BJ123" s="15"/>
      <c r="BK123" s="15"/>
      <c r="BL123" s="15"/>
      <c r="BM123" s="15"/>
      <c r="BN123" s="15"/>
      <c r="BO123" s="15"/>
      <c r="BP123" s="15"/>
      <c r="BQ123" s="15"/>
      <c r="BR123" s="15"/>
      <c r="BS123" s="15"/>
      <c r="BT123" s="15"/>
      <c r="BU123" s="15"/>
      <c r="BV123" s="15"/>
      <c r="BW123" s="15"/>
      <c r="BX123" s="15"/>
      <c r="BY123" s="15"/>
      <c r="BZ123" s="15"/>
      <c r="CA123" s="15"/>
      <c r="CB123" s="15"/>
      <c r="CC123" s="15"/>
      <c r="CD123" s="15"/>
      <c r="CE123" s="15"/>
      <c r="CF123" s="15"/>
      <c r="CG123" s="15"/>
      <c r="CH123" s="15"/>
      <c r="CI123" s="15"/>
      <c r="CJ123" s="15"/>
      <c r="CK123" s="15"/>
      <c r="CL123" s="15"/>
      <c r="CM123" s="15"/>
      <c r="CN123" s="15"/>
      <c r="CO123" s="15"/>
      <c r="CP123" s="15"/>
      <c r="CQ123" s="15"/>
      <c r="CR123" s="15"/>
      <c r="CS123" s="15"/>
      <c r="CT123" s="15"/>
      <c r="CU123" s="15"/>
      <c r="CV123" s="15"/>
      <c r="CW123" s="15"/>
      <c r="CX123" s="15"/>
      <c r="CY123" s="15"/>
      <c r="CZ123" s="15"/>
      <c r="DA123" s="15"/>
      <c r="DB123" s="15"/>
      <c r="DC123" s="15"/>
      <c r="DD123" s="15"/>
      <c r="DE123" s="15"/>
      <c r="DF123" s="15"/>
      <c r="DG123" s="15"/>
      <c r="DH123" s="15"/>
      <c r="DI123" s="15"/>
      <c r="DJ123" s="15"/>
      <c r="DK123" s="15"/>
      <c r="DL123" s="15"/>
      <c r="DM123" s="15"/>
      <c r="DN123" s="15"/>
      <c r="DO123" s="15"/>
      <c r="DP123" s="15"/>
      <c r="DQ123" s="15"/>
      <c r="DR123" s="15"/>
      <c r="DS123" s="15"/>
      <c r="DT123" s="15"/>
      <c r="DU123" s="15"/>
      <c r="DV123" s="15"/>
      <c r="DW123" s="15"/>
      <c r="DX123" s="15"/>
      <c r="DY123" s="15"/>
      <c r="DZ123" s="15"/>
      <c r="EA123" s="15"/>
      <c r="EB123" s="15"/>
      <c r="EC123" s="15"/>
      <c r="ED123" s="15"/>
      <c r="EE123" s="15"/>
      <c r="EF123" s="15"/>
      <c r="EG123" s="15"/>
      <c r="EH123" s="15"/>
      <c r="EI123" s="15"/>
      <c r="EJ123" s="15"/>
      <c r="EK123" s="15"/>
      <c r="EL123" s="15"/>
      <c r="EM123" s="15"/>
      <c r="EN123" s="15"/>
      <c r="EO123" s="15"/>
      <c r="EP123" s="15"/>
      <c r="EQ123" s="15"/>
      <c r="ER123" s="15"/>
      <c r="ES123" s="15"/>
      <c r="ET123" s="15"/>
      <c r="EU123" s="15"/>
      <c r="EV123" s="15"/>
      <c r="EW123" s="15"/>
      <c r="EX123" s="15"/>
      <c r="EY123" s="15"/>
      <c r="EZ123" s="15"/>
      <c r="FA123" s="15"/>
      <c r="FB123" s="15"/>
      <c r="FC123" s="15"/>
      <c r="FD123" s="15"/>
      <c r="FE123" s="15"/>
      <c r="FF123" s="15"/>
      <c r="FG123" s="15"/>
      <c r="FH123" s="15"/>
      <c r="FI123" s="15"/>
      <c r="FJ123" s="15"/>
      <c r="FK123" s="15"/>
      <c r="FL123" s="15"/>
      <c r="FM123" s="15"/>
      <c r="FN123" s="15"/>
      <c r="FO123" s="15"/>
      <c r="FP123" s="15"/>
      <c r="FQ123" s="15"/>
      <c r="FR123" s="15"/>
      <c r="FS123" s="15"/>
      <c r="FT123" s="15"/>
      <c r="FU123" s="15"/>
      <c r="FV123" s="15"/>
      <c r="FW123" s="15"/>
      <c r="FX123" s="15"/>
      <c r="FY123" s="15"/>
      <c r="FZ123" s="15"/>
      <c r="GA123" s="15"/>
      <c r="GB123" s="15"/>
      <c r="GC123" s="15"/>
      <c r="GD123" s="15"/>
      <c r="GE123" s="15"/>
      <c r="GF123" s="15"/>
      <c r="GG123" s="15"/>
      <c r="GH123" s="15"/>
      <c r="GI123" s="15"/>
      <c r="GJ123" s="15"/>
      <c r="GK123" s="15"/>
      <c r="GL123" s="15"/>
      <c r="GM123" s="15"/>
      <c r="GN123" s="15"/>
      <c r="GO123" s="15"/>
      <c r="GP123" s="15"/>
      <c r="GQ123" s="15"/>
      <c r="GR123" s="15"/>
      <c r="GS123" s="15"/>
      <c r="GT123" s="15"/>
      <c r="GU123" s="15"/>
      <c r="GV123" s="15"/>
      <c r="GW123" s="15"/>
      <c r="GX123" s="15"/>
      <c r="GY123" s="15"/>
      <c r="GZ123" s="15"/>
      <c r="HA123" s="15"/>
      <c r="HB123" s="15"/>
      <c r="HC123" s="15"/>
      <c r="HD123" s="15"/>
      <c r="HE123" s="15"/>
      <c r="HF123" s="15"/>
      <c r="HG123" s="15"/>
      <c r="HH123" s="15"/>
      <c r="HI123" s="15"/>
      <c r="HJ123" s="15"/>
      <c r="HK123" s="15"/>
      <c r="HL123" s="15"/>
      <c r="HM123" s="15"/>
      <c r="HN123" s="15"/>
      <c r="HO123" s="15"/>
      <c r="HP123" s="15"/>
      <c r="HQ123" s="15"/>
      <c r="HR123" s="15"/>
      <c r="HS123" s="15"/>
      <c r="HT123" s="15"/>
      <c r="HU123" s="15"/>
      <c r="HV123" s="15"/>
      <c r="HW123" s="15"/>
      <c r="HX123" s="15"/>
      <c r="HY123" s="15"/>
      <c r="HZ123" s="15"/>
      <c r="IA123" s="15"/>
      <c r="IB123" s="15"/>
      <c r="IC123" s="15"/>
      <c r="ID123" s="15"/>
      <c r="IE123" s="15"/>
      <c r="IF123" s="15"/>
      <c r="IG123" s="15"/>
      <c r="IH123" s="15"/>
      <c r="II123" s="15"/>
      <c r="IJ123" s="15"/>
      <c r="IK123" s="15"/>
      <c r="IL123" s="15"/>
      <c r="IM123" s="15"/>
      <c r="IN123" s="15"/>
      <c r="IO123" s="15"/>
      <c r="IP123" s="15"/>
      <c r="IQ123" s="15"/>
      <c r="IR123" s="15"/>
      <c r="IS123" s="15"/>
      <c r="IT123" s="15"/>
      <c r="IU123" s="15"/>
      <c r="IV123" s="15"/>
    </row>
    <row r="124" spans="1:256" s="105" customFormat="1" ht="12.75">
      <c r="A124" s="552"/>
      <c r="B124" s="553">
        <v>33166</v>
      </c>
      <c r="C124" s="426" t="s">
        <v>83</v>
      </c>
      <c r="D124" s="154">
        <v>0</v>
      </c>
      <c r="E124" s="154">
        <v>1476</v>
      </c>
      <c r="F124" s="655">
        <v>1476</v>
      </c>
      <c r="G124" s="158">
        <f t="shared" si="5"/>
        <v>100</v>
      </c>
      <c r="H124" s="28"/>
      <c r="I124" s="28"/>
      <c r="J124" s="28"/>
      <c r="K124" s="28"/>
      <c r="L124" s="28"/>
      <c r="M124" s="28"/>
      <c r="N124" s="28"/>
      <c r="O124" s="69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  <c r="AK124" s="15"/>
      <c r="AL124" s="15"/>
      <c r="AM124" s="15"/>
      <c r="AN124" s="15"/>
      <c r="AO124" s="15"/>
      <c r="AP124" s="15"/>
      <c r="AQ124" s="15"/>
      <c r="AR124" s="15"/>
      <c r="AS124" s="15"/>
      <c r="AT124" s="15"/>
      <c r="AU124" s="15"/>
      <c r="AV124" s="15"/>
      <c r="AW124" s="15"/>
      <c r="AX124" s="15"/>
      <c r="AY124" s="15"/>
      <c r="AZ124" s="15"/>
      <c r="BA124" s="15"/>
      <c r="BB124" s="15"/>
      <c r="BC124" s="15"/>
      <c r="BD124" s="15"/>
      <c r="BE124" s="15"/>
      <c r="BF124" s="15"/>
      <c r="BG124" s="15"/>
      <c r="BH124" s="15"/>
      <c r="BI124" s="15"/>
      <c r="BJ124" s="15"/>
      <c r="BK124" s="15"/>
      <c r="BL124" s="15"/>
      <c r="BM124" s="15"/>
      <c r="BN124" s="15"/>
      <c r="BO124" s="15"/>
      <c r="BP124" s="15"/>
      <c r="BQ124" s="15"/>
      <c r="BR124" s="15"/>
      <c r="BS124" s="15"/>
      <c r="BT124" s="15"/>
      <c r="BU124" s="15"/>
      <c r="BV124" s="15"/>
      <c r="BW124" s="15"/>
      <c r="BX124" s="15"/>
      <c r="BY124" s="15"/>
      <c r="BZ124" s="15"/>
      <c r="CA124" s="15"/>
      <c r="CB124" s="15"/>
      <c r="CC124" s="15"/>
      <c r="CD124" s="15"/>
      <c r="CE124" s="15"/>
      <c r="CF124" s="15"/>
      <c r="CG124" s="15"/>
      <c r="CH124" s="15"/>
      <c r="CI124" s="15"/>
      <c r="CJ124" s="15"/>
      <c r="CK124" s="15"/>
      <c r="CL124" s="15"/>
      <c r="CM124" s="15"/>
      <c r="CN124" s="15"/>
      <c r="CO124" s="15"/>
      <c r="CP124" s="15"/>
      <c r="CQ124" s="15"/>
      <c r="CR124" s="15"/>
      <c r="CS124" s="15"/>
      <c r="CT124" s="15"/>
      <c r="CU124" s="15"/>
      <c r="CV124" s="15"/>
      <c r="CW124" s="15"/>
      <c r="CX124" s="15"/>
      <c r="CY124" s="15"/>
      <c r="CZ124" s="15"/>
      <c r="DA124" s="15"/>
      <c r="DB124" s="15"/>
      <c r="DC124" s="15"/>
      <c r="DD124" s="15"/>
      <c r="DE124" s="15"/>
      <c r="DF124" s="15"/>
      <c r="DG124" s="15"/>
      <c r="DH124" s="15"/>
      <c r="DI124" s="15"/>
      <c r="DJ124" s="15"/>
      <c r="DK124" s="15"/>
      <c r="DL124" s="15"/>
      <c r="DM124" s="15"/>
      <c r="DN124" s="15"/>
      <c r="DO124" s="15"/>
      <c r="DP124" s="15"/>
      <c r="DQ124" s="15"/>
      <c r="DR124" s="15"/>
      <c r="DS124" s="15"/>
      <c r="DT124" s="15"/>
      <c r="DU124" s="15"/>
      <c r="DV124" s="15"/>
      <c r="DW124" s="15"/>
      <c r="DX124" s="15"/>
      <c r="DY124" s="15"/>
      <c r="DZ124" s="15"/>
      <c r="EA124" s="15"/>
      <c r="EB124" s="15"/>
      <c r="EC124" s="15"/>
      <c r="ED124" s="15"/>
      <c r="EE124" s="15"/>
      <c r="EF124" s="15"/>
      <c r="EG124" s="15"/>
      <c r="EH124" s="15"/>
      <c r="EI124" s="15"/>
      <c r="EJ124" s="15"/>
      <c r="EK124" s="15"/>
      <c r="EL124" s="15"/>
      <c r="EM124" s="15"/>
      <c r="EN124" s="15"/>
      <c r="EO124" s="15"/>
      <c r="EP124" s="15"/>
      <c r="EQ124" s="15"/>
      <c r="ER124" s="15"/>
      <c r="ES124" s="15"/>
      <c r="ET124" s="15"/>
      <c r="EU124" s="15"/>
      <c r="EV124" s="15"/>
      <c r="EW124" s="15"/>
      <c r="EX124" s="15"/>
      <c r="EY124" s="15"/>
      <c r="EZ124" s="15"/>
      <c r="FA124" s="15"/>
      <c r="FB124" s="15"/>
      <c r="FC124" s="15"/>
      <c r="FD124" s="15"/>
      <c r="FE124" s="15"/>
      <c r="FF124" s="15"/>
      <c r="FG124" s="15"/>
      <c r="FH124" s="15"/>
      <c r="FI124" s="15"/>
      <c r="FJ124" s="15"/>
      <c r="FK124" s="15"/>
      <c r="FL124" s="15"/>
      <c r="FM124" s="15"/>
      <c r="FN124" s="15"/>
      <c r="FO124" s="15"/>
      <c r="FP124" s="15"/>
      <c r="FQ124" s="15"/>
      <c r="FR124" s="15"/>
      <c r="FS124" s="15"/>
      <c r="FT124" s="15"/>
      <c r="FU124" s="15"/>
      <c r="FV124" s="15"/>
      <c r="FW124" s="15"/>
      <c r="FX124" s="15"/>
      <c r="FY124" s="15"/>
      <c r="FZ124" s="15"/>
      <c r="GA124" s="15"/>
      <c r="GB124" s="15"/>
      <c r="GC124" s="15"/>
      <c r="GD124" s="15"/>
      <c r="GE124" s="15"/>
      <c r="GF124" s="15"/>
      <c r="GG124" s="15"/>
      <c r="GH124" s="15"/>
      <c r="GI124" s="15"/>
      <c r="GJ124" s="15"/>
      <c r="GK124" s="15"/>
      <c r="GL124" s="15"/>
      <c r="GM124" s="15"/>
      <c r="GN124" s="15"/>
      <c r="GO124" s="15"/>
      <c r="GP124" s="15"/>
      <c r="GQ124" s="15"/>
      <c r="GR124" s="15"/>
      <c r="GS124" s="15"/>
      <c r="GT124" s="15"/>
      <c r="GU124" s="15"/>
      <c r="GV124" s="15"/>
      <c r="GW124" s="15"/>
      <c r="GX124" s="15"/>
      <c r="GY124" s="15"/>
      <c r="GZ124" s="15"/>
      <c r="HA124" s="15"/>
      <c r="HB124" s="15"/>
      <c r="HC124" s="15"/>
      <c r="HD124" s="15"/>
      <c r="HE124" s="15"/>
      <c r="HF124" s="15"/>
      <c r="HG124" s="15"/>
      <c r="HH124" s="15"/>
      <c r="HI124" s="15"/>
      <c r="HJ124" s="15"/>
      <c r="HK124" s="15"/>
      <c r="HL124" s="15"/>
      <c r="HM124" s="15"/>
      <c r="HN124" s="15"/>
      <c r="HO124" s="15"/>
      <c r="HP124" s="15"/>
      <c r="HQ124" s="15"/>
      <c r="HR124" s="15"/>
      <c r="HS124" s="15"/>
      <c r="HT124" s="15"/>
      <c r="HU124" s="15"/>
      <c r="HV124" s="15"/>
      <c r="HW124" s="15"/>
      <c r="HX124" s="15"/>
      <c r="HY124" s="15"/>
      <c r="HZ124" s="15"/>
      <c r="IA124" s="15"/>
      <c r="IB124" s="15"/>
      <c r="IC124" s="15"/>
      <c r="ID124" s="15"/>
      <c r="IE124" s="15"/>
      <c r="IF124" s="15"/>
      <c r="IG124" s="15"/>
      <c r="IH124" s="15"/>
      <c r="II124" s="15"/>
      <c r="IJ124" s="15"/>
      <c r="IK124" s="15"/>
      <c r="IL124" s="15"/>
      <c r="IM124" s="15"/>
      <c r="IN124" s="15"/>
      <c r="IO124" s="15"/>
      <c r="IP124" s="15"/>
      <c r="IQ124" s="15"/>
      <c r="IR124" s="15"/>
      <c r="IS124" s="15"/>
      <c r="IT124" s="15"/>
      <c r="IU124" s="15"/>
      <c r="IV124" s="15"/>
    </row>
    <row r="125" spans="1:256" s="105" customFormat="1" ht="25.5">
      <c r="A125" s="382"/>
      <c r="B125" s="130">
        <v>33354</v>
      </c>
      <c r="C125" s="129" t="s">
        <v>81</v>
      </c>
      <c r="D125" s="156">
        <v>0</v>
      </c>
      <c r="E125" s="298">
        <v>2486</v>
      </c>
      <c r="F125" s="298">
        <v>2486</v>
      </c>
      <c r="G125" s="158">
        <f t="shared" si="5"/>
        <v>100</v>
      </c>
      <c r="H125" s="28"/>
      <c r="I125" s="28"/>
      <c r="J125" s="28"/>
      <c r="K125" s="28"/>
      <c r="L125" s="28"/>
      <c r="M125" s="28"/>
      <c r="N125" s="28"/>
      <c r="O125" s="69"/>
      <c r="P125" s="15"/>
      <c r="Q125" s="15"/>
      <c r="R125" s="15"/>
      <c r="S125" s="15"/>
      <c r="T125" s="134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  <c r="AO125" s="15"/>
      <c r="AP125" s="15"/>
      <c r="AQ125" s="15"/>
      <c r="AR125" s="15"/>
      <c r="AS125" s="15"/>
      <c r="AT125" s="15"/>
      <c r="AU125" s="15"/>
      <c r="AV125" s="15"/>
      <c r="AW125" s="15"/>
      <c r="AX125" s="15"/>
      <c r="AY125" s="15"/>
      <c r="AZ125" s="15"/>
      <c r="BA125" s="15"/>
      <c r="BB125" s="15"/>
      <c r="BC125" s="15"/>
      <c r="BD125" s="15"/>
      <c r="BE125" s="15"/>
      <c r="BF125" s="15"/>
      <c r="BG125" s="15"/>
      <c r="BH125" s="15"/>
      <c r="BI125" s="15"/>
      <c r="BJ125" s="15"/>
      <c r="BK125" s="15"/>
      <c r="BL125" s="15"/>
      <c r="BM125" s="15"/>
      <c r="BN125" s="15"/>
      <c r="BO125" s="15"/>
      <c r="BP125" s="15"/>
      <c r="BQ125" s="15"/>
      <c r="BR125" s="15"/>
      <c r="BS125" s="15"/>
      <c r="BT125" s="15"/>
      <c r="BU125" s="15"/>
      <c r="BV125" s="15"/>
      <c r="BW125" s="15"/>
      <c r="BX125" s="15"/>
      <c r="BY125" s="15"/>
      <c r="BZ125" s="15"/>
      <c r="CA125" s="15"/>
      <c r="CB125" s="15"/>
      <c r="CC125" s="15"/>
      <c r="CD125" s="15"/>
      <c r="CE125" s="15"/>
      <c r="CF125" s="15"/>
      <c r="CG125" s="15"/>
      <c r="CH125" s="15"/>
      <c r="CI125" s="15"/>
      <c r="CJ125" s="15"/>
      <c r="CK125" s="15"/>
      <c r="CL125" s="15"/>
      <c r="CM125" s="15"/>
      <c r="CN125" s="15"/>
      <c r="CO125" s="15"/>
      <c r="CP125" s="15"/>
      <c r="CQ125" s="15"/>
      <c r="CR125" s="15"/>
      <c r="CS125" s="15"/>
      <c r="CT125" s="15"/>
      <c r="CU125" s="15"/>
      <c r="CV125" s="15"/>
      <c r="CW125" s="15"/>
      <c r="CX125" s="15"/>
      <c r="CY125" s="15"/>
      <c r="CZ125" s="15"/>
      <c r="DA125" s="15"/>
      <c r="DB125" s="15"/>
      <c r="DC125" s="15"/>
      <c r="DD125" s="15"/>
      <c r="DE125" s="15"/>
      <c r="DF125" s="15"/>
      <c r="DG125" s="15"/>
      <c r="DH125" s="15"/>
      <c r="DI125" s="15"/>
      <c r="DJ125" s="15"/>
      <c r="DK125" s="15"/>
      <c r="DL125" s="15"/>
      <c r="DM125" s="15"/>
      <c r="DN125" s="15"/>
      <c r="DO125" s="15"/>
      <c r="DP125" s="15"/>
      <c r="DQ125" s="15"/>
      <c r="DR125" s="15"/>
      <c r="DS125" s="15"/>
      <c r="DT125" s="15"/>
      <c r="DU125" s="15"/>
      <c r="DV125" s="15"/>
      <c r="DW125" s="15"/>
      <c r="DX125" s="15"/>
      <c r="DY125" s="15"/>
      <c r="DZ125" s="15"/>
      <c r="EA125" s="15"/>
      <c r="EB125" s="15"/>
      <c r="EC125" s="15"/>
      <c r="ED125" s="15"/>
      <c r="EE125" s="15"/>
      <c r="EF125" s="15"/>
      <c r="EG125" s="15"/>
      <c r="EH125" s="15"/>
      <c r="EI125" s="15"/>
      <c r="EJ125" s="15"/>
      <c r="EK125" s="15"/>
      <c r="EL125" s="15"/>
      <c r="EM125" s="15"/>
      <c r="EN125" s="15"/>
      <c r="EO125" s="15"/>
      <c r="EP125" s="15"/>
      <c r="EQ125" s="15"/>
      <c r="ER125" s="15"/>
      <c r="ES125" s="15"/>
      <c r="ET125" s="15"/>
      <c r="EU125" s="15"/>
      <c r="EV125" s="15"/>
      <c r="EW125" s="15"/>
      <c r="EX125" s="15"/>
      <c r="EY125" s="15"/>
      <c r="EZ125" s="15"/>
      <c r="FA125" s="15"/>
      <c r="FB125" s="15"/>
      <c r="FC125" s="15"/>
      <c r="FD125" s="15"/>
      <c r="FE125" s="15"/>
      <c r="FF125" s="15"/>
      <c r="FG125" s="15"/>
      <c r="FH125" s="15"/>
      <c r="FI125" s="15"/>
      <c r="FJ125" s="15"/>
      <c r="FK125" s="15"/>
      <c r="FL125" s="15"/>
      <c r="FM125" s="15"/>
      <c r="FN125" s="15"/>
      <c r="FO125" s="15"/>
      <c r="FP125" s="15"/>
      <c r="FQ125" s="15"/>
      <c r="FR125" s="15"/>
      <c r="FS125" s="15"/>
      <c r="FT125" s="15"/>
      <c r="FU125" s="15"/>
      <c r="FV125" s="15"/>
      <c r="FW125" s="15"/>
      <c r="FX125" s="15"/>
      <c r="FY125" s="15"/>
      <c r="FZ125" s="15"/>
      <c r="GA125" s="15"/>
      <c r="GB125" s="15"/>
      <c r="GC125" s="15"/>
      <c r="GD125" s="15"/>
      <c r="GE125" s="15"/>
      <c r="GF125" s="15"/>
      <c r="GG125" s="15"/>
      <c r="GH125" s="15"/>
      <c r="GI125" s="15"/>
      <c r="GJ125" s="15"/>
      <c r="GK125" s="15"/>
      <c r="GL125" s="15"/>
      <c r="GM125" s="15"/>
      <c r="GN125" s="15"/>
      <c r="GO125" s="15"/>
      <c r="GP125" s="15"/>
      <c r="GQ125" s="15"/>
      <c r="GR125" s="15"/>
      <c r="GS125" s="15"/>
      <c r="GT125" s="15"/>
      <c r="GU125" s="15"/>
      <c r="GV125" s="15"/>
      <c r="GW125" s="15"/>
      <c r="GX125" s="15"/>
      <c r="GY125" s="15"/>
      <c r="GZ125" s="15"/>
      <c r="HA125" s="15"/>
      <c r="HB125" s="15"/>
      <c r="HC125" s="15"/>
      <c r="HD125" s="15"/>
      <c r="HE125" s="15"/>
      <c r="HF125" s="15"/>
      <c r="HG125" s="15"/>
      <c r="HH125" s="15"/>
      <c r="HI125" s="15"/>
      <c r="HJ125" s="15"/>
      <c r="HK125" s="15"/>
      <c r="HL125" s="15"/>
      <c r="HM125" s="15"/>
      <c r="HN125" s="15"/>
      <c r="HO125" s="15"/>
      <c r="HP125" s="15"/>
      <c r="HQ125" s="15"/>
      <c r="HR125" s="15"/>
      <c r="HS125" s="15"/>
      <c r="HT125" s="15"/>
      <c r="HU125" s="15"/>
      <c r="HV125" s="15"/>
      <c r="HW125" s="15"/>
      <c r="HX125" s="15"/>
      <c r="HY125" s="15"/>
      <c r="HZ125" s="15"/>
      <c r="IA125" s="15"/>
      <c r="IB125" s="15"/>
      <c r="IC125" s="15"/>
      <c r="ID125" s="15"/>
      <c r="IE125" s="15"/>
      <c r="IF125" s="15"/>
      <c r="IG125" s="15"/>
      <c r="IH125" s="15"/>
      <c r="II125" s="15"/>
      <c r="IJ125" s="15"/>
      <c r="IK125" s="15"/>
      <c r="IL125" s="15"/>
      <c r="IM125" s="15"/>
      <c r="IN125" s="15"/>
      <c r="IO125" s="15"/>
      <c r="IP125" s="15"/>
      <c r="IQ125" s="15"/>
      <c r="IR125" s="15"/>
      <c r="IS125" s="15"/>
      <c r="IT125" s="15"/>
      <c r="IU125" s="15"/>
      <c r="IV125" s="15"/>
    </row>
    <row r="126" spans="1:256" s="105" customFormat="1" ht="25.5">
      <c r="A126" s="382"/>
      <c r="B126" s="130" t="s">
        <v>253</v>
      </c>
      <c r="C126" s="129" t="s">
        <v>254</v>
      </c>
      <c r="D126" s="156">
        <v>0</v>
      </c>
      <c r="E126" s="298">
        <v>184</v>
      </c>
      <c r="F126" s="298">
        <v>184</v>
      </c>
      <c r="G126" s="158">
        <f t="shared" si="5"/>
        <v>100</v>
      </c>
      <c r="H126" s="28"/>
      <c r="I126" s="28"/>
      <c r="J126" s="28"/>
      <c r="K126" s="28"/>
      <c r="L126" s="28"/>
      <c r="M126" s="28"/>
      <c r="N126" s="28"/>
      <c r="O126" s="69"/>
      <c r="P126" s="15"/>
      <c r="Q126" s="15"/>
      <c r="R126" s="15"/>
      <c r="S126" s="15"/>
      <c r="T126" s="134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5"/>
      <c r="AL126" s="15"/>
      <c r="AM126" s="15"/>
      <c r="AN126" s="15"/>
      <c r="AO126" s="15"/>
      <c r="AP126" s="15"/>
      <c r="AQ126" s="15"/>
      <c r="AR126" s="15"/>
      <c r="AS126" s="15"/>
      <c r="AT126" s="15"/>
      <c r="AU126" s="15"/>
      <c r="AV126" s="15"/>
      <c r="AW126" s="15"/>
      <c r="AX126" s="15"/>
      <c r="AY126" s="15"/>
      <c r="AZ126" s="15"/>
      <c r="BA126" s="15"/>
      <c r="BB126" s="15"/>
      <c r="BC126" s="15"/>
      <c r="BD126" s="15"/>
      <c r="BE126" s="15"/>
      <c r="BF126" s="15"/>
      <c r="BG126" s="15"/>
      <c r="BH126" s="15"/>
      <c r="BI126" s="15"/>
      <c r="BJ126" s="15"/>
      <c r="BK126" s="15"/>
      <c r="BL126" s="15"/>
      <c r="BM126" s="15"/>
      <c r="BN126" s="15"/>
      <c r="BO126" s="15"/>
      <c r="BP126" s="15"/>
      <c r="BQ126" s="15"/>
      <c r="BR126" s="15"/>
      <c r="BS126" s="15"/>
      <c r="BT126" s="15"/>
      <c r="BU126" s="15"/>
      <c r="BV126" s="15"/>
      <c r="BW126" s="15"/>
      <c r="BX126" s="15"/>
      <c r="BY126" s="15"/>
      <c r="BZ126" s="15"/>
      <c r="CA126" s="15"/>
      <c r="CB126" s="15"/>
      <c r="CC126" s="15"/>
      <c r="CD126" s="15"/>
      <c r="CE126" s="15"/>
      <c r="CF126" s="15"/>
      <c r="CG126" s="15"/>
      <c r="CH126" s="15"/>
      <c r="CI126" s="15"/>
      <c r="CJ126" s="15"/>
      <c r="CK126" s="15"/>
      <c r="CL126" s="15"/>
      <c r="CM126" s="15"/>
      <c r="CN126" s="15"/>
      <c r="CO126" s="15"/>
      <c r="CP126" s="15"/>
      <c r="CQ126" s="15"/>
      <c r="CR126" s="15"/>
      <c r="CS126" s="15"/>
      <c r="CT126" s="15"/>
      <c r="CU126" s="15"/>
      <c r="CV126" s="15"/>
      <c r="CW126" s="15"/>
      <c r="CX126" s="15"/>
      <c r="CY126" s="15"/>
      <c r="CZ126" s="15"/>
      <c r="DA126" s="15"/>
      <c r="DB126" s="15"/>
      <c r="DC126" s="15"/>
      <c r="DD126" s="15"/>
      <c r="DE126" s="15"/>
      <c r="DF126" s="15"/>
      <c r="DG126" s="15"/>
      <c r="DH126" s="15"/>
      <c r="DI126" s="15"/>
      <c r="DJ126" s="15"/>
      <c r="DK126" s="15"/>
      <c r="DL126" s="15"/>
      <c r="DM126" s="15"/>
      <c r="DN126" s="15"/>
      <c r="DO126" s="15"/>
      <c r="DP126" s="15"/>
      <c r="DQ126" s="15"/>
      <c r="DR126" s="15"/>
      <c r="DS126" s="15"/>
      <c r="DT126" s="15"/>
      <c r="DU126" s="15"/>
      <c r="DV126" s="15"/>
      <c r="DW126" s="15"/>
      <c r="DX126" s="15"/>
      <c r="DY126" s="15"/>
      <c r="DZ126" s="15"/>
      <c r="EA126" s="15"/>
      <c r="EB126" s="15"/>
      <c r="EC126" s="15"/>
      <c r="ED126" s="15"/>
      <c r="EE126" s="15"/>
      <c r="EF126" s="15"/>
      <c r="EG126" s="15"/>
      <c r="EH126" s="15"/>
      <c r="EI126" s="15"/>
      <c r="EJ126" s="15"/>
      <c r="EK126" s="15"/>
      <c r="EL126" s="15"/>
      <c r="EM126" s="15"/>
      <c r="EN126" s="15"/>
      <c r="EO126" s="15"/>
      <c r="EP126" s="15"/>
      <c r="EQ126" s="15"/>
      <c r="ER126" s="15"/>
      <c r="ES126" s="15"/>
      <c r="ET126" s="15"/>
      <c r="EU126" s="15"/>
      <c r="EV126" s="15"/>
      <c r="EW126" s="15"/>
      <c r="EX126" s="15"/>
      <c r="EY126" s="15"/>
      <c r="EZ126" s="15"/>
      <c r="FA126" s="15"/>
      <c r="FB126" s="15"/>
      <c r="FC126" s="15"/>
      <c r="FD126" s="15"/>
      <c r="FE126" s="15"/>
      <c r="FF126" s="15"/>
      <c r="FG126" s="15"/>
      <c r="FH126" s="15"/>
      <c r="FI126" s="15"/>
      <c r="FJ126" s="15"/>
      <c r="FK126" s="15"/>
      <c r="FL126" s="15"/>
      <c r="FM126" s="15"/>
      <c r="FN126" s="15"/>
      <c r="FO126" s="15"/>
      <c r="FP126" s="15"/>
      <c r="FQ126" s="15"/>
      <c r="FR126" s="15"/>
      <c r="FS126" s="15"/>
      <c r="FT126" s="15"/>
      <c r="FU126" s="15"/>
      <c r="FV126" s="15"/>
      <c r="FW126" s="15"/>
      <c r="FX126" s="15"/>
      <c r="FY126" s="15"/>
      <c r="FZ126" s="15"/>
      <c r="GA126" s="15"/>
      <c r="GB126" s="15"/>
      <c r="GC126" s="15"/>
      <c r="GD126" s="15"/>
      <c r="GE126" s="15"/>
      <c r="GF126" s="15"/>
      <c r="GG126" s="15"/>
      <c r="GH126" s="15"/>
      <c r="GI126" s="15"/>
      <c r="GJ126" s="15"/>
      <c r="GK126" s="15"/>
      <c r="GL126" s="15"/>
      <c r="GM126" s="15"/>
      <c r="GN126" s="15"/>
      <c r="GO126" s="15"/>
      <c r="GP126" s="15"/>
      <c r="GQ126" s="15"/>
      <c r="GR126" s="15"/>
      <c r="GS126" s="15"/>
      <c r="GT126" s="15"/>
      <c r="GU126" s="15"/>
      <c r="GV126" s="15"/>
      <c r="GW126" s="15"/>
      <c r="GX126" s="15"/>
      <c r="GY126" s="15"/>
      <c r="GZ126" s="15"/>
      <c r="HA126" s="15"/>
      <c r="HB126" s="15"/>
      <c r="HC126" s="15"/>
      <c r="HD126" s="15"/>
      <c r="HE126" s="15"/>
      <c r="HF126" s="15"/>
      <c r="HG126" s="15"/>
      <c r="HH126" s="15"/>
      <c r="HI126" s="15"/>
      <c r="HJ126" s="15"/>
      <c r="HK126" s="15"/>
      <c r="HL126" s="15"/>
      <c r="HM126" s="15"/>
      <c r="HN126" s="15"/>
      <c r="HO126" s="15"/>
      <c r="HP126" s="15"/>
      <c r="HQ126" s="15"/>
      <c r="HR126" s="15"/>
      <c r="HS126" s="15"/>
      <c r="HT126" s="15"/>
      <c r="HU126" s="15"/>
      <c r="HV126" s="15"/>
      <c r="HW126" s="15"/>
      <c r="HX126" s="15"/>
      <c r="HY126" s="15"/>
      <c r="HZ126" s="15"/>
      <c r="IA126" s="15"/>
      <c r="IB126" s="15"/>
      <c r="IC126" s="15"/>
      <c r="ID126" s="15"/>
      <c r="IE126" s="15"/>
      <c r="IF126" s="15"/>
      <c r="IG126" s="15"/>
      <c r="IH126" s="15"/>
      <c r="II126" s="15"/>
      <c r="IJ126" s="15"/>
      <c r="IK126" s="15"/>
      <c r="IL126" s="15"/>
      <c r="IM126" s="15"/>
      <c r="IN126" s="15"/>
      <c r="IO126" s="15"/>
      <c r="IP126" s="15"/>
      <c r="IQ126" s="15"/>
      <c r="IR126" s="15"/>
      <c r="IS126" s="15"/>
      <c r="IT126" s="15"/>
      <c r="IU126" s="15"/>
      <c r="IV126" s="15"/>
    </row>
    <row r="127" spans="1:256" s="105" customFormat="1" ht="25.5">
      <c r="A127" s="382"/>
      <c r="B127" s="130" t="s">
        <v>175</v>
      </c>
      <c r="C127" s="129" t="s">
        <v>256</v>
      </c>
      <c r="D127" s="156">
        <v>0</v>
      </c>
      <c r="E127" s="298">
        <v>1443</v>
      </c>
      <c r="F127" s="298">
        <v>1443</v>
      </c>
      <c r="G127" s="158">
        <f t="shared" si="5"/>
        <v>100</v>
      </c>
      <c r="H127" s="28"/>
      <c r="I127" s="28"/>
      <c r="J127" s="28"/>
      <c r="K127" s="28"/>
      <c r="L127" s="28"/>
      <c r="M127" s="28"/>
      <c r="N127" s="28"/>
      <c r="O127" s="69"/>
      <c r="P127" s="15"/>
      <c r="Q127" s="15"/>
      <c r="R127" s="15"/>
      <c r="S127" s="15"/>
      <c r="T127" s="134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  <c r="AO127" s="15"/>
      <c r="AP127" s="15"/>
      <c r="AQ127" s="15"/>
      <c r="AR127" s="15"/>
      <c r="AS127" s="15"/>
      <c r="AT127" s="15"/>
      <c r="AU127" s="15"/>
      <c r="AV127" s="15"/>
      <c r="AW127" s="15"/>
      <c r="AX127" s="15"/>
      <c r="AY127" s="15"/>
      <c r="AZ127" s="15"/>
      <c r="BA127" s="15"/>
      <c r="BB127" s="15"/>
      <c r="BC127" s="15"/>
      <c r="BD127" s="15"/>
      <c r="BE127" s="15"/>
      <c r="BF127" s="15"/>
      <c r="BG127" s="15"/>
      <c r="BH127" s="15"/>
      <c r="BI127" s="15"/>
      <c r="BJ127" s="15"/>
      <c r="BK127" s="15"/>
      <c r="BL127" s="15"/>
      <c r="BM127" s="15"/>
      <c r="BN127" s="15"/>
      <c r="BO127" s="15"/>
      <c r="BP127" s="15"/>
      <c r="BQ127" s="15"/>
      <c r="BR127" s="15"/>
      <c r="BS127" s="15"/>
      <c r="BT127" s="15"/>
      <c r="BU127" s="15"/>
      <c r="BV127" s="15"/>
      <c r="BW127" s="15"/>
      <c r="BX127" s="15"/>
      <c r="BY127" s="15"/>
      <c r="BZ127" s="15"/>
      <c r="CA127" s="15"/>
      <c r="CB127" s="15"/>
      <c r="CC127" s="15"/>
      <c r="CD127" s="15"/>
      <c r="CE127" s="15"/>
      <c r="CF127" s="15"/>
      <c r="CG127" s="15"/>
      <c r="CH127" s="15"/>
      <c r="CI127" s="15"/>
      <c r="CJ127" s="15"/>
      <c r="CK127" s="15"/>
      <c r="CL127" s="15"/>
      <c r="CM127" s="15"/>
      <c r="CN127" s="15"/>
      <c r="CO127" s="15"/>
      <c r="CP127" s="15"/>
      <c r="CQ127" s="15"/>
      <c r="CR127" s="15"/>
      <c r="CS127" s="15"/>
      <c r="CT127" s="15"/>
      <c r="CU127" s="15"/>
      <c r="CV127" s="15"/>
      <c r="CW127" s="15"/>
      <c r="CX127" s="15"/>
      <c r="CY127" s="15"/>
      <c r="CZ127" s="15"/>
      <c r="DA127" s="15"/>
      <c r="DB127" s="15"/>
      <c r="DC127" s="15"/>
      <c r="DD127" s="15"/>
      <c r="DE127" s="15"/>
      <c r="DF127" s="15"/>
      <c r="DG127" s="15"/>
      <c r="DH127" s="15"/>
      <c r="DI127" s="15"/>
      <c r="DJ127" s="15"/>
      <c r="DK127" s="15"/>
      <c r="DL127" s="15"/>
      <c r="DM127" s="15"/>
      <c r="DN127" s="15"/>
      <c r="DO127" s="15"/>
      <c r="DP127" s="15"/>
      <c r="DQ127" s="15"/>
      <c r="DR127" s="15"/>
      <c r="DS127" s="15"/>
      <c r="DT127" s="15"/>
      <c r="DU127" s="15"/>
      <c r="DV127" s="15"/>
      <c r="DW127" s="15"/>
      <c r="DX127" s="15"/>
      <c r="DY127" s="15"/>
      <c r="DZ127" s="15"/>
      <c r="EA127" s="15"/>
      <c r="EB127" s="15"/>
      <c r="EC127" s="15"/>
      <c r="ED127" s="15"/>
      <c r="EE127" s="15"/>
      <c r="EF127" s="15"/>
      <c r="EG127" s="15"/>
      <c r="EH127" s="15"/>
      <c r="EI127" s="15"/>
      <c r="EJ127" s="15"/>
      <c r="EK127" s="15"/>
      <c r="EL127" s="15"/>
      <c r="EM127" s="15"/>
      <c r="EN127" s="15"/>
      <c r="EO127" s="15"/>
      <c r="EP127" s="15"/>
      <c r="EQ127" s="15"/>
      <c r="ER127" s="15"/>
      <c r="ES127" s="15"/>
      <c r="ET127" s="15"/>
      <c r="EU127" s="15"/>
      <c r="EV127" s="15"/>
      <c r="EW127" s="15"/>
      <c r="EX127" s="15"/>
      <c r="EY127" s="15"/>
      <c r="EZ127" s="15"/>
      <c r="FA127" s="15"/>
      <c r="FB127" s="15"/>
      <c r="FC127" s="15"/>
      <c r="FD127" s="15"/>
      <c r="FE127" s="15"/>
      <c r="FF127" s="15"/>
      <c r="FG127" s="15"/>
      <c r="FH127" s="15"/>
      <c r="FI127" s="15"/>
      <c r="FJ127" s="15"/>
      <c r="FK127" s="15"/>
      <c r="FL127" s="15"/>
      <c r="FM127" s="15"/>
      <c r="FN127" s="15"/>
      <c r="FO127" s="15"/>
      <c r="FP127" s="15"/>
      <c r="FQ127" s="15"/>
      <c r="FR127" s="15"/>
      <c r="FS127" s="15"/>
      <c r="FT127" s="15"/>
      <c r="FU127" s="15"/>
      <c r="FV127" s="15"/>
      <c r="FW127" s="15"/>
      <c r="FX127" s="15"/>
      <c r="FY127" s="15"/>
      <c r="FZ127" s="15"/>
      <c r="GA127" s="15"/>
      <c r="GB127" s="15"/>
      <c r="GC127" s="15"/>
      <c r="GD127" s="15"/>
      <c r="GE127" s="15"/>
      <c r="GF127" s="15"/>
      <c r="GG127" s="15"/>
      <c r="GH127" s="15"/>
      <c r="GI127" s="15"/>
      <c r="GJ127" s="15"/>
      <c r="GK127" s="15"/>
      <c r="GL127" s="15"/>
      <c r="GM127" s="15"/>
      <c r="GN127" s="15"/>
      <c r="GO127" s="15"/>
      <c r="GP127" s="15"/>
      <c r="GQ127" s="15"/>
      <c r="GR127" s="15"/>
      <c r="GS127" s="15"/>
      <c r="GT127" s="15"/>
      <c r="GU127" s="15"/>
      <c r="GV127" s="15"/>
      <c r="GW127" s="15"/>
      <c r="GX127" s="15"/>
      <c r="GY127" s="15"/>
      <c r="GZ127" s="15"/>
      <c r="HA127" s="15"/>
      <c r="HB127" s="15"/>
      <c r="HC127" s="15"/>
      <c r="HD127" s="15"/>
      <c r="HE127" s="15"/>
      <c r="HF127" s="15"/>
      <c r="HG127" s="15"/>
      <c r="HH127" s="15"/>
      <c r="HI127" s="15"/>
      <c r="HJ127" s="15"/>
      <c r="HK127" s="15"/>
      <c r="HL127" s="15"/>
      <c r="HM127" s="15"/>
      <c r="HN127" s="15"/>
      <c r="HO127" s="15"/>
      <c r="HP127" s="15"/>
      <c r="HQ127" s="15"/>
      <c r="HR127" s="15"/>
      <c r="HS127" s="15"/>
      <c r="HT127" s="15"/>
      <c r="HU127" s="15"/>
      <c r="HV127" s="15"/>
      <c r="HW127" s="15"/>
      <c r="HX127" s="15"/>
      <c r="HY127" s="15"/>
      <c r="HZ127" s="15"/>
      <c r="IA127" s="15"/>
      <c r="IB127" s="15"/>
      <c r="IC127" s="15"/>
      <c r="ID127" s="15"/>
      <c r="IE127" s="15"/>
      <c r="IF127" s="15"/>
      <c r="IG127" s="15"/>
      <c r="IH127" s="15"/>
      <c r="II127" s="15"/>
      <c r="IJ127" s="15"/>
      <c r="IK127" s="15"/>
      <c r="IL127" s="15"/>
      <c r="IM127" s="15"/>
      <c r="IN127" s="15"/>
      <c r="IO127" s="15"/>
      <c r="IP127" s="15"/>
      <c r="IQ127" s="15"/>
      <c r="IR127" s="15"/>
      <c r="IS127" s="15"/>
      <c r="IT127" s="15"/>
      <c r="IU127" s="15"/>
      <c r="IV127" s="15"/>
    </row>
    <row r="128" spans="1:256" s="105" customFormat="1" ht="12.75">
      <c r="A128" s="382"/>
      <c r="B128" s="130" t="s">
        <v>257</v>
      </c>
      <c r="C128" s="129" t="s">
        <v>258</v>
      </c>
      <c r="D128" s="156">
        <v>0</v>
      </c>
      <c r="E128" s="298">
        <v>51</v>
      </c>
      <c r="F128" s="298">
        <v>51</v>
      </c>
      <c r="G128" s="158">
        <f t="shared" si="5"/>
        <v>100</v>
      </c>
      <c r="H128" s="28"/>
      <c r="I128" s="28"/>
      <c r="J128" s="28"/>
      <c r="K128" s="28"/>
      <c r="L128" s="28"/>
      <c r="M128" s="28"/>
      <c r="N128" s="28"/>
      <c r="O128" s="69"/>
      <c r="P128" s="15"/>
      <c r="Q128" s="15"/>
      <c r="R128" s="15"/>
      <c r="S128" s="15"/>
      <c r="T128" s="134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  <c r="AL128" s="15"/>
      <c r="AM128" s="15"/>
      <c r="AN128" s="15"/>
      <c r="AO128" s="15"/>
      <c r="AP128" s="15"/>
      <c r="AQ128" s="15"/>
      <c r="AR128" s="15"/>
      <c r="AS128" s="15"/>
      <c r="AT128" s="15"/>
      <c r="AU128" s="15"/>
      <c r="AV128" s="15"/>
      <c r="AW128" s="15"/>
      <c r="AX128" s="15"/>
      <c r="AY128" s="15"/>
      <c r="AZ128" s="15"/>
      <c r="BA128" s="15"/>
      <c r="BB128" s="15"/>
      <c r="BC128" s="15"/>
      <c r="BD128" s="15"/>
      <c r="BE128" s="15"/>
      <c r="BF128" s="15"/>
      <c r="BG128" s="15"/>
      <c r="BH128" s="15"/>
      <c r="BI128" s="15"/>
      <c r="BJ128" s="15"/>
      <c r="BK128" s="15"/>
      <c r="BL128" s="15"/>
      <c r="BM128" s="15"/>
      <c r="BN128" s="15"/>
      <c r="BO128" s="15"/>
      <c r="BP128" s="15"/>
      <c r="BQ128" s="15"/>
      <c r="BR128" s="15"/>
      <c r="BS128" s="15"/>
      <c r="BT128" s="15"/>
      <c r="BU128" s="15"/>
      <c r="BV128" s="15"/>
      <c r="BW128" s="15"/>
      <c r="BX128" s="15"/>
      <c r="BY128" s="15"/>
      <c r="BZ128" s="15"/>
      <c r="CA128" s="15"/>
      <c r="CB128" s="15"/>
      <c r="CC128" s="15"/>
      <c r="CD128" s="15"/>
      <c r="CE128" s="15"/>
      <c r="CF128" s="15"/>
      <c r="CG128" s="15"/>
      <c r="CH128" s="15"/>
      <c r="CI128" s="15"/>
      <c r="CJ128" s="15"/>
      <c r="CK128" s="15"/>
      <c r="CL128" s="15"/>
      <c r="CM128" s="15"/>
      <c r="CN128" s="15"/>
      <c r="CO128" s="15"/>
      <c r="CP128" s="15"/>
      <c r="CQ128" s="15"/>
      <c r="CR128" s="15"/>
      <c r="CS128" s="15"/>
      <c r="CT128" s="15"/>
      <c r="CU128" s="15"/>
      <c r="CV128" s="15"/>
      <c r="CW128" s="15"/>
      <c r="CX128" s="15"/>
      <c r="CY128" s="15"/>
      <c r="CZ128" s="15"/>
      <c r="DA128" s="15"/>
      <c r="DB128" s="15"/>
      <c r="DC128" s="15"/>
      <c r="DD128" s="15"/>
      <c r="DE128" s="15"/>
      <c r="DF128" s="15"/>
      <c r="DG128" s="15"/>
      <c r="DH128" s="15"/>
      <c r="DI128" s="15"/>
      <c r="DJ128" s="15"/>
      <c r="DK128" s="15"/>
      <c r="DL128" s="15"/>
      <c r="DM128" s="15"/>
      <c r="DN128" s="15"/>
      <c r="DO128" s="15"/>
      <c r="DP128" s="15"/>
      <c r="DQ128" s="15"/>
      <c r="DR128" s="15"/>
      <c r="DS128" s="15"/>
      <c r="DT128" s="15"/>
      <c r="DU128" s="15"/>
      <c r="DV128" s="15"/>
      <c r="DW128" s="15"/>
      <c r="DX128" s="15"/>
      <c r="DY128" s="15"/>
      <c r="DZ128" s="15"/>
      <c r="EA128" s="15"/>
      <c r="EB128" s="15"/>
      <c r="EC128" s="15"/>
      <c r="ED128" s="15"/>
      <c r="EE128" s="15"/>
      <c r="EF128" s="15"/>
      <c r="EG128" s="15"/>
      <c r="EH128" s="15"/>
      <c r="EI128" s="15"/>
      <c r="EJ128" s="15"/>
      <c r="EK128" s="15"/>
      <c r="EL128" s="15"/>
      <c r="EM128" s="15"/>
      <c r="EN128" s="15"/>
      <c r="EO128" s="15"/>
      <c r="EP128" s="15"/>
      <c r="EQ128" s="15"/>
      <c r="ER128" s="15"/>
      <c r="ES128" s="15"/>
      <c r="ET128" s="15"/>
      <c r="EU128" s="15"/>
      <c r="EV128" s="15"/>
      <c r="EW128" s="15"/>
      <c r="EX128" s="15"/>
      <c r="EY128" s="15"/>
      <c r="EZ128" s="15"/>
      <c r="FA128" s="15"/>
      <c r="FB128" s="15"/>
      <c r="FC128" s="15"/>
      <c r="FD128" s="15"/>
      <c r="FE128" s="15"/>
      <c r="FF128" s="15"/>
      <c r="FG128" s="15"/>
      <c r="FH128" s="15"/>
      <c r="FI128" s="15"/>
      <c r="FJ128" s="15"/>
      <c r="FK128" s="15"/>
      <c r="FL128" s="15"/>
      <c r="FM128" s="15"/>
      <c r="FN128" s="15"/>
      <c r="FO128" s="15"/>
      <c r="FP128" s="15"/>
      <c r="FQ128" s="15"/>
      <c r="FR128" s="15"/>
      <c r="FS128" s="15"/>
      <c r="FT128" s="15"/>
      <c r="FU128" s="15"/>
      <c r="FV128" s="15"/>
      <c r="FW128" s="15"/>
      <c r="FX128" s="15"/>
      <c r="FY128" s="15"/>
      <c r="FZ128" s="15"/>
      <c r="GA128" s="15"/>
      <c r="GB128" s="15"/>
      <c r="GC128" s="15"/>
      <c r="GD128" s="15"/>
      <c r="GE128" s="15"/>
      <c r="GF128" s="15"/>
      <c r="GG128" s="15"/>
      <c r="GH128" s="15"/>
      <c r="GI128" s="15"/>
      <c r="GJ128" s="15"/>
      <c r="GK128" s="15"/>
      <c r="GL128" s="15"/>
      <c r="GM128" s="15"/>
      <c r="GN128" s="15"/>
      <c r="GO128" s="15"/>
      <c r="GP128" s="15"/>
      <c r="GQ128" s="15"/>
      <c r="GR128" s="15"/>
      <c r="GS128" s="15"/>
      <c r="GT128" s="15"/>
      <c r="GU128" s="15"/>
      <c r="GV128" s="15"/>
      <c r="GW128" s="15"/>
      <c r="GX128" s="15"/>
      <c r="GY128" s="15"/>
      <c r="GZ128" s="15"/>
      <c r="HA128" s="15"/>
      <c r="HB128" s="15"/>
      <c r="HC128" s="15"/>
      <c r="HD128" s="15"/>
      <c r="HE128" s="15"/>
      <c r="HF128" s="15"/>
      <c r="HG128" s="15"/>
      <c r="HH128" s="15"/>
      <c r="HI128" s="15"/>
      <c r="HJ128" s="15"/>
      <c r="HK128" s="15"/>
      <c r="HL128" s="15"/>
      <c r="HM128" s="15"/>
      <c r="HN128" s="15"/>
      <c r="HO128" s="15"/>
      <c r="HP128" s="15"/>
      <c r="HQ128" s="15"/>
      <c r="HR128" s="15"/>
      <c r="HS128" s="15"/>
      <c r="HT128" s="15"/>
      <c r="HU128" s="15"/>
      <c r="HV128" s="15"/>
      <c r="HW128" s="15"/>
      <c r="HX128" s="15"/>
      <c r="HY128" s="15"/>
      <c r="HZ128" s="15"/>
      <c r="IA128" s="15"/>
      <c r="IB128" s="15"/>
      <c r="IC128" s="15"/>
      <c r="ID128" s="15"/>
      <c r="IE128" s="15"/>
      <c r="IF128" s="15"/>
      <c r="IG128" s="15"/>
      <c r="IH128" s="15"/>
      <c r="II128" s="15"/>
      <c r="IJ128" s="15"/>
      <c r="IK128" s="15"/>
      <c r="IL128" s="15"/>
      <c r="IM128" s="15"/>
      <c r="IN128" s="15"/>
      <c r="IO128" s="15"/>
      <c r="IP128" s="15"/>
      <c r="IQ128" s="15"/>
      <c r="IR128" s="15"/>
      <c r="IS128" s="15"/>
      <c r="IT128" s="15"/>
      <c r="IU128" s="15"/>
      <c r="IV128" s="15"/>
    </row>
    <row r="129" spans="1:256" s="105" customFormat="1" ht="12.75">
      <c r="A129" s="826" t="s">
        <v>225</v>
      </c>
      <c r="B129" s="827"/>
      <c r="C129" s="828"/>
      <c r="D129" s="293">
        <f>SUM(D116:D125)</f>
        <v>0</v>
      </c>
      <c r="E129" s="293">
        <f>SUM(E115:E128)</f>
        <v>284619</v>
      </c>
      <c r="F129" s="293">
        <f>SUM(F115:F128)</f>
        <v>284594</v>
      </c>
      <c r="G129" s="104">
        <f t="shared" si="5"/>
        <v>99.9912163277926</v>
      </c>
      <c r="H129" s="109" t="s">
        <v>598</v>
      </c>
      <c r="I129" s="28"/>
      <c r="J129" s="28"/>
      <c r="K129" s="28"/>
      <c r="L129" s="28"/>
      <c r="M129" s="28"/>
      <c r="N129" s="28"/>
      <c r="O129" s="69" t="s">
        <v>612</v>
      </c>
      <c r="P129" s="69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  <c r="AO129" s="15"/>
      <c r="AP129" s="15"/>
      <c r="AQ129" s="15"/>
      <c r="AR129" s="15"/>
      <c r="AS129" s="15"/>
      <c r="AT129" s="15"/>
      <c r="AU129" s="15"/>
      <c r="AV129" s="15"/>
      <c r="AW129" s="15"/>
      <c r="AX129" s="15"/>
      <c r="AY129" s="15"/>
      <c r="AZ129" s="15"/>
      <c r="BA129" s="15"/>
      <c r="BB129" s="15"/>
      <c r="BC129" s="15"/>
      <c r="BD129" s="15"/>
      <c r="BE129" s="15"/>
      <c r="BF129" s="15"/>
      <c r="BG129" s="15"/>
      <c r="BH129" s="15"/>
      <c r="BI129" s="15"/>
      <c r="BJ129" s="15"/>
      <c r="BK129" s="15"/>
      <c r="BL129" s="15"/>
      <c r="BM129" s="15"/>
      <c r="BN129" s="15"/>
      <c r="BO129" s="15"/>
      <c r="BP129" s="15"/>
      <c r="BQ129" s="15"/>
      <c r="BR129" s="15"/>
      <c r="BS129" s="15"/>
      <c r="BT129" s="15"/>
      <c r="BU129" s="15"/>
      <c r="BV129" s="15"/>
      <c r="BW129" s="15"/>
      <c r="BX129" s="15"/>
      <c r="BY129" s="15"/>
      <c r="BZ129" s="15"/>
      <c r="CA129" s="15"/>
      <c r="CB129" s="15"/>
      <c r="CC129" s="15"/>
      <c r="CD129" s="15"/>
      <c r="CE129" s="15"/>
      <c r="CF129" s="15"/>
      <c r="CG129" s="15"/>
      <c r="CH129" s="15"/>
      <c r="CI129" s="15"/>
      <c r="CJ129" s="15"/>
      <c r="CK129" s="15"/>
      <c r="CL129" s="15"/>
      <c r="CM129" s="15"/>
      <c r="CN129" s="15"/>
      <c r="CO129" s="15"/>
      <c r="CP129" s="15"/>
      <c r="CQ129" s="15"/>
      <c r="CR129" s="15"/>
      <c r="CS129" s="15"/>
      <c r="CT129" s="15"/>
      <c r="CU129" s="15"/>
      <c r="CV129" s="15"/>
      <c r="CW129" s="15"/>
      <c r="CX129" s="15"/>
      <c r="CY129" s="15"/>
      <c r="CZ129" s="15"/>
      <c r="DA129" s="15"/>
      <c r="DB129" s="15"/>
      <c r="DC129" s="15"/>
      <c r="DD129" s="15"/>
      <c r="DE129" s="15"/>
      <c r="DF129" s="15"/>
      <c r="DG129" s="15"/>
      <c r="DH129" s="15"/>
      <c r="DI129" s="15"/>
      <c r="DJ129" s="15"/>
      <c r="DK129" s="15"/>
      <c r="DL129" s="15"/>
      <c r="DM129" s="15"/>
      <c r="DN129" s="15"/>
      <c r="DO129" s="15"/>
      <c r="DP129" s="15"/>
      <c r="DQ129" s="15"/>
      <c r="DR129" s="15"/>
      <c r="DS129" s="15"/>
      <c r="DT129" s="15"/>
      <c r="DU129" s="15"/>
      <c r="DV129" s="15"/>
      <c r="DW129" s="15"/>
      <c r="DX129" s="15"/>
      <c r="DY129" s="15"/>
      <c r="DZ129" s="15"/>
      <c r="EA129" s="15"/>
      <c r="EB129" s="15"/>
      <c r="EC129" s="15"/>
      <c r="ED129" s="15"/>
      <c r="EE129" s="15"/>
      <c r="EF129" s="15"/>
      <c r="EG129" s="15"/>
      <c r="EH129" s="15"/>
      <c r="EI129" s="15"/>
      <c r="EJ129" s="15"/>
      <c r="EK129" s="15"/>
      <c r="EL129" s="15"/>
      <c r="EM129" s="15"/>
      <c r="EN129" s="15"/>
      <c r="EO129" s="15"/>
      <c r="EP129" s="15"/>
      <c r="EQ129" s="15"/>
      <c r="ER129" s="15"/>
      <c r="ES129" s="15"/>
      <c r="ET129" s="15"/>
      <c r="EU129" s="15"/>
      <c r="EV129" s="15"/>
      <c r="EW129" s="15"/>
      <c r="EX129" s="15"/>
      <c r="EY129" s="15"/>
      <c r="EZ129" s="15"/>
      <c r="FA129" s="15"/>
      <c r="FB129" s="15"/>
      <c r="FC129" s="15"/>
      <c r="FD129" s="15"/>
      <c r="FE129" s="15"/>
      <c r="FF129" s="15"/>
      <c r="FG129" s="15"/>
      <c r="FH129" s="15"/>
      <c r="FI129" s="15"/>
      <c r="FJ129" s="15"/>
      <c r="FK129" s="15"/>
      <c r="FL129" s="15"/>
      <c r="FM129" s="15"/>
      <c r="FN129" s="15"/>
      <c r="FO129" s="15"/>
      <c r="FP129" s="15"/>
      <c r="FQ129" s="15"/>
      <c r="FR129" s="15"/>
      <c r="FS129" s="15"/>
      <c r="FT129" s="15"/>
      <c r="FU129" s="15"/>
      <c r="FV129" s="15"/>
      <c r="FW129" s="15"/>
      <c r="FX129" s="15"/>
      <c r="FY129" s="15"/>
      <c r="FZ129" s="15"/>
      <c r="GA129" s="15"/>
      <c r="GB129" s="15"/>
      <c r="GC129" s="15"/>
      <c r="GD129" s="15"/>
      <c r="GE129" s="15"/>
      <c r="GF129" s="15"/>
      <c r="GG129" s="15"/>
      <c r="GH129" s="15"/>
      <c r="GI129" s="15"/>
      <c r="GJ129" s="15"/>
      <c r="GK129" s="15"/>
      <c r="GL129" s="15"/>
      <c r="GM129" s="15"/>
      <c r="GN129" s="15"/>
      <c r="GO129" s="15"/>
      <c r="GP129" s="15"/>
      <c r="GQ129" s="15"/>
      <c r="GR129" s="15"/>
      <c r="GS129" s="15"/>
      <c r="GT129" s="15"/>
      <c r="GU129" s="15"/>
      <c r="GV129" s="15"/>
      <c r="GW129" s="15"/>
      <c r="GX129" s="15"/>
      <c r="GY129" s="15"/>
      <c r="GZ129" s="15"/>
      <c r="HA129" s="15"/>
      <c r="HB129" s="15"/>
      <c r="HC129" s="15"/>
      <c r="HD129" s="15"/>
      <c r="HE129" s="15"/>
      <c r="HF129" s="15"/>
      <c r="HG129" s="15"/>
      <c r="HH129" s="15"/>
      <c r="HI129" s="15"/>
      <c r="HJ129" s="15"/>
      <c r="HK129" s="15"/>
      <c r="HL129" s="15"/>
      <c r="HM129" s="15"/>
      <c r="HN129" s="15"/>
      <c r="HO129" s="15"/>
      <c r="HP129" s="15"/>
      <c r="HQ129" s="15"/>
      <c r="HR129" s="15"/>
      <c r="HS129" s="15"/>
      <c r="HT129" s="15"/>
      <c r="HU129" s="15"/>
      <c r="HV129" s="15"/>
      <c r="HW129" s="15"/>
      <c r="HX129" s="15"/>
      <c r="HY129" s="15"/>
      <c r="HZ129" s="15"/>
      <c r="IA129" s="15"/>
      <c r="IB129" s="15"/>
      <c r="IC129" s="15"/>
      <c r="ID129" s="15"/>
      <c r="IE129" s="15"/>
      <c r="IF129" s="15"/>
      <c r="IG129" s="15"/>
      <c r="IH129" s="15"/>
      <c r="II129" s="15"/>
      <c r="IJ129" s="15"/>
      <c r="IK129" s="15"/>
      <c r="IL129" s="15"/>
      <c r="IM129" s="15"/>
      <c r="IN129" s="15"/>
      <c r="IO129" s="15"/>
      <c r="IP129" s="15"/>
      <c r="IQ129" s="15"/>
      <c r="IR129" s="15"/>
      <c r="IS129" s="15"/>
      <c r="IT129" s="15"/>
      <c r="IU129" s="15"/>
      <c r="IV129" s="15"/>
    </row>
    <row r="130" spans="1:256" s="105" customFormat="1" ht="2.25" customHeight="1">
      <c r="A130" s="360"/>
      <c r="B130" s="361"/>
      <c r="C130" s="361"/>
      <c r="D130" s="15"/>
      <c r="E130" s="15"/>
      <c r="F130" s="15"/>
      <c r="G130"/>
      <c r="H130" s="28"/>
      <c r="I130" s="28"/>
      <c r="J130" s="28"/>
      <c r="K130" s="28"/>
      <c r="L130" s="28"/>
      <c r="M130" s="28"/>
      <c r="N130" s="28"/>
      <c r="O130" s="69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  <c r="AM130" s="15"/>
      <c r="AN130" s="15"/>
      <c r="AO130" s="15"/>
      <c r="AP130" s="15"/>
      <c r="AQ130" s="15"/>
      <c r="AR130" s="15"/>
      <c r="AS130" s="15"/>
      <c r="AT130" s="15"/>
      <c r="AU130" s="15"/>
      <c r="AV130" s="15"/>
      <c r="AW130" s="15"/>
      <c r="AX130" s="15"/>
      <c r="AY130" s="15"/>
      <c r="AZ130" s="15"/>
      <c r="BA130" s="15"/>
      <c r="BB130" s="15"/>
      <c r="BC130" s="15"/>
      <c r="BD130" s="15"/>
      <c r="BE130" s="15"/>
      <c r="BF130" s="15"/>
      <c r="BG130" s="15"/>
      <c r="BH130" s="15"/>
      <c r="BI130" s="15"/>
      <c r="BJ130" s="15"/>
      <c r="BK130" s="15"/>
      <c r="BL130" s="15"/>
      <c r="BM130" s="15"/>
      <c r="BN130" s="15"/>
      <c r="BO130" s="15"/>
      <c r="BP130" s="15"/>
      <c r="BQ130" s="15"/>
      <c r="BR130" s="15"/>
      <c r="BS130" s="15"/>
      <c r="BT130" s="15"/>
      <c r="BU130" s="15"/>
      <c r="BV130" s="15"/>
      <c r="BW130" s="15"/>
      <c r="BX130" s="15"/>
      <c r="BY130" s="15"/>
      <c r="BZ130" s="15"/>
      <c r="CA130" s="15"/>
      <c r="CB130" s="15"/>
      <c r="CC130" s="15"/>
      <c r="CD130" s="15"/>
      <c r="CE130" s="15"/>
      <c r="CF130" s="15"/>
      <c r="CG130" s="15"/>
      <c r="CH130" s="15"/>
      <c r="CI130" s="15"/>
      <c r="CJ130" s="15"/>
      <c r="CK130" s="15"/>
      <c r="CL130" s="15"/>
      <c r="CM130" s="15"/>
      <c r="CN130" s="15"/>
      <c r="CO130" s="15"/>
      <c r="CP130" s="15"/>
      <c r="CQ130" s="15"/>
      <c r="CR130" s="15"/>
      <c r="CS130" s="15"/>
      <c r="CT130" s="15"/>
      <c r="CU130" s="15"/>
      <c r="CV130" s="15"/>
      <c r="CW130" s="15"/>
      <c r="CX130" s="15"/>
      <c r="CY130" s="15"/>
      <c r="CZ130" s="15"/>
      <c r="DA130" s="15"/>
      <c r="DB130" s="15"/>
      <c r="DC130" s="15"/>
      <c r="DD130" s="15"/>
      <c r="DE130" s="15"/>
      <c r="DF130" s="15"/>
      <c r="DG130" s="15"/>
      <c r="DH130" s="15"/>
      <c r="DI130" s="15"/>
      <c r="DJ130" s="15"/>
      <c r="DK130" s="15"/>
      <c r="DL130" s="15"/>
      <c r="DM130" s="15"/>
      <c r="DN130" s="15"/>
      <c r="DO130" s="15"/>
      <c r="DP130" s="15"/>
      <c r="DQ130" s="15"/>
      <c r="DR130" s="15"/>
      <c r="DS130" s="15"/>
      <c r="DT130" s="15"/>
      <c r="DU130" s="15"/>
      <c r="DV130" s="15"/>
      <c r="DW130" s="15"/>
      <c r="DX130" s="15"/>
      <c r="DY130" s="15"/>
      <c r="DZ130" s="15"/>
      <c r="EA130" s="15"/>
      <c r="EB130" s="15"/>
      <c r="EC130" s="15"/>
      <c r="ED130" s="15"/>
      <c r="EE130" s="15"/>
      <c r="EF130" s="15"/>
      <c r="EG130" s="15"/>
      <c r="EH130" s="15"/>
      <c r="EI130" s="15"/>
      <c r="EJ130" s="15"/>
      <c r="EK130" s="15"/>
      <c r="EL130" s="15"/>
      <c r="EM130" s="15"/>
      <c r="EN130" s="15"/>
      <c r="EO130" s="15"/>
      <c r="EP130" s="15"/>
      <c r="EQ130" s="15"/>
      <c r="ER130" s="15"/>
      <c r="ES130" s="15"/>
      <c r="ET130" s="15"/>
      <c r="EU130" s="15"/>
      <c r="EV130" s="15"/>
      <c r="EW130" s="15"/>
      <c r="EX130" s="15"/>
      <c r="EY130" s="15"/>
      <c r="EZ130" s="15"/>
      <c r="FA130" s="15"/>
      <c r="FB130" s="15"/>
      <c r="FC130" s="15"/>
      <c r="FD130" s="15"/>
      <c r="FE130" s="15"/>
      <c r="FF130" s="15"/>
      <c r="FG130" s="15"/>
      <c r="FH130" s="15"/>
      <c r="FI130" s="15"/>
      <c r="FJ130" s="15"/>
      <c r="FK130" s="15"/>
      <c r="FL130" s="15"/>
      <c r="FM130" s="15"/>
      <c r="FN130" s="15"/>
      <c r="FO130" s="15"/>
      <c r="FP130" s="15"/>
      <c r="FQ130" s="15"/>
      <c r="FR130" s="15"/>
      <c r="FS130" s="15"/>
      <c r="FT130" s="15"/>
      <c r="FU130" s="15"/>
      <c r="FV130" s="15"/>
      <c r="FW130" s="15"/>
      <c r="FX130" s="15"/>
      <c r="FY130" s="15"/>
      <c r="FZ130" s="15"/>
      <c r="GA130" s="15"/>
      <c r="GB130" s="15"/>
      <c r="GC130" s="15"/>
      <c r="GD130" s="15"/>
      <c r="GE130" s="15"/>
      <c r="GF130" s="15"/>
      <c r="GG130" s="15"/>
      <c r="GH130" s="15"/>
      <c r="GI130" s="15"/>
      <c r="GJ130" s="15"/>
      <c r="GK130" s="15"/>
      <c r="GL130" s="15"/>
      <c r="GM130" s="15"/>
      <c r="GN130" s="15"/>
      <c r="GO130" s="15"/>
      <c r="GP130" s="15"/>
      <c r="GQ130" s="15"/>
      <c r="GR130" s="15"/>
      <c r="GS130" s="15"/>
      <c r="GT130" s="15"/>
      <c r="GU130" s="15"/>
      <c r="GV130" s="15"/>
      <c r="GW130" s="15"/>
      <c r="GX130" s="15"/>
      <c r="GY130" s="15"/>
      <c r="GZ130" s="15"/>
      <c r="HA130" s="15"/>
      <c r="HB130" s="15"/>
      <c r="HC130" s="15"/>
      <c r="HD130" s="15"/>
      <c r="HE130" s="15"/>
      <c r="HF130" s="15"/>
      <c r="HG130" s="15"/>
      <c r="HH130" s="15"/>
      <c r="HI130" s="15"/>
      <c r="HJ130" s="15"/>
      <c r="HK130" s="15"/>
      <c r="HL130" s="15"/>
      <c r="HM130" s="15"/>
      <c r="HN130" s="15"/>
      <c r="HO130" s="15"/>
      <c r="HP130" s="15"/>
      <c r="HQ130" s="15"/>
      <c r="HR130" s="15"/>
      <c r="HS130" s="15"/>
      <c r="HT130" s="15"/>
      <c r="HU130" s="15"/>
      <c r="HV130" s="15"/>
      <c r="HW130" s="15"/>
      <c r="HX130" s="15"/>
      <c r="HY130" s="15"/>
      <c r="HZ130" s="15"/>
      <c r="IA130" s="15"/>
      <c r="IB130" s="15"/>
      <c r="IC130" s="15"/>
      <c r="ID130" s="15"/>
      <c r="IE130" s="15"/>
      <c r="IF130" s="15"/>
      <c r="IG130" s="15"/>
      <c r="IH130" s="15"/>
      <c r="II130" s="15"/>
      <c r="IJ130" s="15"/>
      <c r="IK130" s="15"/>
      <c r="IL130" s="15"/>
      <c r="IM130" s="15"/>
      <c r="IN130" s="15"/>
      <c r="IO130" s="15"/>
      <c r="IP130" s="15"/>
      <c r="IQ130" s="15"/>
      <c r="IR130" s="15"/>
      <c r="IS130" s="15"/>
      <c r="IT130" s="15"/>
      <c r="IU130" s="15"/>
      <c r="IV130" s="15"/>
    </row>
    <row r="131" spans="1:256" s="105" customFormat="1" ht="12.75">
      <c r="A131" s="360" t="s">
        <v>865</v>
      </c>
      <c r="B131" s="361"/>
      <c r="C131" s="361"/>
      <c r="D131" s="15"/>
      <c r="E131" s="15"/>
      <c r="F131" s="15"/>
      <c r="G131"/>
      <c r="H131" s="28"/>
      <c r="I131" s="28"/>
      <c r="J131" s="28"/>
      <c r="K131" s="28"/>
      <c r="L131" s="28"/>
      <c r="M131" s="28"/>
      <c r="N131" s="28"/>
      <c r="O131" s="69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  <c r="AK131" s="15"/>
      <c r="AL131" s="15"/>
      <c r="AM131" s="15"/>
      <c r="AN131" s="15"/>
      <c r="AO131" s="15"/>
      <c r="AP131" s="15"/>
      <c r="AQ131" s="15"/>
      <c r="AR131" s="15"/>
      <c r="AS131" s="15"/>
      <c r="AT131" s="15"/>
      <c r="AU131" s="15"/>
      <c r="AV131" s="15"/>
      <c r="AW131" s="15"/>
      <c r="AX131" s="15"/>
      <c r="AY131" s="15"/>
      <c r="AZ131" s="15"/>
      <c r="BA131" s="15"/>
      <c r="BB131" s="15"/>
      <c r="BC131" s="15"/>
      <c r="BD131" s="15"/>
      <c r="BE131" s="15"/>
      <c r="BF131" s="15"/>
      <c r="BG131" s="15"/>
      <c r="BH131" s="15"/>
      <c r="BI131" s="15"/>
      <c r="BJ131" s="15"/>
      <c r="BK131" s="15"/>
      <c r="BL131" s="15"/>
      <c r="BM131" s="15"/>
      <c r="BN131" s="15"/>
      <c r="BO131" s="15"/>
      <c r="BP131" s="15"/>
      <c r="BQ131" s="15"/>
      <c r="BR131" s="15"/>
      <c r="BS131" s="15"/>
      <c r="BT131" s="15"/>
      <c r="BU131" s="15"/>
      <c r="BV131" s="15"/>
      <c r="BW131" s="15"/>
      <c r="BX131" s="15"/>
      <c r="BY131" s="15"/>
      <c r="BZ131" s="15"/>
      <c r="CA131" s="15"/>
      <c r="CB131" s="15"/>
      <c r="CC131" s="15"/>
      <c r="CD131" s="15"/>
      <c r="CE131" s="15"/>
      <c r="CF131" s="15"/>
      <c r="CG131" s="15"/>
      <c r="CH131" s="15"/>
      <c r="CI131" s="15"/>
      <c r="CJ131" s="15"/>
      <c r="CK131" s="15"/>
      <c r="CL131" s="15"/>
      <c r="CM131" s="15"/>
      <c r="CN131" s="15"/>
      <c r="CO131" s="15"/>
      <c r="CP131" s="15"/>
      <c r="CQ131" s="15"/>
      <c r="CR131" s="15"/>
      <c r="CS131" s="15"/>
      <c r="CT131" s="15"/>
      <c r="CU131" s="15"/>
      <c r="CV131" s="15"/>
      <c r="CW131" s="15"/>
      <c r="CX131" s="15"/>
      <c r="CY131" s="15"/>
      <c r="CZ131" s="15"/>
      <c r="DA131" s="15"/>
      <c r="DB131" s="15"/>
      <c r="DC131" s="15"/>
      <c r="DD131" s="15"/>
      <c r="DE131" s="15"/>
      <c r="DF131" s="15"/>
      <c r="DG131" s="15"/>
      <c r="DH131" s="15"/>
      <c r="DI131" s="15"/>
      <c r="DJ131" s="15"/>
      <c r="DK131" s="15"/>
      <c r="DL131" s="15"/>
      <c r="DM131" s="15"/>
      <c r="DN131" s="15"/>
      <c r="DO131" s="15"/>
      <c r="DP131" s="15"/>
      <c r="DQ131" s="15"/>
      <c r="DR131" s="15"/>
      <c r="DS131" s="15"/>
      <c r="DT131" s="15"/>
      <c r="DU131" s="15"/>
      <c r="DV131" s="15"/>
      <c r="DW131" s="15"/>
      <c r="DX131" s="15"/>
      <c r="DY131" s="15"/>
      <c r="DZ131" s="15"/>
      <c r="EA131" s="15"/>
      <c r="EB131" s="15"/>
      <c r="EC131" s="15"/>
      <c r="ED131" s="15"/>
      <c r="EE131" s="15"/>
      <c r="EF131" s="15"/>
      <c r="EG131" s="15"/>
      <c r="EH131" s="15"/>
      <c r="EI131" s="15"/>
      <c r="EJ131" s="15"/>
      <c r="EK131" s="15"/>
      <c r="EL131" s="15"/>
      <c r="EM131" s="15"/>
      <c r="EN131" s="15"/>
      <c r="EO131" s="15"/>
      <c r="EP131" s="15"/>
      <c r="EQ131" s="15"/>
      <c r="ER131" s="15"/>
      <c r="ES131" s="15"/>
      <c r="ET131" s="15"/>
      <c r="EU131" s="15"/>
      <c r="EV131" s="15"/>
      <c r="EW131" s="15"/>
      <c r="EX131" s="15"/>
      <c r="EY131" s="15"/>
      <c r="EZ131" s="15"/>
      <c r="FA131" s="15"/>
      <c r="FB131" s="15"/>
      <c r="FC131" s="15"/>
      <c r="FD131" s="15"/>
      <c r="FE131" s="15"/>
      <c r="FF131" s="15"/>
      <c r="FG131" s="15"/>
      <c r="FH131" s="15"/>
      <c r="FI131" s="15"/>
      <c r="FJ131" s="15"/>
      <c r="FK131" s="15"/>
      <c r="FL131" s="15"/>
      <c r="FM131" s="15"/>
      <c r="FN131" s="15"/>
      <c r="FO131" s="15"/>
      <c r="FP131" s="15"/>
      <c r="FQ131" s="15"/>
      <c r="FR131" s="15"/>
      <c r="FS131" s="15"/>
      <c r="FT131" s="15"/>
      <c r="FU131" s="15"/>
      <c r="FV131" s="15"/>
      <c r="FW131" s="15"/>
      <c r="FX131" s="15"/>
      <c r="FY131" s="15"/>
      <c r="FZ131" s="15"/>
      <c r="GA131" s="15"/>
      <c r="GB131" s="15"/>
      <c r="GC131" s="15"/>
      <c r="GD131" s="15"/>
      <c r="GE131" s="15"/>
      <c r="GF131" s="15"/>
      <c r="GG131" s="15"/>
      <c r="GH131" s="15"/>
      <c r="GI131" s="15"/>
      <c r="GJ131" s="15"/>
      <c r="GK131" s="15"/>
      <c r="GL131" s="15"/>
      <c r="GM131" s="15"/>
      <c r="GN131" s="15"/>
      <c r="GO131" s="15"/>
      <c r="GP131" s="15"/>
      <c r="GQ131" s="15"/>
      <c r="GR131" s="15"/>
      <c r="GS131" s="15"/>
      <c r="GT131" s="15"/>
      <c r="GU131" s="15"/>
      <c r="GV131" s="15"/>
      <c r="GW131" s="15"/>
      <c r="GX131" s="15"/>
      <c r="GY131" s="15"/>
      <c r="GZ131" s="15"/>
      <c r="HA131" s="15"/>
      <c r="HB131" s="15"/>
      <c r="HC131" s="15"/>
      <c r="HD131" s="15"/>
      <c r="HE131" s="15"/>
      <c r="HF131" s="15"/>
      <c r="HG131" s="15"/>
      <c r="HH131" s="15"/>
      <c r="HI131" s="15"/>
      <c r="HJ131" s="15"/>
      <c r="HK131" s="15"/>
      <c r="HL131" s="15"/>
      <c r="HM131" s="15"/>
      <c r="HN131" s="15"/>
      <c r="HO131" s="15"/>
      <c r="HP131" s="15"/>
      <c r="HQ131" s="15"/>
      <c r="HR131" s="15"/>
      <c r="HS131" s="15"/>
      <c r="HT131" s="15"/>
      <c r="HU131" s="15"/>
      <c r="HV131" s="15"/>
      <c r="HW131" s="15"/>
      <c r="HX131" s="15"/>
      <c r="HY131" s="15"/>
      <c r="HZ131" s="15"/>
      <c r="IA131" s="15"/>
      <c r="IB131" s="15"/>
      <c r="IC131" s="15"/>
      <c r="ID131" s="15"/>
      <c r="IE131" s="15"/>
      <c r="IF131" s="15"/>
      <c r="IG131" s="15"/>
      <c r="IH131" s="15"/>
      <c r="II131" s="15"/>
      <c r="IJ131" s="15"/>
      <c r="IK131" s="15"/>
      <c r="IL131" s="15"/>
      <c r="IM131" s="15"/>
      <c r="IN131" s="15"/>
      <c r="IO131" s="15"/>
      <c r="IP131" s="15"/>
      <c r="IQ131" s="15"/>
      <c r="IR131" s="15"/>
      <c r="IS131" s="15"/>
      <c r="IT131" s="15"/>
      <c r="IU131" s="15"/>
      <c r="IV131" s="15"/>
    </row>
    <row r="132" spans="1:256" s="105" customFormat="1" ht="5.25" customHeight="1">
      <c r="A132" s="360"/>
      <c r="B132" s="361"/>
      <c r="C132" s="361"/>
      <c r="D132" s="15"/>
      <c r="E132" s="15"/>
      <c r="F132" s="15"/>
      <c r="G132"/>
      <c r="H132" s="28"/>
      <c r="I132" s="28"/>
      <c r="J132" s="28"/>
      <c r="K132" s="28"/>
      <c r="L132" s="28"/>
      <c r="M132" s="28"/>
      <c r="N132" s="28"/>
      <c r="O132" s="69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  <c r="AK132" s="15"/>
      <c r="AL132" s="15"/>
      <c r="AM132" s="15"/>
      <c r="AN132" s="15"/>
      <c r="AO132" s="15"/>
      <c r="AP132" s="15"/>
      <c r="AQ132" s="15"/>
      <c r="AR132" s="15"/>
      <c r="AS132" s="15"/>
      <c r="AT132" s="15"/>
      <c r="AU132" s="15"/>
      <c r="AV132" s="15"/>
      <c r="AW132" s="15"/>
      <c r="AX132" s="15"/>
      <c r="AY132" s="15"/>
      <c r="AZ132" s="15"/>
      <c r="BA132" s="15"/>
      <c r="BB132" s="15"/>
      <c r="BC132" s="15"/>
      <c r="BD132" s="15"/>
      <c r="BE132" s="15"/>
      <c r="BF132" s="15"/>
      <c r="BG132" s="15"/>
      <c r="BH132" s="15"/>
      <c r="BI132" s="15"/>
      <c r="BJ132" s="15"/>
      <c r="BK132" s="15"/>
      <c r="BL132" s="15"/>
      <c r="BM132" s="15"/>
      <c r="BN132" s="15"/>
      <c r="BO132" s="15"/>
      <c r="BP132" s="15"/>
      <c r="BQ132" s="15"/>
      <c r="BR132" s="15"/>
      <c r="BS132" s="15"/>
      <c r="BT132" s="15"/>
      <c r="BU132" s="15"/>
      <c r="BV132" s="15"/>
      <c r="BW132" s="15"/>
      <c r="BX132" s="15"/>
      <c r="BY132" s="15"/>
      <c r="BZ132" s="15"/>
      <c r="CA132" s="15"/>
      <c r="CB132" s="15"/>
      <c r="CC132" s="15"/>
      <c r="CD132" s="15"/>
      <c r="CE132" s="15"/>
      <c r="CF132" s="15"/>
      <c r="CG132" s="15"/>
      <c r="CH132" s="15"/>
      <c r="CI132" s="15"/>
      <c r="CJ132" s="15"/>
      <c r="CK132" s="15"/>
      <c r="CL132" s="15"/>
      <c r="CM132" s="15"/>
      <c r="CN132" s="15"/>
      <c r="CO132" s="15"/>
      <c r="CP132" s="15"/>
      <c r="CQ132" s="15"/>
      <c r="CR132" s="15"/>
      <c r="CS132" s="15"/>
      <c r="CT132" s="15"/>
      <c r="CU132" s="15"/>
      <c r="CV132" s="15"/>
      <c r="CW132" s="15"/>
      <c r="CX132" s="15"/>
      <c r="CY132" s="15"/>
      <c r="CZ132" s="15"/>
      <c r="DA132" s="15"/>
      <c r="DB132" s="15"/>
      <c r="DC132" s="15"/>
      <c r="DD132" s="15"/>
      <c r="DE132" s="15"/>
      <c r="DF132" s="15"/>
      <c r="DG132" s="15"/>
      <c r="DH132" s="15"/>
      <c r="DI132" s="15"/>
      <c r="DJ132" s="15"/>
      <c r="DK132" s="15"/>
      <c r="DL132" s="15"/>
      <c r="DM132" s="15"/>
      <c r="DN132" s="15"/>
      <c r="DO132" s="15"/>
      <c r="DP132" s="15"/>
      <c r="DQ132" s="15"/>
      <c r="DR132" s="15"/>
      <c r="DS132" s="15"/>
      <c r="DT132" s="15"/>
      <c r="DU132" s="15"/>
      <c r="DV132" s="15"/>
      <c r="DW132" s="15"/>
      <c r="DX132" s="15"/>
      <c r="DY132" s="15"/>
      <c r="DZ132" s="15"/>
      <c r="EA132" s="15"/>
      <c r="EB132" s="15"/>
      <c r="EC132" s="15"/>
      <c r="ED132" s="15"/>
      <c r="EE132" s="15"/>
      <c r="EF132" s="15"/>
      <c r="EG132" s="15"/>
      <c r="EH132" s="15"/>
      <c r="EI132" s="15"/>
      <c r="EJ132" s="15"/>
      <c r="EK132" s="15"/>
      <c r="EL132" s="15"/>
      <c r="EM132" s="15"/>
      <c r="EN132" s="15"/>
      <c r="EO132" s="15"/>
      <c r="EP132" s="15"/>
      <c r="EQ132" s="15"/>
      <c r="ER132" s="15"/>
      <c r="ES132" s="15"/>
      <c r="ET132" s="15"/>
      <c r="EU132" s="15"/>
      <c r="EV132" s="15"/>
      <c r="EW132" s="15"/>
      <c r="EX132" s="15"/>
      <c r="EY132" s="15"/>
      <c r="EZ132" s="15"/>
      <c r="FA132" s="15"/>
      <c r="FB132" s="15"/>
      <c r="FC132" s="15"/>
      <c r="FD132" s="15"/>
      <c r="FE132" s="15"/>
      <c r="FF132" s="15"/>
      <c r="FG132" s="15"/>
      <c r="FH132" s="15"/>
      <c r="FI132" s="15"/>
      <c r="FJ132" s="15"/>
      <c r="FK132" s="15"/>
      <c r="FL132" s="15"/>
      <c r="FM132" s="15"/>
      <c r="FN132" s="15"/>
      <c r="FO132" s="15"/>
      <c r="FP132" s="15"/>
      <c r="FQ132" s="15"/>
      <c r="FR132" s="15"/>
      <c r="FS132" s="15"/>
      <c r="FT132" s="15"/>
      <c r="FU132" s="15"/>
      <c r="FV132" s="15"/>
      <c r="FW132" s="15"/>
      <c r="FX132" s="15"/>
      <c r="FY132" s="15"/>
      <c r="FZ132" s="15"/>
      <c r="GA132" s="15"/>
      <c r="GB132" s="15"/>
      <c r="GC132" s="15"/>
      <c r="GD132" s="15"/>
      <c r="GE132" s="15"/>
      <c r="GF132" s="15"/>
      <c r="GG132" s="15"/>
      <c r="GH132" s="15"/>
      <c r="GI132" s="15"/>
      <c r="GJ132" s="15"/>
      <c r="GK132" s="15"/>
      <c r="GL132" s="15"/>
      <c r="GM132" s="15"/>
      <c r="GN132" s="15"/>
      <c r="GO132" s="15"/>
      <c r="GP132" s="15"/>
      <c r="GQ132" s="15"/>
      <c r="GR132" s="15"/>
      <c r="GS132" s="15"/>
      <c r="GT132" s="15"/>
      <c r="GU132" s="15"/>
      <c r="GV132" s="15"/>
      <c r="GW132" s="15"/>
      <c r="GX132" s="15"/>
      <c r="GY132" s="15"/>
      <c r="GZ132" s="15"/>
      <c r="HA132" s="15"/>
      <c r="HB132" s="15"/>
      <c r="HC132" s="15"/>
      <c r="HD132" s="15"/>
      <c r="HE132" s="15"/>
      <c r="HF132" s="15"/>
      <c r="HG132" s="15"/>
      <c r="HH132" s="15"/>
      <c r="HI132" s="15"/>
      <c r="HJ132" s="15"/>
      <c r="HK132" s="15"/>
      <c r="HL132" s="15"/>
      <c r="HM132" s="15"/>
      <c r="HN132" s="15"/>
      <c r="HO132" s="15"/>
      <c r="HP132" s="15"/>
      <c r="HQ132" s="15"/>
      <c r="HR132" s="15"/>
      <c r="HS132" s="15"/>
      <c r="HT132" s="15"/>
      <c r="HU132" s="15"/>
      <c r="HV132" s="15"/>
      <c r="HW132" s="15"/>
      <c r="HX132" s="15"/>
      <c r="HY132" s="15"/>
      <c r="HZ132" s="15"/>
      <c r="IA132" s="15"/>
      <c r="IB132" s="15"/>
      <c r="IC132" s="15"/>
      <c r="ID132" s="15"/>
      <c r="IE132" s="15"/>
      <c r="IF132" s="15"/>
      <c r="IG132" s="15"/>
      <c r="IH132" s="15"/>
      <c r="II132" s="15"/>
      <c r="IJ132" s="15"/>
      <c r="IK132" s="15"/>
      <c r="IL132" s="15"/>
      <c r="IM132" s="15"/>
      <c r="IN132" s="15"/>
      <c r="IO132" s="15"/>
      <c r="IP132" s="15"/>
      <c r="IQ132" s="15"/>
      <c r="IR132" s="15"/>
      <c r="IS132" s="15"/>
      <c r="IT132" s="15"/>
      <c r="IU132" s="15"/>
      <c r="IV132" s="15"/>
    </row>
    <row r="133" spans="1:256" s="105" customFormat="1" ht="26.25" customHeight="1">
      <c r="A133" s="7" t="s">
        <v>325</v>
      </c>
      <c r="B133" s="7" t="s">
        <v>327</v>
      </c>
      <c r="C133" s="5" t="s">
        <v>328</v>
      </c>
      <c r="D133" s="44" t="s">
        <v>471</v>
      </c>
      <c r="E133" s="51" t="s">
        <v>472</v>
      </c>
      <c r="F133" s="5" t="s">
        <v>299</v>
      </c>
      <c r="G133" s="43" t="s">
        <v>473</v>
      </c>
      <c r="H133" s="28" t="s">
        <v>599</v>
      </c>
      <c r="I133" s="28"/>
      <c r="J133" s="28"/>
      <c r="K133" s="28"/>
      <c r="L133" s="28"/>
      <c r="M133" s="28"/>
      <c r="N133" s="28"/>
      <c r="O133" s="69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F133" s="15"/>
      <c r="AG133" s="15"/>
      <c r="AH133" s="15"/>
      <c r="AI133" s="15"/>
      <c r="AJ133" s="15"/>
      <c r="AK133" s="15"/>
      <c r="AL133" s="15"/>
      <c r="AM133" s="15"/>
      <c r="AN133" s="15"/>
      <c r="AO133" s="15"/>
      <c r="AP133" s="15"/>
      <c r="AQ133" s="15"/>
      <c r="AR133" s="15"/>
      <c r="AS133" s="15"/>
      <c r="AT133" s="15"/>
      <c r="AU133" s="15"/>
      <c r="AV133" s="15"/>
      <c r="AW133" s="15"/>
      <c r="AX133" s="15"/>
      <c r="AY133" s="15"/>
      <c r="AZ133" s="15"/>
      <c r="BA133" s="15"/>
      <c r="BB133" s="15"/>
      <c r="BC133" s="15"/>
      <c r="BD133" s="15"/>
      <c r="BE133" s="15"/>
      <c r="BF133" s="15"/>
      <c r="BG133" s="15"/>
      <c r="BH133" s="15"/>
      <c r="BI133" s="15"/>
      <c r="BJ133" s="15"/>
      <c r="BK133" s="15"/>
      <c r="BL133" s="15"/>
      <c r="BM133" s="15"/>
      <c r="BN133" s="15"/>
      <c r="BO133" s="15"/>
      <c r="BP133" s="15"/>
      <c r="BQ133" s="15"/>
      <c r="BR133" s="15"/>
      <c r="BS133" s="15"/>
      <c r="BT133" s="15"/>
      <c r="BU133" s="15"/>
      <c r="BV133" s="15"/>
      <c r="BW133" s="15"/>
      <c r="BX133" s="15"/>
      <c r="BY133" s="15"/>
      <c r="BZ133" s="15"/>
      <c r="CA133" s="15"/>
      <c r="CB133" s="15"/>
      <c r="CC133" s="15"/>
      <c r="CD133" s="15"/>
      <c r="CE133" s="15"/>
      <c r="CF133" s="15"/>
      <c r="CG133" s="15"/>
      <c r="CH133" s="15"/>
      <c r="CI133" s="15"/>
      <c r="CJ133" s="15"/>
      <c r="CK133" s="15"/>
      <c r="CL133" s="15"/>
      <c r="CM133" s="15"/>
      <c r="CN133" s="15"/>
      <c r="CO133" s="15"/>
      <c r="CP133" s="15"/>
      <c r="CQ133" s="15"/>
      <c r="CR133" s="15"/>
      <c r="CS133" s="15"/>
      <c r="CT133" s="15"/>
      <c r="CU133" s="15"/>
      <c r="CV133" s="15"/>
      <c r="CW133" s="15"/>
      <c r="CX133" s="15"/>
      <c r="CY133" s="15"/>
      <c r="CZ133" s="15"/>
      <c r="DA133" s="15"/>
      <c r="DB133" s="15"/>
      <c r="DC133" s="15"/>
      <c r="DD133" s="15"/>
      <c r="DE133" s="15"/>
      <c r="DF133" s="15"/>
      <c r="DG133" s="15"/>
      <c r="DH133" s="15"/>
      <c r="DI133" s="15"/>
      <c r="DJ133" s="15"/>
      <c r="DK133" s="15"/>
      <c r="DL133" s="15"/>
      <c r="DM133" s="15"/>
      <c r="DN133" s="15"/>
      <c r="DO133" s="15"/>
      <c r="DP133" s="15"/>
      <c r="DQ133" s="15"/>
      <c r="DR133" s="15"/>
      <c r="DS133" s="15"/>
      <c r="DT133" s="15"/>
      <c r="DU133" s="15"/>
      <c r="DV133" s="15"/>
      <c r="DW133" s="15"/>
      <c r="DX133" s="15"/>
      <c r="DY133" s="15"/>
      <c r="DZ133" s="15"/>
      <c r="EA133" s="15"/>
      <c r="EB133" s="15"/>
      <c r="EC133" s="15"/>
      <c r="ED133" s="15"/>
      <c r="EE133" s="15"/>
      <c r="EF133" s="15"/>
      <c r="EG133" s="15"/>
      <c r="EH133" s="15"/>
      <c r="EI133" s="15"/>
      <c r="EJ133" s="15"/>
      <c r="EK133" s="15"/>
      <c r="EL133" s="15"/>
      <c r="EM133" s="15"/>
      <c r="EN133" s="15"/>
      <c r="EO133" s="15"/>
      <c r="EP133" s="15"/>
      <c r="EQ133" s="15"/>
      <c r="ER133" s="15"/>
      <c r="ES133" s="15"/>
      <c r="ET133" s="15"/>
      <c r="EU133" s="15"/>
      <c r="EV133" s="15"/>
      <c r="EW133" s="15"/>
      <c r="EX133" s="15"/>
      <c r="EY133" s="15"/>
      <c r="EZ133" s="15"/>
      <c r="FA133" s="15"/>
      <c r="FB133" s="15"/>
      <c r="FC133" s="15"/>
      <c r="FD133" s="15"/>
      <c r="FE133" s="15"/>
      <c r="FF133" s="15"/>
      <c r="FG133" s="15"/>
      <c r="FH133" s="15"/>
      <c r="FI133" s="15"/>
      <c r="FJ133" s="15"/>
      <c r="FK133" s="15"/>
      <c r="FL133" s="15"/>
      <c r="FM133" s="15"/>
      <c r="FN133" s="15"/>
      <c r="FO133" s="15"/>
      <c r="FP133" s="15"/>
      <c r="FQ133" s="15"/>
      <c r="FR133" s="15"/>
      <c r="FS133" s="15"/>
      <c r="FT133" s="15"/>
      <c r="FU133" s="15"/>
      <c r="FV133" s="15"/>
      <c r="FW133" s="15"/>
      <c r="FX133" s="15"/>
      <c r="FY133" s="15"/>
      <c r="FZ133" s="15"/>
      <c r="GA133" s="15"/>
      <c r="GB133" s="15"/>
      <c r="GC133" s="15"/>
      <c r="GD133" s="15"/>
      <c r="GE133" s="15"/>
      <c r="GF133" s="15"/>
      <c r="GG133" s="15"/>
      <c r="GH133" s="15"/>
      <c r="GI133" s="15"/>
      <c r="GJ133" s="15"/>
      <c r="GK133" s="15"/>
      <c r="GL133" s="15"/>
      <c r="GM133" s="15"/>
      <c r="GN133" s="15"/>
      <c r="GO133" s="15"/>
      <c r="GP133" s="15"/>
      <c r="GQ133" s="15"/>
      <c r="GR133" s="15"/>
      <c r="GS133" s="15"/>
      <c r="GT133" s="15"/>
      <c r="GU133" s="15"/>
      <c r="GV133" s="15"/>
      <c r="GW133" s="15"/>
      <c r="GX133" s="15"/>
      <c r="GY133" s="15"/>
      <c r="GZ133" s="15"/>
      <c r="HA133" s="15"/>
      <c r="HB133" s="15"/>
      <c r="HC133" s="15"/>
      <c r="HD133" s="15"/>
      <c r="HE133" s="15"/>
      <c r="HF133" s="15"/>
      <c r="HG133" s="15"/>
      <c r="HH133" s="15"/>
      <c r="HI133" s="15"/>
      <c r="HJ133" s="15"/>
      <c r="HK133" s="15"/>
      <c r="HL133" s="15"/>
      <c r="HM133" s="15"/>
      <c r="HN133" s="15"/>
      <c r="HO133" s="15"/>
      <c r="HP133" s="15"/>
      <c r="HQ133" s="15"/>
      <c r="HR133" s="15"/>
      <c r="HS133" s="15"/>
      <c r="HT133" s="15"/>
      <c r="HU133" s="15"/>
      <c r="HV133" s="15"/>
      <c r="HW133" s="15"/>
      <c r="HX133" s="15"/>
      <c r="HY133" s="15"/>
      <c r="HZ133" s="15"/>
      <c r="IA133" s="15"/>
      <c r="IB133" s="15"/>
      <c r="IC133" s="15"/>
      <c r="ID133" s="15"/>
      <c r="IE133" s="15"/>
      <c r="IF133" s="15"/>
      <c r="IG133" s="15"/>
      <c r="IH133" s="15"/>
      <c r="II133" s="15"/>
      <c r="IJ133" s="15"/>
      <c r="IK133" s="15"/>
      <c r="IL133" s="15"/>
      <c r="IM133" s="15"/>
      <c r="IN133" s="15"/>
      <c r="IO133" s="15"/>
      <c r="IP133" s="15"/>
      <c r="IQ133" s="15"/>
      <c r="IR133" s="15"/>
      <c r="IS133" s="15"/>
      <c r="IT133" s="15"/>
      <c r="IU133" s="15"/>
      <c r="IV133" s="15"/>
    </row>
    <row r="134" spans="1:256" s="106" customFormat="1" ht="12.75">
      <c r="A134" s="355">
        <v>3000</v>
      </c>
      <c r="B134" s="130" t="s">
        <v>282</v>
      </c>
      <c r="C134" s="425" t="s">
        <v>779</v>
      </c>
      <c r="D134" s="156">
        <v>60</v>
      </c>
      <c r="E134" s="298">
        <v>81</v>
      </c>
      <c r="F134" s="298">
        <v>70</v>
      </c>
      <c r="G134" s="158">
        <f aca="true" t="shared" si="6" ref="G134:G153">F134/E134*100</f>
        <v>86.41975308641975</v>
      </c>
      <c r="O134" s="134"/>
      <c r="P134" s="134"/>
      <c r="Q134" s="134"/>
      <c r="R134" s="134"/>
      <c r="S134" s="134"/>
      <c r="T134" s="134"/>
      <c r="U134" s="134"/>
      <c r="V134" s="134"/>
      <c r="W134" s="134"/>
      <c r="X134" s="134"/>
      <c r="Y134" s="134"/>
      <c r="Z134" s="134"/>
      <c r="AA134" s="134"/>
      <c r="AB134" s="134"/>
      <c r="AC134" s="134"/>
      <c r="AD134" s="134"/>
      <c r="AE134" s="134"/>
      <c r="AF134" s="134"/>
      <c r="AG134" s="134"/>
      <c r="AH134" s="134"/>
      <c r="AI134" s="134"/>
      <c r="AJ134" s="134"/>
      <c r="AK134" s="134"/>
      <c r="AL134" s="134"/>
      <c r="AM134" s="134"/>
      <c r="AN134" s="134"/>
      <c r="AO134" s="134"/>
      <c r="AP134" s="134"/>
      <c r="AQ134" s="134"/>
      <c r="AR134" s="134"/>
      <c r="AS134" s="134"/>
      <c r="AT134" s="134"/>
      <c r="AU134" s="134"/>
      <c r="AV134" s="134"/>
      <c r="AW134" s="134"/>
      <c r="AX134" s="134"/>
      <c r="AY134" s="134"/>
      <c r="AZ134" s="134"/>
      <c r="BA134" s="134"/>
      <c r="BB134" s="134"/>
      <c r="BC134" s="134"/>
      <c r="BD134" s="134"/>
      <c r="BE134" s="134"/>
      <c r="BF134" s="134"/>
      <c r="BG134" s="134"/>
      <c r="BH134" s="134"/>
      <c r="BI134" s="134"/>
      <c r="BJ134" s="134"/>
      <c r="BK134" s="134"/>
      <c r="BL134" s="134"/>
      <c r="BM134" s="134"/>
      <c r="BN134" s="134"/>
      <c r="BO134" s="134"/>
      <c r="BP134" s="134"/>
      <c r="BQ134" s="134"/>
      <c r="BR134" s="134"/>
      <c r="BS134" s="134"/>
      <c r="BT134" s="134"/>
      <c r="BU134" s="134"/>
      <c r="BV134" s="134"/>
      <c r="BW134" s="134"/>
      <c r="BX134" s="134"/>
      <c r="BY134" s="134"/>
      <c r="BZ134" s="134"/>
      <c r="CA134" s="134"/>
      <c r="CB134" s="134"/>
      <c r="CC134" s="134"/>
      <c r="CD134" s="134"/>
      <c r="CE134" s="134"/>
      <c r="CF134" s="134"/>
      <c r="CG134" s="134"/>
      <c r="CH134" s="134"/>
      <c r="CI134" s="134"/>
      <c r="CJ134" s="134"/>
      <c r="CK134" s="134"/>
      <c r="CL134" s="134"/>
      <c r="CM134" s="134"/>
      <c r="CN134" s="134"/>
      <c r="CO134" s="134"/>
      <c r="CP134" s="134"/>
      <c r="CQ134" s="134"/>
      <c r="CR134" s="134"/>
      <c r="CS134" s="134"/>
      <c r="CT134" s="134"/>
      <c r="CU134" s="134"/>
      <c r="CV134" s="134"/>
      <c r="CW134" s="134"/>
      <c r="CX134" s="134"/>
      <c r="CY134" s="134"/>
      <c r="CZ134" s="134"/>
      <c r="DA134" s="134"/>
      <c r="DB134" s="134"/>
      <c r="DC134" s="134"/>
      <c r="DD134" s="134"/>
      <c r="DE134" s="134"/>
      <c r="DF134" s="134"/>
      <c r="DG134" s="134"/>
      <c r="DH134" s="134"/>
      <c r="DI134" s="134"/>
      <c r="DJ134" s="134"/>
      <c r="DK134" s="134"/>
      <c r="DL134" s="134"/>
      <c r="DM134" s="134"/>
      <c r="DN134" s="134"/>
      <c r="DO134" s="134"/>
      <c r="DP134" s="134"/>
      <c r="DQ134" s="134"/>
      <c r="DR134" s="134"/>
      <c r="DS134" s="134"/>
      <c r="DT134" s="134"/>
      <c r="DU134" s="134"/>
      <c r="DV134" s="134"/>
      <c r="DW134" s="134"/>
      <c r="DX134" s="134"/>
      <c r="DY134" s="134"/>
      <c r="DZ134" s="134"/>
      <c r="EA134" s="134"/>
      <c r="EB134" s="134"/>
      <c r="EC134" s="134"/>
      <c r="ED134" s="134"/>
      <c r="EE134" s="134"/>
      <c r="EF134" s="134"/>
      <c r="EG134" s="134"/>
      <c r="EH134" s="134"/>
      <c r="EI134" s="134"/>
      <c r="EJ134" s="134"/>
      <c r="EK134" s="134"/>
      <c r="EL134" s="134"/>
      <c r="EM134" s="134"/>
      <c r="EN134" s="134"/>
      <c r="EO134" s="134"/>
      <c r="EP134" s="134"/>
      <c r="EQ134" s="134"/>
      <c r="ER134" s="134"/>
      <c r="ES134" s="134"/>
      <c r="ET134" s="134"/>
      <c r="EU134" s="134"/>
      <c r="EV134" s="134"/>
      <c r="EW134" s="134"/>
      <c r="EX134" s="134"/>
      <c r="EY134" s="134"/>
      <c r="EZ134" s="134"/>
      <c r="FA134" s="134"/>
      <c r="FB134" s="134"/>
      <c r="FC134" s="134"/>
      <c r="FD134" s="134"/>
      <c r="FE134" s="134"/>
      <c r="FF134" s="134"/>
      <c r="FG134" s="134"/>
      <c r="FH134" s="134"/>
      <c r="FI134" s="134"/>
      <c r="FJ134" s="134"/>
      <c r="FK134" s="134"/>
      <c r="FL134" s="134"/>
      <c r="FM134" s="134"/>
      <c r="FN134" s="134"/>
      <c r="FO134" s="134"/>
      <c r="FP134" s="134"/>
      <c r="FQ134" s="134"/>
      <c r="FR134" s="134"/>
      <c r="FS134" s="134"/>
      <c r="FT134" s="134"/>
      <c r="FU134" s="134"/>
      <c r="FV134" s="134"/>
      <c r="FW134" s="134"/>
      <c r="FX134" s="134"/>
      <c r="FY134" s="134"/>
      <c r="FZ134" s="134"/>
      <c r="GA134" s="134"/>
      <c r="GB134" s="134"/>
      <c r="GC134" s="134"/>
      <c r="GD134" s="134"/>
      <c r="GE134" s="134"/>
      <c r="GF134" s="134"/>
      <c r="GG134" s="134"/>
      <c r="GH134" s="134"/>
      <c r="GI134" s="134"/>
      <c r="GJ134" s="134"/>
      <c r="GK134" s="134"/>
      <c r="GL134" s="134"/>
      <c r="GM134" s="134"/>
      <c r="GN134" s="134"/>
      <c r="GO134" s="134"/>
      <c r="GP134" s="134"/>
      <c r="GQ134" s="134"/>
      <c r="GR134" s="134"/>
      <c r="GS134" s="134"/>
      <c r="GT134" s="134"/>
      <c r="GU134" s="134"/>
      <c r="GV134" s="134"/>
      <c r="GW134" s="134"/>
      <c r="GX134" s="134"/>
      <c r="GY134" s="134"/>
      <c r="GZ134" s="134"/>
      <c r="HA134" s="134"/>
      <c r="HB134" s="134"/>
      <c r="HC134" s="134"/>
      <c r="HD134" s="134"/>
      <c r="HE134" s="134"/>
      <c r="HF134" s="134"/>
      <c r="HG134" s="134"/>
      <c r="HH134" s="134"/>
      <c r="HI134" s="134"/>
      <c r="HJ134" s="134"/>
      <c r="HK134" s="134"/>
      <c r="HL134" s="134"/>
      <c r="HM134" s="134"/>
      <c r="HN134" s="134"/>
      <c r="HO134" s="134"/>
      <c r="HP134" s="134"/>
      <c r="HQ134" s="134"/>
      <c r="HR134" s="134"/>
      <c r="HS134" s="134"/>
      <c r="HT134" s="134"/>
      <c r="HU134" s="134"/>
      <c r="HV134" s="134"/>
      <c r="HW134" s="134"/>
      <c r="HX134" s="134"/>
      <c r="HY134" s="134"/>
      <c r="HZ134" s="134"/>
      <c r="IA134" s="134"/>
      <c r="IB134" s="134"/>
      <c r="IC134" s="134"/>
      <c r="ID134" s="134"/>
      <c r="IE134" s="134"/>
      <c r="IF134" s="134"/>
      <c r="IG134" s="134"/>
      <c r="IH134" s="134"/>
      <c r="II134" s="134"/>
      <c r="IJ134" s="134"/>
      <c r="IK134" s="134"/>
      <c r="IL134" s="134"/>
      <c r="IM134" s="134"/>
      <c r="IN134" s="134"/>
      <c r="IO134" s="134"/>
      <c r="IP134" s="134"/>
      <c r="IQ134" s="134"/>
      <c r="IR134" s="134"/>
      <c r="IS134" s="134"/>
      <c r="IT134" s="134"/>
      <c r="IU134" s="134"/>
      <c r="IV134" s="134"/>
    </row>
    <row r="135" spans="1:256" s="106" customFormat="1" ht="24" customHeight="1">
      <c r="A135" s="312"/>
      <c r="B135" s="130" t="s">
        <v>282</v>
      </c>
      <c r="C135" s="425" t="s">
        <v>112</v>
      </c>
      <c r="D135" s="156">
        <v>300</v>
      </c>
      <c r="E135" s="155">
        <v>279</v>
      </c>
      <c r="F135" s="267">
        <v>41</v>
      </c>
      <c r="G135" s="158">
        <f t="shared" si="6"/>
        <v>14.695340501792115</v>
      </c>
      <c r="O135" s="134"/>
      <c r="P135" s="134"/>
      <c r="Q135" s="134"/>
      <c r="R135" s="134"/>
      <c r="S135" s="134"/>
      <c r="T135" s="134"/>
      <c r="U135" s="134"/>
      <c r="V135" s="134"/>
      <c r="W135" s="134"/>
      <c r="X135" s="134"/>
      <c r="Y135" s="134"/>
      <c r="Z135" s="134"/>
      <c r="AA135" s="134"/>
      <c r="AB135" s="134"/>
      <c r="AC135" s="134"/>
      <c r="AD135" s="134"/>
      <c r="AE135" s="134"/>
      <c r="AF135" s="134"/>
      <c r="AG135" s="134"/>
      <c r="AH135" s="134"/>
      <c r="AI135" s="134"/>
      <c r="AJ135" s="134"/>
      <c r="AK135" s="134"/>
      <c r="AL135" s="134"/>
      <c r="AM135" s="134"/>
      <c r="AN135" s="134"/>
      <c r="AO135" s="134"/>
      <c r="AP135" s="134"/>
      <c r="AQ135" s="134"/>
      <c r="AR135" s="134"/>
      <c r="AS135" s="134"/>
      <c r="AT135" s="134"/>
      <c r="AU135" s="134"/>
      <c r="AV135" s="134"/>
      <c r="AW135" s="134"/>
      <c r="AX135" s="134"/>
      <c r="AY135" s="134"/>
      <c r="AZ135" s="134"/>
      <c r="BA135" s="134"/>
      <c r="BB135" s="134"/>
      <c r="BC135" s="134"/>
      <c r="BD135" s="134"/>
      <c r="BE135" s="134"/>
      <c r="BF135" s="134"/>
      <c r="BG135" s="134"/>
      <c r="BH135" s="134"/>
      <c r="BI135" s="134"/>
      <c r="BJ135" s="134"/>
      <c r="BK135" s="134"/>
      <c r="BL135" s="134"/>
      <c r="BM135" s="134"/>
      <c r="BN135" s="134"/>
      <c r="BO135" s="134"/>
      <c r="BP135" s="134"/>
      <c r="BQ135" s="134"/>
      <c r="BR135" s="134"/>
      <c r="BS135" s="134"/>
      <c r="BT135" s="134"/>
      <c r="BU135" s="134"/>
      <c r="BV135" s="134"/>
      <c r="BW135" s="134"/>
      <c r="BX135" s="134"/>
      <c r="BY135" s="134"/>
      <c r="BZ135" s="134"/>
      <c r="CA135" s="134"/>
      <c r="CB135" s="134"/>
      <c r="CC135" s="134"/>
      <c r="CD135" s="134"/>
      <c r="CE135" s="134"/>
      <c r="CF135" s="134"/>
      <c r="CG135" s="134"/>
      <c r="CH135" s="134"/>
      <c r="CI135" s="134"/>
      <c r="CJ135" s="134"/>
      <c r="CK135" s="134"/>
      <c r="CL135" s="134"/>
      <c r="CM135" s="134"/>
      <c r="CN135" s="134"/>
      <c r="CO135" s="134"/>
      <c r="CP135" s="134"/>
      <c r="CQ135" s="134"/>
      <c r="CR135" s="134"/>
      <c r="CS135" s="134"/>
      <c r="CT135" s="134"/>
      <c r="CU135" s="134"/>
      <c r="CV135" s="134"/>
      <c r="CW135" s="134"/>
      <c r="CX135" s="134"/>
      <c r="CY135" s="134"/>
      <c r="CZ135" s="134"/>
      <c r="DA135" s="134"/>
      <c r="DB135" s="134"/>
      <c r="DC135" s="134"/>
      <c r="DD135" s="134"/>
      <c r="DE135" s="134"/>
      <c r="DF135" s="134"/>
      <c r="DG135" s="134"/>
      <c r="DH135" s="134"/>
      <c r="DI135" s="134"/>
      <c r="DJ135" s="134"/>
      <c r="DK135" s="134"/>
      <c r="DL135" s="134"/>
      <c r="DM135" s="134"/>
      <c r="DN135" s="134"/>
      <c r="DO135" s="134"/>
      <c r="DP135" s="134"/>
      <c r="DQ135" s="134"/>
      <c r="DR135" s="134"/>
      <c r="DS135" s="134"/>
      <c r="DT135" s="134"/>
      <c r="DU135" s="134"/>
      <c r="DV135" s="134"/>
      <c r="DW135" s="134"/>
      <c r="DX135" s="134"/>
      <c r="DY135" s="134"/>
      <c r="DZ135" s="134"/>
      <c r="EA135" s="134"/>
      <c r="EB135" s="134"/>
      <c r="EC135" s="134"/>
      <c r="ED135" s="134"/>
      <c r="EE135" s="134"/>
      <c r="EF135" s="134"/>
      <c r="EG135" s="134"/>
      <c r="EH135" s="134"/>
      <c r="EI135" s="134"/>
      <c r="EJ135" s="134"/>
      <c r="EK135" s="134"/>
      <c r="EL135" s="134"/>
      <c r="EM135" s="134"/>
      <c r="EN135" s="134"/>
      <c r="EO135" s="134"/>
      <c r="EP135" s="134"/>
      <c r="EQ135" s="134"/>
      <c r="ER135" s="134"/>
      <c r="ES135" s="134"/>
      <c r="ET135" s="134"/>
      <c r="EU135" s="134"/>
      <c r="EV135" s="134"/>
      <c r="EW135" s="134"/>
      <c r="EX135" s="134"/>
      <c r="EY135" s="134"/>
      <c r="EZ135" s="134"/>
      <c r="FA135" s="134"/>
      <c r="FB135" s="134"/>
      <c r="FC135" s="134"/>
      <c r="FD135" s="134"/>
      <c r="FE135" s="134"/>
      <c r="FF135" s="134"/>
      <c r="FG135" s="134"/>
      <c r="FH135" s="134"/>
      <c r="FI135" s="134"/>
      <c r="FJ135" s="134"/>
      <c r="FK135" s="134"/>
      <c r="FL135" s="134"/>
      <c r="FM135" s="134"/>
      <c r="FN135" s="134"/>
      <c r="FO135" s="134"/>
      <c r="FP135" s="134"/>
      <c r="FQ135" s="134"/>
      <c r="FR135" s="134"/>
      <c r="FS135" s="134"/>
      <c r="FT135" s="134"/>
      <c r="FU135" s="134"/>
      <c r="FV135" s="134"/>
      <c r="FW135" s="134"/>
      <c r="FX135" s="134"/>
      <c r="FY135" s="134"/>
      <c r="FZ135" s="134"/>
      <c r="GA135" s="134"/>
      <c r="GB135" s="134"/>
      <c r="GC135" s="134"/>
      <c r="GD135" s="134"/>
      <c r="GE135" s="134"/>
      <c r="GF135" s="134"/>
      <c r="GG135" s="134"/>
      <c r="GH135" s="134"/>
      <c r="GI135" s="134"/>
      <c r="GJ135" s="134"/>
      <c r="GK135" s="134"/>
      <c r="GL135" s="134"/>
      <c r="GM135" s="134"/>
      <c r="GN135" s="134"/>
      <c r="GO135" s="134"/>
      <c r="GP135" s="134"/>
      <c r="GQ135" s="134"/>
      <c r="GR135" s="134"/>
      <c r="GS135" s="134"/>
      <c r="GT135" s="134"/>
      <c r="GU135" s="134"/>
      <c r="GV135" s="134"/>
      <c r="GW135" s="134"/>
      <c r="GX135" s="134"/>
      <c r="GY135" s="134"/>
      <c r="GZ135" s="134"/>
      <c r="HA135" s="134"/>
      <c r="HB135" s="134"/>
      <c r="HC135" s="134"/>
      <c r="HD135" s="134"/>
      <c r="HE135" s="134"/>
      <c r="HF135" s="134"/>
      <c r="HG135" s="134"/>
      <c r="HH135" s="134"/>
      <c r="HI135" s="134"/>
      <c r="HJ135" s="134"/>
      <c r="HK135" s="134"/>
      <c r="HL135" s="134"/>
      <c r="HM135" s="134"/>
      <c r="HN135" s="134"/>
      <c r="HO135" s="134"/>
      <c r="HP135" s="134"/>
      <c r="HQ135" s="134"/>
      <c r="HR135" s="134"/>
      <c r="HS135" s="134"/>
      <c r="HT135" s="134"/>
      <c r="HU135" s="134"/>
      <c r="HV135" s="134"/>
      <c r="HW135" s="134"/>
      <c r="HX135" s="134"/>
      <c r="HY135" s="134"/>
      <c r="HZ135" s="134"/>
      <c r="IA135" s="134"/>
      <c r="IB135" s="134"/>
      <c r="IC135" s="134"/>
      <c r="ID135" s="134"/>
      <c r="IE135" s="134"/>
      <c r="IF135" s="134"/>
      <c r="IG135" s="134"/>
      <c r="IH135" s="134"/>
      <c r="II135" s="134"/>
      <c r="IJ135" s="134"/>
      <c r="IK135" s="134"/>
      <c r="IL135" s="134"/>
      <c r="IM135" s="134"/>
      <c r="IN135" s="134"/>
      <c r="IO135" s="134"/>
      <c r="IP135" s="134"/>
      <c r="IQ135" s="134"/>
      <c r="IR135" s="134"/>
      <c r="IS135" s="134"/>
      <c r="IT135" s="134"/>
      <c r="IU135" s="134"/>
      <c r="IV135" s="134"/>
    </row>
    <row r="136" spans="1:256" s="106" customFormat="1" ht="12.75">
      <c r="A136" s="312"/>
      <c r="B136" s="130" t="s">
        <v>282</v>
      </c>
      <c r="C136" s="425" t="s">
        <v>778</v>
      </c>
      <c r="D136" s="156">
        <v>200</v>
      </c>
      <c r="E136" s="298">
        <v>200</v>
      </c>
      <c r="F136" s="298">
        <v>0</v>
      </c>
      <c r="G136" s="158">
        <f t="shared" si="6"/>
        <v>0</v>
      </c>
      <c r="O136" s="134"/>
      <c r="P136" s="134"/>
      <c r="Q136" s="134"/>
      <c r="R136" s="134"/>
      <c r="S136" s="134"/>
      <c r="T136" s="134"/>
      <c r="U136" s="134"/>
      <c r="V136" s="134"/>
      <c r="W136" s="134"/>
      <c r="X136" s="134"/>
      <c r="Y136" s="134"/>
      <c r="Z136" s="134"/>
      <c r="AA136" s="134"/>
      <c r="AB136" s="134"/>
      <c r="AC136" s="134"/>
      <c r="AD136" s="134"/>
      <c r="AE136" s="134"/>
      <c r="AF136" s="134"/>
      <c r="AG136" s="134"/>
      <c r="AH136" s="134"/>
      <c r="AI136" s="134"/>
      <c r="AJ136" s="134"/>
      <c r="AK136" s="134"/>
      <c r="AL136" s="134"/>
      <c r="AM136" s="134"/>
      <c r="AN136" s="134"/>
      <c r="AO136" s="134"/>
      <c r="AP136" s="134"/>
      <c r="AQ136" s="134"/>
      <c r="AR136" s="134"/>
      <c r="AS136" s="134"/>
      <c r="AT136" s="134"/>
      <c r="AU136" s="134"/>
      <c r="AV136" s="134"/>
      <c r="AW136" s="134"/>
      <c r="AX136" s="134"/>
      <c r="AY136" s="134"/>
      <c r="AZ136" s="134"/>
      <c r="BA136" s="134"/>
      <c r="BB136" s="134"/>
      <c r="BC136" s="134"/>
      <c r="BD136" s="134"/>
      <c r="BE136" s="134"/>
      <c r="BF136" s="134"/>
      <c r="BG136" s="134"/>
      <c r="BH136" s="134"/>
      <c r="BI136" s="134"/>
      <c r="BJ136" s="134"/>
      <c r="BK136" s="134"/>
      <c r="BL136" s="134"/>
      <c r="BM136" s="134"/>
      <c r="BN136" s="134"/>
      <c r="BO136" s="134"/>
      <c r="BP136" s="134"/>
      <c r="BQ136" s="134"/>
      <c r="BR136" s="134"/>
      <c r="BS136" s="134"/>
      <c r="BT136" s="134"/>
      <c r="BU136" s="134"/>
      <c r="BV136" s="134"/>
      <c r="BW136" s="134"/>
      <c r="BX136" s="134"/>
      <c r="BY136" s="134"/>
      <c r="BZ136" s="134"/>
      <c r="CA136" s="134"/>
      <c r="CB136" s="134"/>
      <c r="CC136" s="134"/>
      <c r="CD136" s="134"/>
      <c r="CE136" s="134"/>
      <c r="CF136" s="134"/>
      <c r="CG136" s="134"/>
      <c r="CH136" s="134"/>
      <c r="CI136" s="134"/>
      <c r="CJ136" s="134"/>
      <c r="CK136" s="134"/>
      <c r="CL136" s="134"/>
      <c r="CM136" s="134"/>
      <c r="CN136" s="134"/>
      <c r="CO136" s="134"/>
      <c r="CP136" s="134"/>
      <c r="CQ136" s="134"/>
      <c r="CR136" s="134"/>
      <c r="CS136" s="134"/>
      <c r="CT136" s="134"/>
      <c r="CU136" s="134"/>
      <c r="CV136" s="134"/>
      <c r="CW136" s="134"/>
      <c r="CX136" s="134"/>
      <c r="CY136" s="134"/>
      <c r="CZ136" s="134"/>
      <c r="DA136" s="134"/>
      <c r="DB136" s="134"/>
      <c r="DC136" s="134"/>
      <c r="DD136" s="134"/>
      <c r="DE136" s="134"/>
      <c r="DF136" s="134"/>
      <c r="DG136" s="134"/>
      <c r="DH136" s="134"/>
      <c r="DI136" s="134"/>
      <c r="DJ136" s="134"/>
      <c r="DK136" s="134"/>
      <c r="DL136" s="134"/>
      <c r="DM136" s="134"/>
      <c r="DN136" s="134"/>
      <c r="DO136" s="134"/>
      <c r="DP136" s="134"/>
      <c r="DQ136" s="134"/>
      <c r="DR136" s="134"/>
      <c r="DS136" s="134"/>
      <c r="DT136" s="134"/>
      <c r="DU136" s="134"/>
      <c r="DV136" s="134"/>
      <c r="DW136" s="134"/>
      <c r="DX136" s="134"/>
      <c r="DY136" s="134"/>
      <c r="DZ136" s="134"/>
      <c r="EA136" s="134"/>
      <c r="EB136" s="134"/>
      <c r="EC136" s="134"/>
      <c r="ED136" s="134"/>
      <c r="EE136" s="134"/>
      <c r="EF136" s="134"/>
      <c r="EG136" s="134"/>
      <c r="EH136" s="134"/>
      <c r="EI136" s="134"/>
      <c r="EJ136" s="134"/>
      <c r="EK136" s="134"/>
      <c r="EL136" s="134"/>
      <c r="EM136" s="134"/>
      <c r="EN136" s="134"/>
      <c r="EO136" s="134"/>
      <c r="EP136" s="134"/>
      <c r="EQ136" s="134"/>
      <c r="ER136" s="134"/>
      <c r="ES136" s="134"/>
      <c r="ET136" s="134"/>
      <c r="EU136" s="134"/>
      <c r="EV136" s="134"/>
      <c r="EW136" s="134"/>
      <c r="EX136" s="134"/>
      <c r="EY136" s="134"/>
      <c r="EZ136" s="134"/>
      <c r="FA136" s="134"/>
      <c r="FB136" s="134"/>
      <c r="FC136" s="134"/>
      <c r="FD136" s="134"/>
      <c r="FE136" s="134"/>
      <c r="FF136" s="134"/>
      <c r="FG136" s="134"/>
      <c r="FH136" s="134"/>
      <c r="FI136" s="134"/>
      <c r="FJ136" s="134"/>
      <c r="FK136" s="134"/>
      <c r="FL136" s="134"/>
      <c r="FM136" s="134"/>
      <c r="FN136" s="134"/>
      <c r="FO136" s="134"/>
      <c r="FP136" s="134"/>
      <c r="FQ136" s="134"/>
      <c r="FR136" s="134"/>
      <c r="FS136" s="134"/>
      <c r="FT136" s="134"/>
      <c r="FU136" s="134"/>
      <c r="FV136" s="134"/>
      <c r="FW136" s="134"/>
      <c r="FX136" s="134"/>
      <c r="FY136" s="134"/>
      <c r="FZ136" s="134"/>
      <c r="GA136" s="134"/>
      <c r="GB136" s="134"/>
      <c r="GC136" s="134"/>
      <c r="GD136" s="134"/>
      <c r="GE136" s="134"/>
      <c r="GF136" s="134"/>
      <c r="GG136" s="134"/>
      <c r="GH136" s="134"/>
      <c r="GI136" s="134"/>
      <c r="GJ136" s="134"/>
      <c r="GK136" s="134"/>
      <c r="GL136" s="134"/>
      <c r="GM136" s="134"/>
      <c r="GN136" s="134"/>
      <c r="GO136" s="134"/>
      <c r="GP136" s="134"/>
      <c r="GQ136" s="134"/>
      <c r="GR136" s="134"/>
      <c r="GS136" s="134"/>
      <c r="GT136" s="134"/>
      <c r="GU136" s="134"/>
      <c r="GV136" s="134"/>
      <c r="GW136" s="134"/>
      <c r="GX136" s="134"/>
      <c r="GY136" s="134"/>
      <c r="GZ136" s="134"/>
      <c r="HA136" s="134"/>
      <c r="HB136" s="134"/>
      <c r="HC136" s="134"/>
      <c r="HD136" s="134"/>
      <c r="HE136" s="134"/>
      <c r="HF136" s="134"/>
      <c r="HG136" s="134"/>
      <c r="HH136" s="134"/>
      <c r="HI136" s="134"/>
      <c r="HJ136" s="134"/>
      <c r="HK136" s="134"/>
      <c r="HL136" s="134"/>
      <c r="HM136" s="134"/>
      <c r="HN136" s="134"/>
      <c r="HO136" s="134"/>
      <c r="HP136" s="134"/>
      <c r="HQ136" s="134"/>
      <c r="HR136" s="134"/>
      <c r="HS136" s="134"/>
      <c r="HT136" s="134"/>
      <c r="HU136" s="134"/>
      <c r="HV136" s="134"/>
      <c r="HW136" s="134"/>
      <c r="HX136" s="134"/>
      <c r="HY136" s="134"/>
      <c r="HZ136" s="134"/>
      <c r="IA136" s="134"/>
      <c r="IB136" s="134"/>
      <c r="IC136" s="134"/>
      <c r="ID136" s="134"/>
      <c r="IE136" s="134"/>
      <c r="IF136" s="134"/>
      <c r="IG136" s="134"/>
      <c r="IH136" s="134"/>
      <c r="II136" s="134"/>
      <c r="IJ136" s="134"/>
      <c r="IK136" s="134"/>
      <c r="IL136" s="134"/>
      <c r="IM136" s="134"/>
      <c r="IN136" s="134"/>
      <c r="IO136" s="134"/>
      <c r="IP136" s="134"/>
      <c r="IQ136" s="134"/>
      <c r="IR136" s="134"/>
      <c r="IS136" s="134"/>
      <c r="IT136" s="134"/>
      <c r="IU136" s="134"/>
      <c r="IV136" s="134"/>
    </row>
    <row r="137" spans="1:256" s="105" customFormat="1" ht="13.5" customHeight="1">
      <c r="A137" s="355"/>
      <c r="B137" s="130" t="s">
        <v>282</v>
      </c>
      <c r="C137" s="425" t="s">
        <v>113</v>
      </c>
      <c r="D137" s="156">
        <v>30</v>
      </c>
      <c r="E137" s="298">
        <v>30</v>
      </c>
      <c r="F137" s="298">
        <v>15</v>
      </c>
      <c r="G137" s="158">
        <f t="shared" si="6"/>
        <v>50</v>
      </c>
      <c r="H137" s="28"/>
      <c r="I137" s="28"/>
      <c r="J137" s="28"/>
      <c r="K137" s="28"/>
      <c r="L137" s="28"/>
      <c r="M137" s="28"/>
      <c r="N137" s="28"/>
      <c r="O137" s="69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F137" s="15"/>
      <c r="AG137" s="15"/>
      <c r="AH137" s="15"/>
      <c r="AI137" s="15"/>
      <c r="AJ137" s="15"/>
      <c r="AK137" s="15"/>
      <c r="AL137" s="15"/>
      <c r="AM137" s="15"/>
      <c r="AN137" s="15"/>
      <c r="AO137" s="15"/>
      <c r="AP137" s="15"/>
      <c r="AQ137" s="15"/>
      <c r="AR137" s="15"/>
      <c r="AS137" s="15"/>
      <c r="AT137" s="15"/>
      <c r="AU137" s="15"/>
      <c r="AV137" s="15"/>
      <c r="AW137" s="15"/>
      <c r="AX137" s="15"/>
      <c r="AY137" s="15"/>
      <c r="AZ137" s="15"/>
      <c r="BA137" s="15"/>
      <c r="BB137" s="15"/>
      <c r="BC137" s="15"/>
      <c r="BD137" s="15"/>
      <c r="BE137" s="15"/>
      <c r="BF137" s="15"/>
      <c r="BG137" s="15"/>
      <c r="BH137" s="15"/>
      <c r="BI137" s="15"/>
      <c r="BJ137" s="15"/>
      <c r="BK137" s="15"/>
      <c r="BL137" s="15"/>
      <c r="BM137" s="15"/>
      <c r="BN137" s="15"/>
      <c r="BO137" s="15"/>
      <c r="BP137" s="15"/>
      <c r="BQ137" s="15"/>
      <c r="BR137" s="15"/>
      <c r="BS137" s="15"/>
      <c r="BT137" s="15"/>
      <c r="BU137" s="15"/>
      <c r="BV137" s="15"/>
      <c r="BW137" s="15"/>
      <c r="BX137" s="15"/>
      <c r="BY137" s="15"/>
      <c r="BZ137" s="15"/>
      <c r="CA137" s="15"/>
      <c r="CB137" s="15"/>
      <c r="CC137" s="15"/>
      <c r="CD137" s="15"/>
      <c r="CE137" s="15"/>
      <c r="CF137" s="15"/>
      <c r="CG137" s="15"/>
      <c r="CH137" s="15"/>
      <c r="CI137" s="15"/>
      <c r="CJ137" s="15"/>
      <c r="CK137" s="15"/>
      <c r="CL137" s="15"/>
      <c r="CM137" s="15"/>
      <c r="CN137" s="15"/>
      <c r="CO137" s="15"/>
      <c r="CP137" s="15"/>
      <c r="CQ137" s="15"/>
      <c r="CR137" s="15"/>
      <c r="CS137" s="15"/>
      <c r="CT137" s="15"/>
      <c r="CU137" s="15"/>
      <c r="CV137" s="15"/>
      <c r="CW137" s="15"/>
      <c r="CX137" s="15"/>
      <c r="CY137" s="15"/>
      <c r="CZ137" s="15"/>
      <c r="DA137" s="15"/>
      <c r="DB137" s="15"/>
      <c r="DC137" s="15"/>
      <c r="DD137" s="15"/>
      <c r="DE137" s="15"/>
      <c r="DF137" s="15"/>
      <c r="DG137" s="15"/>
      <c r="DH137" s="15"/>
      <c r="DI137" s="15"/>
      <c r="DJ137" s="15"/>
      <c r="DK137" s="15"/>
      <c r="DL137" s="15"/>
      <c r="DM137" s="15"/>
      <c r="DN137" s="15"/>
      <c r="DO137" s="15"/>
      <c r="DP137" s="15"/>
      <c r="DQ137" s="15"/>
      <c r="DR137" s="15"/>
      <c r="DS137" s="15"/>
      <c r="DT137" s="15"/>
      <c r="DU137" s="15"/>
      <c r="DV137" s="15"/>
      <c r="DW137" s="15"/>
      <c r="DX137" s="15"/>
      <c r="DY137" s="15"/>
      <c r="DZ137" s="15"/>
      <c r="EA137" s="15"/>
      <c r="EB137" s="15"/>
      <c r="EC137" s="15"/>
      <c r="ED137" s="15"/>
      <c r="EE137" s="15"/>
      <c r="EF137" s="15"/>
      <c r="EG137" s="15"/>
      <c r="EH137" s="15"/>
      <c r="EI137" s="15"/>
      <c r="EJ137" s="15"/>
      <c r="EK137" s="15"/>
      <c r="EL137" s="15"/>
      <c r="EM137" s="15"/>
      <c r="EN137" s="15"/>
      <c r="EO137" s="15"/>
      <c r="EP137" s="15"/>
      <c r="EQ137" s="15"/>
      <c r="ER137" s="15"/>
      <c r="ES137" s="15"/>
      <c r="ET137" s="15"/>
      <c r="EU137" s="15"/>
      <c r="EV137" s="15"/>
      <c r="EW137" s="15"/>
      <c r="EX137" s="15"/>
      <c r="EY137" s="15"/>
      <c r="EZ137" s="15"/>
      <c r="FA137" s="15"/>
      <c r="FB137" s="15"/>
      <c r="FC137" s="15"/>
      <c r="FD137" s="15"/>
      <c r="FE137" s="15"/>
      <c r="FF137" s="15"/>
      <c r="FG137" s="15"/>
      <c r="FH137" s="15"/>
      <c r="FI137" s="15"/>
      <c r="FJ137" s="15"/>
      <c r="FK137" s="15"/>
      <c r="FL137" s="15"/>
      <c r="FM137" s="15"/>
      <c r="FN137" s="15"/>
      <c r="FO137" s="15"/>
      <c r="FP137" s="15"/>
      <c r="FQ137" s="15"/>
      <c r="FR137" s="15"/>
      <c r="FS137" s="15"/>
      <c r="FT137" s="15"/>
      <c r="FU137" s="15"/>
      <c r="FV137" s="15"/>
      <c r="FW137" s="15"/>
      <c r="FX137" s="15"/>
      <c r="FY137" s="15"/>
      <c r="FZ137" s="15"/>
      <c r="GA137" s="15"/>
      <c r="GB137" s="15"/>
      <c r="GC137" s="15"/>
      <c r="GD137" s="15"/>
      <c r="GE137" s="15"/>
      <c r="GF137" s="15"/>
      <c r="GG137" s="15"/>
      <c r="GH137" s="15"/>
      <c r="GI137" s="15"/>
      <c r="GJ137" s="15"/>
      <c r="GK137" s="15"/>
      <c r="GL137" s="15"/>
      <c r="GM137" s="15"/>
      <c r="GN137" s="15"/>
      <c r="GO137" s="15"/>
      <c r="GP137" s="15"/>
      <c r="GQ137" s="15"/>
      <c r="GR137" s="15"/>
      <c r="GS137" s="15"/>
      <c r="GT137" s="15"/>
      <c r="GU137" s="15"/>
      <c r="GV137" s="15"/>
      <c r="GW137" s="15"/>
      <c r="GX137" s="15"/>
      <c r="GY137" s="15"/>
      <c r="GZ137" s="15"/>
      <c r="HA137" s="15"/>
      <c r="HB137" s="15"/>
      <c r="HC137" s="15"/>
      <c r="HD137" s="15"/>
      <c r="HE137" s="15"/>
      <c r="HF137" s="15"/>
      <c r="HG137" s="15"/>
      <c r="HH137" s="15"/>
      <c r="HI137" s="15"/>
      <c r="HJ137" s="15"/>
      <c r="HK137" s="15"/>
      <c r="HL137" s="15"/>
      <c r="HM137" s="15"/>
      <c r="HN137" s="15"/>
      <c r="HO137" s="15"/>
      <c r="HP137" s="15"/>
      <c r="HQ137" s="15"/>
      <c r="HR137" s="15"/>
      <c r="HS137" s="15"/>
      <c r="HT137" s="15"/>
      <c r="HU137" s="15"/>
      <c r="HV137" s="15"/>
      <c r="HW137" s="15"/>
      <c r="HX137" s="15"/>
      <c r="HY137" s="15"/>
      <c r="HZ137" s="15"/>
      <c r="IA137" s="15"/>
      <c r="IB137" s="15"/>
      <c r="IC137" s="15"/>
      <c r="ID137" s="15"/>
      <c r="IE137" s="15"/>
      <c r="IF137" s="15"/>
      <c r="IG137" s="15"/>
      <c r="IH137" s="15"/>
      <c r="II137" s="15"/>
      <c r="IJ137" s="15"/>
      <c r="IK137" s="15"/>
      <c r="IL137" s="15"/>
      <c r="IM137" s="15"/>
      <c r="IN137" s="15"/>
      <c r="IO137" s="15"/>
      <c r="IP137" s="15"/>
      <c r="IQ137" s="15"/>
      <c r="IR137" s="15"/>
      <c r="IS137" s="15"/>
      <c r="IT137" s="15"/>
      <c r="IU137" s="15"/>
      <c r="IV137" s="15"/>
    </row>
    <row r="138" spans="1:256" s="105" customFormat="1" ht="24" customHeight="1">
      <c r="A138" s="355"/>
      <c r="B138" s="130" t="s">
        <v>282</v>
      </c>
      <c r="C138" s="425" t="s">
        <v>118</v>
      </c>
      <c r="D138" s="156">
        <v>1000</v>
      </c>
      <c r="E138" s="298">
        <v>739</v>
      </c>
      <c r="F138" s="298">
        <v>160</v>
      </c>
      <c r="G138" s="158">
        <f t="shared" si="6"/>
        <v>21.650879566982407</v>
      </c>
      <c r="H138" s="28"/>
      <c r="I138" s="28"/>
      <c r="J138" s="28"/>
      <c r="K138" s="28"/>
      <c r="L138" s="28"/>
      <c r="M138" s="28"/>
      <c r="N138" s="28"/>
      <c r="O138" s="69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F138" s="15"/>
      <c r="AG138" s="15"/>
      <c r="AH138" s="15"/>
      <c r="AI138" s="15"/>
      <c r="AJ138" s="15"/>
      <c r="AK138" s="15"/>
      <c r="AL138" s="15"/>
      <c r="AM138" s="15"/>
      <c r="AN138" s="15"/>
      <c r="AO138" s="15"/>
      <c r="AP138" s="15"/>
      <c r="AQ138" s="15"/>
      <c r="AR138" s="15"/>
      <c r="AS138" s="15"/>
      <c r="AT138" s="15"/>
      <c r="AU138" s="15"/>
      <c r="AV138" s="15"/>
      <c r="AW138" s="15"/>
      <c r="AX138" s="15"/>
      <c r="AY138" s="15"/>
      <c r="AZ138" s="15"/>
      <c r="BA138" s="15"/>
      <c r="BB138" s="15"/>
      <c r="BC138" s="15"/>
      <c r="BD138" s="15"/>
      <c r="BE138" s="15"/>
      <c r="BF138" s="15"/>
      <c r="BG138" s="15"/>
      <c r="BH138" s="15"/>
      <c r="BI138" s="15"/>
      <c r="BJ138" s="15"/>
      <c r="BK138" s="15"/>
      <c r="BL138" s="15"/>
      <c r="BM138" s="15"/>
      <c r="BN138" s="15"/>
      <c r="BO138" s="15"/>
      <c r="BP138" s="15"/>
      <c r="BQ138" s="15"/>
      <c r="BR138" s="15"/>
      <c r="BS138" s="15"/>
      <c r="BT138" s="15"/>
      <c r="BU138" s="15"/>
      <c r="BV138" s="15"/>
      <c r="BW138" s="15"/>
      <c r="BX138" s="15"/>
      <c r="BY138" s="15"/>
      <c r="BZ138" s="15"/>
      <c r="CA138" s="15"/>
      <c r="CB138" s="15"/>
      <c r="CC138" s="15"/>
      <c r="CD138" s="15"/>
      <c r="CE138" s="15"/>
      <c r="CF138" s="15"/>
      <c r="CG138" s="15"/>
      <c r="CH138" s="15"/>
      <c r="CI138" s="15"/>
      <c r="CJ138" s="15"/>
      <c r="CK138" s="15"/>
      <c r="CL138" s="15"/>
      <c r="CM138" s="15"/>
      <c r="CN138" s="15"/>
      <c r="CO138" s="15"/>
      <c r="CP138" s="15"/>
      <c r="CQ138" s="15"/>
      <c r="CR138" s="15"/>
      <c r="CS138" s="15"/>
      <c r="CT138" s="15"/>
      <c r="CU138" s="15"/>
      <c r="CV138" s="15"/>
      <c r="CW138" s="15"/>
      <c r="CX138" s="15"/>
      <c r="CY138" s="15"/>
      <c r="CZ138" s="15"/>
      <c r="DA138" s="15"/>
      <c r="DB138" s="15"/>
      <c r="DC138" s="15"/>
      <c r="DD138" s="15"/>
      <c r="DE138" s="15"/>
      <c r="DF138" s="15"/>
      <c r="DG138" s="15"/>
      <c r="DH138" s="15"/>
      <c r="DI138" s="15"/>
      <c r="DJ138" s="15"/>
      <c r="DK138" s="15"/>
      <c r="DL138" s="15"/>
      <c r="DM138" s="15"/>
      <c r="DN138" s="15"/>
      <c r="DO138" s="15"/>
      <c r="DP138" s="15"/>
      <c r="DQ138" s="15"/>
      <c r="DR138" s="15"/>
      <c r="DS138" s="15"/>
      <c r="DT138" s="15"/>
      <c r="DU138" s="15"/>
      <c r="DV138" s="15"/>
      <c r="DW138" s="15"/>
      <c r="DX138" s="15"/>
      <c r="DY138" s="15"/>
      <c r="DZ138" s="15"/>
      <c r="EA138" s="15"/>
      <c r="EB138" s="15"/>
      <c r="EC138" s="15"/>
      <c r="ED138" s="15"/>
      <c r="EE138" s="15"/>
      <c r="EF138" s="15"/>
      <c r="EG138" s="15"/>
      <c r="EH138" s="15"/>
      <c r="EI138" s="15"/>
      <c r="EJ138" s="15"/>
      <c r="EK138" s="15"/>
      <c r="EL138" s="15"/>
      <c r="EM138" s="15"/>
      <c r="EN138" s="15"/>
      <c r="EO138" s="15"/>
      <c r="EP138" s="15"/>
      <c r="EQ138" s="15"/>
      <c r="ER138" s="15"/>
      <c r="ES138" s="15"/>
      <c r="ET138" s="15"/>
      <c r="EU138" s="15"/>
      <c r="EV138" s="15"/>
      <c r="EW138" s="15"/>
      <c r="EX138" s="15"/>
      <c r="EY138" s="15"/>
      <c r="EZ138" s="15"/>
      <c r="FA138" s="15"/>
      <c r="FB138" s="15"/>
      <c r="FC138" s="15"/>
      <c r="FD138" s="15"/>
      <c r="FE138" s="15"/>
      <c r="FF138" s="15"/>
      <c r="FG138" s="15"/>
      <c r="FH138" s="15"/>
      <c r="FI138" s="15"/>
      <c r="FJ138" s="15"/>
      <c r="FK138" s="15"/>
      <c r="FL138" s="15"/>
      <c r="FM138" s="15"/>
      <c r="FN138" s="15"/>
      <c r="FO138" s="15"/>
      <c r="FP138" s="15"/>
      <c r="FQ138" s="15"/>
      <c r="FR138" s="15"/>
      <c r="FS138" s="15"/>
      <c r="FT138" s="15"/>
      <c r="FU138" s="15"/>
      <c r="FV138" s="15"/>
      <c r="FW138" s="15"/>
      <c r="FX138" s="15"/>
      <c r="FY138" s="15"/>
      <c r="FZ138" s="15"/>
      <c r="GA138" s="15"/>
      <c r="GB138" s="15"/>
      <c r="GC138" s="15"/>
      <c r="GD138" s="15"/>
      <c r="GE138" s="15"/>
      <c r="GF138" s="15"/>
      <c r="GG138" s="15"/>
      <c r="GH138" s="15"/>
      <c r="GI138" s="15"/>
      <c r="GJ138" s="15"/>
      <c r="GK138" s="15"/>
      <c r="GL138" s="15"/>
      <c r="GM138" s="15"/>
      <c r="GN138" s="15"/>
      <c r="GO138" s="15"/>
      <c r="GP138" s="15"/>
      <c r="GQ138" s="15"/>
      <c r="GR138" s="15"/>
      <c r="GS138" s="15"/>
      <c r="GT138" s="15"/>
      <c r="GU138" s="15"/>
      <c r="GV138" s="15"/>
      <c r="GW138" s="15"/>
      <c r="GX138" s="15"/>
      <c r="GY138" s="15"/>
      <c r="GZ138" s="15"/>
      <c r="HA138" s="15"/>
      <c r="HB138" s="15"/>
      <c r="HC138" s="15"/>
      <c r="HD138" s="15"/>
      <c r="HE138" s="15"/>
      <c r="HF138" s="15"/>
      <c r="HG138" s="15"/>
      <c r="HH138" s="15"/>
      <c r="HI138" s="15"/>
      <c r="HJ138" s="15"/>
      <c r="HK138" s="15"/>
      <c r="HL138" s="15"/>
      <c r="HM138" s="15"/>
      <c r="HN138" s="15"/>
      <c r="HO138" s="15"/>
      <c r="HP138" s="15"/>
      <c r="HQ138" s="15"/>
      <c r="HR138" s="15"/>
      <c r="HS138" s="15"/>
      <c r="HT138" s="15"/>
      <c r="HU138" s="15"/>
      <c r="HV138" s="15"/>
      <c r="HW138" s="15"/>
      <c r="HX138" s="15"/>
      <c r="HY138" s="15"/>
      <c r="HZ138" s="15"/>
      <c r="IA138" s="15"/>
      <c r="IB138" s="15"/>
      <c r="IC138" s="15"/>
      <c r="ID138" s="15"/>
      <c r="IE138" s="15"/>
      <c r="IF138" s="15"/>
      <c r="IG138" s="15"/>
      <c r="IH138" s="15"/>
      <c r="II138" s="15"/>
      <c r="IJ138" s="15"/>
      <c r="IK138" s="15"/>
      <c r="IL138" s="15"/>
      <c r="IM138" s="15"/>
      <c r="IN138" s="15"/>
      <c r="IO138" s="15"/>
      <c r="IP138" s="15"/>
      <c r="IQ138" s="15"/>
      <c r="IR138" s="15"/>
      <c r="IS138" s="15"/>
      <c r="IT138" s="15"/>
      <c r="IU138" s="15"/>
      <c r="IV138" s="15"/>
    </row>
    <row r="139" spans="1:256" s="105" customFormat="1" ht="12.75">
      <c r="A139" s="312"/>
      <c r="B139" s="327" t="s">
        <v>283</v>
      </c>
      <c r="C139" s="131" t="s">
        <v>946</v>
      </c>
      <c r="D139" s="156">
        <v>1500</v>
      </c>
      <c r="E139" s="156">
        <v>1510</v>
      </c>
      <c r="F139" s="298">
        <v>1311</v>
      </c>
      <c r="G139" s="158">
        <f t="shared" si="6"/>
        <v>86.82119205298014</v>
      </c>
      <c r="H139" s="28"/>
      <c r="I139" s="28"/>
      <c r="J139" s="28"/>
      <c r="K139" s="28"/>
      <c r="L139" s="28"/>
      <c r="M139" s="28"/>
      <c r="N139" s="28"/>
      <c r="O139" s="69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F139" s="15"/>
      <c r="AG139" s="15"/>
      <c r="AH139" s="15"/>
      <c r="AI139" s="15"/>
      <c r="AJ139" s="15"/>
      <c r="AK139" s="15"/>
      <c r="AL139" s="15"/>
      <c r="AM139" s="15"/>
      <c r="AN139" s="15"/>
      <c r="AO139" s="15"/>
      <c r="AP139" s="15"/>
      <c r="AQ139" s="15"/>
      <c r="AR139" s="15"/>
      <c r="AS139" s="15"/>
      <c r="AT139" s="15"/>
      <c r="AU139" s="15"/>
      <c r="AV139" s="15"/>
      <c r="AW139" s="15"/>
      <c r="AX139" s="15"/>
      <c r="AY139" s="15"/>
      <c r="AZ139" s="15"/>
      <c r="BA139" s="15"/>
      <c r="BB139" s="15"/>
      <c r="BC139" s="15"/>
      <c r="BD139" s="15"/>
      <c r="BE139" s="15"/>
      <c r="BF139" s="15"/>
      <c r="BG139" s="15"/>
      <c r="BH139" s="15"/>
      <c r="BI139" s="15"/>
      <c r="BJ139" s="15"/>
      <c r="BK139" s="15"/>
      <c r="BL139" s="15"/>
      <c r="BM139" s="15"/>
      <c r="BN139" s="15"/>
      <c r="BO139" s="15"/>
      <c r="BP139" s="15"/>
      <c r="BQ139" s="15"/>
      <c r="BR139" s="15"/>
      <c r="BS139" s="15"/>
      <c r="BT139" s="15"/>
      <c r="BU139" s="15"/>
      <c r="BV139" s="15"/>
      <c r="BW139" s="15"/>
      <c r="BX139" s="15"/>
      <c r="BY139" s="15"/>
      <c r="BZ139" s="15"/>
      <c r="CA139" s="15"/>
      <c r="CB139" s="15"/>
      <c r="CC139" s="15"/>
      <c r="CD139" s="15"/>
      <c r="CE139" s="15"/>
      <c r="CF139" s="15"/>
      <c r="CG139" s="15"/>
      <c r="CH139" s="15"/>
      <c r="CI139" s="15"/>
      <c r="CJ139" s="15"/>
      <c r="CK139" s="15"/>
      <c r="CL139" s="15"/>
      <c r="CM139" s="15"/>
      <c r="CN139" s="15"/>
      <c r="CO139" s="15"/>
      <c r="CP139" s="15"/>
      <c r="CQ139" s="15"/>
      <c r="CR139" s="15"/>
      <c r="CS139" s="15"/>
      <c r="CT139" s="15"/>
      <c r="CU139" s="15"/>
      <c r="CV139" s="15"/>
      <c r="CW139" s="15"/>
      <c r="CX139" s="15"/>
      <c r="CY139" s="15"/>
      <c r="CZ139" s="15"/>
      <c r="DA139" s="15"/>
      <c r="DB139" s="15"/>
      <c r="DC139" s="15"/>
      <c r="DD139" s="15"/>
      <c r="DE139" s="15"/>
      <c r="DF139" s="15"/>
      <c r="DG139" s="15"/>
      <c r="DH139" s="15"/>
      <c r="DI139" s="15"/>
      <c r="DJ139" s="15"/>
      <c r="DK139" s="15"/>
      <c r="DL139" s="15"/>
      <c r="DM139" s="15"/>
      <c r="DN139" s="15"/>
      <c r="DO139" s="15"/>
      <c r="DP139" s="15"/>
      <c r="DQ139" s="15"/>
      <c r="DR139" s="15"/>
      <c r="DS139" s="15"/>
      <c r="DT139" s="15"/>
      <c r="DU139" s="15"/>
      <c r="DV139" s="15"/>
      <c r="DW139" s="15"/>
      <c r="DX139" s="15"/>
      <c r="DY139" s="15"/>
      <c r="DZ139" s="15"/>
      <c r="EA139" s="15"/>
      <c r="EB139" s="15"/>
      <c r="EC139" s="15"/>
      <c r="ED139" s="15"/>
      <c r="EE139" s="15"/>
      <c r="EF139" s="15"/>
      <c r="EG139" s="15"/>
      <c r="EH139" s="15"/>
      <c r="EI139" s="15"/>
      <c r="EJ139" s="15"/>
      <c r="EK139" s="15"/>
      <c r="EL139" s="15"/>
      <c r="EM139" s="15"/>
      <c r="EN139" s="15"/>
      <c r="EO139" s="15"/>
      <c r="EP139" s="15"/>
      <c r="EQ139" s="15"/>
      <c r="ER139" s="15"/>
      <c r="ES139" s="15"/>
      <c r="ET139" s="15"/>
      <c r="EU139" s="15"/>
      <c r="EV139" s="15"/>
      <c r="EW139" s="15"/>
      <c r="EX139" s="15"/>
      <c r="EY139" s="15"/>
      <c r="EZ139" s="15"/>
      <c r="FA139" s="15"/>
      <c r="FB139" s="15"/>
      <c r="FC139" s="15"/>
      <c r="FD139" s="15"/>
      <c r="FE139" s="15"/>
      <c r="FF139" s="15"/>
      <c r="FG139" s="15"/>
      <c r="FH139" s="15"/>
      <c r="FI139" s="15"/>
      <c r="FJ139" s="15"/>
      <c r="FK139" s="15"/>
      <c r="FL139" s="15"/>
      <c r="FM139" s="15"/>
      <c r="FN139" s="15"/>
      <c r="FO139" s="15"/>
      <c r="FP139" s="15"/>
      <c r="FQ139" s="15"/>
      <c r="FR139" s="15"/>
      <c r="FS139" s="15"/>
      <c r="FT139" s="15"/>
      <c r="FU139" s="15"/>
      <c r="FV139" s="15"/>
      <c r="FW139" s="15"/>
      <c r="FX139" s="15"/>
      <c r="FY139" s="15"/>
      <c r="FZ139" s="15"/>
      <c r="GA139" s="15"/>
      <c r="GB139" s="15"/>
      <c r="GC139" s="15"/>
      <c r="GD139" s="15"/>
      <c r="GE139" s="15"/>
      <c r="GF139" s="15"/>
      <c r="GG139" s="15"/>
      <c r="GH139" s="15"/>
      <c r="GI139" s="15"/>
      <c r="GJ139" s="15"/>
      <c r="GK139" s="15"/>
      <c r="GL139" s="15"/>
      <c r="GM139" s="15"/>
      <c r="GN139" s="15"/>
      <c r="GO139" s="15"/>
      <c r="GP139" s="15"/>
      <c r="GQ139" s="15"/>
      <c r="GR139" s="15"/>
      <c r="GS139" s="15"/>
      <c r="GT139" s="15"/>
      <c r="GU139" s="15"/>
      <c r="GV139" s="15"/>
      <c r="GW139" s="15"/>
      <c r="GX139" s="15"/>
      <c r="GY139" s="15"/>
      <c r="GZ139" s="15"/>
      <c r="HA139" s="15"/>
      <c r="HB139" s="15"/>
      <c r="HC139" s="15"/>
      <c r="HD139" s="15"/>
      <c r="HE139" s="15"/>
      <c r="HF139" s="15"/>
      <c r="HG139" s="15"/>
      <c r="HH139" s="15"/>
      <c r="HI139" s="15"/>
      <c r="HJ139" s="15"/>
      <c r="HK139" s="15"/>
      <c r="HL139" s="15"/>
      <c r="HM139" s="15"/>
      <c r="HN139" s="15"/>
      <c r="HO139" s="15"/>
      <c r="HP139" s="15"/>
      <c r="HQ139" s="15"/>
      <c r="HR139" s="15"/>
      <c r="HS139" s="15"/>
      <c r="HT139" s="15"/>
      <c r="HU139" s="15"/>
      <c r="HV139" s="15"/>
      <c r="HW139" s="15"/>
      <c r="HX139" s="15"/>
      <c r="HY139" s="15"/>
      <c r="HZ139" s="15"/>
      <c r="IA139" s="15"/>
      <c r="IB139" s="15"/>
      <c r="IC139" s="15"/>
      <c r="ID139" s="15"/>
      <c r="IE139" s="15"/>
      <c r="IF139" s="15"/>
      <c r="IG139" s="15"/>
      <c r="IH139" s="15"/>
      <c r="II139" s="15"/>
      <c r="IJ139" s="15"/>
      <c r="IK139" s="15"/>
      <c r="IL139" s="15"/>
      <c r="IM139" s="15"/>
      <c r="IN139" s="15"/>
      <c r="IO139" s="15"/>
      <c r="IP139" s="15"/>
      <c r="IQ139" s="15"/>
      <c r="IR139" s="15"/>
      <c r="IS139" s="15"/>
      <c r="IT139" s="15"/>
      <c r="IU139" s="15"/>
      <c r="IV139" s="15"/>
    </row>
    <row r="140" spans="1:256" s="105" customFormat="1" ht="12.75">
      <c r="A140" s="312"/>
      <c r="B140" s="326" t="s">
        <v>282</v>
      </c>
      <c r="C140" s="32" t="s">
        <v>971</v>
      </c>
      <c r="D140" s="154">
        <v>505</v>
      </c>
      <c r="E140" s="27">
        <v>445</v>
      </c>
      <c r="F140" s="280">
        <v>375</v>
      </c>
      <c r="G140" s="158">
        <f t="shared" si="6"/>
        <v>84.26966292134831</v>
      </c>
      <c r="H140" s="28"/>
      <c r="I140" s="28"/>
      <c r="J140" s="28"/>
      <c r="K140" s="28"/>
      <c r="L140" s="28"/>
      <c r="M140" s="28"/>
      <c r="N140" s="28"/>
      <c r="O140" s="69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F140" s="15"/>
      <c r="AG140" s="15"/>
      <c r="AH140" s="15"/>
      <c r="AI140" s="15"/>
      <c r="AJ140" s="15"/>
      <c r="AK140" s="15"/>
      <c r="AL140" s="15"/>
      <c r="AM140" s="15"/>
      <c r="AN140" s="15"/>
      <c r="AO140" s="15"/>
      <c r="AP140" s="15"/>
      <c r="AQ140" s="15"/>
      <c r="AR140" s="15"/>
      <c r="AS140" s="15"/>
      <c r="AT140" s="15"/>
      <c r="AU140" s="15"/>
      <c r="AV140" s="15"/>
      <c r="AW140" s="15"/>
      <c r="AX140" s="15"/>
      <c r="AY140" s="15"/>
      <c r="AZ140" s="15"/>
      <c r="BA140" s="15"/>
      <c r="BB140" s="15"/>
      <c r="BC140" s="15"/>
      <c r="BD140" s="15"/>
      <c r="BE140" s="15"/>
      <c r="BF140" s="15"/>
      <c r="BG140" s="15"/>
      <c r="BH140" s="15"/>
      <c r="BI140" s="15"/>
      <c r="BJ140" s="15"/>
      <c r="BK140" s="15"/>
      <c r="BL140" s="15"/>
      <c r="BM140" s="15"/>
      <c r="BN140" s="15"/>
      <c r="BO140" s="15"/>
      <c r="BP140" s="15"/>
      <c r="BQ140" s="15"/>
      <c r="BR140" s="15"/>
      <c r="BS140" s="15"/>
      <c r="BT140" s="15"/>
      <c r="BU140" s="15"/>
      <c r="BV140" s="15"/>
      <c r="BW140" s="15"/>
      <c r="BX140" s="15"/>
      <c r="BY140" s="15"/>
      <c r="BZ140" s="15"/>
      <c r="CA140" s="15"/>
      <c r="CB140" s="15"/>
      <c r="CC140" s="15"/>
      <c r="CD140" s="15"/>
      <c r="CE140" s="15"/>
      <c r="CF140" s="15"/>
      <c r="CG140" s="15"/>
      <c r="CH140" s="15"/>
      <c r="CI140" s="15"/>
      <c r="CJ140" s="15"/>
      <c r="CK140" s="15"/>
      <c r="CL140" s="15"/>
      <c r="CM140" s="15"/>
      <c r="CN140" s="15"/>
      <c r="CO140" s="15"/>
      <c r="CP140" s="15"/>
      <c r="CQ140" s="15"/>
      <c r="CR140" s="15"/>
      <c r="CS140" s="15"/>
      <c r="CT140" s="15"/>
      <c r="CU140" s="15"/>
      <c r="CV140" s="15"/>
      <c r="CW140" s="15"/>
      <c r="CX140" s="15"/>
      <c r="CY140" s="15"/>
      <c r="CZ140" s="15"/>
      <c r="DA140" s="15"/>
      <c r="DB140" s="15"/>
      <c r="DC140" s="15"/>
      <c r="DD140" s="15"/>
      <c r="DE140" s="15"/>
      <c r="DF140" s="15"/>
      <c r="DG140" s="15"/>
      <c r="DH140" s="15"/>
      <c r="DI140" s="15"/>
      <c r="DJ140" s="15"/>
      <c r="DK140" s="15"/>
      <c r="DL140" s="15"/>
      <c r="DM140" s="15"/>
      <c r="DN140" s="15"/>
      <c r="DO140" s="15"/>
      <c r="DP140" s="15"/>
      <c r="DQ140" s="15"/>
      <c r="DR140" s="15"/>
      <c r="DS140" s="15"/>
      <c r="DT140" s="15"/>
      <c r="DU140" s="15"/>
      <c r="DV140" s="15"/>
      <c r="DW140" s="15"/>
      <c r="DX140" s="15"/>
      <c r="DY140" s="15"/>
      <c r="DZ140" s="15"/>
      <c r="EA140" s="15"/>
      <c r="EB140" s="15"/>
      <c r="EC140" s="15"/>
      <c r="ED140" s="15"/>
      <c r="EE140" s="15"/>
      <c r="EF140" s="15"/>
      <c r="EG140" s="15"/>
      <c r="EH140" s="15"/>
      <c r="EI140" s="15"/>
      <c r="EJ140" s="15"/>
      <c r="EK140" s="15"/>
      <c r="EL140" s="15"/>
      <c r="EM140" s="15"/>
      <c r="EN140" s="15"/>
      <c r="EO140" s="15"/>
      <c r="EP140" s="15"/>
      <c r="EQ140" s="15"/>
      <c r="ER140" s="15"/>
      <c r="ES140" s="15"/>
      <c r="ET140" s="15"/>
      <c r="EU140" s="15"/>
      <c r="EV140" s="15"/>
      <c r="EW140" s="15"/>
      <c r="EX140" s="15"/>
      <c r="EY140" s="15"/>
      <c r="EZ140" s="15"/>
      <c r="FA140" s="15"/>
      <c r="FB140" s="15"/>
      <c r="FC140" s="15"/>
      <c r="FD140" s="15"/>
      <c r="FE140" s="15"/>
      <c r="FF140" s="15"/>
      <c r="FG140" s="15"/>
      <c r="FH140" s="15"/>
      <c r="FI140" s="15"/>
      <c r="FJ140" s="15"/>
      <c r="FK140" s="15"/>
      <c r="FL140" s="15"/>
      <c r="FM140" s="15"/>
      <c r="FN140" s="15"/>
      <c r="FO140" s="15"/>
      <c r="FP140" s="15"/>
      <c r="FQ140" s="15"/>
      <c r="FR140" s="15"/>
      <c r="FS140" s="15"/>
      <c r="FT140" s="15"/>
      <c r="FU140" s="15"/>
      <c r="FV140" s="15"/>
      <c r="FW140" s="15"/>
      <c r="FX140" s="15"/>
      <c r="FY140" s="15"/>
      <c r="FZ140" s="15"/>
      <c r="GA140" s="15"/>
      <c r="GB140" s="15"/>
      <c r="GC140" s="15"/>
      <c r="GD140" s="15"/>
      <c r="GE140" s="15"/>
      <c r="GF140" s="15"/>
      <c r="GG140" s="15"/>
      <c r="GH140" s="15"/>
      <c r="GI140" s="15"/>
      <c r="GJ140" s="15"/>
      <c r="GK140" s="15"/>
      <c r="GL140" s="15"/>
      <c r="GM140" s="15"/>
      <c r="GN140" s="15"/>
      <c r="GO140" s="15"/>
      <c r="GP140" s="15"/>
      <c r="GQ140" s="15"/>
      <c r="GR140" s="15"/>
      <c r="GS140" s="15"/>
      <c r="GT140" s="15"/>
      <c r="GU140" s="15"/>
      <c r="GV140" s="15"/>
      <c r="GW140" s="15"/>
      <c r="GX140" s="15"/>
      <c r="GY140" s="15"/>
      <c r="GZ140" s="15"/>
      <c r="HA140" s="15"/>
      <c r="HB140" s="15"/>
      <c r="HC140" s="15"/>
      <c r="HD140" s="15"/>
      <c r="HE140" s="15"/>
      <c r="HF140" s="15"/>
      <c r="HG140" s="15"/>
      <c r="HH140" s="15"/>
      <c r="HI140" s="15"/>
      <c r="HJ140" s="15"/>
      <c r="HK140" s="15"/>
      <c r="HL140" s="15"/>
      <c r="HM140" s="15"/>
      <c r="HN140" s="15"/>
      <c r="HO140" s="15"/>
      <c r="HP140" s="15"/>
      <c r="HQ140" s="15"/>
      <c r="HR140" s="15"/>
      <c r="HS140" s="15"/>
      <c r="HT140" s="15"/>
      <c r="HU140" s="15"/>
      <c r="HV140" s="15"/>
      <c r="HW140" s="15"/>
      <c r="HX140" s="15"/>
      <c r="HY140" s="15"/>
      <c r="HZ140" s="15"/>
      <c r="IA140" s="15"/>
      <c r="IB140" s="15"/>
      <c r="IC140" s="15"/>
      <c r="ID140" s="15"/>
      <c r="IE140" s="15"/>
      <c r="IF140" s="15"/>
      <c r="IG140" s="15"/>
      <c r="IH140" s="15"/>
      <c r="II140" s="15"/>
      <c r="IJ140" s="15"/>
      <c r="IK140" s="15"/>
      <c r="IL140" s="15"/>
      <c r="IM140" s="15"/>
      <c r="IN140" s="15"/>
      <c r="IO140" s="15"/>
      <c r="IP140" s="15"/>
      <c r="IQ140" s="15"/>
      <c r="IR140" s="15"/>
      <c r="IS140" s="15"/>
      <c r="IT140" s="15"/>
      <c r="IU140" s="15"/>
      <c r="IV140" s="15"/>
    </row>
    <row r="141" spans="1:256" s="105" customFormat="1" ht="12.75">
      <c r="A141" s="312"/>
      <c r="B141" s="328">
        <v>3299</v>
      </c>
      <c r="C141" s="131" t="s">
        <v>861</v>
      </c>
      <c r="D141" s="156">
        <v>1100</v>
      </c>
      <c r="E141" s="156">
        <v>1090</v>
      </c>
      <c r="F141" s="267">
        <v>672</v>
      </c>
      <c r="G141" s="158">
        <f t="shared" si="6"/>
        <v>61.65137614678899</v>
      </c>
      <c r="H141" s="28"/>
      <c r="I141" s="28"/>
      <c r="J141" s="28"/>
      <c r="K141" s="28"/>
      <c r="L141" s="28"/>
      <c r="M141" s="28"/>
      <c r="N141" s="28"/>
      <c r="O141" s="69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  <c r="AG141" s="15"/>
      <c r="AH141" s="15"/>
      <c r="AI141" s="15"/>
      <c r="AJ141" s="15"/>
      <c r="AK141" s="15"/>
      <c r="AL141" s="15"/>
      <c r="AM141" s="15"/>
      <c r="AN141" s="15"/>
      <c r="AO141" s="15"/>
      <c r="AP141" s="15"/>
      <c r="AQ141" s="15"/>
      <c r="AR141" s="15"/>
      <c r="AS141" s="15"/>
      <c r="AT141" s="15"/>
      <c r="AU141" s="15"/>
      <c r="AV141" s="15"/>
      <c r="AW141" s="15"/>
      <c r="AX141" s="15"/>
      <c r="AY141" s="15"/>
      <c r="AZ141" s="15"/>
      <c r="BA141" s="15"/>
      <c r="BB141" s="15"/>
      <c r="BC141" s="15"/>
      <c r="BD141" s="15"/>
      <c r="BE141" s="15"/>
      <c r="BF141" s="15"/>
      <c r="BG141" s="15"/>
      <c r="BH141" s="15"/>
      <c r="BI141" s="15"/>
      <c r="BJ141" s="15"/>
      <c r="BK141" s="15"/>
      <c r="BL141" s="15"/>
      <c r="BM141" s="15"/>
      <c r="BN141" s="15"/>
      <c r="BO141" s="15"/>
      <c r="BP141" s="15"/>
      <c r="BQ141" s="15"/>
      <c r="BR141" s="15"/>
      <c r="BS141" s="15"/>
      <c r="BT141" s="15"/>
      <c r="BU141" s="15"/>
      <c r="BV141" s="15"/>
      <c r="BW141" s="15"/>
      <c r="BX141" s="15"/>
      <c r="BY141" s="15"/>
      <c r="BZ141" s="15"/>
      <c r="CA141" s="15"/>
      <c r="CB141" s="15"/>
      <c r="CC141" s="15"/>
      <c r="CD141" s="15"/>
      <c r="CE141" s="15"/>
      <c r="CF141" s="15"/>
      <c r="CG141" s="15"/>
      <c r="CH141" s="15"/>
      <c r="CI141" s="15"/>
      <c r="CJ141" s="15"/>
      <c r="CK141" s="15"/>
      <c r="CL141" s="15"/>
      <c r="CM141" s="15"/>
      <c r="CN141" s="15"/>
      <c r="CO141" s="15"/>
      <c r="CP141" s="15"/>
      <c r="CQ141" s="15"/>
      <c r="CR141" s="15"/>
      <c r="CS141" s="15"/>
      <c r="CT141" s="15"/>
      <c r="CU141" s="15"/>
      <c r="CV141" s="15"/>
      <c r="CW141" s="15"/>
      <c r="CX141" s="15"/>
      <c r="CY141" s="15"/>
      <c r="CZ141" s="15"/>
      <c r="DA141" s="15"/>
      <c r="DB141" s="15"/>
      <c r="DC141" s="15"/>
      <c r="DD141" s="15"/>
      <c r="DE141" s="15"/>
      <c r="DF141" s="15"/>
      <c r="DG141" s="15"/>
      <c r="DH141" s="15"/>
      <c r="DI141" s="15"/>
      <c r="DJ141" s="15"/>
      <c r="DK141" s="15"/>
      <c r="DL141" s="15"/>
      <c r="DM141" s="15"/>
      <c r="DN141" s="15"/>
      <c r="DO141" s="15"/>
      <c r="DP141" s="15"/>
      <c r="DQ141" s="15"/>
      <c r="DR141" s="15"/>
      <c r="DS141" s="15"/>
      <c r="DT141" s="15"/>
      <c r="DU141" s="15"/>
      <c r="DV141" s="15"/>
      <c r="DW141" s="15"/>
      <c r="DX141" s="15"/>
      <c r="DY141" s="15"/>
      <c r="DZ141" s="15"/>
      <c r="EA141" s="15"/>
      <c r="EB141" s="15"/>
      <c r="EC141" s="15"/>
      <c r="ED141" s="15"/>
      <c r="EE141" s="15"/>
      <c r="EF141" s="15"/>
      <c r="EG141" s="15"/>
      <c r="EH141" s="15"/>
      <c r="EI141" s="15"/>
      <c r="EJ141" s="15"/>
      <c r="EK141" s="15"/>
      <c r="EL141" s="15"/>
      <c r="EM141" s="15"/>
      <c r="EN141" s="15"/>
      <c r="EO141" s="15"/>
      <c r="EP141" s="15"/>
      <c r="EQ141" s="15"/>
      <c r="ER141" s="15"/>
      <c r="ES141" s="15"/>
      <c r="ET141" s="15"/>
      <c r="EU141" s="15"/>
      <c r="EV141" s="15"/>
      <c r="EW141" s="15"/>
      <c r="EX141" s="15"/>
      <c r="EY141" s="15"/>
      <c r="EZ141" s="15"/>
      <c r="FA141" s="15"/>
      <c r="FB141" s="15"/>
      <c r="FC141" s="15"/>
      <c r="FD141" s="15"/>
      <c r="FE141" s="15"/>
      <c r="FF141" s="15"/>
      <c r="FG141" s="15"/>
      <c r="FH141" s="15"/>
      <c r="FI141" s="15"/>
      <c r="FJ141" s="15"/>
      <c r="FK141" s="15"/>
      <c r="FL141" s="15"/>
      <c r="FM141" s="15"/>
      <c r="FN141" s="15"/>
      <c r="FO141" s="15"/>
      <c r="FP141" s="15"/>
      <c r="FQ141" s="15"/>
      <c r="FR141" s="15"/>
      <c r="FS141" s="15"/>
      <c r="FT141" s="15"/>
      <c r="FU141" s="15"/>
      <c r="FV141" s="15"/>
      <c r="FW141" s="15"/>
      <c r="FX141" s="15"/>
      <c r="FY141" s="15"/>
      <c r="FZ141" s="15"/>
      <c r="GA141" s="15"/>
      <c r="GB141" s="15"/>
      <c r="GC141" s="15"/>
      <c r="GD141" s="15"/>
      <c r="GE141" s="15"/>
      <c r="GF141" s="15"/>
      <c r="GG141" s="15"/>
      <c r="GH141" s="15"/>
      <c r="GI141" s="15"/>
      <c r="GJ141" s="15"/>
      <c r="GK141" s="15"/>
      <c r="GL141" s="15"/>
      <c r="GM141" s="15"/>
      <c r="GN141" s="15"/>
      <c r="GO141" s="15"/>
      <c r="GP141" s="15"/>
      <c r="GQ141" s="15"/>
      <c r="GR141" s="15"/>
      <c r="GS141" s="15"/>
      <c r="GT141" s="15"/>
      <c r="GU141" s="15"/>
      <c r="GV141" s="15"/>
      <c r="GW141" s="15"/>
      <c r="GX141" s="15"/>
      <c r="GY141" s="15"/>
      <c r="GZ141" s="15"/>
      <c r="HA141" s="15"/>
      <c r="HB141" s="15"/>
      <c r="HC141" s="15"/>
      <c r="HD141" s="15"/>
      <c r="HE141" s="15"/>
      <c r="HF141" s="15"/>
      <c r="HG141" s="15"/>
      <c r="HH141" s="15"/>
      <c r="HI141" s="15"/>
      <c r="HJ141" s="15"/>
      <c r="HK141" s="15"/>
      <c r="HL141" s="15"/>
      <c r="HM141" s="15"/>
      <c r="HN141" s="15"/>
      <c r="HO141" s="15"/>
      <c r="HP141" s="15"/>
      <c r="HQ141" s="15"/>
      <c r="HR141" s="15"/>
      <c r="HS141" s="15"/>
      <c r="HT141" s="15"/>
      <c r="HU141" s="15"/>
      <c r="HV141" s="15"/>
      <c r="HW141" s="15"/>
      <c r="HX141" s="15"/>
      <c r="HY141" s="15"/>
      <c r="HZ141" s="15"/>
      <c r="IA141" s="15"/>
      <c r="IB141" s="15"/>
      <c r="IC141" s="15"/>
      <c r="ID141" s="15"/>
      <c r="IE141" s="15"/>
      <c r="IF141" s="15"/>
      <c r="IG141" s="15"/>
      <c r="IH141" s="15"/>
      <c r="II141" s="15"/>
      <c r="IJ141" s="15"/>
      <c r="IK141" s="15"/>
      <c r="IL141" s="15"/>
      <c r="IM141" s="15"/>
      <c r="IN141" s="15"/>
      <c r="IO141" s="15"/>
      <c r="IP141" s="15"/>
      <c r="IQ141" s="15"/>
      <c r="IR141" s="15"/>
      <c r="IS141" s="15"/>
      <c r="IT141" s="15"/>
      <c r="IU141" s="15"/>
      <c r="IV141" s="15"/>
    </row>
    <row r="142" spans="1:256" s="105" customFormat="1" ht="12.75">
      <c r="A142" s="312"/>
      <c r="B142" s="326" t="s">
        <v>283</v>
      </c>
      <c r="C142" s="32" t="s">
        <v>862</v>
      </c>
      <c r="D142" s="154">
        <v>230</v>
      </c>
      <c r="E142" s="280">
        <v>230</v>
      </c>
      <c r="F142" s="280">
        <v>230</v>
      </c>
      <c r="G142" s="158">
        <f t="shared" si="6"/>
        <v>100</v>
      </c>
      <c r="H142" s="28"/>
      <c r="I142" s="28"/>
      <c r="J142" s="28"/>
      <c r="K142" s="28"/>
      <c r="L142" s="28"/>
      <c r="M142" s="28"/>
      <c r="N142" s="28"/>
      <c r="O142" s="69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F142" s="15"/>
      <c r="AG142" s="15"/>
      <c r="AH142" s="15"/>
      <c r="AI142" s="15"/>
      <c r="AJ142" s="15"/>
      <c r="AK142" s="15"/>
      <c r="AL142" s="15"/>
      <c r="AM142" s="15"/>
      <c r="AN142" s="15"/>
      <c r="AO142" s="15"/>
      <c r="AP142" s="15"/>
      <c r="AQ142" s="15"/>
      <c r="AR142" s="15"/>
      <c r="AS142" s="15"/>
      <c r="AT142" s="15"/>
      <c r="AU142" s="15"/>
      <c r="AV142" s="15"/>
      <c r="AW142" s="15"/>
      <c r="AX142" s="15"/>
      <c r="AY142" s="15"/>
      <c r="AZ142" s="15"/>
      <c r="BA142" s="15"/>
      <c r="BB142" s="15"/>
      <c r="BC142" s="15"/>
      <c r="BD142" s="15"/>
      <c r="BE142" s="15"/>
      <c r="BF142" s="15"/>
      <c r="BG142" s="15"/>
      <c r="BH142" s="15"/>
      <c r="BI142" s="15"/>
      <c r="BJ142" s="15"/>
      <c r="BK142" s="15"/>
      <c r="BL142" s="15"/>
      <c r="BM142" s="15"/>
      <c r="BN142" s="15"/>
      <c r="BO142" s="15"/>
      <c r="BP142" s="15"/>
      <c r="BQ142" s="15"/>
      <c r="BR142" s="15"/>
      <c r="BS142" s="15"/>
      <c r="BT142" s="15"/>
      <c r="BU142" s="15"/>
      <c r="BV142" s="15"/>
      <c r="BW142" s="15"/>
      <c r="BX142" s="15"/>
      <c r="BY142" s="15"/>
      <c r="BZ142" s="15"/>
      <c r="CA142" s="15"/>
      <c r="CB142" s="15"/>
      <c r="CC142" s="15"/>
      <c r="CD142" s="15"/>
      <c r="CE142" s="15"/>
      <c r="CF142" s="15"/>
      <c r="CG142" s="15"/>
      <c r="CH142" s="15"/>
      <c r="CI142" s="15"/>
      <c r="CJ142" s="15"/>
      <c r="CK142" s="15"/>
      <c r="CL142" s="15"/>
      <c r="CM142" s="15"/>
      <c r="CN142" s="15"/>
      <c r="CO142" s="15"/>
      <c r="CP142" s="15"/>
      <c r="CQ142" s="15"/>
      <c r="CR142" s="15"/>
      <c r="CS142" s="15"/>
      <c r="CT142" s="15"/>
      <c r="CU142" s="15"/>
      <c r="CV142" s="15"/>
      <c r="CW142" s="15"/>
      <c r="CX142" s="15"/>
      <c r="CY142" s="15"/>
      <c r="CZ142" s="15"/>
      <c r="DA142" s="15"/>
      <c r="DB142" s="15"/>
      <c r="DC142" s="15"/>
      <c r="DD142" s="15"/>
      <c r="DE142" s="15"/>
      <c r="DF142" s="15"/>
      <c r="DG142" s="15"/>
      <c r="DH142" s="15"/>
      <c r="DI142" s="15"/>
      <c r="DJ142" s="15"/>
      <c r="DK142" s="15"/>
      <c r="DL142" s="15"/>
      <c r="DM142" s="15"/>
      <c r="DN142" s="15"/>
      <c r="DO142" s="15"/>
      <c r="DP142" s="15"/>
      <c r="DQ142" s="15"/>
      <c r="DR142" s="15"/>
      <c r="DS142" s="15"/>
      <c r="DT142" s="15"/>
      <c r="DU142" s="15"/>
      <c r="DV142" s="15"/>
      <c r="DW142" s="15"/>
      <c r="DX142" s="15"/>
      <c r="DY142" s="15"/>
      <c r="DZ142" s="15"/>
      <c r="EA142" s="15"/>
      <c r="EB142" s="15"/>
      <c r="EC142" s="15"/>
      <c r="ED142" s="15"/>
      <c r="EE142" s="15"/>
      <c r="EF142" s="15"/>
      <c r="EG142" s="15"/>
      <c r="EH142" s="15"/>
      <c r="EI142" s="15"/>
      <c r="EJ142" s="15"/>
      <c r="EK142" s="15"/>
      <c r="EL142" s="15"/>
      <c r="EM142" s="15"/>
      <c r="EN142" s="15"/>
      <c r="EO142" s="15"/>
      <c r="EP142" s="15"/>
      <c r="EQ142" s="15"/>
      <c r="ER142" s="15"/>
      <c r="ES142" s="15"/>
      <c r="ET142" s="15"/>
      <c r="EU142" s="15"/>
      <c r="EV142" s="15"/>
      <c r="EW142" s="15"/>
      <c r="EX142" s="15"/>
      <c r="EY142" s="15"/>
      <c r="EZ142" s="15"/>
      <c r="FA142" s="15"/>
      <c r="FB142" s="15"/>
      <c r="FC142" s="15"/>
      <c r="FD142" s="15"/>
      <c r="FE142" s="15"/>
      <c r="FF142" s="15"/>
      <c r="FG142" s="15"/>
      <c r="FH142" s="15"/>
      <c r="FI142" s="15"/>
      <c r="FJ142" s="15"/>
      <c r="FK142" s="15"/>
      <c r="FL142" s="15"/>
      <c r="FM142" s="15"/>
      <c r="FN142" s="15"/>
      <c r="FO142" s="15"/>
      <c r="FP142" s="15"/>
      <c r="FQ142" s="15"/>
      <c r="FR142" s="15"/>
      <c r="FS142" s="15"/>
      <c r="FT142" s="15"/>
      <c r="FU142" s="15"/>
      <c r="FV142" s="15"/>
      <c r="FW142" s="15"/>
      <c r="FX142" s="15"/>
      <c r="FY142" s="15"/>
      <c r="FZ142" s="15"/>
      <c r="GA142" s="15"/>
      <c r="GB142" s="15"/>
      <c r="GC142" s="15"/>
      <c r="GD142" s="15"/>
      <c r="GE142" s="15"/>
      <c r="GF142" s="15"/>
      <c r="GG142" s="15"/>
      <c r="GH142" s="15"/>
      <c r="GI142" s="15"/>
      <c r="GJ142" s="15"/>
      <c r="GK142" s="15"/>
      <c r="GL142" s="15"/>
      <c r="GM142" s="15"/>
      <c r="GN142" s="15"/>
      <c r="GO142" s="15"/>
      <c r="GP142" s="15"/>
      <c r="GQ142" s="15"/>
      <c r="GR142" s="15"/>
      <c r="GS142" s="15"/>
      <c r="GT142" s="15"/>
      <c r="GU142" s="15"/>
      <c r="GV142" s="15"/>
      <c r="GW142" s="15"/>
      <c r="GX142" s="15"/>
      <c r="GY142" s="15"/>
      <c r="GZ142" s="15"/>
      <c r="HA142" s="15"/>
      <c r="HB142" s="15"/>
      <c r="HC142" s="15"/>
      <c r="HD142" s="15"/>
      <c r="HE142" s="15"/>
      <c r="HF142" s="15"/>
      <c r="HG142" s="15"/>
      <c r="HH142" s="15"/>
      <c r="HI142" s="15"/>
      <c r="HJ142" s="15"/>
      <c r="HK142" s="15"/>
      <c r="HL142" s="15"/>
      <c r="HM142" s="15"/>
      <c r="HN142" s="15"/>
      <c r="HO142" s="15"/>
      <c r="HP142" s="15"/>
      <c r="HQ142" s="15"/>
      <c r="HR142" s="15"/>
      <c r="HS142" s="15"/>
      <c r="HT142" s="15"/>
      <c r="HU142" s="15"/>
      <c r="HV142" s="15"/>
      <c r="HW142" s="15"/>
      <c r="HX142" s="15"/>
      <c r="HY142" s="15"/>
      <c r="HZ142" s="15"/>
      <c r="IA142" s="15"/>
      <c r="IB142" s="15"/>
      <c r="IC142" s="15"/>
      <c r="ID142" s="15"/>
      <c r="IE142" s="15"/>
      <c r="IF142" s="15"/>
      <c r="IG142" s="15"/>
      <c r="IH142" s="15"/>
      <c r="II142" s="15"/>
      <c r="IJ142" s="15"/>
      <c r="IK142" s="15"/>
      <c r="IL142" s="15"/>
      <c r="IM142" s="15"/>
      <c r="IN142" s="15"/>
      <c r="IO142" s="15"/>
      <c r="IP142" s="15"/>
      <c r="IQ142" s="15"/>
      <c r="IR142" s="15"/>
      <c r="IS142" s="15"/>
      <c r="IT142" s="15"/>
      <c r="IU142" s="15"/>
      <c r="IV142" s="15"/>
    </row>
    <row r="143" spans="1:256" s="105" customFormat="1" ht="12.75">
      <c r="A143" s="312"/>
      <c r="B143" s="327" t="s">
        <v>281</v>
      </c>
      <c r="C143" s="131" t="s">
        <v>864</v>
      </c>
      <c r="D143" s="156">
        <v>13718</v>
      </c>
      <c r="E143" s="298">
        <v>13496</v>
      </c>
      <c r="F143" s="298">
        <v>11907</v>
      </c>
      <c r="G143" s="158">
        <f t="shared" si="6"/>
        <v>88.22614107883817</v>
      </c>
      <c r="H143" s="28"/>
      <c r="I143" s="28"/>
      <c r="J143" s="28"/>
      <c r="K143" s="28"/>
      <c r="L143" s="28"/>
      <c r="M143" s="28"/>
      <c r="N143" s="28"/>
      <c r="O143" s="69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F143" s="15"/>
      <c r="AG143" s="15"/>
      <c r="AH143" s="15"/>
      <c r="AI143" s="15"/>
      <c r="AJ143" s="15"/>
      <c r="AK143" s="15"/>
      <c r="AL143" s="15"/>
      <c r="AM143" s="15"/>
      <c r="AN143" s="15"/>
      <c r="AO143" s="15"/>
      <c r="AP143" s="15"/>
      <c r="AQ143" s="15"/>
      <c r="AR143" s="15"/>
      <c r="AS143" s="15"/>
      <c r="AT143" s="15"/>
      <c r="AU143" s="15"/>
      <c r="AV143" s="15"/>
      <c r="AW143" s="15"/>
      <c r="AX143" s="15"/>
      <c r="AY143" s="15"/>
      <c r="AZ143" s="15"/>
      <c r="BA143" s="15"/>
      <c r="BB143" s="15"/>
      <c r="BC143" s="15"/>
      <c r="BD143" s="15"/>
      <c r="BE143" s="15"/>
      <c r="BF143" s="15"/>
      <c r="BG143" s="15"/>
      <c r="BH143" s="15"/>
      <c r="BI143" s="15"/>
      <c r="BJ143" s="15"/>
      <c r="BK143" s="15"/>
      <c r="BL143" s="15"/>
      <c r="BM143" s="15"/>
      <c r="BN143" s="15"/>
      <c r="BO143" s="15"/>
      <c r="BP143" s="15"/>
      <c r="BQ143" s="15"/>
      <c r="BR143" s="15"/>
      <c r="BS143" s="15"/>
      <c r="BT143" s="15"/>
      <c r="BU143" s="15"/>
      <c r="BV143" s="15"/>
      <c r="BW143" s="15"/>
      <c r="BX143" s="15"/>
      <c r="BY143" s="15"/>
      <c r="BZ143" s="15"/>
      <c r="CA143" s="15"/>
      <c r="CB143" s="15"/>
      <c r="CC143" s="15"/>
      <c r="CD143" s="15"/>
      <c r="CE143" s="15"/>
      <c r="CF143" s="15"/>
      <c r="CG143" s="15"/>
      <c r="CH143" s="15"/>
      <c r="CI143" s="15"/>
      <c r="CJ143" s="15"/>
      <c r="CK143" s="15"/>
      <c r="CL143" s="15"/>
      <c r="CM143" s="15"/>
      <c r="CN143" s="15"/>
      <c r="CO143" s="15"/>
      <c r="CP143" s="15"/>
      <c r="CQ143" s="15"/>
      <c r="CR143" s="15"/>
      <c r="CS143" s="15"/>
      <c r="CT143" s="15"/>
      <c r="CU143" s="15"/>
      <c r="CV143" s="15"/>
      <c r="CW143" s="15"/>
      <c r="CX143" s="15"/>
      <c r="CY143" s="15"/>
      <c r="CZ143" s="15"/>
      <c r="DA143" s="15"/>
      <c r="DB143" s="15"/>
      <c r="DC143" s="15"/>
      <c r="DD143" s="15"/>
      <c r="DE143" s="15"/>
      <c r="DF143" s="15"/>
      <c r="DG143" s="15"/>
      <c r="DH143" s="15"/>
      <c r="DI143" s="15"/>
      <c r="DJ143" s="15"/>
      <c r="DK143" s="15"/>
      <c r="DL143" s="15"/>
      <c r="DM143" s="15"/>
      <c r="DN143" s="15"/>
      <c r="DO143" s="15"/>
      <c r="DP143" s="15"/>
      <c r="DQ143" s="15"/>
      <c r="DR143" s="15"/>
      <c r="DS143" s="15"/>
      <c r="DT143" s="15"/>
      <c r="DU143" s="15"/>
      <c r="DV143" s="15"/>
      <c r="DW143" s="15"/>
      <c r="DX143" s="15"/>
      <c r="DY143" s="15"/>
      <c r="DZ143" s="15"/>
      <c r="EA143" s="15"/>
      <c r="EB143" s="15"/>
      <c r="EC143" s="15"/>
      <c r="ED143" s="15"/>
      <c r="EE143" s="15"/>
      <c r="EF143" s="15"/>
      <c r="EG143" s="15"/>
      <c r="EH143" s="15"/>
      <c r="EI143" s="15"/>
      <c r="EJ143" s="15"/>
      <c r="EK143" s="15"/>
      <c r="EL143" s="15"/>
      <c r="EM143" s="15"/>
      <c r="EN143" s="15"/>
      <c r="EO143" s="15"/>
      <c r="EP143" s="15"/>
      <c r="EQ143" s="15"/>
      <c r="ER143" s="15"/>
      <c r="ES143" s="15"/>
      <c r="ET143" s="15"/>
      <c r="EU143" s="15"/>
      <c r="EV143" s="15"/>
      <c r="EW143" s="15"/>
      <c r="EX143" s="15"/>
      <c r="EY143" s="15"/>
      <c r="EZ143" s="15"/>
      <c r="FA143" s="15"/>
      <c r="FB143" s="15"/>
      <c r="FC143" s="15"/>
      <c r="FD143" s="15"/>
      <c r="FE143" s="15"/>
      <c r="FF143" s="15"/>
      <c r="FG143" s="15"/>
      <c r="FH143" s="15"/>
      <c r="FI143" s="15"/>
      <c r="FJ143" s="15"/>
      <c r="FK143" s="15"/>
      <c r="FL143" s="15"/>
      <c r="FM143" s="15"/>
      <c r="FN143" s="15"/>
      <c r="FO143" s="15"/>
      <c r="FP143" s="15"/>
      <c r="FQ143" s="15"/>
      <c r="FR143" s="15"/>
      <c r="FS143" s="15"/>
      <c r="FT143" s="15"/>
      <c r="FU143" s="15"/>
      <c r="FV143" s="15"/>
      <c r="FW143" s="15"/>
      <c r="FX143" s="15"/>
      <c r="FY143" s="15"/>
      <c r="FZ143" s="15"/>
      <c r="GA143" s="15"/>
      <c r="GB143" s="15"/>
      <c r="GC143" s="15"/>
      <c r="GD143" s="15"/>
      <c r="GE143" s="15"/>
      <c r="GF143" s="15"/>
      <c r="GG143" s="15"/>
      <c r="GH143" s="15"/>
      <c r="GI143" s="15"/>
      <c r="GJ143" s="15"/>
      <c r="GK143" s="15"/>
      <c r="GL143" s="15"/>
      <c r="GM143" s="15"/>
      <c r="GN143" s="15"/>
      <c r="GO143" s="15"/>
      <c r="GP143" s="15"/>
      <c r="GQ143" s="15"/>
      <c r="GR143" s="15"/>
      <c r="GS143" s="15"/>
      <c r="GT143" s="15"/>
      <c r="GU143" s="15"/>
      <c r="GV143" s="15"/>
      <c r="GW143" s="15"/>
      <c r="GX143" s="15"/>
      <c r="GY143" s="15"/>
      <c r="GZ143" s="15"/>
      <c r="HA143" s="15"/>
      <c r="HB143" s="15"/>
      <c r="HC143" s="15"/>
      <c r="HD143" s="15"/>
      <c r="HE143" s="15"/>
      <c r="HF143" s="15"/>
      <c r="HG143" s="15"/>
      <c r="HH143" s="15"/>
      <c r="HI143" s="15"/>
      <c r="HJ143" s="15"/>
      <c r="HK143" s="15"/>
      <c r="HL143" s="15"/>
      <c r="HM143" s="15"/>
      <c r="HN143" s="15"/>
      <c r="HO143" s="15"/>
      <c r="HP143" s="15"/>
      <c r="HQ143" s="15"/>
      <c r="HR143" s="15"/>
      <c r="HS143" s="15"/>
      <c r="HT143" s="15"/>
      <c r="HU143" s="15"/>
      <c r="HV143" s="15"/>
      <c r="HW143" s="15"/>
      <c r="HX143" s="15"/>
      <c r="HY143" s="15"/>
      <c r="HZ143" s="15"/>
      <c r="IA143" s="15"/>
      <c r="IB143" s="15"/>
      <c r="IC143" s="15"/>
      <c r="ID143" s="15"/>
      <c r="IE143" s="15"/>
      <c r="IF143" s="15"/>
      <c r="IG143" s="15"/>
      <c r="IH143" s="15"/>
      <c r="II143" s="15"/>
      <c r="IJ143" s="15"/>
      <c r="IK143" s="15"/>
      <c r="IL143" s="15"/>
      <c r="IM143" s="15"/>
      <c r="IN143" s="15"/>
      <c r="IO143" s="15"/>
      <c r="IP143" s="15"/>
      <c r="IQ143" s="15"/>
      <c r="IR143" s="15"/>
      <c r="IS143" s="15"/>
      <c r="IT143" s="15"/>
      <c r="IU143" s="15"/>
      <c r="IV143" s="15"/>
    </row>
    <row r="144" spans="1:256" s="105" customFormat="1" ht="12.75">
      <c r="A144" s="312"/>
      <c r="B144" s="327" t="s">
        <v>281</v>
      </c>
      <c r="C144" s="131" t="s">
        <v>119</v>
      </c>
      <c r="D144" s="156">
        <v>2000</v>
      </c>
      <c r="E144" s="298">
        <v>0</v>
      </c>
      <c r="F144" s="298">
        <v>0</v>
      </c>
      <c r="G144" s="158" t="s">
        <v>739</v>
      </c>
      <c r="H144" s="28"/>
      <c r="I144" s="28"/>
      <c r="J144" s="28"/>
      <c r="K144" s="28"/>
      <c r="L144" s="28"/>
      <c r="M144" s="28"/>
      <c r="N144" s="28"/>
      <c r="O144" s="69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F144" s="15"/>
      <c r="AG144" s="15"/>
      <c r="AH144" s="15"/>
      <c r="AI144" s="15"/>
      <c r="AJ144" s="15"/>
      <c r="AK144" s="15"/>
      <c r="AL144" s="15"/>
      <c r="AM144" s="15"/>
      <c r="AN144" s="15"/>
      <c r="AO144" s="15"/>
      <c r="AP144" s="15"/>
      <c r="AQ144" s="15"/>
      <c r="AR144" s="15"/>
      <c r="AS144" s="15"/>
      <c r="AT144" s="15"/>
      <c r="AU144" s="15"/>
      <c r="AV144" s="15"/>
      <c r="AW144" s="15"/>
      <c r="AX144" s="15"/>
      <c r="AY144" s="15"/>
      <c r="AZ144" s="15"/>
      <c r="BA144" s="15"/>
      <c r="BB144" s="15"/>
      <c r="BC144" s="15"/>
      <c r="BD144" s="15"/>
      <c r="BE144" s="15"/>
      <c r="BF144" s="15"/>
      <c r="BG144" s="15"/>
      <c r="BH144" s="15"/>
      <c r="BI144" s="15"/>
      <c r="BJ144" s="15"/>
      <c r="BK144" s="15"/>
      <c r="BL144" s="15"/>
      <c r="BM144" s="15"/>
      <c r="BN144" s="15"/>
      <c r="BO144" s="15"/>
      <c r="BP144" s="15"/>
      <c r="BQ144" s="15"/>
      <c r="BR144" s="15"/>
      <c r="BS144" s="15"/>
      <c r="BT144" s="15"/>
      <c r="BU144" s="15"/>
      <c r="BV144" s="15"/>
      <c r="BW144" s="15"/>
      <c r="BX144" s="15"/>
      <c r="BY144" s="15"/>
      <c r="BZ144" s="15"/>
      <c r="CA144" s="15"/>
      <c r="CB144" s="15"/>
      <c r="CC144" s="15"/>
      <c r="CD144" s="15"/>
      <c r="CE144" s="15"/>
      <c r="CF144" s="15"/>
      <c r="CG144" s="15"/>
      <c r="CH144" s="15"/>
      <c r="CI144" s="15"/>
      <c r="CJ144" s="15"/>
      <c r="CK144" s="15"/>
      <c r="CL144" s="15"/>
      <c r="CM144" s="15"/>
      <c r="CN144" s="15"/>
      <c r="CO144" s="15"/>
      <c r="CP144" s="15"/>
      <c r="CQ144" s="15"/>
      <c r="CR144" s="15"/>
      <c r="CS144" s="15"/>
      <c r="CT144" s="15"/>
      <c r="CU144" s="15"/>
      <c r="CV144" s="15"/>
      <c r="CW144" s="15"/>
      <c r="CX144" s="15"/>
      <c r="CY144" s="15"/>
      <c r="CZ144" s="15"/>
      <c r="DA144" s="15"/>
      <c r="DB144" s="15"/>
      <c r="DC144" s="15"/>
      <c r="DD144" s="15"/>
      <c r="DE144" s="15"/>
      <c r="DF144" s="15"/>
      <c r="DG144" s="15"/>
      <c r="DH144" s="15"/>
      <c r="DI144" s="15"/>
      <c r="DJ144" s="15"/>
      <c r="DK144" s="15"/>
      <c r="DL144" s="15"/>
      <c r="DM144" s="15"/>
      <c r="DN144" s="15"/>
      <c r="DO144" s="15"/>
      <c r="DP144" s="15"/>
      <c r="DQ144" s="15"/>
      <c r="DR144" s="15"/>
      <c r="DS144" s="15"/>
      <c r="DT144" s="15"/>
      <c r="DU144" s="15"/>
      <c r="DV144" s="15"/>
      <c r="DW144" s="15"/>
      <c r="DX144" s="15"/>
      <c r="DY144" s="15"/>
      <c r="DZ144" s="15"/>
      <c r="EA144" s="15"/>
      <c r="EB144" s="15"/>
      <c r="EC144" s="15"/>
      <c r="ED144" s="15"/>
      <c r="EE144" s="15"/>
      <c r="EF144" s="15"/>
      <c r="EG144" s="15"/>
      <c r="EH144" s="15"/>
      <c r="EI144" s="15"/>
      <c r="EJ144" s="15"/>
      <c r="EK144" s="15"/>
      <c r="EL144" s="15"/>
      <c r="EM144" s="15"/>
      <c r="EN144" s="15"/>
      <c r="EO144" s="15"/>
      <c r="EP144" s="15"/>
      <c r="EQ144" s="15"/>
      <c r="ER144" s="15"/>
      <c r="ES144" s="15"/>
      <c r="ET144" s="15"/>
      <c r="EU144" s="15"/>
      <c r="EV144" s="15"/>
      <c r="EW144" s="15"/>
      <c r="EX144" s="15"/>
      <c r="EY144" s="15"/>
      <c r="EZ144" s="15"/>
      <c r="FA144" s="15"/>
      <c r="FB144" s="15"/>
      <c r="FC144" s="15"/>
      <c r="FD144" s="15"/>
      <c r="FE144" s="15"/>
      <c r="FF144" s="15"/>
      <c r="FG144" s="15"/>
      <c r="FH144" s="15"/>
      <c r="FI144" s="15"/>
      <c r="FJ144" s="15"/>
      <c r="FK144" s="15"/>
      <c r="FL144" s="15"/>
      <c r="FM144" s="15"/>
      <c r="FN144" s="15"/>
      <c r="FO144" s="15"/>
      <c r="FP144" s="15"/>
      <c r="FQ144" s="15"/>
      <c r="FR144" s="15"/>
      <c r="FS144" s="15"/>
      <c r="FT144" s="15"/>
      <c r="FU144" s="15"/>
      <c r="FV144" s="15"/>
      <c r="FW144" s="15"/>
      <c r="FX144" s="15"/>
      <c r="FY144" s="15"/>
      <c r="FZ144" s="15"/>
      <c r="GA144" s="15"/>
      <c r="GB144" s="15"/>
      <c r="GC144" s="15"/>
      <c r="GD144" s="15"/>
      <c r="GE144" s="15"/>
      <c r="GF144" s="15"/>
      <c r="GG144" s="15"/>
      <c r="GH144" s="15"/>
      <c r="GI144" s="15"/>
      <c r="GJ144" s="15"/>
      <c r="GK144" s="15"/>
      <c r="GL144" s="15"/>
      <c r="GM144" s="15"/>
      <c r="GN144" s="15"/>
      <c r="GO144" s="15"/>
      <c r="GP144" s="15"/>
      <c r="GQ144" s="15"/>
      <c r="GR144" s="15"/>
      <c r="GS144" s="15"/>
      <c r="GT144" s="15"/>
      <c r="GU144" s="15"/>
      <c r="GV144" s="15"/>
      <c r="GW144" s="15"/>
      <c r="GX144" s="15"/>
      <c r="GY144" s="15"/>
      <c r="GZ144" s="15"/>
      <c r="HA144" s="15"/>
      <c r="HB144" s="15"/>
      <c r="HC144" s="15"/>
      <c r="HD144" s="15"/>
      <c r="HE144" s="15"/>
      <c r="HF144" s="15"/>
      <c r="HG144" s="15"/>
      <c r="HH144" s="15"/>
      <c r="HI144" s="15"/>
      <c r="HJ144" s="15"/>
      <c r="HK144" s="15"/>
      <c r="HL144" s="15"/>
      <c r="HM144" s="15"/>
      <c r="HN144" s="15"/>
      <c r="HO144" s="15"/>
      <c r="HP144" s="15"/>
      <c r="HQ144" s="15"/>
      <c r="HR144" s="15"/>
      <c r="HS144" s="15"/>
      <c r="HT144" s="15"/>
      <c r="HU144" s="15"/>
      <c r="HV144" s="15"/>
      <c r="HW144" s="15"/>
      <c r="HX144" s="15"/>
      <c r="HY144" s="15"/>
      <c r="HZ144" s="15"/>
      <c r="IA144" s="15"/>
      <c r="IB144" s="15"/>
      <c r="IC144" s="15"/>
      <c r="ID144" s="15"/>
      <c r="IE144" s="15"/>
      <c r="IF144" s="15"/>
      <c r="IG144" s="15"/>
      <c r="IH144" s="15"/>
      <c r="II144" s="15"/>
      <c r="IJ144" s="15"/>
      <c r="IK144" s="15"/>
      <c r="IL144" s="15"/>
      <c r="IM144" s="15"/>
      <c r="IN144" s="15"/>
      <c r="IO144" s="15"/>
      <c r="IP144" s="15"/>
      <c r="IQ144" s="15"/>
      <c r="IR144" s="15"/>
      <c r="IS144" s="15"/>
      <c r="IT144" s="15"/>
      <c r="IU144" s="15"/>
      <c r="IV144" s="15"/>
    </row>
    <row r="145" spans="1:256" s="105" customFormat="1" ht="12.75">
      <c r="A145" s="312"/>
      <c r="B145" s="327" t="s">
        <v>281</v>
      </c>
      <c r="C145" s="131" t="s">
        <v>120</v>
      </c>
      <c r="D145" s="156">
        <v>40</v>
      </c>
      <c r="E145" s="298">
        <v>40</v>
      </c>
      <c r="F145" s="298">
        <v>0</v>
      </c>
      <c r="G145" s="158">
        <f t="shared" si="6"/>
        <v>0</v>
      </c>
      <c r="H145" s="28"/>
      <c r="I145" s="28"/>
      <c r="J145" s="28"/>
      <c r="K145" s="28"/>
      <c r="L145" s="28"/>
      <c r="M145" s="28"/>
      <c r="N145" s="28"/>
      <c r="O145" s="69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F145" s="15"/>
      <c r="AG145" s="15"/>
      <c r="AH145" s="15"/>
      <c r="AI145" s="15"/>
      <c r="AJ145" s="15"/>
      <c r="AK145" s="15"/>
      <c r="AL145" s="15"/>
      <c r="AM145" s="15"/>
      <c r="AN145" s="15"/>
      <c r="AO145" s="15"/>
      <c r="AP145" s="15"/>
      <c r="AQ145" s="15"/>
      <c r="AR145" s="15"/>
      <c r="AS145" s="15"/>
      <c r="AT145" s="15"/>
      <c r="AU145" s="15"/>
      <c r="AV145" s="15"/>
      <c r="AW145" s="15"/>
      <c r="AX145" s="15"/>
      <c r="AY145" s="15"/>
      <c r="AZ145" s="15"/>
      <c r="BA145" s="15"/>
      <c r="BB145" s="15"/>
      <c r="BC145" s="15"/>
      <c r="BD145" s="15"/>
      <c r="BE145" s="15"/>
      <c r="BF145" s="15"/>
      <c r="BG145" s="15"/>
      <c r="BH145" s="15"/>
      <c r="BI145" s="15"/>
      <c r="BJ145" s="15"/>
      <c r="BK145" s="15"/>
      <c r="BL145" s="15"/>
      <c r="BM145" s="15"/>
      <c r="BN145" s="15"/>
      <c r="BO145" s="15"/>
      <c r="BP145" s="15"/>
      <c r="BQ145" s="15"/>
      <c r="BR145" s="15"/>
      <c r="BS145" s="15"/>
      <c r="BT145" s="15"/>
      <c r="BU145" s="15"/>
      <c r="BV145" s="15"/>
      <c r="BW145" s="15"/>
      <c r="BX145" s="15"/>
      <c r="BY145" s="15"/>
      <c r="BZ145" s="15"/>
      <c r="CA145" s="15"/>
      <c r="CB145" s="15"/>
      <c r="CC145" s="15"/>
      <c r="CD145" s="15"/>
      <c r="CE145" s="15"/>
      <c r="CF145" s="15"/>
      <c r="CG145" s="15"/>
      <c r="CH145" s="15"/>
      <c r="CI145" s="15"/>
      <c r="CJ145" s="15"/>
      <c r="CK145" s="15"/>
      <c r="CL145" s="15"/>
      <c r="CM145" s="15"/>
      <c r="CN145" s="15"/>
      <c r="CO145" s="15"/>
      <c r="CP145" s="15"/>
      <c r="CQ145" s="15"/>
      <c r="CR145" s="15"/>
      <c r="CS145" s="15"/>
      <c r="CT145" s="15"/>
      <c r="CU145" s="15"/>
      <c r="CV145" s="15"/>
      <c r="CW145" s="15"/>
      <c r="CX145" s="15"/>
      <c r="CY145" s="15"/>
      <c r="CZ145" s="15"/>
      <c r="DA145" s="15"/>
      <c r="DB145" s="15"/>
      <c r="DC145" s="15"/>
      <c r="DD145" s="15"/>
      <c r="DE145" s="15"/>
      <c r="DF145" s="15"/>
      <c r="DG145" s="15"/>
      <c r="DH145" s="15"/>
      <c r="DI145" s="15"/>
      <c r="DJ145" s="15"/>
      <c r="DK145" s="15"/>
      <c r="DL145" s="15"/>
      <c r="DM145" s="15"/>
      <c r="DN145" s="15"/>
      <c r="DO145" s="15"/>
      <c r="DP145" s="15"/>
      <c r="DQ145" s="15"/>
      <c r="DR145" s="15"/>
      <c r="DS145" s="15"/>
      <c r="DT145" s="15"/>
      <c r="DU145" s="15"/>
      <c r="DV145" s="15"/>
      <c r="DW145" s="15"/>
      <c r="DX145" s="15"/>
      <c r="DY145" s="15"/>
      <c r="DZ145" s="15"/>
      <c r="EA145" s="15"/>
      <c r="EB145" s="15"/>
      <c r="EC145" s="15"/>
      <c r="ED145" s="15"/>
      <c r="EE145" s="15"/>
      <c r="EF145" s="15"/>
      <c r="EG145" s="15"/>
      <c r="EH145" s="15"/>
      <c r="EI145" s="15"/>
      <c r="EJ145" s="15"/>
      <c r="EK145" s="15"/>
      <c r="EL145" s="15"/>
      <c r="EM145" s="15"/>
      <c r="EN145" s="15"/>
      <c r="EO145" s="15"/>
      <c r="EP145" s="15"/>
      <c r="EQ145" s="15"/>
      <c r="ER145" s="15"/>
      <c r="ES145" s="15"/>
      <c r="ET145" s="15"/>
      <c r="EU145" s="15"/>
      <c r="EV145" s="15"/>
      <c r="EW145" s="15"/>
      <c r="EX145" s="15"/>
      <c r="EY145" s="15"/>
      <c r="EZ145" s="15"/>
      <c r="FA145" s="15"/>
      <c r="FB145" s="15"/>
      <c r="FC145" s="15"/>
      <c r="FD145" s="15"/>
      <c r="FE145" s="15"/>
      <c r="FF145" s="15"/>
      <c r="FG145" s="15"/>
      <c r="FH145" s="15"/>
      <c r="FI145" s="15"/>
      <c r="FJ145" s="15"/>
      <c r="FK145" s="15"/>
      <c r="FL145" s="15"/>
      <c r="FM145" s="15"/>
      <c r="FN145" s="15"/>
      <c r="FO145" s="15"/>
      <c r="FP145" s="15"/>
      <c r="FQ145" s="15"/>
      <c r="FR145" s="15"/>
      <c r="FS145" s="15"/>
      <c r="FT145" s="15"/>
      <c r="FU145" s="15"/>
      <c r="FV145" s="15"/>
      <c r="FW145" s="15"/>
      <c r="FX145" s="15"/>
      <c r="FY145" s="15"/>
      <c r="FZ145" s="15"/>
      <c r="GA145" s="15"/>
      <c r="GB145" s="15"/>
      <c r="GC145" s="15"/>
      <c r="GD145" s="15"/>
      <c r="GE145" s="15"/>
      <c r="GF145" s="15"/>
      <c r="GG145" s="15"/>
      <c r="GH145" s="15"/>
      <c r="GI145" s="15"/>
      <c r="GJ145" s="15"/>
      <c r="GK145" s="15"/>
      <c r="GL145" s="15"/>
      <c r="GM145" s="15"/>
      <c r="GN145" s="15"/>
      <c r="GO145" s="15"/>
      <c r="GP145" s="15"/>
      <c r="GQ145" s="15"/>
      <c r="GR145" s="15"/>
      <c r="GS145" s="15"/>
      <c r="GT145" s="15"/>
      <c r="GU145" s="15"/>
      <c r="GV145" s="15"/>
      <c r="GW145" s="15"/>
      <c r="GX145" s="15"/>
      <c r="GY145" s="15"/>
      <c r="GZ145" s="15"/>
      <c r="HA145" s="15"/>
      <c r="HB145" s="15"/>
      <c r="HC145" s="15"/>
      <c r="HD145" s="15"/>
      <c r="HE145" s="15"/>
      <c r="HF145" s="15"/>
      <c r="HG145" s="15"/>
      <c r="HH145" s="15"/>
      <c r="HI145" s="15"/>
      <c r="HJ145" s="15"/>
      <c r="HK145" s="15"/>
      <c r="HL145" s="15"/>
      <c r="HM145" s="15"/>
      <c r="HN145" s="15"/>
      <c r="HO145" s="15"/>
      <c r="HP145" s="15"/>
      <c r="HQ145" s="15"/>
      <c r="HR145" s="15"/>
      <c r="HS145" s="15"/>
      <c r="HT145" s="15"/>
      <c r="HU145" s="15"/>
      <c r="HV145" s="15"/>
      <c r="HW145" s="15"/>
      <c r="HX145" s="15"/>
      <c r="HY145" s="15"/>
      <c r="HZ145" s="15"/>
      <c r="IA145" s="15"/>
      <c r="IB145" s="15"/>
      <c r="IC145" s="15"/>
      <c r="ID145" s="15"/>
      <c r="IE145" s="15"/>
      <c r="IF145" s="15"/>
      <c r="IG145" s="15"/>
      <c r="IH145" s="15"/>
      <c r="II145" s="15"/>
      <c r="IJ145" s="15"/>
      <c r="IK145" s="15"/>
      <c r="IL145" s="15"/>
      <c r="IM145" s="15"/>
      <c r="IN145" s="15"/>
      <c r="IO145" s="15"/>
      <c r="IP145" s="15"/>
      <c r="IQ145" s="15"/>
      <c r="IR145" s="15"/>
      <c r="IS145" s="15"/>
      <c r="IT145" s="15"/>
      <c r="IU145" s="15"/>
      <c r="IV145" s="15"/>
    </row>
    <row r="146" spans="1:256" s="105" customFormat="1" ht="12.75">
      <c r="A146" s="312"/>
      <c r="B146" s="130" t="s">
        <v>282</v>
      </c>
      <c r="C146" s="131" t="s">
        <v>995</v>
      </c>
      <c r="D146" s="156">
        <v>0</v>
      </c>
      <c r="E146" s="298">
        <v>49</v>
      </c>
      <c r="F146" s="298">
        <v>0</v>
      </c>
      <c r="G146" s="158">
        <f t="shared" si="6"/>
        <v>0</v>
      </c>
      <c r="H146" s="28"/>
      <c r="I146" s="28"/>
      <c r="J146" s="28"/>
      <c r="K146" s="28"/>
      <c r="L146" s="28"/>
      <c r="M146" s="28"/>
      <c r="N146" s="28"/>
      <c r="O146" s="69"/>
      <c r="P146" s="15"/>
      <c r="Q146" s="15"/>
      <c r="R146" s="15"/>
      <c r="S146" s="15"/>
      <c r="T146" s="15"/>
      <c r="U146" s="134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F146" s="15"/>
      <c r="AG146" s="15"/>
      <c r="AH146" s="15"/>
      <c r="AI146" s="15"/>
      <c r="AJ146" s="15"/>
      <c r="AK146" s="15"/>
      <c r="AL146" s="15"/>
      <c r="AM146" s="15"/>
      <c r="AN146" s="15"/>
      <c r="AO146" s="15"/>
      <c r="AP146" s="15"/>
      <c r="AQ146" s="15"/>
      <c r="AR146" s="15"/>
      <c r="AS146" s="15"/>
      <c r="AT146" s="15"/>
      <c r="AU146" s="15"/>
      <c r="AV146" s="15"/>
      <c r="AW146" s="15"/>
      <c r="AX146" s="15"/>
      <c r="AY146" s="15"/>
      <c r="AZ146" s="15"/>
      <c r="BA146" s="15"/>
      <c r="BB146" s="15"/>
      <c r="BC146" s="15"/>
      <c r="BD146" s="15"/>
      <c r="BE146" s="15"/>
      <c r="BF146" s="15"/>
      <c r="BG146" s="15"/>
      <c r="BH146" s="15"/>
      <c r="BI146" s="15"/>
      <c r="BJ146" s="15"/>
      <c r="BK146" s="15"/>
      <c r="BL146" s="15"/>
      <c r="BM146" s="15"/>
      <c r="BN146" s="15"/>
      <c r="BO146" s="15"/>
      <c r="BP146" s="15"/>
      <c r="BQ146" s="15"/>
      <c r="BR146" s="15"/>
      <c r="BS146" s="15"/>
      <c r="BT146" s="15"/>
      <c r="BU146" s="15"/>
      <c r="BV146" s="15"/>
      <c r="BW146" s="15"/>
      <c r="BX146" s="15"/>
      <c r="BY146" s="15"/>
      <c r="BZ146" s="15"/>
      <c r="CA146" s="15"/>
      <c r="CB146" s="15"/>
      <c r="CC146" s="15"/>
      <c r="CD146" s="15"/>
      <c r="CE146" s="15"/>
      <c r="CF146" s="15"/>
      <c r="CG146" s="15"/>
      <c r="CH146" s="15"/>
      <c r="CI146" s="15"/>
      <c r="CJ146" s="15"/>
      <c r="CK146" s="15"/>
      <c r="CL146" s="15"/>
      <c r="CM146" s="15"/>
      <c r="CN146" s="15"/>
      <c r="CO146" s="15"/>
      <c r="CP146" s="15"/>
      <c r="CQ146" s="15"/>
      <c r="CR146" s="15"/>
      <c r="CS146" s="15"/>
      <c r="CT146" s="15"/>
      <c r="CU146" s="15"/>
      <c r="CV146" s="15"/>
      <c r="CW146" s="15"/>
      <c r="CX146" s="15"/>
      <c r="CY146" s="15"/>
      <c r="CZ146" s="15"/>
      <c r="DA146" s="15"/>
      <c r="DB146" s="15"/>
      <c r="DC146" s="15"/>
      <c r="DD146" s="15"/>
      <c r="DE146" s="15"/>
      <c r="DF146" s="15"/>
      <c r="DG146" s="15"/>
      <c r="DH146" s="15"/>
      <c r="DI146" s="15"/>
      <c r="DJ146" s="15"/>
      <c r="DK146" s="15"/>
      <c r="DL146" s="15"/>
      <c r="DM146" s="15"/>
      <c r="DN146" s="15"/>
      <c r="DO146" s="15"/>
      <c r="DP146" s="15"/>
      <c r="DQ146" s="15"/>
      <c r="DR146" s="15"/>
      <c r="DS146" s="15"/>
      <c r="DT146" s="15"/>
      <c r="DU146" s="15"/>
      <c r="DV146" s="15"/>
      <c r="DW146" s="15"/>
      <c r="DX146" s="15"/>
      <c r="DY146" s="15"/>
      <c r="DZ146" s="15"/>
      <c r="EA146" s="15"/>
      <c r="EB146" s="15"/>
      <c r="EC146" s="15"/>
      <c r="ED146" s="15"/>
      <c r="EE146" s="15"/>
      <c r="EF146" s="15"/>
      <c r="EG146" s="15"/>
      <c r="EH146" s="15"/>
      <c r="EI146" s="15"/>
      <c r="EJ146" s="15"/>
      <c r="EK146" s="15"/>
      <c r="EL146" s="15"/>
      <c r="EM146" s="15"/>
      <c r="EN146" s="15"/>
      <c r="EO146" s="15"/>
      <c r="EP146" s="15"/>
      <c r="EQ146" s="15"/>
      <c r="ER146" s="15"/>
      <c r="ES146" s="15"/>
      <c r="ET146" s="15"/>
      <c r="EU146" s="15"/>
      <c r="EV146" s="15"/>
      <c r="EW146" s="15"/>
      <c r="EX146" s="15"/>
      <c r="EY146" s="15"/>
      <c r="EZ146" s="15"/>
      <c r="FA146" s="15"/>
      <c r="FB146" s="15"/>
      <c r="FC146" s="15"/>
      <c r="FD146" s="15"/>
      <c r="FE146" s="15"/>
      <c r="FF146" s="15"/>
      <c r="FG146" s="15"/>
      <c r="FH146" s="15"/>
      <c r="FI146" s="15"/>
      <c r="FJ146" s="15"/>
      <c r="FK146" s="15"/>
      <c r="FL146" s="15"/>
      <c r="FM146" s="15"/>
      <c r="FN146" s="15"/>
      <c r="FO146" s="15"/>
      <c r="FP146" s="15"/>
      <c r="FQ146" s="15"/>
      <c r="FR146" s="15"/>
      <c r="FS146" s="15"/>
      <c r="FT146" s="15"/>
      <c r="FU146" s="15"/>
      <c r="FV146" s="15"/>
      <c r="FW146" s="15"/>
      <c r="FX146" s="15"/>
      <c r="FY146" s="15"/>
      <c r="FZ146" s="15"/>
      <c r="GA146" s="15"/>
      <c r="GB146" s="15"/>
      <c r="GC146" s="15"/>
      <c r="GD146" s="15"/>
      <c r="GE146" s="15"/>
      <c r="GF146" s="15"/>
      <c r="GG146" s="15"/>
      <c r="GH146" s="15"/>
      <c r="GI146" s="15"/>
      <c r="GJ146" s="15"/>
      <c r="GK146" s="15"/>
      <c r="GL146" s="15"/>
      <c r="GM146" s="15"/>
      <c r="GN146" s="15"/>
      <c r="GO146" s="15"/>
      <c r="GP146" s="15"/>
      <c r="GQ146" s="15"/>
      <c r="GR146" s="15"/>
      <c r="GS146" s="15"/>
      <c r="GT146" s="15"/>
      <c r="GU146" s="15"/>
      <c r="GV146" s="15"/>
      <c r="GW146" s="15"/>
      <c r="GX146" s="15"/>
      <c r="GY146" s="15"/>
      <c r="GZ146" s="15"/>
      <c r="HA146" s="15"/>
      <c r="HB146" s="15"/>
      <c r="HC146" s="15"/>
      <c r="HD146" s="15"/>
      <c r="HE146" s="15"/>
      <c r="HF146" s="15"/>
      <c r="HG146" s="15"/>
      <c r="HH146" s="15"/>
      <c r="HI146" s="15"/>
      <c r="HJ146" s="15"/>
      <c r="HK146" s="15"/>
      <c r="HL146" s="15"/>
      <c r="HM146" s="15"/>
      <c r="HN146" s="15"/>
      <c r="HO146" s="15"/>
      <c r="HP146" s="15"/>
      <c r="HQ146" s="15"/>
      <c r="HR146" s="15"/>
      <c r="HS146" s="15"/>
      <c r="HT146" s="15"/>
      <c r="HU146" s="15"/>
      <c r="HV146" s="15"/>
      <c r="HW146" s="15"/>
      <c r="HX146" s="15"/>
      <c r="HY146" s="15"/>
      <c r="HZ146" s="15"/>
      <c r="IA146" s="15"/>
      <c r="IB146" s="15"/>
      <c r="IC146" s="15"/>
      <c r="ID146" s="15"/>
      <c r="IE146" s="15"/>
      <c r="IF146" s="15"/>
      <c r="IG146" s="15"/>
      <c r="IH146" s="15"/>
      <c r="II146" s="15"/>
      <c r="IJ146" s="15"/>
      <c r="IK146" s="15"/>
      <c r="IL146" s="15"/>
      <c r="IM146" s="15"/>
      <c r="IN146" s="15"/>
      <c r="IO146" s="15"/>
      <c r="IP146" s="15"/>
      <c r="IQ146" s="15"/>
      <c r="IR146" s="15"/>
      <c r="IS146" s="15"/>
      <c r="IT146" s="15"/>
      <c r="IU146" s="15"/>
      <c r="IV146" s="15"/>
    </row>
    <row r="147" spans="1:256" s="105" customFormat="1" ht="12.75">
      <c r="A147" s="598"/>
      <c r="B147" s="130" t="s">
        <v>281</v>
      </c>
      <c r="C147" s="599" t="s">
        <v>375</v>
      </c>
      <c r="D147" s="590">
        <v>0</v>
      </c>
      <c r="E147" s="591">
        <v>221</v>
      </c>
      <c r="F147" s="591">
        <v>221</v>
      </c>
      <c r="G147" s="158">
        <f t="shared" si="6"/>
        <v>100</v>
      </c>
      <c r="H147" s="28"/>
      <c r="I147" s="28"/>
      <c r="J147" s="28"/>
      <c r="K147" s="28"/>
      <c r="L147" s="28"/>
      <c r="M147" s="28"/>
      <c r="N147" s="28"/>
      <c r="O147" s="69"/>
      <c r="P147" s="15"/>
      <c r="Q147" s="15"/>
      <c r="R147" s="15"/>
      <c r="S147" s="15"/>
      <c r="T147" s="15"/>
      <c r="U147" s="134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F147" s="15"/>
      <c r="AG147" s="15"/>
      <c r="AH147" s="15"/>
      <c r="AI147" s="15"/>
      <c r="AJ147" s="15"/>
      <c r="AK147" s="15"/>
      <c r="AL147" s="15"/>
      <c r="AM147" s="15"/>
      <c r="AN147" s="15"/>
      <c r="AO147" s="15"/>
      <c r="AP147" s="15"/>
      <c r="AQ147" s="15"/>
      <c r="AR147" s="15"/>
      <c r="AS147" s="15"/>
      <c r="AT147" s="15"/>
      <c r="AU147" s="15"/>
      <c r="AV147" s="15"/>
      <c r="AW147" s="15"/>
      <c r="AX147" s="15"/>
      <c r="AY147" s="15"/>
      <c r="AZ147" s="15"/>
      <c r="BA147" s="15"/>
      <c r="BB147" s="15"/>
      <c r="BC147" s="15"/>
      <c r="BD147" s="15"/>
      <c r="BE147" s="15"/>
      <c r="BF147" s="15"/>
      <c r="BG147" s="15"/>
      <c r="BH147" s="15"/>
      <c r="BI147" s="15"/>
      <c r="BJ147" s="15"/>
      <c r="BK147" s="15"/>
      <c r="BL147" s="15"/>
      <c r="BM147" s="15"/>
      <c r="BN147" s="15"/>
      <c r="BO147" s="15"/>
      <c r="BP147" s="15"/>
      <c r="BQ147" s="15"/>
      <c r="BR147" s="15"/>
      <c r="BS147" s="15"/>
      <c r="BT147" s="15"/>
      <c r="BU147" s="15"/>
      <c r="BV147" s="15"/>
      <c r="BW147" s="15"/>
      <c r="BX147" s="15"/>
      <c r="BY147" s="15"/>
      <c r="BZ147" s="15"/>
      <c r="CA147" s="15"/>
      <c r="CB147" s="15"/>
      <c r="CC147" s="15"/>
      <c r="CD147" s="15"/>
      <c r="CE147" s="15"/>
      <c r="CF147" s="15"/>
      <c r="CG147" s="15"/>
      <c r="CH147" s="15"/>
      <c r="CI147" s="15"/>
      <c r="CJ147" s="15"/>
      <c r="CK147" s="15"/>
      <c r="CL147" s="15"/>
      <c r="CM147" s="15"/>
      <c r="CN147" s="15"/>
      <c r="CO147" s="15"/>
      <c r="CP147" s="15"/>
      <c r="CQ147" s="15"/>
      <c r="CR147" s="15"/>
      <c r="CS147" s="15"/>
      <c r="CT147" s="15"/>
      <c r="CU147" s="15"/>
      <c r="CV147" s="15"/>
      <c r="CW147" s="15"/>
      <c r="CX147" s="15"/>
      <c r="CY147" s="15"/>
      <c r="CZ147" s="15"/>
      <c r="DA147" s="15"/>
      <c r="DB147" s="15"/>
      <c r="DC147" s="15"/>
      <c r="DD147" s="15"/>
      <c r="DE147" s="15"/>
      <c r="DF147" s="15"/>
      <c r="DG147" s="15"/>
      <c r="DH147" s="15"/>
      <c r="DI147" s="15"/>
      <c r="DJ147" s="15"/>
      <c r="DK147" s="15"/>
      <c r="DL147" s="15"/>
      <c r="DM147" s="15"/>
      <c r="DN147" s="15"/>
      <c r="DO147" s="15"/>
      <c r="DP147" s="15"/>
      <c r="DQ147" s="15"/>
      <c r="DR147" s="15"/>
      <c r="DS147" s="15"/>
      <c r="DT147" s="15"/>
      <c r="DU147" s="15"/>
      <c r="DV147" s="15"/>
      <c r="DW147" s="15"/>
      <c r="DX147" s="15"/>
      <c r="DY147" s="15"/>
      <c r="DZ147" s="15"/>
      <c r="EA147" s="15"/>
      <c r="EB147" s="15"/>
      <c r="EC147" s="15"/>
      <c r="ED147" s="15"/>
      <c r="EE147" s="15"/>
      <c r="EF147" s="15"/>
      <c r="EG147" s="15"/>
      <c r="EH147" s="15"/>
      <c r="EI147" s="15"/>
      <c r="EJ147" s="15"/>
      <c r="EK147" s="15"/>
      <c r="EL147" s="15"/>
      <c r="EM147" s="15"/>
      <c r="EN147" s="15"/>
      <c r="EO147" s="15"/>
      <c r="EP147" s="15"/>
      <c r="EQ147" s="15"/>
      <c r="ER147" s="15"/>
      <c r="ES147" s="15"/>
      <c r="ET147" s="15"/>
      <c r="EU147" s="15"/>
      <c r="EV147" s="15"/>
      <c r="EW147" s="15"/>
      <c r="EX147" s="15"/>
      <c r="EY147" s="15"/>
      <c r="EZ147" s="15"/>
      <c r="FA147" s="15"/>
      <c r="FB147" s="15"/>
      <c r="FC147" s="15"/>
      <c r="FD147" s="15"/>
      <c r="FE147" s="15"/>
      <c r="FF147" s="15"/>
      <c r="FG147" s="15"/>
      <c r="FH147" s="15"/>
      <c r="FI147" s="15"/>
      <c r="FJ147" s="15"/>
      <c r="FK147" s="15"/>
      <c r="FL147" s="15"/>
      <c r="FM147" s="15"/>
      <c r="FN147" s="15"/>
      <c r="FO147" s="15"/>
      <c r="FP147" s="15"/>
      <c r="FQ147" s="15"/>
      <c r="FR147" s="15"/>
      <c r="FS147" s="15"/>
      <c r="FT147" s="15"/>
      <c r="FU147" s="15"/>
      <c r="FV147" s="15"/>
      <c r="FW147" s="15"/>
      <c r="FX147" s="15"/>
      <c r="FY147" s="15"/>
      <c r="FZ147" s="15"/>
      <c r="GA147" s="15"/>
      <c r="GB147" s="15"/>
      <c r="GC147" s="15"/>
      <c r="GD147" s="15"/>
      <c r="GE147" s="15"/>
      <c r="GF147" s="15"/>
      <c r="GG147" s="15"/>
      <c r="GH147" s="15"/>
      <c r="GI147" s="15"/>
      <c r="GJ147" s="15"/>
      <c r="GK147" s="15"/>
      <c r="GL147" s="15"/>
      <c r="GM147" s="15"/>
      <c r="GN147" s="15"/>
      <c r="GO147" s="15"/>
      <c r="GP147" s="15"/>
      <c r="GQ147" s="15"/>
      <c r="GR147" s="15"/>
      <c r="GS147" s="15"/>
      <c r="GT147" s="15"/>
      <c r="GU147" s="15"/>
      <c r="GV147" s="15"/>
      <c r="GW147" s="15"/>
      <c r="GX147" s="15"/>
      <c r="GY147" s="15"/>
      <c r="GZ147" s="15"/>
      <c r="HA147" s="15"/>
      <c r="HB147" s="15"/>
      <c r="HC147" s="15"/>
      <c r="HD147" s="15"/>
      <c r="HE147" s="15"/>
      <c r="HF147" s="15"/>
      <c r="HG147" s="15"/>
      <c r="HH147" s="15"/>
      <c r="HI147" s="15"/>
      <c r="HJ147" s="15"/>
      <c r="HK147" s="15"/>
      <c r="HL147" s="15"/>
      <c r="HM147" s="15"/>
      <c r="HN147" s="15"/>
      <c r="HO147" s="15"/>
      <c r="HP147" s="15"/>
      <c r="HQ147" s="15"/>
      <c r="HR147" s="15"/>
      <c r="HS147" s="15"/>
      <c r="HT147" s="15"/>
      <c r="HU147" s="15"/>
      <c r="HV147" s="15"/>
      <c r="HW147" s="15"/>
      <c r="HX147" s="15"/>
      <c r="HY147" s="15"/>
      <c r="HZ147" s="15"/>
      <c r="IA147" s="15"/>
      <c r="IB147" s="15"/>
      <c r="IC147" s="15"/>
      <c r="ID147" s="15"/>
      <c r="IE147" s="15"/>
      <c r="IF147" s="15"/>
      <c r="IG147" s="15"/>
      <c r="IH147" s="15"/>
      <c r="II147" s="15"/>
      <c r="IJ147" s="15"/>
      <c r="IK147" s="15"/>
      <c r="IL147" s="15"/>
      <c r="IM147" s="15"/>
      <c r="IN147" s="15"/>
      <c r="IO147" s="15"/>
      <c r="IP147" s="15"/>
      <c r="IQ147" s="15"/>
      <c r="IR147" s="15"/>
      <c r="IS147" s="15"/>
      <c r="IT147" s="15"/>
      <c r="IU147" s="15"/>
      <c r="IV147" s="15"/>
    </row>
    <row r="148" spans="1:256" s="105" customFormat="1" ht="25.5">
      <c r="A148" s="312"/>
      <c r="B148" s="130" t="s">
        <v>460</v>
      </c>
      <c r="C148" s="599" t="s">
        <v>117</v>
      </c>
      <c r="D148" s="590">
        <v>0</v>
      </c>
      <c r="E148" s="591">
        <v>101</v>
      </c>
      <c r="F148" s="591">
        <v>101</v>
      </c>
      <c r="G148" s="158">
        <f t="shared" si="6"/>
        <v>100</v>
      </c>
      <c r="H148" s="28"/>
      <c r="I148" s="28"/>
      <c r="J148" s="28"/>
      <c r="K148" s="28"/>
      <c r="L148" s="28"/>
      <c r="M148" s="28"/>
      <c r="N148" s="28"/>
      <c r="O148" s="69"/>
      <c r="P148" s="15"/>
      <c r="Q148" s="15"/>
      <c r="R148" s="15"/>
      <c r="S148" s="15"/>
      <c r="T148" s="15"/>
      <c r="U148" s="134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F148" s="15"/>
      <c r="AG148" s="15"/>
      <c r="AH148" s="15"/>
      <c r="AI148" s="15"/>
      <c r="AJ148" s="15"/>
      <c r="AK148" s="15"/>
      <c r="AL148" s="15"/>
      <c r="AM148" s="15"/>
      <c r="AN148" s="15"/>
      <c r="AO148" s="15"/>
      <c r="AP148" s="15"/>
      <c r="AQ148" s="15"/>
      <c r="AR148" s="15"/>
      <c r="AS148" s="15"/>
      <c r="AT148" s="15"/>
      <c r="AU148" s="15"/>
      <c r="AV148" s="15"/>
      <c r="AW148" s="15"/>
      <c r="AX148" s="15"/>
      <c r="AY148" s="15"/>
      <c r="AZ148" s="15"/>
      <c r="BA148" s="15"/>
      <c r="BB148" s="15"/>
      <c r="BC148" s="15"/>
      <c r="BD148" s="15"/>
      <c r="BE148" s="15"/>
      <c r="BF148" s="15"/>
      <c r="BG148" s="15"/>
      <c r="BH148" s="15"/>
      <c r="BI148" s="15"/>
      <c r="BJ148" s="15"/>
      <c r="BK148" s="15"/>
      <c r="BL148" s="15"/>
      <c r="BM148" s="15"/>
      <c r="BN148" s="15"/>
      <c r="BO148" s="15"/>
      <c r="BP148" s="15"/>
      <c r="BQ148" s="15"/>
      <c r="BR148" s="15"/>
      <c r="BS148" s="15"/>
      <c r="BT148" s="15"/>
      <c r="BU148" s="15"/>
      <c r="BV148" s="15"/>
      <c r="BW148" s="15"/>
      <c r="BX148" s="15"/>
      <c r="BY148" s="15"/>
      <c r="BZ148" s="15"/>
      <c r="CA148" s="15"/>
      <c r="CB148" s="15"/>
      <c r="CC148" s="15"/>
      <c r="CD148" s="15"/>
      <c r="CE148" s="15"/>
      <c r="CF148" s="15"/>
      <c r="CG148" s="15"/>
      <c r="CH148" s="15"/>
      <c r="CI148" s="15"/>
      <c r="CJ148" s="15"/>
      <c r="CK148" s="15"/>
      <c r="CL148" s="15"/>
      <c r="CM148" s="15"/>
      <c r="CN148" s="15"/>
      <c r="CO148" s="15"/>
      <c r="CP148" s="15"/>
      <c r="CQ148" s="15"/>
      <c r="CR148" s="15"/>
      <c r="CS148" s="15"/>
      <c r="CT148" s="15"/>
      <c r="CU148" s="15"/>
      <c r="CV148" s="15"/>
      <c r="CW148" s="15"/>
      <c r="CX148" s="15"/>
      <c r="CY148" s="15"/>
      <c r="CZ148" s="15"/>
      <c r="DA148" s="15"/>
      <c r="DB148" s="15"/>
      <c r="DC148" s="15"/>
      <c r="DD148" s="15"/>
      <c r="DE148" s="15"/>
      <c r="DF148" s="15"/>
      <c r="DG148" s="15"/>
      <c r="DH148" s="15"/>
      <c r="DI148" s="15"/>
      <c r="DJ148" s="15"/>
      <c r="DK148" s="15"/>
      <c r="DL148" s="15"/>
      <c r="DM148" s="15"/>
      <c r="DN148" s="15"/>
      <c r="DO148" s="15"/>
      <c r="DP148" s="15"/>
      <c r="DQ148" s="15"/>
      <c r="DR148" s="15"/>
      <c r="DS148" s="15"/>
      <c r="DT148" s="15"/>
      <c r="DU148" s="15"/>
      <c r="DV148" s="15"/>
      <c r="DW148" s="15"/>
      <c r="DX148" s="15"/>
      <c r="DY148" s="15"/>
      <c r="DZ148" s="15"/>
      <c r="EA148" s="15"/>
      <c r="EB148" s="15"/>
      <c r="EC148" s="15"/>
      <c r="ED148" s="15"/>
      <c r="EE148" s="15"/>
      <c r="EF148" s="15"/>
      <c r="EG148" s="15"/>
      <c r="EH148" s="15"/>
      <c r="EI148" s="15"/>
      <c r="EJ148" s="15"/>
      <c r="EK148" s="15"/>
      <c r="EL148" s="15"/>
      <c r="EM148" s="15"/>
      <c r="EN148" s="15"/>
      <c r="EO148" s="15"/>
      <c r="EP148" s="15"/>
      <c r="EQ148" s="15"/>
      <c r="ER148" s="15"/>
      <c r="ES148" s="15"/>
      <c r="ET148" s="15"/>
      <c r="EU148" s="15"/>
      <c r="EV148" s="15"/>
      <c r="EW148" s="15"/>
      <c r="EX148" s="15"/>
      <c r="EY148" s="15"/>
      <c r="EZ148" s="15"/>
      <c r="FA148" s="15"/>
      <c r="FB148" s="15"/>
      <c r="FC148" s="15"/>
      <c r="FD148" s="15"/>
      <c r="FE148" s="15"/>
      <c r="FF148" s="15"/>
      <c r="FG148" s="15"/>
      <c r="FH148" s="15"/>
      <c r="FI148" s="15"/>
      <c r="FJ148" s="15"/>
      <c r="FK148" s="15"/>
      <c r="FL148" s="15"/>
      <c r="FM148" s="15"/>
      <c r="FN148" s="15"/>
      <c r="FO148" s="15"/>
      <c r="FP148" s="15"/>
      <c r="FQ148" s="15"/>
      <c r="FR148" s="15"/>
      <c r="FS148" s="15"/>
      <c r="FT148" s="15"/>
      <c r="FU148" s="15"/>
      <c r="FV148" s="15"/>
      <c r="FW148" s="15"/>
      <c r="FX148" s="15"/>
      <c r="FY148" s="15"/>
      <c r="FZ148" s="15"/>
      <c r="GA148" s="15"/>
      <c r="GB148" s="15"/>
      <c r="GC148" s="15"/>
      <c r="GD148" s="15"/>
      <c r="GE148" s="15"/>
      <c r="GF148" s="15"/>
      <c r="GG148" s="15"/>
      <c r="GH148" s="15"/>
      <c r="GI148" s="15"/>
      <c r="GJ148" s="15"/>
      <c r="GK148" s="15"/>
      <c r="GL148" s="15"/>
      <c r="GM148" s="15"/>
      <c r="GN148" s="15"/>
      <c r="GO148" s="15"/>
      <c r="GP148" s="15"/>
      <c r="GQ148" s="15"/>
      <c r="GR148" s="15"/>
      <c r="GS148" s="15"/>
      <c r="GT148" s="15"/>
      <c r="GU148" s="15"/>
      <c r="GV148" s="15"/>
      <c r="GW148" s="15"/>
      <c r="GX148" s="15"/>
      <c r="GY148" s="15"/>
      <c r="GZ148" s="15"/>
      <c r="HA148" s="15"/>
      <c r="HB148" s="15"/>
      <c r="HC148" s="15"/>
      <c r="HD148" s="15"/>
      <c r="HE148" s="15"/>
      <c r="HF148" s="15"/>
      <c r="HG148" s="15"/>
      <c r="HH148" s="15"/>
      <c r="HI148" s="15"/>
      <c r="HJ148" s="15"/>
      <c r="HK148" s="15"/>
      <c r="HL148" s="15"/>
      <c r="HM148" s="15"/>
      <c r="HN148" s="15"/>
      <c r="HO148" s="15"/>
      <c r="HP148" s="15"/>
      <c r="HQ148" s="15"/>
      <c r="HR148" s="15"/>
      <c r="HS148" s="15"/>
      <c r="HT148" s="15"/>
      <c r="HU148" s="15"/>
      <c r="HV148" s="15"/>
      <c r="HW148" s="15"/>
      <c r="HX148" s="15"/>
      <c r="HY148" s="15"/>
      <c r="HZ148" s="15"/>
      <c r="IA148" s="15"/>
      <c r="IB148" s="15"/>
      <c r="IC148" s="15"/>
      <c r="ID148" s="15"/>
      <c r="IE148" s="15"/>
      <c r="IF148" s="15"/>
      <c r="IG148" s="15"/>
      <c r="IH148" s="15"/>
      <c r="II148" s="15"/>
      <c r="IJ148" s="15"/>
      <c r="IK148" s="15"/>
      <c r="IL148" s="15"/>
      <c r="IM148" s="15"/>
      <c r="IN148" s="15"/>
      <c r="IO148" s="15"/>
      <c r="IP148" s="15"/>
      <c r="IQ148" s="15"/>
      <c r="IR148" s="15"/>
      <c r="IS148" s="15"/>
      <c r="IT148" s="15"/>
      <c r="IU148" s="15"/>
      <c r="IV148" s="15"/>
    </row>
    <row r="149" spans="1:256" s="105" customFormat="1" ht="12.75">
      <c r="A149" s="312"/>
      <c r="B149" s="130" t="s">
        <v>255</v>
      </c>
      <c r="C149" s="599" t="s">
        <v>836</v>
      </c>
      <c r="D149" s="590">
        <v>0</v>
      </c>
      <c r="E149" s="591">
        <v>15</v>
      </c>
      <c r="F149" s="591">
        <v>15</v>
      </c>
      <c r="G149" s="158">
        <f t="shared" si="6"/>
        <v>100</v>
      </c>
      <c r="H149" s="28"/>
      <c r="I149" s="28"/>
      <c r="J149" s="28"/>
      <c r="K149" s="28"/>
      <c r="L149" s="28"/>
      <c r="M149" s="28"/>
      <c r="N149" s="28"/>
      <c r="O149" s="69"/>
      <c r="P149" s="15"/>
      <c r="Q149" s="15"/>
      <c r="R149" s="15"/>
      <c r="S149" s="15"/>
      <c r="T149" s="15"/>
      <c r="U149" s="134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F149" s="15"/>
      <c r="AG149" s="15"/>
      <c r="AH149" s="15"/>
      <c r="AI149" s="15"/>
      <c r="AJ149" s="15"/>
      <c r="AK149" s="15"/>
      <c r="AL149" s="15"/>
      <c r="AM149" s="15"/>
      <c r="AN149" s="15"/>
      <c r="AO149" s="15"/>
      <c r="AP149" s="15"/>
      <c r="AQ149" s="15"/>
      <c r="AR149" s="15"/>
      <c r="AS149" s="15"/>
      <c r="AT149" s="15"/>
      <c r="AU149" s="15"/>
      <c r="AV149" s="15"/>
      <c r="AW149" s="15"/>
      <c r="AX149" s="15"/>
      <c r="AY149" s="15"/>
      <c r="AZ149" s="15"/>
      <c r="BA149" s="15"/>
      <c r="BB149" s="15"/>
      <c r="BC149" s="15"/>
      <c r="BD149" s="15"/>
      <c r="BE149" s="15"/>
      <c r="BF149" s="15"/>
      <c r="BG149" s="15"/>
      <c r="BH149" s="15"/>
      <c r="BI149" s="15"/>
      <c r="BJ149" s="15"/>
      <c r="BK149" s="15"/>
      <c r="BL149" s="15"/>
      <c r="BM149" s="15"/>
      <c r="BN149" s="15"/>
      <c r="BO149" s="15"/>
      <c r="BP149" s="15"/>
      <c r="BQ149" s="15"/>
      <c r="BR149" s="15"/>
      <c r="BS149" s="15"/>
      <c r="BT149" s="15"/>
      <c r="BU149" s="15"/>
      <c r="BV149" s="15"/>
      <c r="BW149" s="15"/>
      <c r="BX149" s="15"/>
      <c r="BY149" s="15"/>
      <c r="BZ149" s="15"/>
      <c r="CA149" s="15"/>
      <c r="CB149" s="15"/>
      <c r="CC149" s="15"/>
      <c r="CD149" s="15"/>
      <c r="CE149" s="15"/>
      <c r="CF149" s="15"/>
      <c r="CG149" s="15"/>
      <c r="CH149" s="15"/>
      <c r="CI149" s="15"/>
      <c r="CJ149" s="15"/>
      <c r="CK149" s="15"/>
      <c r="CL149" s="15"/>
      <c r="CM149" s="15"/>
      <c r="CN149" s="15"/>
      <c r="CO149" s="15"/>
      <c r="CP149" s="15"/>
      <c r="CQ149" s="15"/>
      <c r="CR149" s="15"/>
      <c r="CS149" s="15"/>
      <c r="CT149" s="15"/>
      <c r="CU149" s="15"/>
      <c r="CV149" s="15"/>
      <c r="CW149" s="15"/>
      <c r="CX149" s="15"/>
      <c r="CY149" s="15"/>
      <c r="CZ149" s="15"/>
      <c r="DA149" s="15"/>
      <c r="DB149" s="15"/>
      <c r="DC149" s="15"/>
      <c r="DD149" s="15"/>
      <c r="DE149" s="15"/>
      <c r="DF149" s="15"/>
      <c r="DG149" s="15"/>
      <c r="DH149" s="15"/>
      <c r="DI149" s="15"/>
      <c r="DJ149" s="15"/>
      <c r="DK149" s="15"/>
      <c r="DL149" s="15"/>
      <c r="DM149" s="15"/>
      <c r="DN149" s="15"/>
      <c r="DO149" s="15"/>
      <c r="DP149" s="15"/>
      <c r="DQ149" s="15"/>
      <c r="DR149" s="15"/>
      <c r="DS149" s="15"/>
      <c r="DT149" s="15"/>
      <c r="DU149" s="15"/>
      <c r="DV149" s="15"/>
      <c r="DW149" s="15"/>
      <c r="DX149" s="15"/>
      <c r="DY149" s="15"/>
      <c r="DZ149" s="15"/>
      <c r="EA149" s="15"/>
      <c r="EB149" s="15"/>
      <c r="EC149" s="15"/>
      <c r="ED149" s="15"/>
      <c r="EE149" s="15"/>
      <c r="EF149" s="15"/>
      <c r="EG149" s="15"/>
      <c r="EH149" s="15"/>
      <c r="EI149" s="15"/>
      <c r="EJ149" s="15"/>
      <c r="EK149" s="15"/>
      <c r="EL149" s="15"/>
      <c r="EM149" s="15"/>
      <c r="EN149" s="15"/>
      <c r="EO149" s="15"/>
      <c r="EP149" s="15"/>
      <c r="EQ149" s="15"/>
      <c r="ER149" s="15"/>
      <c r="ES149" s="15"/>
      <c r="ET149" s="15"/>
      <c r="EU149" s="15"/>
      <c r="EV149" s="15"/>
      <c r="EW149" s="15"/>
      <c r="EX149" s="15"/>
      <c r="EY149" s="15"/>
      <c r="EZ149" s="15"/>
      <c r="FA149" s="15"/>
      <c r="FB149" s="15"/>
      <c r="FC149" s="15"/>
      <c r="FD149" s="15"/>
      <c r="FE149" s="15"/>
      <c r="FF149" s="15"/>
      <c r="FG149" s="15"/>
      <c r="FH149" s="15"/>
      <c r="FI149" s="15"/>
      <c r="FJ149" s="15"/>
      <c r="FK149" s="15"/>
      <c r="FL149" s="15"/>
      <c r="FM149" s="15"/>
      <c r="FN149" s="15"/>
      <c r="FO149" s="15"/>
      <c r="FP149" s="15"/>
      <c r="FQ149" s="15"/>
      <c r="FR149" s="15"/>
      <c r="FS149" s="15"/>
      <c r="FT149" s="15"/>
      <c r="FU149" s="15"/>
      <c r="FV149" s="15"/>
      <c r="FW149" s="15"/>
      <c r="FX149" s="15"/>
      <c r="FY149" s="15"/>
      <c r="FZ149" s="15"/>
      <c r="GA149" s="15"/>
      <c r="GB149" s="15"/>
      <c r="GC149" s="15"/>
      <c r="GD149" s="15"/>
      <c r="GE149" s="15"/>
      <c r="GF149" s="15"/>
      <c r="GG149" s="15"/>
      <c r="GH149" s="15"/>
      <c r="GI149" s="15"/>
      <c r="GJ149" s="15"/>
      <c r="GK149" s="15"/>
      <c r="GL149" s="15"/>
      <c r="GM149" s="15"/>
      <c r="GN149" s="15"/>
      <c r="GO149" s="15"/>
      <c r="GP149" s="15"/>
      <c r="GQ149" s="15"/>
      <c r="GR149" s="15"/>
      <c r="GS149" s="15"/>
      <c r="GT149" s="15"/>
      <c r="GU149" s="15"/>
      <c r="GV149" s="15"/>
      <c r="GW149" s="15"/>
      <c r="GX149" s="15"/>
      <c r="GY149" s="15"/>
      <c r="GZ149" s="15"/>
      <c r="HA149" s="15"/>
      <c r="HB149" s="15"/>
      <c r="HC149" s="15"/>
      <c r="HD149" s="15"/>
      <c r="HE149" s="15"/>
      <c r="HF149" s="15"/>
      <c r="HG149" s="15"/>
      <c r="HH149" s="15"/>
      <c r="HI149" s="15"/>
      <c r="HJ149" s="15"/>
      <c r="HK149" s="15"/>
      <c r="HL149" s="15"/>
      <c r="HM149" s="15"/>
      <c r="HN149" s="15"/>
      <c r="HO149" s="15"/>
      <c r="HP149" s="15"/>
      <c r="HQ149" s="15"/>
      <c r="HR149" s="15"/>
      <c r="HS149" s="15"/>
      <c r="HT149" s="15"/>
      <c r="HU149" s="15"/>
      <c r="HV149" s="15"/>
      <c r="HW149" s="15"/>
      <c r="HX149" s="15"/>
      <c r="HY149" s="15"/>
      <c r="HZ149" s="15"/>
      <c r="IA149" s="15"/>
      <c r="IB149" s="15"/>
      <c r="IC149" s="15"/>
      <c r="ID149" s="15"/>
      <c r="IE149" s="15"/>
      <c r="IF149" s="15"/>
      <c r="IG149" s="15"/>
      <c r="IH149" s="15"/>
      <c r="II149" s="15"/>
      <c r="IJ149" s="15"/>
      <c r="IK149" s="15"/>
      <c r="IL149" s="15"/>
      <c r="IM149" s="15"/>
      <c r="IN149" s="15"/>
      <c r="IO149" s="15"/>
      <c r="IP149" s="15"/>
      <c r="IQ149" s="15"/>
      <c r="IR149" s="15"/>
      <c r="IS149" s="15"/>
      <c r="IT149" s="15"/>
      <c r="IU149" s="15"/>
      <c r="IV149" s="15"/>
    </row>
    <row r="150" spans="1:256" s="105" customFormat="1" ht="12.75">
      <c r="A150" s="312"/>
      <c r="B150" s="130" t="s">
        <v>282</v>
      </c>
      <c r="C150" s="410" t="s">
        <v>924</v>
      </c>
      <c r="D150" s="590">
        <v>0</v>
      </c>
      <c r="E150" s="591">
        <v>150</v>
      </c>
      <c r="F150" s="591">
        <v>0</v>
      </c>
      <c r="G150" s="158">
        <f t="shared" si="6"/>
        <v>0</v>
      </c>
      <c r="H150" s="28"/>
      <c r="I150" s="28"/>
      <c r="J150" s="28"/>
      <c r="K150" s="28"/>
      <c r="L150" s="28"/>
      <c r="M150" s="28"/>
      <c r="N150" s="28"/>
      <c r="O150" s="69"/>
      <c r="P150" s="15"/>
      <c r="Q150" s="15"/>
      <c r="R150" s="15"/>
      <c r="S150" s="15"/>
      <c r="T150" s="15"/>
      <c r="U150" s="134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F150" s="15"/>
      <c r="AG150" s="15"/>
      <c r="AH150" s="15"/>
      <c r="AI150" s="15"/>
      <c r="AJ150" s="15"/>
      <c r="AK150" s="15"/>
      <c r="AL150" s="15"/>
      <c r="AM150" s="15"/>
      <c r="AN150" s="15"/>
      <c r="AO150" s="15"/>
      <c r="AP150" s="15"/>
      <c r="AQ150" s="15"/>
      <c r="AR150" s="15"/>
      <c r="AS150" s="15"/>
      <c r="AT150" s="15"/>
      <c r="AU150" s="15"/>
      <c r="AV150" s="15"/>
      <c r="AW150" s="15"/>
      <c r="AX150" s="15"/>
      <c r="AY150" s="15"/>
      <c r="AZ150" s="15"/>
      <c r="BA150" s="15"/>
      <c r="BB150" s="15"/>
      <c r="BC150" s="15"/>
      <c r="BD150" s="15"/>
      <c r="BE150" s="15"/>
      <c r="BF150" s="15"/>
      <c r="BG150" s="15"/>
      <c r="BH150" s="15"/>
      <c r="BI150" s="15"/>
      <c r="BJ150" s="15"/>
      <c r="BK150" s="15"/>
      <c r="BL150" s="15"/>
      <c r="BM150" s="15"/>
      <c r="BN150" s="15"/>
      <c r="BO150" s="15"/>
      <c r="BP150" s="15"/>
      <c r="BQ150" s="15"/>
      <c r="BR150" s="15"/>
      <c r="BS150" s="15"/>
      <c r="BT150" s="15"/>
      <c r="BU150" s="15"/>
      <c r="BV150" s="15"/>
      <c r="BW150" s="15"/>
      <c r="BX150" s="15"/>
      <c r="BY150" s="15"/>
      <c r="BZ150" s="15"/>
      <c r="CA150" s="15"/>
      <c r="CB150" s="15"/>
      <c r="CC150" s="15"/>
      <c r="CD150" s="15"/>
      <c r="CE150" s="15"/>
      <c r="CF150" s="15"/>
      <c r="CG150" s="15"/>
      <c r="CH150" s="15"/>
      <c r="CI150" s="15"/>
      <c r="CJ150" s="15"/>
      <c r="CK150" s="15"/>
      <c r="CL150" s="15"/>
      <c r="CM150" s="15"/>
      <c r="CN150" s="15"/>
      <c r="CO150" s="15"/>
      <c r="CP150" s="15"/>
      <c r="CQ150" s="15"/>
      <c r="CR150" s="15"/>
      <c r="CS150" s="15"/>
      <c r="CT150" s="15"/>
      <c r="CU150" s="15"/>
      <c r="CV150" s="15"/>
      <c r="CW150" s="15"/>
      <c r="CX150" s="15"/>
      <c r="CY150" s="15"/>
      <c r="CZ150" s="15"/>
      <c r="DA150" s="15"/>
      <c r="DB150" s="15"/>
      <c r="DC150" s="15"/>
      <c r="DD150" s="15"/>
      <c r="DE150" s="15"/>
      <c r="DF150" s="15"/>
      <c r="DG150" s="15"/>
      <c r="DH150" s="15"/>
      <c r="DI150" s="15"/>
      <c r="DJ150" s="15"/>
      <c r="DK150" s="15"/>
      <c r="DL150" s="15"/>
      <c r="DM150" s="15"/>
      <c r="DN150" s="15"/>
      <c r="DO150" s="15"/>
      <c r="DP150" s="15"/>
      <c r="DQ150" s="15"/>
      <c r="DR150" s="15"/>
      <c r="DS150" s="15"/>
      <c r="DT150" s="15"/>
      <c r="DU150" s="15"/>
      <c r="DV150" s="15"/>
      <c r="DW150" s="15"/>
      <c r="DX150" s="15"/>
      <c r="DY150" s="15"/>
      <c r="DZ150" s="15"/>
      <c r="EA150" s="15"/>
      <c r="EB150" s="15"/>
      <c r="EC150" s="15"/>
      <c r="ED150" s="15"/>
      <c r="EE150" s="15"/>
      <c r="EF150" s="15"/>
      <c r="EG150" s="15"/>
      <c r="EH150" s="15"/>
      <c r="EI150" s="15"/>
      <c r="EJ150" s="15"/>
      <c r="EK150" s="15"/>
      <c r="EL150" s="15"/>
      <c r="EM150" s="15"/>
      <c r="EN150" s="15"/>
      <c r="EO150" s="15"/>
      <c r="EP150" s="15"/>
      <c r="EQ150" s="15"/>
      <c r="ER150" s="15"/>
      <c r="ES150" s="15"/>
      <c r="ET150" s="15"/>
      <c r="EU150" s="15"/>
      <c r="EV150" s="15"/>
      <c r="EW150" s="15"/>
      <c r="EX150" s="15"/>
      <c r="EY150" s="15"/>
      <c r="EZ150" s="15"/>
      <c r="FA150" s="15"/>
      <c r="FB150" s="15"/>
      <c r="FC150" s="15"/>
      <c r="FD150" s="15"/>
      <c r="FE150" s="15"/>
      <c r="FF150" s="15"/>
      <c r="FG150" s="15"/>
      <c r="FH150" s="15"/>
      <c r="FI150" s="15"/>
      <c r="FJ150" s="15"/>
      <c r="FK150" s="15"/>
      <c r="FL150" s="15"/>
      <c r="FM150" s="15"/>
      <c r="FN150" s="15"/>
      <c r="FO150" s="15"/>
      <c r="FP150" s="15"/>
      <c r="FQ150" s="15"/>
      <c r="FR150" s="15"/>
      <c r="FS150" s="15"/>
      <c r="FT150" s="15"/>
      <c r="FU150" s="15"/>
      <c r="FV150" s="15"/>
      <c r="FW150" s="15"/>
      <c r="FX150" s="15"/>
      <c r="FY150" s="15"/>
      <c r="FZ150" s="15"/>
      <c r="GA150" s="15"/>
      <c r="GB150" s="15"/>
      <c r="GC150" s="15"/>
      <c r="GD150" s="15"/>
      <c r="GE150" s="15"/>
      <c r="GF150" s="15"/>
      <c r="GG150" s="15"/>
      <c r="GH150" s="15"/>
      <c r="GI150" s="15"/>
      <c r="GJ150" s="15"/>
      <c r="GK150" s="15"/>
      <c r="GL150" s="15"/>
      <c r="GM150" s="15"/>
      <c r="GN150" s="15"/>
      <c r="GO150" s="15"/>
      <c r="GP150" s="15"/>
      <c r="GQ150" s="15"/>
      <c r="GR150" s="15"/>
      <c r="GS150" s="15"/>
      <c r="GT150" s="15"/>
      <c r="GU150" s="15"/>
      <c r="GV150" s="15"/>
      <c r="GW150" s="15"/>
      <c r="GX150" s="15"/>
      <c r="GY150" s="15"/>
      <c r="GZ150" s="15"/>
      <c r="HA150" s="15"/>
      <c r="HB150" s="15"/>
      <c r="HC150" s="15"/>
      <c r="HD150" s="15"/>
      <c r="HE150" s="15"/>
      <c r="HF150" s="15"/>
      <c r="HG150" s="15"/>
      <c r="HH150" s="15"/>
      <c r="HI150" s="15"/>
      <c r="HJ150" s="15"/>
      <c r="HK150" s="15"/>
      <c r="HL150" s="15"/>
      <c r="HM150" s="15"/>
      <c r="HN150" s="15"/>
      <c r="HO150" s="15"/>
      <c r="HP150" s="15"/>
      <c r="HQ150" s="15"/>
      <c r="HR150" s="15"/>
      <c r="HS150" s="15"/>
      <c r="HT150" s="15"/>
      <c r="HU150" s="15"/>
      <c r="HV150" s="15"/>
      <c r="HW150" s="15"/>
      <c r="HX150" s="15"/>
      <c r="HY150" s="15"/>
      <c r="HZ150" s="15"/>
      <c r="IA150" s="15"/>
      <c r="IB150" s="15"/>
      <c r="IC150" s="15"/>
      <c r="ID150" s="15"/>
      <c r="IE150" s="15"/>
      <c r="IF150" s="15"/>
      <c r="IG150" s="15"/>
      <c r="IH150" s="15"/>
      <c r="II150" s="15"/>
      <c r="IJ150" s="15"/>
      <c r="IK150" s="15"/>
      <c r="IL150" s="15"/>
      <c r="IM150" s="15"/>
      <c r="IN150" s="15"/>
      <c r="IO150" s="15"/>
      <c r="IP150" s="15"/>
      <c r="IQ150" s="15"/>
      <c r="IR150" s="15"/>
      <c r="IS150" s="15"/>
      <c r="IT150" s="15"/>
      <c r="IU150" s="15"/>
      <c r="IV150" s="15"/>
    </row>
    <row r="151" spans="1:256" s="105" customFormat="1" ht="12.75">
      <c r="A151" s="312"/>
      <c r="B151" s="130" t="s">
        <v>282</v>
      </c>
      <c r="C151" s="599" t="s">
        <v>957</v>
      </c>
      <c r="D151" s="590">
        <v>0</v>
      </c>
      <c r="E151" s="591">
        <v>20</v>
      </c>
      <c r="F151" s="591">
        <v>20</v>
      </c>
      <c r="G151" s="158">
        <f t="shared" si="6"/>
        <v>100</v>
      </c>
      <c r="H151" s="28"/>
      <c r="I151" s="28"/>
      <c r="J151" s="28"/>
      <c r="K151" s="28"/>
      <c r="L151" s="28"/>
      <c r="M151" s="28"/>
      <c r="N151" s="28"/>
      <c r="O151" s="69"/>
      <c r="P151" s="15"/>
      <c r="Q151" s="15"/>
      <c r="R151" s="15"/>
      <c r="S151" s="15"/>
      <c r="T151" s="15"/>
      <c r="U151" s="134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F151" s="15"/>
      <c r="AG151" s="15"/>
      <c r="AH151" s="15"/>
      <c r="AI151" s="15"/>
      <c r="AJ151" s="15"/>
      <c r="AK151" s="15"/>
      <c r="AL151" s="15"/>
      <c r="AM151" s="15"/>
      <c r="AN151" s="15"/>
      <c r="AO151" s="15"/>
      <c r="AP151" s="15"/>
      <c r="AQ151" s="15"/>
      <c r="AR151" s="15"/>
      <c r="AS151" s="15"/>
      <c r="AT151" s="15"/>
      <c r="AU151" s="15"/>
      <c r="AV151" s="15"/>
      <c r="AW151" s="15"/>
      <c r="AX151" s="15"/>
      <c r="AY151" s="15"/>
      <c r="AZ151" s="15"/>
      <c r="BA151" s="15"/>
      <c r="BB151" s="15"/>
      <c r="BC151" s="15"/>
      <c r="BD151" s="15"/>
      <c r="BE151" s="15"/>
      <c r="BF151" s="15"/>
      <c r="BG151" s="15"/>
      <c r="BH151" s="15"/>
      <c r="BI151" s="15"/>
      <c r="BJ151" s="15"/>
      <c r="BK151" s="15"/>
      <c r="BL151" s="15"/>
      <c r="BM151" s="15"/>
      <c r="BN151" s="15"/>
      <c r="BO151" s="15"/>
      <c r="BP151" s="15"/>
      <c r="BQ151" s="15"/>
      <c r="BR151" s="15"/>
      <c r="BS151" s="15"/>
      <c r="BT151" s="15"/>
      <c r="BU151" s="15"/>
      <c r="BV151" s="15"/>
      <c r="BW151" s="15"/>
      <c r="BX151" s="15"/>
      <c r="BY151" s="15"/>
      <c r="BZ151" s="15"/>
      <c r="CA151" s="15"/>
      <c r="CB151" s="15"/>
      <c r="CC151" s="15"/>
      <c r="CD151" s="15"/>
      <c r="CE151" s="15"/>
      <c r="CF151" s="15"/>
      <c r="CG151" s="15"/>
      <c r="CH151" s="15"/>
      <c r="CI151" s="15"/>
      <c r="CJ151" s="15"/>
      <c r="CK151" s="15"/>
      <c r="CL151" s="15"/>
      <c r="CM151" s="15"/>
      <c r="CN151" s="15"/>
      <c r="CO151" s="15"/>
      <c r="CP151" s="15"/>
      <c r="CQ151" s="15"/>
      <c r="CR151" s="15"/>
      <c r="CS151" s="15"/>
      <c r="CT151" s="15"/>
      <c r="CU151" s="15"/>
      <c r="CV151" s="15"/>
      <c r="CW151" s="15"/>
      <c r="CX151" s="15"/>
      <c r="CY151" s="15"/>
      <c r="CZ151" s="15"/>
      <c r="DA151" s="15"/>
      <c r="DB151" s="15"/>
      <c r="DC151" s="15"/>
      <c r="DD151" s="15"/>
      <c r="DE151" s="15"/>
      <c r="DF151" s="15"/>
      <c r="DG151" s="15"/>
      <c r="DH151" s="15"/>
      <c r="DI151" s="15"/>
      <c r="DJ151" s="15"/>
      <c r="DK151" s="15"/>
      <c r="DL151" s="15"/>
      <c r="DM151" s="15"/>
      <c r="DN151" s="15"/>
      <c r="DO151" s="15"/>
      <c r="DP151" s="15"/>
      <c r="DQ151" s="15"/>
      <c r="DR151" s="15"/>
      <c r="DS151" s="15"/>
      <c r="DT151" s="15"/>
      <c r="DU151" s="15"/>
      <c r="DV151" s="15"/>
      <c r="DW151" s="15"/>
      <c r="DX151" s="15"/>
      <c r="DY151" s="15"/>
      <c r="DZ151" s="15"/>
      <c r="EA151" s="15"/>
      <c r="EB151" s="15"/>
      <c r="EC151" s="15"/>
      <c r="ED151" s="15"/>
      <c r="EE151" s="15"/>
      <c r="EF151" s="15"/>
      <c r="EG151" s="15"/>
      <c r="EH151" s="15"/>
      <c r="EI151" s="15"/>
      <c r="EJ151" s="15"/>
      <c r="EK151" s="15"/>
      <c r="EL151" s="15"/>
      <c r="EM151" s="15"/>
      <c r="EN151" s="15"/>
      <c r="EO151" s="15"/>
      <c r="EP151" s="15"/>
      <c r="EQ151" s="15"/>
      <c r="ER151" s="15"/>
      <c r="ES151" s="15"/>
      <c r="ET151" s="15"/>
      <c r="EU151" s="15"/>
      <c r="EV151" s="15"/>
      <c r="EW151" s="15"/>
      <c r="EX151" s="15"/>
      <c r="EY151" s="15"/>
      <c r="EZ151" s="15"/>
      <c r="FA151" s="15"/>
      <c r="FB151" s="15"/>
      <c r="FC151" s="15"/>
      <c r="FD151" s="15"/>
      <c r="FE151" s="15"/>
      <c r="FF151" s="15"/>
      <c r="FG151" s="15"/>
      <c r="FH151" s="15"/>
      <c r="FI151" s="15"/>
      <c r="FJ151" s="15"/>
      <c r="FK151" s="15"/>
      <c r="FL151" s="15"/>
      <c r="FM151" s="15"/>
      <c r="FN151" s="15"/>
      <c r="FO151" s="15"/>
      <c r="FP151" s="15"/>
      <c r="FQ151" s="15"/>
      <c r="FR151" s="15"/>
      <c r="FS151" s="15"/>
      <c r="FT151" s="15"/>
      <c r="FU151" s="15"/>
      <c r="FV151" s="15"/>
      <c r="FW151" s="15"/>
      <c r="FX151" s="15"/>
      <c r="FY151" s="15"/>
      <c r="FZ151" s="15"/>
      <c r="GA151" s="15"/>
      <c r="GB151" s="15"/>
      <c r="GC151" s="15"/>
      <c r="GD151" s="15"/>
      <c r="GE151" s="15"/>
      <c r="GF151" s="15"/>
      <c r="GG151" s="15"/>
      <c r="GH151" s="15"/>
      <c r="GI151" s="15"/>
      <c r="GJ151" s="15"/>
      <c r="GK151" s="15"/>
      <c r="GL151" s="15"/>
      <c r="GM151" s="15"/>
      <c r="GN151" s="15"/>
      <c r="GO151" s="15"/>
      <c r="GP151" s="15"/>
      <c r="GQ151" s="15"/>
      <c r="GR151" s="15"/>
      <c r="GS151" s="15"/>
      <c r="GT151" s="15"/>
      <c r="GU151" s="15"/>
      <c r="GV151" s="15"/>
      <c r="GW151" s="15"/>
      <c r="GX151" s="15"/>
      <c r="GY151" s="15"/>
      <c r="GZ151" s="15"/>
      <c r="HA151" s="15"/>
      <c r="HB151" s="15"/>
      <c r="HC151" s="15"/>
      <c r="HD151" s="15"/>
      <c r="HE151" s="15"/>
      <c r="HF151" s="15"/>
      <c r="HG151" s="15"/>
      <c r="HH151" s="15"/>
      <c r="HI151" s="15"/>
      <c r="HJ151" s="15"/>
      <c r="HK151" s="15"/>
      <c r="HL151" s="15"/>
      <c r="HM151" s="15"/>
      <c r="HN151" s="15"/>
      <c r="HO151" s="15"/>
      <c r="HP151" s="15"/>
      <c r="HQ151" s="15"/>
      <c r="HR151" s="15"/>
      <c r="HS151" s="15"/>
      <c r="HT151" s="15"/>
      <c r="HU151" s="15"/>
      <c r="HV151" s="15"/>
      <c r="HW151" s="15"/>
      <c r="HX151" s="15"/>
      <c r="HY151" s="15"/>
      <c r="HZ151" s="15"/>
      <c r="IA151" s="15"/>
      <c r="IB151" s="15"/>
      <c r="IC151" s="15"/>
      <c r="ID151" s="15"/>
      <c r="IE151" s="15"/>
      <c r="IF151" s="15"/>
      <c r="IG151" s="15"/>
      <c r="IH151" s="15"/>
      <c r="II151" s="15"/>
      <c r="IJ151" s="15"/>
      <c r="IK151" s="15"/>
      <c r="IL151" s="15"/>
      <c r="IM151" s="15"/>
      <c r="IN151" s="15"/>
      <c r="IO151" s="15"/>
      <c r="IP151" s="15"/>
      <c r="IQ151" s="15"/>
      <c r="IR151" s="15"/>
      <c r="IS151" s="15"/>
      <c r="IT151" s="15"/>
      <c r="IU151" s="15"/>
      <c r="IV151" s="15"/>
    </row>
    <row r="152" spans="1:256" s="105" customFormat="1" ht="12.75" customHeight="1">
      <c r="A152" s="312"/>
      <c r="B152" s="130" t="s">
        <v>282</v>
      </c>
      <c r="C152" s="599" t="s">
        <v>956</v>
      </c>
      <c r="D152" s="590">
        <v>0</v>
      </c>
      <c r="E152" s="591">
        <v>1158</v>
      </c>
      <c r="F152" s="591">
        <v>0</v>
      </c>
      <c r="G152" s="158">
        <f t="shared" si="6"/>
        <v>0</v>
      </c>
      <c r="H152" s="28"/>
      <c r="I152" s="28"/>
      <c r="J152" s="28"/>
      <c r="K152" s="28"/>
      <c r="L152" s="28"/>
      <c r="M152" s="28"/>
      <c r="N152" s="28"/>
      <c r="O152" s="69"/>
      <c r="P152" s="15"/>
      <c r="Q152" s="15"/>
      <c r="R152" s="15"/>
      <c r="S152" s="15"/>
      <c r="T152" s="15"/>
      <c r="U152" s="134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F152" s="15"/>
      <c r="AG152" s="15"/>
      <c r="AH152" s="15"/>
      <c r="AI152" s="15"/>
      <c r="AJ152" s="15"/>
      <c r="AK152" s="15"/>
      <c r="AL152" s="15"/>
      <c r="AM152" s="15"/>
      <c r="AN152" s="15"/>
      <c r="AO152" s="15"/>
      <c r="AP152" s="15"/>
      <c r="AQ152" s="15"/>
      <c r="AR152" s="15"/>
      <c r="AS152" s="15"/>
      <c r="AT152" s="15"/>
      <c r="AU152" s="15"/>
      <c r="AV152" s="15"/>
      <c r="AW152" s="15"/>
      <c r="AX152" s="15"/>
      <c r="AY152" s="15"/>
      <c r="AZ152" s="15"/>
      <c r="BA152" s="15"/>
      <c r="BB152" s="15"/>
      <c r="BC152" s="15"/>
      <c r="BD152" s="15"/>
      <c r="BE152" s="15"/>
      <c r="BF152" s="15"/>
      <c r="BG152" s="15"/>
      <c r="BH152" s="15"/>
      <c r="BI152" s="15"/>
      <c r="BJ152" s="15"/>
      <c r="BK152" s="15"/>
      <c r="BL152" s="15"/>
      <c r="BM152" s="15"/>
      <c r="BN152" s="15"/>
      <c r="BO152" s="15"/>
      <c r="BP152" s="15"/>
      <c r="BQ152" s="15"/>
      <c r="BR152" s="15"/>
      <c r="BS152" s="15"/>
      <c r="BT152" s="15"/>
      <c r="BU152" s="15"/>
      <c r="BV152" s="15"/>
      <c r="BW152" s="15"/>
      <c r="BX152" s="15"/>
      <c r="BY152" s="15"/>
      <c r="BZ152" s="15"/>
      <c r="CA152" s="15"/>
      <c r="CB152" s="15"/>
      <c r="CC152" s="15"/>
      <c r="CD152" s="15"/>
      <c r="CE152" s="15"/>
      <c r="CF152" s="15"/>
      <c r="CG152" s="15"/>
      <c r="CH152" s="15"/>
      <c r="CI152" s="15"/>
      <c r="CJ152" s="15"/>
      <c r="CK152" s="15"/>
      <c r="CL152" s="15"/>
      <c r="CM152" s="15"/>
      <c r="CN152" s="15"/>
      <c r="CO152" s="15"/>
      <c r="CP152" s="15"/>
      <c r="CQ152" s="15"/>
      <c r="CR152" s="15"/>
      <c r="CS152" s="15"/>
      <c r="CT152" s="15"/>
      <c r="CU152" s="15"/>
      <c r="CV152" s="15"/>
      <c r="CW152" s="15"/>
      <c r="CX152" s="15"/>
      <c r="CY152" s="15"/>
      <c r="CZ152" s="15"/>
      <c r="DA152" s="15"/>
      <c r="DB152" s="15"/>
      <c r="DC152" s="15"/>
      <c r="DD152" s="15"/>
      <c r="DE152" s="15"/>
      <c r="DF152" s="15"/>
      <c r="DG152" s="15"/>
      <c r="DH152" s="15"/>
      <c r="DI152" s="15"/>
      <c r="DJ152" s="15"/>
      <c r="DK152" s="15"/>
      <c r="DL152" s="15"/>
      <c r="DM152" s="15"/>
      <c r="DN152" s="15"/>
      <c r="DO152" s="15"/>
      <c r="DP152" s="15"/>
      <c r="DQ152" s="15"/>
      <c r="DR152" s="15"/>
      <c r="DS152" s="15"/>
      <c r="DT152" s="15"/>
      <c r="DU152" s="15"/>
      <c r="DV152" s="15"/>
      <c r="DW152" s="15"/>
      <c r="DX152" s="15"/>
      <c r="DY152" s="15"/>
      <c r="DZ152" s="15"/>
      <c r="EA152" s="15"/>
      <c r="EB152" s="15"/>
      <c r="EC152" s="15"/>
      <c r="ED152" s="15"/>
      <c r="EE152" s="15"/>
      <c r="EF152" s="15"/>
      <c r="EG152" s="15"/>
      <c r="EH152" s="15"/>
      <c r="EI152" s="15"/>
      <c r="EJ152" s="15"/>
      <c r="EK152" s="15"/>
      <c r="EL152" s="15"/>
      <c r="EM152" s="15"/>
      <c r="EN152" s="15"/>
      <c r="EO152" s="15"/>
      <c r="EP152" s="15"/>
      <c r="EQ152" s="15"/>
      <c r="ER152" s="15"/>
      <c r="ES152" s="15"/>
      <c r="ET152" s="15"/>
      <c r="EU152" s="15"/>
      <c r="EV152" s="15"/>
      <c r="EW152" s="15"/>
      <c r="EX152" s="15"/>
      <c r="EY152" s="15"/>
      <c r="EZ152" s="15"/>
      <c r="FA152" s="15"/>
      <c r="FB152" s="15"/>
      <c r="FC152" s="15"/>
      <c r="FD152" s="15"/>
      <c r="FE152" s="15"/>
      <c r="FF152" s="15"/>
      <c r="FG152" s="15"/>
      <c r="FH152" s="15"/>
      <c r="FI152" s="15"/>
      <c r="FJ152" s="15"/>
      <c r="FK152" s="15"/>
      <c r="FL152" s="15"/>
      <c r="FM152" s="15"/>
      <c r="FN152" s="15"/>
      <c r="FO152" s="15"/>
      <c r="FP152" s="15"/>
      <c r="FQ152" s="15"/>
      <c r="FR152" s="15"/>
      <c r="FS152" s="15"/>
      <c r="FT152" s="15"/>
      <c r="FU152" s="15"/>
      <c r="FV152" s="15"/>
      <c r="FW152" s="15"/>
      <c r="FX152" s="15"/>
      <c r="FY152" s="15"/>
      <c r="FZ152" s="15"/>
      <c r="GA152" s="15"/>
      <c r="GB152" s="15"/>
      <c r="GC152" s="15"/>
      <c r="GD152" s="15"/>
      <c r="GE152" s="15"/>
      <c r="GF152" s="15"/>
      <c r="GG152" s="15"/>
      <c r="GH152" s="15"/>
      <c r="GI152" s="15"/>
      <c r="GJ152" s="15"/>
      <c r="GK152" s="15"/>
      <c r="GL152" s="15"/>
      <c r="GM152" s="15"/>
      <c r="GN152" s="15"/>
      <c r="GO152" s="15"/>
      <c r="GP152" s="15"/>
      <c r="GQ152" s="15"/>
      <c r="GR152" s="15"/>
      <c r="GS152" s="15"/>
      <c r="GT152" s="15"/>
      <c r="GU152" s="15"/>
      <c r="GV152" s="15"/>
      <c r="GW152" s="15"/>
      <c r="GX152" s="15"/>
      <c r="GY152" s="15"/>
      <c r="GZ152" s="15"/>
      <c r="HA152" s="15"/>
      <c r="HB152" s="15"/>
      <c r="HC152" s="15"/>
      <c r="HD152" s="15"/>
      <c r="HE152" s="15"/>
      <c r="HF152" s="15"/>
      <c r="HG152" s="15"/>
      <c r="HH152" s="15"/>
      <c r="HI152" s="15"/>
      <c r="HJ152" s="15"/>
      <c r="HK152" s="15"/>
      <c r="HL152" s="15"/>
      <c r="HM152" s="15"/>
      <c r="HN152" s="15"/>
      <c r="HO152" s="15"/>
      <c r="HP152" s="15"/>
      <c r="HQ152" s="15"/>
      <c r="HR152" s="15"/>
      <c r="HS152" s="15"/>
      <c r="HT152" s="15"/>
      <c r="HU152" s="15"/>
      <c r="HV152" s="15"/>
      <c r="HW152" s="15"/>
      <c r="HX152" s="15"/>
      <c r="HY152" s="15"/>
      <c r="HZ152" s="15"/>
      <c r="IA152" s="15"/>
      <c r="IB152" s="15"/>
      <c r="IC152" s="15"/>
      <c r="ID152" s="15"/>
      <c r="IE152" s="15"/>
      <c r="IF152" s="15"/>
      <c r="IG152" s="15"/>
      <c r="IH152" s="15"/>
      <c r="II152" s="15"/>
      <c r="IJ152" s="15"/>
      <c r="IK152" s="15"/>
      <c r="IL152" s="15"/>
      <c r="IM152" s="15"/>
      <c r="IN152" s="15"/>
      <c r="IO152" s="15"/>
      <c r="IP152" s="15"/>
      <c r="IQ152" s="15"/>
      <c r="IR152" s="15"/>
      <c r="IS152" s="15"/>
      <c r="IT152" s="15"/>
      <c r="IU152" s="15"/>
      <c r="IV152" s="15"/>
    </row>
    <row r="153" spans="1:256" s="105" customFormat="1" ht="12.75">
      <c r="A153" s="312"/>
      <c r="B153" s="130" t="s">
        <v>281</v>
      </c>
      <c r="C153" s="410" t="s">
        <v>958</v>
      </c>
      <c r="D153" s="590">
        <v>0</v>
      </c>
      <c r="E153" s="591">
        <v>50</v>
      </c>
      <c r="F153" s="591">
        <v>0</v>
      </c>
      <c r="G153" s="158">
        <f t="shared" si="6"/>
        <v>0</v>
      </c>
      <c r="H153" s="28"/>
      <c r="I153" s="28"/>
      <c r="J153" s="28"/>
      <c r="K153" s="28"/>
      <c r="L153" s="28"/>
      <c r="M153" s="28"/>
      <c r="N153" s="28"/>
      <c r="O153" s="69"/>
      <c r="P153" s="15"/>
      <c r="Q153" s="15"/>
      <c r="R153" s="15"/>
      <c r="S153" s="15"/>
      <c r="T153" s="15"/>
      <c r="U153" s="134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F153" s="15"/>
      <c r="AG153" s="15"/>
      <c r="AH153" s="15"/>
      <c r="AI153" s="15"/>
      <c r="AJ153" s="15"/>
      <c r="AK153" s="15"/>
      <c r="AL153" s="15"/>
      <c r="AM153" s="15"/>
      <c r="AN153" s="15"/>
      <c r="AO153" s="15"/>
      <c r="AP153" s="15"/>
      <c r="AQ153" s="15"/>
      <c r="AR153" s="15"/>
      <c r="AS153" s="15"/>
      <c r="AT153" s="15"/>
      <c r="AU153" s="15"/>
      <c r="AV153" s="15"/>
      <c r="AW153" s="15"/>
      <c r="AX153" s="15"/>
      <c r="AY153" s="15"/>
      <c r="AZ153" s="15"/>
      <c r="BA153" s="15"/>
      <c r="BB153" s="15"/>
      <c r="BC153" s="15"/>
      <c r="BD153" s="15"/>
      <c r="BE153" s="15"/>
      <c r="BF153" s="15"/>
      <c r="BG153" s="15"/>
      <c r="BH153" s="15"/>
      <c r="BI153" s="15"/>
      <c r="BJ153" s="15"/>
      <c r="BK153" s="15"/>
      <c r="BL153" s="15"/>
      <c r="BM153" s="15"/>
      <c r="BN153" s="15"/>
      <c r="BO153" s="15"/>
      <c r="BP153" s="15"/>
      <c r="BQ153" s="15"/>
      <c r="BR153" s="15"/>
      <c r="BS153" s="15"/>
      <c r="BT153" s="15"/>
      <c r="BU153" s="15"/>
      <c r="BV153" s="15"/>
      <c r="BW153" s="15"/>
      <c r="BX153" s="15"/>
      <c r="BY153" s="15"/>
      <c r="BZ153" s="15"/>
      <c r="CA153" s="15"/>
      <c r="CB153" s="15"/>
      <c r="CC153" s="15"/>
      <c r="CD153" s="15"/>
      <c r="CE153" s="15"/>
      <c r="CF153" s="15"/>
      <c r="CG153" s="15"/>
      <c r="CH153" s="15"/>
      <c r="CI153" s="15"/>
      <c r="CJ153" s="15"/>
      <c r="CK153" s="15"/>
      <c r="CL153" s="15"/>
      <c r="CM153" s="15"/>
      <c r="CN153" s="15"/>
      <c r="CO153" s="15"/>
      <c r="CP153" s="15"/>
      <c r="CQ153" s="15"/>
      <c r="CR153" s="15"/>
      <c r="CS153" s="15"/>
      <c r="CT153" s="15"/>
      <c r="CU153" s="15"/>
      <c r="CV153" s="15"/>
      <c r="CW153" s="15"/>
      <c r="CX153" s="15"/>
      <c r="CY153" s="15"/>
      <c r="CZ153" s="15"/>
      <c r="DA153" s="15"/>
      <c r="DB153" s="15"/>
      <c r="DC153" s="15"/>
      <c r="DD153" s="15"/>
      <c r="DE153" s="15"/>
      <c r="DF153" s="15"/>
      <c r="DG153" s="15"/>
      <c r="DH153" s="15"/>
      <c r="DI153" s="15"/>
      <c r="DJ153" s="15"/>
      <c r="DK153" s="15"/>
      <c r="DL153" s="15"/>
      <c r="DM153" s="15"/>
      <c r="DN153" s="15"/>
      <c r="DO153" s="15"/>
      <c r="DP153" s="15"/>
      <c r="DQ153" s="15"/>
      <c r="DR153" s="15"/>
      <c r="DS153" s="15"/>
      <c r="DT153" s="15"/>
      <c r="DU153" s="15"/>
      <c r="DV153" s="15"/>
      <c r="DW153" s="15"/>
      <c r="DX153" s="15"/>
      <c r="DY153" s="15"/>
      <c r="DZ153" s="15"/>
      <c r="EA153" s="15"/>
      <c r="EB153" s="15"/>
      <c r="EC153" s="15"/>
      <c r="ED153" s="15"/>
      <c r="EE153" s="15"/>
      <c r="EF153" s="15"/>
      <c r="EG153" s="15"/>
      <c r="EH153" s="15"/>
      <c r="EI153" s="15"/>
      <c r="EJ153" s="15"/>
      <c r="EK153" s="15"/>
      <c r="EL153" s="15"/>
      <c r="EM153" s="15"/>
      <c r="EN153" s="15"/>
      <c r="EO153" s="15"/>
      <c r="EP153" s="15"/>
      <c r="EQ153" s="15"/>
      <c r="ER153" s="15"/>
      <c r="ES153" s="15"/>
      <c r="ET153" s="15"/>
      <c r="EU153" s="15"/>
      <c r="EV153" s="15"/>
      <c r="EW153" s="15"/>
      <c r="EX153" s="15"/>
      <c r="EY153" s="15"/>
      <c r="EZ153" s="15"/>
      <c r="FA153" s="15"/>
      <c r="FB153" s="15"/>
      <c r="FC153" s="15"/>
      <c r="FD153" s="15"/>
      <c r="FE153" s="15"/>
      <c r="FF153" s="15"/>
      <c r="FG153" s="15"/>
      <c r="FH153" s="15"/>
      <c r="FI153" s="15"/>
      <c r="FJ153" s="15"/>
      <c r="FK153" s="15"/>
      <c r="FL153" s="15"/>
      <c r="FM153" s="15"/>
      <c r="FN153" s="15"/>
      <c r="FO153" s="15"/>
      <c r="FP153" s="15"/>
      <c r="FQ153" s="15"/>
      <c r="FR153" s="15"/>
      <c r="FS153" s="15"/>
      <c r="FT153" s="15"/>
      <c r="FU153" s="15"/>
      <c r="FV153" s="15"/>
      <c r="FW153" s="15"/>
      <c r="FX153" s="15"/>
      <c r="FY153" s="15"/>
      <c r="FZ153" s="15"/>
      <c r="GA153" s="15"/>
      <c r="GB153" s="15"/>
      <c r="GC153" s="15"/>
      <c r="GD153" s="15"/>
      <c r="GE153" s="15"/>
      <c r="GF153" s="15"/>
      <c r="GG153" s="15"/>
      <c r="GH153" s="15"/>
      <c r="GI153" s="15"/>
      <c r="GJ153" s="15"/>
      <c r="GK153" s="15"/>
      <c r="GL153" s="15"/>
      <c r="GM153" s="15"/>
      <c r="GN153" s="15"/>
      <c r="GO153" s="15"/>
      <c r="GP153" s="15"/>
      <c r="GQ153" s="15"/>
      <c r="GR153" s="15"/>
      <c r="GS153" s="15"/>
      <c r="GT153" s="15"/>
      <c r="GU153" s="15"/>
      <c r="GV153" s="15"/>
      <c r="GW153" s="15"/>
      <c r="GX153" s="15"/>
      <c r="GY153" s="15"/>
      <c r="GZ153" s="15"/>
      <c r="HA153" s="15"/>
      <c r="HB153" s="15"/>
      <c r="HC153" s="15"/>
      <c r="HD153" s="15"/>
      <c r="HE153" s="15"/>
      <c r="HF153" s="15"/>
      <c r="HG153" s="15"/>
      <c r="HH153" s="15"/>
      <c r="HI153" s="15"/>
      <c r="HJ153" s="15"/>
      <c r="HK153" s="15"/>
      <c r="HL153" s="15"/>
      <c r="HM153" s="15"/>
      <c r="HN153" s="15"/>
      <c r="HO153" s="15"/>
      <c r="HP153" s="15"/>
      <c r="HQ153" s="15"/>
      <c r="HR153" s="15"/>
      <c r="HS153" s="15"/>
      <c r="HT153" s="15"/>
      <c r="HU153" s="15"/>
      <c r="HV153" s="15"/>
      <c r="HW153" s="15"/>
      <c r="HX153" s="15"/>
      <c r="HY153" s="15"/>
      <c r="HZ153" s="15"/>
      <c r="IA153" s="15"/>
      <c r="IB153" s="15"/>
      <c r="IC153" s="15"/>
      <c r="ID153" s="15"/>
      <c r="IE153" s="15"/>
      <c r="IF153" s="15"/>
      <c r="IG153" s="15"/>
      <c r="IH153" s="15"/>
      <c r="II153" s="15"/>
      <c r="IJ153" s="15"/>
      <c r="IK153" s="15"/>
      <c r="IL153" s="15"/>
      <c r="IM153" s="15"/>
      <c r="IN153" s="15"/>
      <c r="IO153" s="15"/>
      <c r="IP153" s="15"/>
      <c r="IQ153" s="15"/>
      <c r="IR153" s="15"/>
      <c r="IS153" s="15"/>
      <c r="IT153" s="15"/>
      <c r="IU153" s="15"/>
      <c r="IV153" s="15"/>
    </row>
    <row r="154" spans="1:256" s="105" customFormat="1" ht="12.75">
      <c r="A154" s="826" t="s">
        <v>227</v>
      </c>
      <c r="B154" s="827"/>
      <c r="C154" s="828"/>
      <c r="D154" s="293">
        <f>SUM(D134:D153)</f>
        <v>20683</v>
      </c>
      <c r="E154" s="293">
        <f>SUM(E134:E153)</f>
        <v>19904</v>
      </c>
      <c r="F154" s="293">
        <f>SUM(F134:F153)</f>
        <v>15138</v>
      </c>
      <c r="G154" s="104">
        <f>F154/E154*100</f>
        <v>76.05506430868168</v>
      </c>
      <c r="H154" s="109" t="s">
        <v>598</v>
      </c>
      <c r="I154" s="28"/>
      <c r="J154" s="28"/>
      <c r="K154" s="28"/>
      <c r="L154" s="28"/>
      <c r="M154" s="28"/>
      <c r="N154" s="28"/>
      <c r="O154" s="69" t="s">
        <v>612</v>
      </c>
      <c r="P154" s="69"/>
      <c r="Q154" s="15"/>
      <c r="R154" s="15"/>
      <c r="S154" s="15"/>
      <c r="T154" s="15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F154" s="15"/>
      <c r="AG154" s="15"/>
      <c r="AH154" s="15"/>
      <c r="AI154" s="15"/>
      <c r="AJ154" s="15"/>
      <c r="AK154" s="15"/>
      <c r="AL154" s="15"/>
      <c r="AM154" s="15"/>
      <c r="AN154" s="15"/>
      <c r="AO154" s="15"/>
      <c r="AP154" s="15"/>
      <c r="AQ154" s="15"/>
      <c r="AR154" s="15"/>
      <c r="AS154" s="15"/>
      <c r="AT154" s="15"/>
      <c r="AU154" s="15"/>
      <c r="AV154" s="15"/>
      <c r="AW154" s="15"/>
      <c r="AX154" s="15"/>
      <c r="AY154" s="15"/>
      <c r="AZ154" s="15"/>
      <c r="BA154" s="15"/>
      <c r="BB154" s="15"/>
      <c r="BC154" s="15"/>
      <c r="BD154" s="15"/>
      <c r="BE154" s="15"/>
      <c r="BF154" s="15"/>
      <c r="BG154" s="15"/>
      <c r="BH154" s="15"/>
      <c r="BI154" s="15"/>
      <c r="BJ154" s="15"/>
      <c r="BK154" s="15"/>
      <c r="BL154" s="15"/>
      <c r="BM154" s="15"/>
      <c r="BN154" s="15"/>
      <c r="BO154" s="15"/>
      <c r="BP154" s="15"/>
      <c r="BQ154" s="15"/>
      <c r="BR154" s="15"/>
      <c r="BS154" s="15"/>
      <c r="BT154" s="15"/>
      <c r="BU154" s="15"/>
      <c r="BV154" s="15"/>
      <c r="BW154" s="15"/>
      <c r="BX154" s="15"/>
      <c r="BY154" s="15"/>
      <c r="BZ154" s="15"/>
      <c r="CA154" s="15"/>
      <c r="CB154" s="15"/>
      <c r="CC154" s="15"/>
      <c r="CD154" s="15"/>
      <c r="CE154" s="15"/>
      <c r="CF154" s="15"/>
      <c r="CG154" s="15"/>
      <c r="CH154" s="15"/>
      <c r="CI154" s="15"/>
      <c r="CJ154" s="15"/>
      <c r="CK154" s="15"/>
      <c r="CL154" s="15"/>
      <c r="CM154" s="15"/>
      <c r="CN154" s="15"/>
      <c r="CO154" s="15"/>
      <c r="CP154" s="15"/>
      <c r="CQ154" s="15"/>
      <c r="CR154" s="15"/>
      <c r="CS154" s="15"/>
      <c r="CT154" s="15"/>
      <c r="CU154" s="15"/>
      <c r="CV154" s="15"/>
      <c r="CW154" s="15"/>
      <c r="CX154" s="15"/>
      <c r="CY154" s="15"/>
      <c r="CZ154" s="15"/>
      <c r="DA154" s="15"/>
      <c r="DB154" s="15"/>
      <c r="DC154" s="15"/>
      <c r="DD154" s="15"/>
      <c r="DE154" s="15"/>
      <c r="DF154" s="15"/>
      <c r="DG154" s="15"/>
      <c r="DH154" s="15"/>
      <c r="DI154" s="15"/>
      <c r="DJ154" s="15"/>
      <c r="DK154" s="15"/>
      <c r="DL154" s="15"/>
      <c r="DM154" s="15"/>
      <c r="DN154" s="15"/>
      <c r="DO154" s="15"/>
      <c r="DP154" s="15"/>
      <c r="DQ154" s="15"/>
      <c r="DR154" s="15"/>
      <c r="DS154" s="15"/>
      <c r="DT154" s="15"/>
      <c r="DU154" s="15"/>
      <c r="DV154" s="15"/>
      <c r="DW154" s="15"/>
      <c r="DX154" s="15"/>
      <c r="DY154" s="15"/>
      <c r="DZ154" s="15"/>
      <c r="EA154" s="15"/>
      <c r="EB154" s="15"/>
      <c r="EC154" s="15"/>
      <c r="ED154" s="15"/>
      <c r="EE154" s="15"/>
      <c r="EF154" s="15"/>
      <c r="EG154" s="15"/>
      <c r="EH154" s="15"/>
      <c r="EI154" s="15"/>
      <c r="EJ154" s="15"/>
      <c r="EK154" s="15"/>
      <c r="EL154" s="15"/>
      <c r="EM154" s="15"/>
      <c r="EN154" s="15"/>
      <c r="EO154" s="15"/>
      <c r="EP154" s="15"/>
      <c r="EQ154" s="15"/>
      <c r="ER154" s="15"/>
      <c r="ES154" s="15"/>
      <c r="ET154" s="15"/>
      <c r="EU154" s="15"/>
      <c r="EV154" s="15"/>
      <c r="EW154" s="15"/>
      <c r="EX154" s="15"/>
      <c r="EY154" s="15"/>
      <c r="EZ154" s="15"/>
      <c r="FA154" s="15"/>
      <c r="FB154" s="15"/>
      <c r="FC154" s="15"/>
      <c r="FD154" s="15"/>
      <c r="FE154" s="15"/>
      <c r="FF154" s="15"/>
      <c r="FG154" s="15"/>
      <c r="FH154" s="15"/>
      <c r="FI154" s="15"/>
      <c r="FJ154" s="15"/>
      <c r="FK154" s="15"/>
      <c r="FL154" s="15"/>
      <c r="FM154" s="15"/>
      <c r="FN154" s="15"/>
      <c r="FO154" s="15"/>
      <c r="FP154" s="15"/>
      <c r="FQ154" s="15"/>
      <c r="FR154" s="15"/>
      <c r="FS154" s="15"/>
      <c r="FT154" s="15"/>
      <c r="FU154" s="15"/>
      <c r="FV154" s="15"/>
      <c r="FW154" s="15"/>
      <c r="FX154" s="15"/>
      <c r="FY154" s="15"/>
      <c r="FZ154" s="15"/>
      <c r="GA154" s="15"/>
      <c r="GB154" s="15"/>
      <c r="GC154" s="15"/>
      <c r="GD154" s="15"/>
      <c r="GE154" s="15"/>
      <c r="GF154" s="15"/>
      <c r="GG154" s="15"/>
      <c r="GH154" s="15"/>
      <c r="GI154" s="15"/>
      <c r="GJ154" s="15"/>
      <c r="GK154" s="15"/>
      <c r="GL154" s="15"/>
      <c r="GM154" s="15"/>
      <c r="GN154" s="15"/>
      <c r="GO154" s="15"/>
      <c r="GP154" s="15"/>
      <c r="GQ154" s="15"/>
      <c r="GR154" s="15"/>
      <c r="GS154" s="15"/>
      <c r="GT154" s="15"/>
      <c r="GU154" s="15"/>
      <c r="GV154" s="15"/>
      <c r="GW154" s="15"/>
      <c r="GX154" s="15"/>
      <c r="GY154" s="15"/>
      <c r="GZ154" s="15"/>
      <c r="HA154" s="15"/>
      <c r="HB154" s="15"/>
      <c r="HC154" s="15"/>
      <c r="HD154" s="15"/>
      <c r="HE154" s="15"/>
      <c r="HF154" s="15"/>
      <c r="HG154" s="15"/>
      <c r="HH154" s="15"/>
      <c r="HI154" s="15"/>
      <c r="HJ154" s="15"/>
      <c r="HK154" s="15"/>
      <c r="HL154" s="15"/>
      <c r="HM154" s="15"/>
      <c r="HN154" s="15"/>
      <c r="HO154" s="15"/>
      <c r="HP154" s="15"/>
      <c r="HQ154" s="15"/>
      <c r="HR154" s="15"/>
      <c r="HS154" s="15"/>
      <c r="HT154" s="15"/>
      <c r="HU154" s="15"/>
      <c r="HV154" s="15"/>
      <c r="HW154" s="15"/>
      <c r="HX154" s="15"/>
      <c r="HY154" s="15"/>
      <c r="HZ154" s="15"/>
      <c r="IA154" s="15"/>
      <c r="IB154" s="15"/>
      <c r="IC154" s="15"/>
      <c r="ID154" s="15"/>
      <c r="IE154" s="15"/>
      <c r="IF154" s="15"/>
      <c r="IG154" s="15"/>
      <c r="IH154" s="15"/>
      <c r="II154" s="15"/>
      <c r="IJ154" s="15"/>
      <c r="IK154" s="15"/>
      <c r="IL154" s="15"/>
      <c r="IM154" s="15"/>
      <c r="IN154" s="15"/>
      <c r="IO154" s="15"/>
      <c r="IP154" s="15"/>
      <c r="IQ154" s="15"/>
      <c r="IR154" s="15"/>
      <c r="IS154" s="15"/>
      <c r="IT154" s="15"/>
      <c r="IU154" s="15"/>
      <c r="IV154" s="15"/>
    </row>
    <row r="155" spans="1:7" ht="6" customHeight="1">
      <c r="A155" s="65"/>
      <c r="B155" s="38"/>
      <c r="C155" s="38"/>
      <c r="D155" s="47"/>
      <c r="E155" s="256"/>
      <c r="F155" s="46"/>
      <c r="G155" s="35"/>
    </row>
    <row r="156" spans="1:256" s="105" customFormat="1" ht="12.75">
      <c r="A156" s="40" t="s">
        <v>770</v>
      </c>
      <c r="B156" s="461"/>
      <c r="C156" s="11"/>
      <c r="D156" s="15"/>
      <c r="E156" s="15"/>
      <c r="F156" s="15"/>
      <c r="G156"/>
      <c r="H156" s="28"/>
      <c r="I156" s="28"/>
      <c r="J156" s="28"/>
      <c r="K156" s="28"/>
      <c r="L156" s="28"/>
      <c r="M156" s="28"/>
      <c r="N156" s="28"/>
      <c r="O156" s="69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F156" s="15"/>
      <c r="AG156" s="15"/>
      <c r="AH156" s="15"/>
      <c r="AI156" s="15"/>
      <c r="AJ156" s="15"/>
      <c r="AK156" s="15"/>
      <c r="AL156" s="15"/>
      <c r="AM156" s="15"/>
      <c r="AN156" s="15"/>
      <c r="AO156" s="15"/>
      <c r="AP156" s="15"/>
      <c r="AQ156" s="15"/>
      <c r="AR156" s="15"/>
      <c r="AS156" s="15"/>
      <c r="AT156" s="15"/>
      <c r="AU156" s="15"/>
      <c r="AV156" s="15"/>
      <c r="AW156" s="15"/>
      <c r="AX156" s="15"/>
      <c r="AY156" s="15"/>
      <c r="AZ156" s="15"/>
      <c r="BA156" s="15"/>
      <c r="BB156" s="15"/>
      <c r="BC156" s="15"/>
      <c r="BD156" s="15"/>
      <c r="BE156" s="15"/>
      <c r="BF156" s="15"/>
      <c r="BG156" s="15"/>
      <c r="BH156" s="15"/>
      <c r="BI156" s="15"/>
      <c r="BJ156" s="15"/>
      <c r="BK156" s="15"/>
      <c r="BL156" s="15"/>
      <c r="BM156" s="15"/>
      <c r="BN156" s="15"/>
      <c r="BO156" s="15"/>
      <c r="BP156" s="15"/>
      <c r="BQ156" s="15"/>
      <c r="BR156" s="15"/>
      <c r="BS156" s="15"/>
      <c r="BT156" s="15"/>
      <c r="BU156" s="15"/>
      <c r="BV156" s="15"/>
      <c r="BW156" s="15"/>
      <c r="BX156" s="15"/>
      <c r="BY156" s="15"/>
      <c r="BZ156" s="15"/>
      <c r="CA156" s="15"/>
      <c r="CB156" s="15"/>
      <c r="CC156" s="15"/>
      <c r="CD156" s="15"/>
      <c r="CE156" s="15"/>
      <c r="CF156" s="15"/>
      <c r="CG156" s="15"/>
      <c r="CH156" s="15"/>
      <c r="CI156" s="15"/>
      <c r="CJ156" s="15"/>
      <c r="CK156" s="15"/>
      <c r="CL156" s="15"/>
      <c r="CM156" s="15"/>
      <c r="CN156" s="15"/>
      <c r="CO156" s="15"/>
      <c r="CP156" s="15"/>
      <c r="CQ156" s="15"/>
      <c r="CR156" s="15"/>
      <c r="CS156" s="15"/>
      <c r="CT156" s="15"/>
      <c r="CU156" s="15"/>
      <c r="CV156" s="15"/>
      <c r="CW156" s="15"/>
      <c r="CX156" s="15"/>
      <c r="CY156" s="15"/>
      <c r="CZ156" s="15"/>
      <c r="DA156" s="15"/>
      <c r="DB156" s="15"/>
      <c r="DC156" s="15"/>
      <c r="DD156" s="15"/>
      <c r="DE156" s="15"/>
      <c r="DF156" s="15"/>
      <c r="DG156" s="15"/>
      <c r="DH156" s="15"/>
      <c r="DI156" s="15"/>
      <c r="DJ156" s="15"/>
      <c r="DK156" s="15"/>
      <c r="DL156" s="15"/>
      <c r="DM156" s="15"/>
      <c r="DN156" s="15"/>
      <c r="DO156" s="15"/>
      <c r="DP156" s="15"/>
      <c r="DQ156" s="15"/>
      <c r="DR156" s="15"/>
      <c r="DS156" s="15"/>
      <c r="DT156" s="15"/>
      <c r="DU156" s="15"/>
      <c r="DV156" s="15"/>
      <c r="DW156" s="15"/>
      <c r="DX156" s="15"/>
      <c r="DY156" s="15"/>
      <c r="DZ156" s="15"/>
      <c r="EA156" s="15"/>
      <c r="EB156" s="15"/>
      <c r="EC156" s="15"/>
      <c r="ED156" s="15"/>
      <c r="EE156" s="15"/>
      <c r="EF156" s="15"/>
      <c r="EG156" s="15"/>
      <c r="EH156" s="15"/>
      <c r="EI156" s="15"/>
      <c r="EJ156" s="15"/>
      <c r="EK156" s="15"/>
      <c r="EL156" s="15"/>
      <c r="EM156" s="15"/>
      <c r="EN156" s="15"/>
      <c r="EO156" s="15"/>
      <c r="EP156" s="15"/>
      <c r="EQ156" s="15"/>
      <c r="ER156" s="15"/>
      <c r="ES156" s="15"/>
      <c r="ET156" s="15"/>
      <c r="EU156" s="15"/>
      <c r="EV156" s="15"/>
      <c r="EW156" s="15"/>
      <c r="EX156" s="15"/>
      <c r="EY156" s="15"/>
      <c r="EZ156" s="15"/>
      <c r="FA156" s="15"/>
      <c r="FB156" s="15"/>
      <c r="FC156" s="15"/>
      <c r="FD156" s="15"/>
      <c r="FE156" s="15"/>
      <c r="FF156" s="15"/>
      <c r="FG156" s="15"/>
      <c r="FH156" s="15"/>
      <c r="FI156" s="15"/>
      <c r="FJ156" s="15"/>
      <c r="FK156" s="15"/>
      <c r="FL156" s="15"/>
      <c r="FM156" s="15"/>
      <c r="FN156" s="15"/>
      <c r="FO156" s="15"/>
      <c r="FP156" s="15"/>
      <c r="FQ156" s="15"/>
      <c r="FR156" s="15"/>
      <c r="FS156" s="15"/>
      <c r="FT156" s="15"/>
      <c r="FU156" s="15"/>
      <c r="FV156" s="15"/>
      <c r="FW156" s="15"/>
      <c r="FX156" s="15"/>
      <c r="FY156" s="15"/>
      <c r="FZ156" s="15"/>
      <c r="GA156" s="15"/>
      <c r="GB156" s="15"/>
      <c r="GC156" s="15"/>
      <c r="GD156" s="15"/>
      <c r="GE156" s="15"/>
      <c r="GF156" s="15"/>
      <c r="GG156" s="15"/>
      <c r="GH156" s="15"/>
      <c r="GI156" s="15"/>
      <c r="GJ156" s="15"/>
      <c r="GK156" s="15"/>
      <c r="GL156" s="15"/>
      <c r="GM156" s="15"/>
      <c r="GN156" s="15"/>
      <c r="GO156" s="15"/>
      <c r="GP156" s="15"/>
      <c r="GQ156" s="15"/>
      <c r="GR156" s="15"/>
      <c r="GS156" s="15"/>
      <c r="GT156" s="15"/>
      <c r="GU156" s="15"/>
      <c r="GV156" s="15"/>
      <c r="GW156" s="15"/>
      <c r="GX156" s="15"/>
      <c r="GY156" s="15"/>
      <c r="GZ156" s="15"/>
      <c r="HA156" s="15"/>
      <c r="HB156" s="15"/>
      <c r="HC156" s="15"/>
      <c r="HD156" s="15"/>
      <c r="HE156" s="15"/>
      <c r="HF156" s="15"/>
      <c r="HG156" s="15"/>
      <c r="HH156" s="15"/>
      <c r="HI156" s="15"/>
      <c r="HJ156" s="15"/>
      <c r="HK156" s="15"/>
      <c r="HL156" s="15"/>
      <c r="HM156" s="15"/>
      <c r="HN156" s="15"/>
      <c r="HO156" s="15"/>
      <c r="HP156" s="15"/>
      <c r="HQ156" s="15"/>
      <c r="HR156" s="15"/>
      <c r="HS156" s="15"/>
      <c r="HT156" s="15"/>
      <c r="HU156" s="15"/>
      <c r="HV156" s="15"/>
      <c r="HW156" s="15"/>
      <c r="HX156" s="15"/>
      <c r="HY156" s="15"/>
      <c r="HZ156" s="15"/>
      <c r="IA156" s="15"/>
      <c r="IB156" s="15"/>
      <c r="IC156" s="15"/>
      <c r="ID156" s="15"/>
      <c r="IE156" s="15"/>
      <c r="IF156" s="15"/>
      <c r="IG156" s="15"/>
      <c r="IH156" s="15"/>
      <c r="II156" s="15"/>
      <c r="IJ156" s="15"/>
      <c r="IK156" s="15"/>
      <c r="IL156" s="15"/>
      <c r="IM156" s="15"/>
      <c r="IN156" s="15"/>
      <c r="IO156" s="15"/>
      <c r="IP156" s="15"/>
      <c r="IQ156" s="15"/>
      <c r="IR156" s="15"/>
      <c r="IS156" s="15"/>
      <c r="IT156" s="15"/>
      <c r="IU156" s="15"/>
      <c r="IV156" s="15"/>
    </row>
    <row r="157" spans="1:256" s="105" customFormat="1" ht="6.75" customHeight="1">
      <c r="A157" s="358"/>
      <c r="B157" s="359"/>
      <c r="C157" s="17"/>
      <c r="D157" s="15"/>
      <c r="E157" s="15"/>
      <c r="F157" s="15"/>
      <c r="G157"/>
      <c r="H157" s="28"/>
      <c r="I157" s="28"/>
      <c r="J157" s="28"/>
      <c r="K157" s="28"/>
      <c r="L157" s="28"/>
      <c r="M157" s="28"/>
      <c r="N157" s="28"/>
      <c r="O157" s="69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F157" s="15"/>
      <c r="AG157" s="15"/>
      <c r="AH157" s="15"/>
      <c r="AI157" s="15"/>
      <c r="AJ157" s="15"/>
      <c r="AK157" s="15"/>
      <c r="AL157" s="15"/>
      <c r="AM157" s="15"/>
      <c r="AN157" s="15"/>
      <c r="AO157" s="15"/>
      <c r="AP157" s="15"/>
      <c r="AQ157" s="15"/>
      <c r="AR157" s="15"/>
      <c r="AS157" s="15"/>
      <c r="AT157" s="15"/>
      <c r="AU157" s="15"/>
      <c r="AV157" s="15"/>
      <c r="AW157" s="15"/>
      <c r="AX157" s="15"/>
      <c r="AY157" s="15"/>
      <c r="AZ157" s="15"/>
      <c r="BA157" s="15"/>
      <c r="BB157" s="15"/>
      <c r="BC157" s="15"/>
      <c r="BD157" s="15"/>
      <c r="BE157" s="15"/>
      <c r="BF157" s="15"/>
      <c r="BG157" s="15"/>
      <c r="BH157" s="15"/>
      <c r="BI157" s="15"/>
      <c r="BJ157" s="15"/>
      <c r="BK157" s="15"/>
      <c r="BL157" s="15"/>
      <c r="BM157" s="15"/>
      <c r="BN157" s="15"/>
      <c r="BO157" s="15"/>
      <c r="BP157" s="15"/>
      <c r="BQ157" s="15"/>
      <c r="BR157" s="15"/>
      <c r="BS157" s="15"/>
      <c r="BT157" s="15"/>
      <c r="BU157" s="15"/>
      <c r="BV157" s="15"/>
      <c r="BW157" s="15"/>
      <c r="BX157" s="15"/>
      <c r="BY157" s="15"/>
      <c r="BZ157" s="15"/>
      <c r="CA157" s="15"/>
      <c r="CB157" s="15"/>
      <c r="CC157" s="15"/>
      <c r="CD157" s="15"/>
      <c r="CE157" s="15"/>
      <c r="CF157" s="15"/>
      <c r="CG157" s="15"/>
      <c r="CH157" s="15"/>
      <c r="CI157" s="15"/>
      <c r="CJ157" s="15"/>
      <c r="CK157" s="15"/>
      <c r="CL157" s="15"/>
      <c r="CM157" s="15"/>
      <c r="CN157" s="15"/>
      <c r="CO157" s="15"/>
      <c r="CP157" s="15"/>
      <c r="CQ157" s="15"/>
      <c r="CR157" s="15"/>
      <c r="CS157" s="15"/>
      <c r="CT157" s="15"/>
      <c r="CU157" s="15"/>
      <c r="CV157" s="15"/>
      <c r="CW157" s="15"/>
      <c r="CX157" s="15"/>
      <c r="CY157" s="15"/>
      <c r="CZ157" s="15"/>
      <c r="DA157" s="15"/>
      <c r="DB157" s="15"/>
      <c r="DC157" s="15"/>
      <c r="DD157" s="15"/>
      <c r="DE157" s="15"/>
      <c r="DF157" s="15"/>
      <c r="DG157" s="15"/>
      <c r="DH157" s="15"/>
      <c r="DI157" s="15"/>
      <c r="DJ157" s="15"/>
      <c r="DK157" s="15"/>
      <c r="DL157" s="15"/>
      <c r="DM157" s="15"/>
      <c r="DN157" s="15"/>
      <c r="DO157" s="15"/>
      <c r="DP157" s="15"/>
      <c r="DQ157" s="15"/>
      <c r="DR157" s="15"/>
      <c r="DS157" s="15"/>
      <c r="DT157" s="15"/>
      <c r="DU157" s="15"/>
      <c r="DV157" s="15"/>
      <c r="DW157" s="15"/>
      <c r="DX157" s="15"/>
      <c r="DY157" s="15"/>
      <c r="DZ157" s="15"/>
      <c r="EA157" s="15"/>
      <c r="EB157" s="15"/>
      <c r="EC157" s="15"/>
      <c r="ED157" s="15"/>
      <c r="EE157" s="15"/>
      <c r="EF157" s="15"/>
      <c r="EG157" s="15"/>
      <c r="EH157" s="15"/>
      <c r="EI157" s="15"/>
      <c r="EJ157" s="15"/>
      <c r="EK157" s="15"/>
      <c r="EL157" s="15"/>
      <c r="EM157" s="15"/>
      <c r="EN157" s="15"/>
      <c r="EO157" s="15"/>
      <c r="EP157" s="15"/>
      <c r="EQ157" s="15"/>
      <c r="ER157" s="15"/>
      <c r="ES157" s="15"/>
      <c r="ET157" s="15"/>
      <c r="EU157" s="15"/>
      <c r="EV157" s="15"/>
      <c r="EW157" s="15"/>
      <c r="EX157" s="15"/>
      <c r="EY157" s="15"/>
      <c r="EZ157" s="15"/>
      <c r="FA157" s="15"/>
      <c r="FB157" s="15"/>
      <c r="FC157" s="15"/>
      <c r="FD157" s="15"/>
      <c r="FE157" s="15"/>
      <c r="FF157" s="15"/>
      <c r="FG157" s="15"/>
      <c r="FH157" s="15"/>
      <c r="FI157" s="15"/>
      <c r="FJ157" s="15"/>
      <c r="FK157" s="15"/>
      <c r="FL157" s="15"/>
      <c r="FM157" s="15"/>
      <c r="FN157" s="15"/>
      <c r="FO157" s="15"/>
      <c r="FP157" s="15"/>
      <c r="FQ157" s="15"/>
      <c r="FR157" s="15"/>
      <c r="FS157" s="15"/>
      <c r="FT157" s="15"/>
      <c r="FU157" s="15"/>
      <c r="FV157" s="15"/>
      <c r="FW157" s="15"/>
      <c r="FX157" s="15"/>
      <c r="FY157" s="15"/>
      <c r="FZ157" s="15"/>
      <c r="GA157" s="15"/>
      <c r="GB157" s="15"/>
      <c r="GC157" s="15"/>
      <c r="GD157" s="15"/>
      <c r="GE157" s="15"/>
      <c r="GF157" s="15"/>
      <c r="GG157" s="15"/>
      <c r="GH157" s="15"/>
      <c r="GI157" s="15"/>
      <c r="GJ157" s="15"/>
      <c r="GK157" s="15"/>
      <c r="GL157" s="15"/>
      <c r="GM157" s="15"/>
      <c r="GN157" s="15"/>
      <c r="GO157" s="15"/>
      <c r="GP157" s="15"/>
      <c r="GQ157" s="15"/>
      <c r="GR157" s="15"/>
      <c r="GS157" s="15"/>
      <c r="GT157" s="15"/>
      <c r="GU157" s="15"/>
      <c r="GV157" s="15"/>
      <c r="GW157" s="15"/>
      <c r="GX157" s="15"/>
      <c r="GY157" s="15"/>
      <c r="GZ157" s="15"/>
      <c r="HA157" s="15"/>
      <c r="HB157" s="15"/>
      <c r="HC157" s="15"/>
      <c r="HD157" s="15"/>
      <c r="HE157" s="15"/>
      <c r="HF157" s="15"/>
      <c r="HG157" s="15"/>
      <c r="HH157" s="15"/>
      <c r="HI157" s="15"/>
      <c r="HJ157" s="15"/>
      <c r="HK157" s="15"/>
      <c r="HL157" s="15"/>
      <c r="HM157" s="15"/>
      <c r="HN157" s="15"/>
      <c r="HO157" s="15"/>
      <c r="HP157" s="15"/>
      <c r="HQ157" s="15"/>
      <c r="HR157" s="15"/>
      <c r="HS157" s="15"/>
      <c r="HT157" s="15"/>
      <c r="HU157" s="15"/>
      <c r="HV157" s="15"/>
      <c r="HW157" s="15"/>
      <c r="HX157" s="15"/>
      <c r="HY157" s="15"/>
      <c r="HZ157" s="15"/>
      <c r="IA157" s="15"/>
      <c r="IB157" s="15"/>
      <c r="IC157" s="15"/>
      <c r="ID157" s="15"/>
      <c r="IE157" s="15"/>
      <c r="IF157" s="15"/>
      <c r="IG157" s="15"/>
      <c r="IH157" s="15"/>
      <c r="II157" s="15"/>
      <c r="IJ157" s="15"/>
      <c r="IK157" s="15"/>
      <c r="IL157" s="15"/>
      <c r="IM157" s="15"/>
      <c r="IN157" s="15"/>
      <c r="IO157" s="15"/>
      <c r="IP157" s="15"/>
      <c r="IQ157" s="15"/>
      <c r="IR157" s="15"/>
      <c r="IS157" s="15"/>
      <c r="IT157" s="15"/>
      <c r="IU157" s="15"/>
      <c r="IV157" s="15"/>
    </row>
    <row r="158" spans="1:256" s="105" customFormat="1" ht="25.5" customHeight="1">
      <c r="A158" s="7" t="s">
        <v>325</v>
      </c>
      <c r="B158" s="7" t="s">
        <v>860</v>
      </c>
      <c r="C158" s="5" t="s">
        <v>328</v>
      </c>
      <c r="D158" s="44" t="s">
        <v>471</v>
      </c>
      <c r="E158" s="51" t="s">
        <v>472</v>
      </c>
      <c r="F158" s="5" t="s">
        <v>299</v>
      </c>
      <c r="G158" s="43" t="s">
        <v>473</v>
      </c>
      <c r="H158" s="28" t="s">
        <v>599</v>
      </c>
      <c r="I158" s="28"/>
      <c r="J158" s="28"/>
      <c r="K158" s="28"/>
      <c r="L158" s="28"/>
      <c r="M158" s="28"/>
      <c r="N158" s="28"/>
      <c r="O158" s="69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F158" s="15"/>
      <c r="AG158" s="15"/>
      <c r="AH158" s="15"/>
      <c r="AI158" s="15"/>
      <c r="AJ158" s="15"/>
      <c r="AK158" s="15"/>
      <c r="AL158" s="15"/>
      <c r="AM158" s="15"/>
      <c r="AN158" s="15"/>
      <c r="AO158" s="15"/>
      <c r="AP158" s="15"/>
      <c r="AQ158" s="15"/>
      <c r="AR158" s="15"/>
      <c r="AS158" s="15"/>
      <c r="AT158" s="15"/>
      <c r="AU158" s="15"/>
      <c r="AV158" s="15"/>
      <c r="AW158" s="15"/>
      <c r="AX158" s="15"/>
      <c r="AY158" s="15"/>
      <c r="AZ158" s="15"/>
      <c r="BA158" s="15"/>
      <c r="BB158" s="15"/>
      <c r="BC158" s="15"/>
      <c r="BD158" s="15"/>
      <c r="BE158" s="15"/>
      <c r="BF158" s="15"/>
      <c r="BG158" s="15"/>
      <c r="BH158" s="15"/>
      <c r="BI158" s="15"/>
      <c r="BJ158" s="15"/>
      <c r="BK158" s="15"/>
      <c r="BL158" s="15"/>
      <c r="BM158" s="15"/>
      <c r="BN158" s="15"/>
      <c r="BO158" s="15"/>
      <c r="BP158" s="15"/>
      <c r="BQ158" s="15"/>
      <c r="BR158" s="15"/>
      <c r="BS158" s="15"/>
      <c r="BT158" s="15"/>
      <c r="BU158" s="15"/>
      <c r="BV158" s="15"/>
      <c r="BW158" s="15"/>
      <c r="BX158" s="15"/>
      <c r="BY158" s="15"/>
      <c r="BZ158" s="15"/>
      <c r="CA158" s="15"/>
      <c r="CB158" s="15"/>
      <c r="CC158" s="15"/>
      <c r="CD158" s="15"/>
      <c r="CE158" s="15"/>
      <c r="CF158" s="15"/>
      <c r="CG158" s="15"/>
      <c r="CH158" s="15"/>
      <c r="CI158" s="15"/>
      <c r="CJ158" s="15"/>
      <c r="CK158" s="15"/>
      <c r="CL158" s="15"/>
      <c r="CM158" s="15"/>
      <c r="CN158" s="15"/>
      <c r="CO158" s="15"/>
      <c r="CP158" s="15"/>
      <c r="CQ158" s="15"/>
      <c r="CR158" s="15"/>
      <c r="CS158" s="15"/>
      <c r="CT158" s="15"/>
      <c r="CU158" s="15"/>
      <c r="CV158" s="15"/>
      <c r="CW158" s="15"/>
      <c r="CX158" s="15"/>
      <c r="CY158" s="15"/>
      <c r="CZ158" s="15"/>
      <c r="DA158" s="15"/>
      <c r="DB158" s="15"/>
      <c r="DC158" s="15"/>
      <c r="DD158" s="15"/>
      <c r="DE158" s="15"/>
      <c r="DF158" s="15"/>
      <c r="DG158" s="15"/>
      <c r="DH158" s="15"/>
      <c r="DI158" s="15"/>
      <c r="DJ158" s="15"/>
      <c r="DK158" s="15"/>
      <c r="DL158" s="15"/>
      <c r="DM158" s="15"/>
      <c r="DN158" s="15"/>
      <c r="DO158" s="15"/>
      <c r="DP158" s="15"/>
      <c r="DQ158" s="15"/>
      <c r="DR158" s="15"/>
      <c r="DS158" s="15"/>
      <c r="DT158" s="15"/>
      <c r="DU158" s="15"/>
      <c r="DV158" s="15"/>
      <c r="DW158" s="15"/>
      <c r="DX158" s="15"/>
      <c r="DY158" s="15"/>
      <c r="DZ158" s="15"/>
      <c r="EA158" s="15"/>
      <c r="EB158" s="15"/>
      <c r="EC158" s="15"/>
      <c r="ED158" s="15"/>
      <c r="EE158" s="15"/>
      <c r="EF158" s="15"/>
      <c r="EG158" s="15"/>
      <c r="EH158" s="15"/>
      <c r="EI158" s="15"/>
      <c r="EJ158" s="15"/>
      <c r="EK158" s="15"/>
      <c r="EL158" s="15"/>
      <c r="EM158" s="15"/>
      <c r="EN158" s="15"/>
      <c r="EO158" s="15"/>
      <c r="EP158" s="15"/>
      <c r="EQ158" s="15"/>
      <c r="ER158" s="15"/>
      <c r="ES158" s="15"/>
      <c r="ET158" s="15"/>
      <c r="EU158" s="15"/>
      <c r="EV158" s="15"/>
      <c r="EW158" s="15"/>
      <c r="EX158" s="15"/>
      <c r="EY158" s="15"/>
      <c r="EZ158" s="15"/>
      <c r="FA158" s="15"/>
      <c r="FB158" s="15"/>
      <c r="FC158" s="15"/>
      <c r="FD158" s="15"/>
      <c r="FE158" s="15"/>
      <c r="FF158" s="15"/>
      <c r="FG158" s="15"/>
      <c r="FH158" s="15"/>
      <c r="FI158" s="15"/>
      <c r="FJ158" s="15"/>
      <c r="FK158" s="15"/>
      <c r="FL158" s="15"/>
      <c r="FM158" s="15"/>
      <c r="FN158" s="15"/>
      <c r="FO158" s="15"/>
      <c r="FP158" s="15"/>
      <c r="FQ158" s="15"/>
      <c r="FR158" s="15"/>
      <c r="FS158" s="15"/>
      <c r="FT158" s="15"/>
      <c r="FU158" s="15"/>
      <c r="FV158" s="15"/>
      <c r="FW158" s="15"/>
      <c r="FX158" s="15"/>
      <c r="FY158" s="15"/>
      <c r="FZ158" s="15"/>
      <c r="GA158" s="15"/>
      <c r="GB158" s="15"/>
      <c r="GC158" s="15"/>
      <c r="GD158" s="15"/>
      <c r="GE158" s="15"/>
      <c r="GF158" s="15"/>
      <c r="GG158" s="15"/>
      <c r="GH158" s="15"/>
      <c r="GI158" s="15"/>
      <c r="GJ158" s="15"/>
      <c r="GK158" s="15"/>
      <c r="GL158" s="15"/>
      <c r="GM158" s="15"/>
      <c r="GN158" s="15"/>
      <c r="GO158" s="15"/>
      <c r="GP158" s="15"/>
      <c r="GQ158" s="15"/>
      <c r="GR158" s="15"/>
      <c r="GS158" s="15"/>
      <c r="GT158" s="15"/>
      <c r="GU158" s="15"/>
      <c r="GV158" s="15"/>
      <c r="GW158" s="15"/>
      <c r="GX158" s="15"/>
      <c r="GY158" s="15"/>
      <c r="GZ158" s="15"/>
      <c r="HA158" s="15"/>
      <c r="HB158" s="15"/>
      <c r="HC158" s="15"/>
      <c r="HD158" s="15"/>
      <c r="HE158" s="15"/>
      <c r="HF158" s="15"/>
      <c r="HG158" s="15"/>
      <c r="HH158" s="15"/>
      <c r="HI158" s="15"/>
      <c r="HJ158" s="15"/>
      <c r="HK158" s="15"/>
      <c r="HL158" s="15"/>
      <c r="HM158" s="15"/>
      <c r="HN158" s="15"/>
      <c r="HO158" s="15"/>
      <c r="HP158" s="15"/>
      <c r="HQ158" s="15"/>
      <c r="HR158" s="15"/>
      <c r="HS158" s="15"/>
      <c r="HT158" s="15"/>
      <c r="HU158" s="15"/>
      <c r="HV158" s="15"/>
      <c r="HW158" s="15"/>
      <c r="HX158" s="15"/>
      <c r="HY158" s="15"/>
      <c r="HZ158" s="15"/>
      <c r="IA158" s="15"/>
      <c r="IB158" s="15"/>
      <c r="IC158" s="15"/>
      <c r="ID158" s="15"/>
      <c r="IE158" s="15"/>
      <c r="IF158" s="15"/>
      <c r="IG158" s="15"/>
      <c r="IH158" s="15"/>
      <c r="II158" s="15"/>
      <c r="IJ158" s="15"/>
      <c r="IK158" s="15"/>
      <c r="IL158" s="15"/>
      <c r="IM158" s="15"/>
      <c r="IN158" s="15"/>
      <c r="IO158" s="15"/>
      <c r="IP158" s="15"/>
      <c r="IQ158" s="15"/>
      <c r="IR158" s="15"/>
      <c r="IS158" s="15"/>
      <c r="IT158" s="15"/>
      <c r="IU158" s="15"/>
      <c r="IV158" s="15"/>
    </row>
    <row r="159" spans="1:256" s="105" customFormat="1" ht="13.5" customHeight="1">
      <c r="A159" s="319">
        <v>3000</v>
      </c>
      <c r="B159" s="385" t="s">
        <v>854</v>
      </c>
      <c r="C159" s="32" t="s">
        <v>121</v>
      </c>
      <c r="D159" s="27">
        <v>5612</v>
      </c>
      <c r="E159" s="27">
        <v>7532</v>
      </c>
      <c r="F159" s="280">
        <v>7532</v>
      </c>
      <c r="G159" s="273">
        <f>F159/E159*100</f>
        <v>100</v>
      </c>
      <c r="H159" s="28"/>
      <c r="I159" s="28"/>
      <c r="J159" s="28"/>
      <c r="K159" s="28"/>
      <c r="L159" s="28"/>
      <c r="M159" s="28"/>
      <c r="N159" s="28"/>
      <c r="O159" s="69"/>
      <c r="P159" s="15"/>
      <c r="Q159" s="15"/>
      <c r="R159" s="15"/>
      <c r="S159" s="15"/>
      <c r="T159" s="15"/>
      <c r="U159" s="134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F159" s="15"/>
      <c r="AG159" s="15"/>
      <c r="AH159" s="15"/>
      <c r="AI159" s="15"/>
      <c r="AJ159" s="15"/>
      <c r="AK159" s="15"/>
      <c r="AL159" s="15"/>
      <c r="AM159" s="15"/>
      <c r="AN159" s="15"/>
      <c r="AO159" s="15"/>
      <c r="AP159" s="15"/>
      <c r="AQ159" s="15"/>
      <c r="AR159" s="15"/>
      <c r="AS159" s="15"/>
      <c r="AT159" s="15"/>
      <c r="AU159" s="15"/>
      <c r="AV159" s="15"/>
      <c r="AW159" s="15"/>
      <c r="AX159" s="15"/>
      <c r="AY159" s="15"/>
      <c r="AZ159" s="15"/>
      <c r="BA159" s="15"/>
      <c r="BB159" s="15"/>
      <c r="BC159" s="15"/>
      <c r="BD159" s="15"/>
      <c r="BE159" s="15"/>
      <c r="BF159" s="15"/>
      <c r="BG159" s="15"/>
      <c r="BH159" s="15"/>
      <c r="BI159" s="15"/>
      <c r="BJ159" s="15"/>
      <c r="BK159" s="15"/>
      <c r="BL159" s="15"/>
      <c r="BM159" s="15"/>
      <c r="BN159" s="15"/>
      <c r="BO159" s="15"/>
      <c r="BP159" s="15"/>
      <c r="BQ159" s="15"/>
      <c r="BR159" s="15"/>
      <c r="BS159" s="15"/>
      <c r="BT159" s="15"/>
      <c r="BU159" s="15"/>
      <c r="BV159" s="15"/>
      <c r="BW159" s="15"/>
      <c r="BX159" s="15"/>
      <c r="BY159" s="15"/>
      <c r="BZ159" s="15"/>
      <c r="CA159" s="15"/>
      <c r="CB159" s="15"/>
      <c r="CC159" s="15"/>
      <c r="CD159" s="15"/>
      <c r="CE159" s="15"/>
      <c r="CF159" s="15"/>
      <c r="CG159" s="15"/>
      <c r="CH159" s="15"/>
      <c r="CI159" s="15"/>
      <c r="CJ159" s="15"/>
      <c r="CK159" s="15"/>
      <c r="CL159" s="15"/>
      <c r="CM159" s="15"/>
      <c r="CN159" s="15"/>
      <c r="CO159" s="15"/>
      <c r="CP159" s="15"/>
      <c r="CQ159" s="15"/>
      <c r="CR159" s="15"/>
      <c r="CS159" s="15"/>
      <c r="CT159" s="15"/>
      <c r="CU159" s="15"/>
      <c r="CV159" s="15"/>
      <c r="CW159" s="15"/>
      <c r="CX159" s="15"/>
      <c r="CY159" s="15"/>
      <c r="CZ159" s="15"/>
      <c r="DA159" s="15"/>
      <c r="DB159" s="15"/>
      <c r="DC159" s="15"/>
      <c r="DD159" s="15"/>
      <c r="DE159" s="15"/>
      <c r="DF159" s="15"/>
      <c r="DG159" s="15"/>
      <c r="DH159" s="15"/>
      <c r="DI159" s="15"/>
      <c r="DJ159" s="15"/>
      <c r="DK159" s="15"/>
      <c r="DL159" s="15"/>
      <c r="DM159" s="15"/>
      <c r="DN159" s="15"/>
      <c r="DO159" s="15"/>
      <c r="DP159" s="15"/>
      <c r="DQ159" s="15"/>
      <c r="DR159" s="15"/>
      <c r="DS159" s="15"/>
      <c r="DT159" s="15"/>
      <c r="DU159" s="15"/>
      <c r="DV159" s="15"/>
      <c r="DW159" s="15"/>
      <c r="DX159" s="15"/>
      <c r="DY159" s="15"/>
      <c r="DZ159" s="15"/>
      <c r="EA159" s="15"/>
      <c r="EB159" s="15"/>
      <c r="EC159" s="15"/>
      <c r="ED159" s="15"/>
      <c r="EE159" s="15"/>
      <c r="EF159" s="15"/>
      <c r="EG159" s="15"/>
      <c r="EH159" s="15"/>
      <c r="EI159" s="15"/>
      <c r="EJ159" s="15"/>
      <c r="EK159" s="15"/>
      <c r="EL159" s="15"/>
      <c r="EM159" s="15"/>
      <c r="EN159" s="15"/>
      <c r="EO159" s="15"/>
      <c r="EP159" s="15"/>
      <c r="EQ159" s="15"/>
      <c r="ER159" s="15"/>
      <c r="ES159" s="15"/>
      <c r="ET159" s="15"/>
      <c r="EU159" s="15"/>
      <c r="EV159" s="15"/>
      <c r="EW159" s="15"/>
      <c r="EX159" s="15"/>
      <c r="EY159" s="15"/>
      <c r="EZ159" s="15"/>
      <c r="FA159" s="15"/>
      <c r="FB159" s="15"/>
      <c r="FC159" s="15"/>
      <c r="FD159" s="15"/>
      <c r="FE159" s="15"/>
      <c r="FF159" s="15"/>
      <c r="FG159" s="15"/>
      <c r="FH159" s="15"/>
      <c r="FI159" s="15"/>
      <c r="FJ159" s="15"/>
      <c r="FK159" s="15"/>
      <c r="FL159" s="15"/>
      <c r="FM159" s="15"/>
      <c r="FN159" s="15"/>
      <c r="FO159" s="15"/>
      <c r="FP159" s="15"/>
      <c r="FQ159" s="15"/>
      <c r="FR159" s="15"/>
      <c r="FS159" s="15"/>
      <c r="FT159" s="15"/>
      <c r="FU159" s="15"/>
      <c r="FV159" s="15"/>
      <c r="FW159" s="15"/>
      <c r="FX159" s="15"/>
      <c r="FY159" s="15"/>
      <c r="FZ159" s="15"/>
      <c r="GA159" s="15"/>
      <c r="GB159" s="15"/>
      <c r="GC159" s="15"/>
      <c r="GD159" s="15"/>
      <c r="GE159" s="15"/>
      <c r="GF159" s="15"/>
      <c r="GG159" s="15"/>
      <c r="GH159" s="15"/>
      <c r="GI159" s="15"/>
      <c r="GJ159" s="15"/>
      <c r="GK159" s="15"/>
      <c r="GL159" s="15"/>
      <c r="GM159" s="15"/>
      <c r="GN159" s="15"/>
      <c r="GO159" s="15"/>
      <c r="GP159" s="15"/>
      <c r="GQ159" s="15"/>
      <c r="GR159" s="15"/>
      <c r="GS159" s="15"/>
      <c r="GT159" s="15"/>
      <c r="GU159" s="15"/>
      <c r="GV159" s="15"/>
      <c r="GW159" s="15"/>
      <c r="GX159" s="15"/>
      <c r="GY159" s="15"/>
      <c r="GZ159" s="15"/>
      <c r="HA159" s="15"/>
      <c r="HB159" s="15"/>
      <c r="HC159" s="15"/>
      <c r="HD159" s="15"/>
      <c r="HE159" s="15"/>
      <c r="HF159" s="15"/>
      <c r="HG159" s="15"/>
      <c r="HH159" s="15"/>
      <c r="HI159" s="15"/>
      <c r="HJ159" s="15"/>
      <c r="HK159" s="15"/>
      <c r="HL159" s="15"/>
      <c r="HM159" s="15"/>
      <c r="HN159" s="15"/>
      <c r="HO159" s="15"/>
      <c r="HP159" s="15"/>
      <c r="HQ159" s="15"/>
      <c r="HR159" s="15"/>
      <c r="HS159" s="15"/>
      <c r="HT159" s="15"/>
      <c r="HU159" s="15"/>
      <c r="HV159" s="15"/>
      <c r="HW159" s="15"/>
      <c r="HX159" s="15"/>
      <c r="HY159" s="15"/>
      <c r="HZ159" s="15"/>
      <c r="IA159" s="15"/>
      <c r="IB159" s="15"/>
      <c r="IC159" s="15"/>
      <c r="ID159" s="15"/>
      <c r="IE159" s="15"/>
      <c r="IF159" s="15"/>
      <c r="IG159" s="15"/>
      <c r="IH159" s="15"/>
      <c r="II159" s="15"/>
      <c r="IJ159" s="15"/>
      <c r="IK159" s="15"/>
      <c r="IL159" s="15"/>
      <c r="IM159" s="15"/>
      <c r="IN159" s="15"/>
      <c r="IO159" s="15"/>
      <c r="IP159" s="15"/>
      <c r="IQ159" s="15"/>
      <c r="IR159" s="15"/>
      <c r="IS159" s="15"/>
      <c r="IT159" s="15"/>
      <c r="IU159" s="15"/>
      <c r="IV159" s="15"/>
    </row>
    <row r="160" spans="1:256" s="105" customFormat="1" ht="12.75">
      <c r="A160" s="826" t="s">
        <v>230</v>
      </c>
      <c r="B160" s="827"/>
      <c r="C160" s="828"/>
      <c r="D160" s="103">
        <f>SUM(D159:D159)</f>
        <v>5612</v>
      </c>
      <c r="E160" s="103">
        <f>SUM(E159:E159)</f>
        <v>7532</v>
      </c>
      <c r="F160" s="293">
        <f>SUM(F159:F159)</f>
        <v>7532</v>
      </c>
      <c r="G160" s="347">
        <f>F160/E160*100</f>
        <v>100</v>
      </c>
      <c r="H160" s="109" t="s">
        <v>598</v>
      </c>
      <c r="I160" s="28"/>
      <c r="J160" s="28"/>
      <c r="K160" s="28"/>
      <c r="L160" s="28"/>
      <c r="M160" s="28"/>
      <c r="N160" s="28"/>
      <c r="O160" s="69" t="s">
        <v>612</v>
      </c>
      <c r="P160" s="69"/>
      <c r="Q160" s="15"/>
      <c r="R160" s="15"/>
      <c r="S160" s="15"/>
      <c r="T160" s="15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F160" s="15"/>
      <c r="AG160" s="15"/>
      <c r="AH160" s="15"/>
      <c r="AI160" s="15"/>
      <c r="AJ160" s="15"/>
      <c r="AK160" s="15"/>
      <c r="AL160" s="15"/>
      <c r="AM160" s="15"/>
      <c r="AN160" s="15"/>
      <c r="AO160" s="15"/>
      <c r="AP160" s="15"/>
      <c r="AQ160" s="15"/>
      <c r="AR160" s="15"/>
      <c r="AS160" s="15"/>
      <c r="AT160" s="15"/>
      <c r="AU160" s="15"/>
      <c r="AV160" s="15"/>
      <c r="AW160" s="15"/>
      <c r="AX160" s="15"/>
      <c r="AY160" s="15"/>
      <c r="AZ160" s="15"/>
      <c r="BA160" s="15"/>
      <c r="BB160" s="15"/>
      <c r="BC160" s="15"/>
      <c r="BD160" s="15"/>
      <c r="BE160" s="15"/>
      <c r="BF160" s="15"/>
      <c r="BG160" s="15"/>
      <c r="BH160" s="15"/>
      <c r="BI160" s="15"/>
      <c r="BJ160" s="15"/>
      <c r="BK160" s="15"/>
      <c r="BL160" s="15"/>
      <c r="BM160" s="15"/>
      <c r="BN160" s="15"/>
      <c r="BO160" s="15"/>
      <c r="BP160" s="15"/>
      <c r="BQ160" s="15"/>
      <c r="BR160" s="15"/>
      <c r="BS160" s="15"/>
      <c r="BT160" s="15"/>
      <c r="BU160" s="15"/>
      <c r="BV160" s="15"/>
      <c r="BW160" s="15"/>
      <c r="BX160" s="15"/>
      <c r="BY160" s="15"/>
      <c r="BZ160" s="15"/>
      <c r="CA160" s="15"/>
      <c r="CB160" s="15"/>
      <c r="CC160" s="15"/>
      <c r="CD160" s="15"/>
      <c r="CE160" s="15"/>
      <c r="CF160" s="15"/>
      <c r="CG160" s="15"/>
      <c r="CH160" s="15"/>
      <c r="CI160" s="15"/>
      <c r="CJ160" s="15"/>
      <c r="CK160" s="15"/>
      <c r="CL160" s="15"/>
      <c r="CM160" s="15"/>
      <c r="CN160" s="15"/>
      <c r="CO160" s="15"/>
      <c r="CP160" s="15"/>
      <c r="CQ160" s="15"/>
      <c r="CR160" s="15"/>
      <c r="CS160" s="15"/>
      <c r="CT160" s="15"/>
      <c r="CU160" s="15"/>
      <c r="CV160" s="15"/>
      <c r="CW160" s="15"/>
      <c r="CX160" s="15"/>
      <c r="CY160" s="15"/>
      <c r="CZ160" s="15"/>
      <c r="DA160" s="15"/>
      <c r="DB160" s="15"/>
      <c r="DC160" s="15"/>
      <c r="DD160" s="15"/>
      <c r="DE160" s="15"/>
      <c r="DF160" s="15"/>
      <c r="DG160" s="15"/>
      <c r="DH160" s="15"/>
      <c r="DI160" s="15"/>
      <c r="DJ160" s="15"/>
      <c r="DK160" s="15"/>
      <c r="DL160" s="15"/>
      <c r="DM160" s="15"/>
      <c r="DN160" s="15"/>
      <c r="DO160" s="15"/>
      <c r="DP160" s="15"/>
      <c r="DQ160" s="15"/>
      <c r="DR160" s="15"/>
      <c r="DS160" s="15"/>
      <c r="DT160" s="15"/>
      <c r="DU160" s="15"/>
      <c r="DV160" s="15"/>
      <c r="DW160" s="15"/>
      <c r="DX160" s="15"/>
      <c r="DY160" s="15"/>
      <c r="DZ160" s="15"/>
      <c r="EA160" s="15"/>
      <c r="EB160" s="15"/>
      <c r="EC160" s="15"/>
      <c r="ED160" s="15"/>
      <c r="EE160" s="15"/>
      <c r="EF160" s="15"/>
      <c r="EG160" s="15"/>
      <c r="EH160" s="15"/>
      <c r="EI160" s="15"/>
      <c r="EJ160" s="15"/>
      <c r="EK160" s="15"/>
      <c r="EL160" s="15"/>
      <c r="EM160" s="15"/>
      <c r="EN160" s="15"/>
      <c r="EO160" s="15"/>
      <c r="EP160" s="15"/>
      <c r="EQ160" s="15"/>
      <c r="ER160" s="15"/>
      <c r="ES160" s="15"/>
      <c r="ET160" s="15"/>
      <c r="EU160" s="15"/>
      <c r="EV160" s="15"/>
      <c r="EW160" s="15"/>
      <c r="EX160" s="15"/>
      <c r="EY160" s="15"/>
      <c r="EZ160" s="15"/>
      <c r="FA160" s="15"/>
      <c r="FB160" s="15"/>
      <c r="FC160" s="15"/>
      <c r="FD160" s="15"/>
      <c r="FE160" s="15"/>
      <c r="FF160" s="15"/>
      <c r="FG160" s="15"/>
      <c r="FH160" s="15"/>
      <c r="FI160" s="15"/>
      <c r="FJ160" s="15"/>
      <c r="FK160" s="15"/>
      <c r="FL160" s="15"/>
      <c r="FM160" s="15"/>
      <c r="FN160" s="15"/>
      <c r="FO160" s="15"/>
      <c r="FP160" s="15"/>
      <c r="FQ160" s="15"/>
      <c r="FR160" s="15"/>
      <c r="FS160" s="15"/>
      <c r="FT160" s="15"/>
      <c r="FU160" s="15"/>
      <c r="FV160" s="15"/>
      <c r="FW160" s="15"/>
      <c r="FX160" s="15"/>
      <c r="FY160" s="15"/>
      <c r="FZ160" s="15"/>
      <c r="GA160" s="15"/>
      <c r="GB160" s="15"/>
      <c r="GC160" s="15"/>
      <c r="GD160" s="15"/>
      <c r="GE160" s="15"/>
      <c r="GF160" s="15"/>
      <c r="GG160" s="15"/>
      <c r="GH160" s="15"/>
      <c r="GI160" s="15"/>
      <c r="GJ160" s="15"/>
      <c r="GK160" s="15"/>
      <c r="GL160" s="15"/>
      <c r="GM160" s="15"/>
      <c r="GN160" s="15"/>
      <c r="GO160" s="15"/>
      <c r="GP160" s="15"/>
      <c r="GQ160" s="15"/>
      <c r="GR160" s="15"/>
      <c r="GS160" s="15"/>
      <c r="GT160" s="15"/>
      <c r="GU160" s="15"/>
      <c r="GV160" s="15"/>
      <c r="GW160" s="15"/>
      <c r="GX160" s="15"/>
      <c r="GY160" s="15"/>
      <c r="GZ160" s="15"/>
      <c r="HA160" s="15"/>
      <c r="HB160" s="15"/>
      <c r="HC160" s="15"/>
      <c r="HD160" s="15"/>
      <c r="HE160" s="15"/>
      <c r="HF160" s="15"/>
      <c r="HG160" s="15"/>
      <c r="HH160" s="15"/>
      <c r="HI160" s="15"/>
      <c r="HJ160" s="15"/>
      <c r="HK160" s="15"/>
      <c r="HL160" s="15"/>
      <c r="HM160" s="15"/>
      <c r="HN160" s="15"/>
      <c r="HO160" s="15"/>
      <c r="HP160" s="15"/>
      <c r="HQ160" s="15"/>
      <c r="HR160" s="15"/>
      <c r="HS160" s="15"/>
      <c r="HT160" s="15"/>
      <c r="HU160" s="15"/>
      <c r="HV160" s="15"/>
      <c r="HW160" s="15"/>
      <c r="HX160" s="15"/>
      <c r="HY160" s="15"/>
      <c r="HZ160" s="15"/>
      <c r="IA160" s="15"/>
      <c r="IB160" s="15"/>
      <c r="IC160" s="15"/>
      <c r="ID160" s="15"/>
      <c r="IE160" s="15"/>
      <c r="IF160" s="15"/>
      <c r="IG160" s="15"/>
      <c r="IH160" s="15"/>
      <c r="II160" s="15"/>
      <c r="IJ160" s="15"/>
      <c r="IK160" s="15"/>
      <c r="IL160" s="15"/>
      <c r="IM160" s="15"/>
      <c r="IN160" s="15"/>
      <c r="IO160" s="15"/>
      <c r="IP160" s="15"/>
      <c r="IQ160" s="15"/>
      <c r="IR160" s="15"/>
      <c r="IS160" s="15"/>
      <c r="IT160" s="15"/>
      <c r="IU160" s="15"/>
      <c r="IV160" s="15"/>
    </row>
    <row r="161" spans="1:256" s="105" customFormat="1" ht="6" customHeight="1">
      <c r="A161" s="356"/>
      <c r="B161" s="356"/>
      <c r="C161" s="356"/>
      <c r="D161" s="357"/>
      <c r="E161" s="357"/>
      <c r="F161" s="336"/>
      <c r="G161" s="29"/>
      <c r="H161" s="109"/>
      <c r="I161" s="28"/>
      <c r="J161" s="28"/>
      <c r="K161" s="28"/>
      <c r="L161" s="28"/>
      <c r="M161" s="28"/>
      <c r="N161" s="28"/>
      <c r="O161" s="69"/>
      <c r="P161" s="69"/>
      <c r="Q161" s="15"/>
      <c r="R161" s="15"/>
      <c r="S161" s="15"/>
      <c r="T161" s="15"/>
      <c r="U161" s="134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F161" s="15"/>
      <c r="AG161" s="15"/>
      <c r="AH161" s="15"/>
      <c r="AI161" s="15"/>
      <c r="AJ161" s="15"/>
      <c r="AK161" s="15"/>
      <c r="AL161" s="15"/>
      <c r="AM161" s="15"/>
      <c r="AN161" s="15"/>
      <c r="AO161" s="15"/>
      <c r="AP161" s="15"/>
      <c r="AQ161" s="15"/>
      <c r="AR161" s="15"/>
      <c r="AS161" s="15"/>
      <c r="AT161" s="15"/>
      <c r="AU161" s="15"/>
      <c r="AV161" s="15"/>
      <c r="AW161" s="15"/>
      <c r="AX161" s="15"/>
      <c r="AY161" s="15"/>
      <c r="AZ161" s="15"/>
      <c r="BA161" s="15"/>
      <c r="BB161" s="15"/>
      <c r="BC161" s="15"/>
      <c r="BD161" s="15"/>
      <c r="BE161" s="15"/>
      <c r="BF161" s="15"/>
      <c r="BG161" s="15"/>
      <c r="BH161" s="15"/>
      <c r="BI161" s="15"/>
      <c r="BJ161" s="15"/>
      <c r="BK161" s="15"/>
      <c r="BL161" s="15"/>
      <c r="BM161" s="15"/>
      <c r="BN161" s="15"/>
      <c r="BO161" s="15"/>
      <c r="BP161" s="15"/>
      <c r="BQ161" s="15"/>
      <c r="BR161" s="15"/>
      <c r="BS161" s="15"/>
      <c r="BT161" s="15"/>
      <c r="BU161" s="15"/>
      <c r="BV161" s="15"/>
      <c r="BW161" s="15"/>
      <c r="BX161" s="15"/>
      <c r="BY161" s="15"/>
      <c r="BZ161" s="15"/>
      <c r="CA161" s="15"/>
      <c r="CB161" s="15"/>
      <c r="CC161" s="15"/>
      <c r="CD161" s="15"/>
      <c r="CE161" s="15"/>
      <c r="CF161" s="15"/>
      <c r="CG161" s="15"/>
      <c r="CH161" s="15"/>
      <c r="CI161" s="15"/>
      <c r="CJ161" s="15"/>
      <c r="CK161" s="15"/>
      <c r="CL161" s="15"/>
      <c r="CM161" s="15"/>
      <c r="CN161" s="15"/>
      <c r="CO161" s="15"/>
      <c r="CP161" s="15"/>
      <c r="CQ161" s="15"/>
      <c r="CR161" s="15"/>
      <c r="CS161" s="15"/>
      <c r="CT161" s="15"/>
      <c r="CU161" s="15"/>
      <c r="CV161" s="15"/>
      <c r="CW161" s="15"/>
      <c r="CX161" s="15"/>
      <c r="CY161" s="15"/>
      <c r="CZ161" s="15"/>
      <c r="DA161" s="15"/>
      <c r="DB161" s="15"/>
      <c r="DC161" s="15"/>
      <c r="DD161" s="15"/>
      <c r="DE161" s="15"/>
      <c r="DF161" s="15"/>
      <c r="DG161" s="15"/>
      <c r="DH161" s="15"/>
      <c r="DI161" s="15"/>
      <c r="DJ161" s="15"/>
      <c r="DK161" s="15"/>
      <c r="DL161" s="15"/>
      <c r="DM161" s="15"/>
      <c r="DN161" s="15"/>
      <c r="DO161" s="15"/>
      <c r="DP161" s="15"/>
      <c r="DQ161" s="15"/>
      <c r="DR161" s="15"/>
      <c r="DS161" s="15"/>
      <c r="DT161" s="15"/>
      <c r="DU161" s="15"/>
      <c r="DV161" s="15"/>
      <c r="DW161" s="15"/>
      <c r="DX161" s="15"/>
      <c r="DY161" s="15"/>
      <c r="DZ161" s="15"/>
      <c r="EA161" s="15"/>
      <c r="EB161" s="15"/>
      <c r="EC161" s="15"/>
      <c r="ED161" s="15"/>
      <c r="EE161" s="15"/>
      <c r="EF161" s="15"/>
      <c r="EG161" s="15"/>
      <c r="EH161" s="15"/>
      <c r="EI161" s="15"/>
      <c r="EJ161" s="15"/>
      <c r="EK161" s="15"/>
      <c r="EL161" s="15"/>
      <c r="EM161" s="15"/>
      <c r="EN161" s="15"/>
      <c r="EO161" s="15"/>
      <c r="EP161" s="15"/>
      <c r="EQ161" s="15"/>
      <c r="ER161" s="15"/>
      <c r="ES161" s="15"/>
      <c r="ET161" s="15"/>
      <c r="EU161" s="15"/>
      <c r="EV161" s="15"/>
      <c r="EW161" s="15"/>
      <c r="EX161" s="15"/>
      <c r="EY161" s="15"/>
      <c r="EZ161" s="15"/>
      <c r="FA161" s="15"/>
      <c r="FB161" s="15"/>
      <c r="FC161" s="15"/>
      <c r="FD161" s="15"/>
      <c r="FE161" s="15"/>
      <c r="FF161" s="15"/>
      <c r="FG161" s="15"/>
      <c r="FH161" s="15"/>
      <c r="FI161" s="15"/>
      <c r="FJ161" s="15"/>
      <c r="FK161" s="15"/>
      <c r="FL161" s="15"/>
      <c r="FM161" s="15"/>
      <c r="FN161" s="15"/>
      <c r="FO161" s="15"/>
      <c r="FP161" s="15"/>
      <c r="FQ161" s="15"/>
      <c r="FR161" s="15"/>
      <c r="FS161" s="15"/>
      <c r="FT161" s="15"/>
      <c r="FU161" s="15"/>
      <c r="FV161" s="15"/>
      <c r="FW161" s="15"/>
      <c r="FX161" s="15"/>
      <c r="FY161" s="15"/>
      <c r="FZ161" s="15"/>
      <c r="GA161" s="15"/>
      <c r="GB161" s="15"/>
      <c r="GC161" s="15"/>
      <c r="GD161" s="15"/>
      <c r="GE161" s="15"/>
      <c r="GF161" s="15"/>
      <c r="GG161" s="15"/>
      <c r="GH161" s="15"/>
      <c r="GI161" s="15"/>
      <c r="GJ161" s="15"/>
      <c r="GK161" s="15"/>
      <c r="GL161" s="15"/>
      <c r="GM161" s="15"/>
      <c r="GN161" s="15"/>
      <c r="GO161" s="15"/>
      <c r="GP161" s="15"/>
      <c r="GQ161" s="15"/>
      <c r="GR161" s="15"/>
      <c r="GS161" s="15"/>
      <c r="GT161" s="15"/>
      <c r="GU161" s="15"/>
      <c r="GV161" s="15"/>
      <c r="GW161" s="15"/>
      <c r="GX161" s="15"/>
      <c r="GY161" s="15"/>
      <c r="GZ161" s="15"/>
      <c r="HA161" s="15"/>
      <c r="HB161" s="15"/>
      <c r="HC161" s="15"/>
      <c r="HD161" s="15"/>
      <c r="HE161" s="15"/>
      <c r="HF161" s="15"/>
      <c r="HG161" s="15"/>
      <c r="HH161" s="15"/>
      <c r="HI161" s="15"/>
      <c r="HJ161" s="15"/>
      <c r="HK161" s="15"/>
      <c r="HL161" s="15"/>
      <c r="HM161" s="15"/>
      <c r="HN161" s="15"/>
      <c r="HO161" s="15"/>
      <c r="HP161" s="15"/>
      <c r="HQ161" s="15"/>
      <c r="HR161" s="15"/>
      <c r="HS161" s="15"/>
      <c r="HT161" s="15"/>
      <c r="HU161" s="15"/>
      <c r="HV161" s="15"/>
      <c r="HW161" s="15"/>
      <c r="HX161" s="15"/>
      <c r="HY161" s="15"/>
      <c r="HZ161" s="15"/>
      <c r="IA161" s="15"/>
      <c r="IB161" s="15"/>
      <c r="IC161" s="15"/>
      <c r="ID161" s="15"/>
      <c r="IE161" s="15"/>
      <c r="IF161" s="15"/>
      <c r="IG161" s="15"/>
      <c r="IH161" s="15"/>
      <c r="II161" s="15"/>
      <c r="IJ161" s="15"/>
      <c r="IK161" s="15"/>
      <c r="IL161" s="15"/>
      <c r="IM161" s="15"/>
      <c r="IN161" s="15"/>
      <c r="IO161" s="15"/>
      <c r="IP161" s="15"/>
      <c r="IQ161" s="15"/>
      <c r="IR161" s="15"/>
      <c r="IS161" s="15"/>
      <c r="IT161" s="15"/>
      <c r="IU161" s="15"/>
      <c r="IV161" s="15"/>
    </row>
    <row r="162" spans="1:6" ht="15.75" customHeight="1">
      <c r="A162" s="842" t="s">
        <v>431</v>
      </c>
      <c r="B162" s="842"/>
      <c r="C162" s="842"/>
      <c r="D162" s="48"/>
      <c r="E162" s="18"/>
      <c r="F162" s="69"/>
    </row>
    <row r="163" spans="1:6" ht="6" customHeight="1">
      <c r="A163" s="20"/>
      <c r="B163" s="20"/>
      <c r="C163" s="20"/>
      <c r="D163" s="48"/>
      <c r="E163" s="18"/>
      <c r="F163" s="69"/>
    </row>
    <row r="164" spans="1:7" ht="25.5" customHeight="1">
      <c r="A164" s="7" t="s">
        <v>325</v>
      </c>
      <c r="B164" s="7" t="s">
        <v>327</v>
      </c>
      <c r="C164" s="5" t="s">
        <v>328</v>
      </c>
      <c r="D164" s="44" t="s">
        <v>471</v>
      </c>
      <c r="E164" s="51" t="s">
        <v>472</v>
      </c>
      <c r="F164" s="5" t="s">
        <v>299</v>
      </c>
      <c r="G164" s="43" t="s">
        <v>473</v>
      </c>
    </row>
    <row r="165" spans="1:7" ht="63" customHeight="1">
      <c r="A165" s="130" t="s">
        <v>153</v>
      </c>
      <c r="B165" s="337" t="s">
        <v>854</v>
      </c>
      <c r="C165" s="118" t="s">
        <v>122</v>
      </c>
      <c r="D165" s="156">
        <v>9500</v>
      </c>
      <c r="E165" s="155">
        <v>9500</v>
      </c>
      <c r="F165" s="267">
        <v>1523</v>
      </c>
      <c r="G165" s="273">
        <f>F165/E165*100</f>
        <v>16.031578947368423</v>
      </c>
    </row>
    <row r="166" spans="1:256" s="28" customFormat="1" ht="12.75">
      <c r="A166" s="179"/>
      <c r="B166" s="196"/>
      <c r="C166" s="195" t="s">
        <v>741</v>
      </c>
      <c r="D166" s="180">
        <f>SUM(D165:D165)</f>
        <v>9500</v>
      </c>
      <c r="E166" s="180">
        <f>SUM(E165:E165)</f>
        <v>9500</v>
      </c>
      <c r="F166" s="180">
        <f>SUM(F165:F165)</f>
        <v>1523</v>
      </c>
      <c r="G166" s="104">
        <f>F166/E166*100</f>
        <v>16.031578947368423</v>
      </c>
      <c r="O166" s="69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F166" s="15"/>
      <c r="AG166" s="15"/>
      <c r="AH166" s="15"/>
      <c r="AI166" s="15"/>
      <c r="AJ166" s="15"/>
      <c r="AK166" s="15"/>
      <c r="AL166" s="15"/>
      <c r="AM166" s="15"/>
      <c r="AN166" s="15"/>
      <c r="AO166" s="15"/>
      <c r="AP166" s="15"/>
      <c r="AQ166" s="15"/>
      <c r="AR166" s="15"/>
      <c r="AS166" s="15"/>
      <c r="AT166" s="15"/>
      <c r="AU166" s="15"/>
      <c r="AV166" s="15"/>
      <c r="AW166" s="15"/>
      <c r="AX166" s="15"/>
      <c r="AY166" s="15"/>
      <c r="AZ166" s="15"/>
      <c r="BA166" s="15"/>
      <c r="BB166" s="15"/>
      <c r="BC166" s="15"/>
      <c r="BD166" s="15"/>
      <c r="BE166" s="15"/>
      <c r="BF166" s="15"/>
      <c r="BG166" s="15"/>
      <c r="BH166" s="15"/>
      <c r="BI166" s="15"/>
      <c r="BJ166" s="15"/>
      <c r="BK166" s="15"/>
      <c r="BL166" s="15"/>
      <c r="BM166" s="15"/>
      <c r="BN166" s="15"/>
      <c r="BO166" s="15"/>
      <c r="BP166" s="15"/>
      <c r="BQ166" s="15"/>
      <c r="BR166" s="15"/>
      <c r="BS166" s="15"/>
      <c r="BT166" s="15"/>
      <c r="BU166" s="15"/>
      <c r="BV166" s="15"/>
      <c r="BW166" s="15"/>
      <c r="BX166" s="15"/>
      <c r="BY166" s="15"/>
      <c r="BZ166" s="15"/>
      <c r="CA166" s="15"/>
      <c r="CB166" s="15"/>
      <c r="CC166" s="15"/>
      <c r="CD166" s="15"/>
      <c r="CE166" s="15"/>
      <c r="CF166" s="15"/>
      <c r="CG166" s="15"/>
      <c r="CH166" s="15"/>
      <c r="CI166" s="15"/>
      <c r="CJ166" s="15"/>
      <c r="CK166" s="15"/>
      <c r="CL166" s="15"/>
      <c r="CM166" s="15"/>
      <c r="CN166" s="15"/>
      <c r="CO166" s="15"/>
      <c r="CP166" s="15"/>
      <c r="CQ166" s="15"/>
      <c r="CR166" s="15"/>
      <c r="CS166" s="15"/>
      <c r="CT166" s="15"/>
      <c r="CU166" s="15"/>
      <c r="CV166" s="15"/>
      <c r="CW166" s="15"/>
      <c r="CX166" s="15"/>
      <c r="CY166" s="15"/>
      <c r="CZ166" s="15"/>
      <c r="DA166" s="15"/>
      <c r="DB166" s="15"/>
      <c r="DC166" s="15"/>
      <c r="DD166" s="15"/>
      <c r="DE166" s="15"/>
      <c r="DF166" s="15"/>
      <c r="DG166" s="15"/>
      <c r="DH166" s="15"/>
      <c r="DI166" s="15"/>
      <c r="DJ166" s="15"/>
      <c r="DK166" s="15"/>
      <c r="DL166" s="15"/>
      <c r="DM166" s="15"/>
      <c r="DN166" s="15"/>
      <c r="DO166" s="15"/>
      <c r="DP166" s="15"/>
      <c r="DQ166" s="15"/>
      <c r="DR166" s="15"/>
      <c r="DS166" s="15"/>
      <c r="DT166" s="15"/>
      <c r="DU166" s="15"/>
      <c r="DV166" s="15"/>
      <c r="DW166" s="15"/>
      <c r="DX166" s="15"/>
      <c r="DY166" s="15"/>
      <c r="DZ166" s="15"/>
      <c r="EA166" s="15"/>
      <c r="EB166" s="15"/>
      <c r="EC166" s="15"/>
      <c r="ED166" s="15"/>
      <c r="EE166" s="15"/>
      <c r="EF166" s="15"/>
      <c r="EG166" s="15"/>
      <c r="EH166" s="15"/>
      <c r="EI166" s="15"/>
      <c r="EJ166" s="15"/>
      <c r="EK166" s="15"/>
      <c r="EL166" s="15"/>
      <c r="EM166" s="15"/>
      <c r="EN166" s="15"/>
      <c r="EO166" s="15"/>
      <c r="EP166" s="15"/>
      <c r="EQ166" s="15"/>
      <c r="ER166" s="15"/>
      <c r="ES166" s="15"/>
      <c r="ET166" s="15"/>
      <c r="EU166" s="15"/>
      <c r="EV166" s="15"/>
      <c r="EW166" s="15"/>
      <c r="EX166" s="15"/>
      <c r="EY166" s="15"/>
      <c r="EZ166" s="15"/>
      <c r="FA166" s="15"/>
      <c r="FB166" s="15"/>
      <c r="FC166" s="15"/>
      <c r="FD166" s="15"/>
      <c r="FE166" s="15"/>
      <c r="FF166" s="15"/>
      <c r="FG166" s="15"/>
      <c r="FH166" s="15"/>
      <c r="FI166" s="15"/>
      <c r="FJ166" s="15"/>
      <c r="FK166" s="15"/>
      <c r="FL166" s="15"/>
      <c r="FM166" s="15"/>
      <c r="FN166" s="15"/>
      <c r="FO166" s="15"/>
      <c r="FP166" s="15"/>
      <c r="FQ166" s="15"/>
      <c r="FR166" s="15"/>
      <c r="FS166" s="15"/>
      <c r="FT166" s="15"/>
      <c r="FU166" s="15"/>
      <c r="FV166" s="15"/>
      <c r="FW166" s="15"/>
      <c r="FX166" s="15"/>
      <c r="FY166" s="15"/>
      <c r="FZ166" s="15"/>
      <c r="GA166" s="15"/>
      <c r="GB166" s="15"/>
      <c r="GC166" s="15"/>
      <c r="GD166" s="15"/>
      <c r="GE166" s="15"/>
      <c r="GF166" s="15"/>
      <c r="GG166" s="15"/>
      <c r="GH166" s="15"/>
      <c r="GI166" s="15"/>
      <c r="GJ166" s="15"/>
      <c r="GK166" s="15"/>
      <c r="GL166" s="15"/>
      <c r="GM166" s="15"/>
      <c r="GN166" s="15"/>
      <c r="GO166" s="15"/>
      <c r="GP166" s="15"/>
      <c r="GQ166" s="15"/>
      <c r="GR166" s="15"/>
      <c r="GS166" s="15"/>
      <c r="GT166" s="15"/>
      <c r="GU166" s="15"/>
      <c r="GV166" s="15"/>
      <c r="GW166" s="15"/>
      <c r="GX166" s="15"/>
      <c r="GY166" s="15"/>
      <c r="GZ166" s="15"/>
      <c r="HA166" s="15"/>
      <c r="HB166" s="15"/>
      <c r="HC166" s="15"/>
      <c r="HD166" s="15"/>
      <c r="HE166" s="15"/>
      <c r="HF166" s="15"/>
      <c r="HG166" s="15"/>
      <c r="HH166" s="15"/>
      <c r="HI166" s="15"/>
      <c r="HJ166" s="15"/>
      <c r="HK166" s="15"/>
      <c r="HL166" s="15"/>
      <c r="HM166" s="15"/>
      <c r="HN166" s="15"/>
      <c r="HO166" s="15"/>
      <c r="HP166" s="15"/>
      <c r="HQ166" s="15"/>
      <c r="HR166" s="15"/>
      <c r="HS166" s="15"/>
      <c r="HT166" s="15"/>
      <c r="HU166" s="15"/>
      <c r="HV166" s="15"/>
      <c r="HW166" s="15"/>
      <c r="HX166" s="15"/>
      <c r="HY166" s="15"/>
      <c r="HZ166" s="15"/>
      <c r="IA166" s="15"/>
      <c r="IB166" s="15"/>
      <c r="IC166" s="15"/>
      <c r="ID166" s="15"/>
      <c r="IE166" s="15"/>
      <c r="IF166" s="15"/>
      <c r="IG166" s="15"/>
      <c r="IH166" s="15"/>
      <c r="II166" s="15"/>
      <c r="IJ166" s="15"/>
      <c r="IK166" s="15"/>
      <c r="IL166" s="15"/>
      <c r="IM166" s="15"/>
      <c r="IN166" s="15"/>
      <c r="IO166" s="15"/>
      <c r="IP166" s="15"/>
      <c r="IQ166" s="15"/>
      <c r="IR166" s="15"/>
      <c r="IS166" s="15"/>
      <c r="IT166" s="15"/>
      <c r="IU166" s="15"/>
      <c r="IV166" s="15"/>
    </row>
    <row r="167" spans="1:256" s="28" customFormat="1" ht="5.25" customHeight="1">
      <c r="A167" s="16"/>
      <c r="B167" s="59"/>
      <c r="C167" s="183"/>
      <c r="D167" s="184"/>
      <c r="E167" s="185"/>
      <c r="F167" s="229"/>
      <c r="G167" s="29"/>
      <c r="O167" s="69"/>
      <c r="P167" s="15"/>
      <c r="Q167" s="15"/>
      <c r="R167" s="15"/>
      <c r="S167" s="15"/>
      <c r="T167" s="15"/>
      <c r="U167" s="15"/>
      <c r="V167" s="134"/>
      <c r="W167" s="15"/>
      <c r="X167" s="15"/>
      <c r="Y167" s="15"/>
      <c r="Z167" s="15"/>
      <c r="AA167" s="15"/>
      <c r="AB167" s="15"/>
      <c r="AC167" s="15"/>
      <c r="AD167" s="15"/>
      <c r="AE167" s="15"/>
      <c r="AF167" s="15"/>
      <c r="AG167" s="15"/>
      <c r="AH167" s="15"/>
      <c r="AI167" s="15"/>
      <c r="AJ167" s="15"/>
      <c r="AK167" s="15"/>
      <c r="AL167" s="15"/>
      <c r="AM167" s="15"/>
      <c r="AN167" s="15"/>
      <c r="AO167" s="15"/>
      <c r="AP167" s="15"/>
      <c r="AQ167" s="15"/>
      <c r="AR167" s="15"/>
      <c r="AS167" s="15"/>
      <c r="AT167" s="15"/>
      <c r="AU167" s="15"/>
      <c r="AV167" s="15"/>
      <c r="AW167" s="15"/>
      <c r="AX167" s="15"/>
      <c r="AY167" s="15"/>
      <c r="AZ167" s="15"/>
      <c r="BA167" s="15"/>
      <c r="BB167" s="15"/>
      <c r="BC167" s="15"/>
      <c r="BD167" s="15"/>
      <c r="BE167" s="15"/>
      <c r="BF167" s="15"/>
      <c r="BG167" s="15"/>
      <c r="BH167" s="15"/>
      <c r="BI167" s="15"/>
      <c r="BJ167" s="15"/>
      <c r="BK167" s="15"/>
      <c r="BL167" s="15"/>
      <c r="BM167" s="15"/>
      <c r="BN167" s="15"/>
      <c r="BO167" s="15"/>
      <c r="BP167" s="15"/>
      <c r="BQ167" s="15"/>
      <c r="BR167" s="15"/>
      <c r="BS167" s="15"/>
      <c r="BT167" s="15"/>
      <c r="BU167" s="15"/>
      <c r="BV167" s="15"/>
      <c r="BW167" s="15"/>
      <c r="BX167" s="15"/>
      <c r="BY167" s="15"/>
      <c r="BZ167" s="15"/>
      <c r="CA167" s="15"/>
      <c r="CB167" s="15"/>
      <c r="CC167" s="15"/>
      <c r="CD167" s="15"/>
      <c r="CE167" s="15"/>
      <c r="CF167" s="15"/>
      <c r="CG167" s="15"/>
      <c r="CH167" s="15"/>
      <c r="CI167" s="15"/>
      <c r="CJ167" s="15"/>
      <c r="CK167" s="15"/>
      <c r="CL167" s="15"/>
      <c r="CM167" s="15"/>
      <c r="CN167" s="15"/>
      <c r="CO167" s="15"/>
      <c r="CP167" s="15"/>
      <c r="CQ167" s="15"/>
      <c r="CR167" s="15"/>
      <c r="CS167" s="15"/>
      <c r="CT167" s="15"/>
      <c r="CU167" s="15"/>
      <c r="CV167" s="15"/>
      <c r="CW167" s="15"/>
      <c r="CX167" s="15"/>
      <c r="CY167" s="15"/>
      <c r="CZ167" s="15"/>
      <c r="DA167" s="15"/>
      <c r="DB167" s="15"/>
      <c r="DC167" s="15"/>
      <c r="DD167" s="15"/>
      <c r="DE167" s="15"/>
      <c r="DF167" s="15"/>
      <c r="DG167" s="15"/>
      <c r="DH167" s="15"/>
      <c r="DI167" s="15"/>
      <c r="DJ167" s="15"/>
      <c r="DK167" s="15"/>
      <c r="DL167" s="15"/>
      <c r="DM167" s="15"/>
      <c r="DN167" s="15"/>
      <c r="DO167" s="15"/>
      <c r="DP167" s="15"/>
      <c r="DQ167" s="15"/>
      <c r="DR167" s="15"/>
      <c r="DS167" s="15"/>
      <c r="DT167" s="15"/>
      <c r="DU167" s="15"/>
      <c r="DV167" s="15"/>
      <c r="DW167" s="15"/>
      <c r="DX167" s="15"/>
      <c r="DY167" s="15"/>
      <c r="DZ167" s="15"/>
      <c r="EA167" s="15"/>
      <c r="EB167" s="15"/>
      <c r="EC167" s="15"/>
      <c r="ED167" s="15"/>
      <c r="EE167" s="15"/>
      <c r="EF167" s="15"/>
      <c r="EG167" s="15"/>
      <c r="EH167" s="15"/>
      <c r="EI167" s="15"/>
      <c r="EJ167" s="15"/>
      <c r="EK167" s="15"/>
      <c r="EL167" s="15"/>
      <c r="EM167" s="15"/>
      <c r="EN167" s="15"/>
      <c r="EO167" s="15"/>
      <c r="EP167" s="15"/>
      <c r="EQ167" s="15"/>
      <c r="ER167" s="15"/>
      <c r="ES167" s="15"/>
      <c r="ET167" s="15"/>
      <c r="EU167" s="15"/>
      <c r="EV167" s="15"/>
      <c r="EW167" s="15"/>
      <c r="EX167" s="15"/>
      <c r="EY167" s="15"/>
      <c r="EZ167" s="15"/>
      <c r="FA167" s="15"/>
      <c r="FB167" s="15"/>
      <c r="FC167" s="15"/>
      <c r="FD167" s="15"/>
      <c r="FE167" s="15"/>
      <c r="FF167" s="15"/>
      <c r="FG167" s="15"/>
      <c r="FH167" s="15"/>
      <c r="FI167" s="15"/>
      <c r="FJ167" s="15"/>
      <c r="FK167" s="15"/>
      <c r="FL167" s="15"/>
      <c r="FM167" s="15"/>
      <c r="FN167" s="15"/>
      <c r="FO167" s="15"/>
      <c r="FP167" s="15"/>
      <c r="FQ167" s="15"/>
      <c r="FR167" s="15"/>
      <c r="FS167" s="15"/>
      <c r="FT167" s="15"/>
      <c r="FU167" s="15"/>
      <c r="FV167" s="15"/>
      <c r="FW167" s="15"/>
      <c r="FX167" s="15"/>
      <c r="FY167" s="15"/>
      <c r="FZ167" s="15"/>
      <c r="GA167" s="15"/>
      <c r="GB167" s="15"/>
      <c r="GC167" s="15"/>
      <c r="GD167" s="15"/>
      <c r="GE167" s="15"/>
      <c r="GF167" s="15"/>
      <c r="GG167" s="15"/>
      <c r="GH167" s="15"/>
      <c r="GI167" s="15"/>
      <c r="GJ167" s="15"/>
      <c r="GK167" s="15"/>
      <c r="GL167" s="15"/>
      <c r="GM167" s="15"/>
      <c r="GN167" s="15"/>
      <c r="GO167" s="15"/>
      <c r="GP167" s="15"/>
      <c r="GQ167" s="15"/>
      <c r="GR167" s="15"/>
      <c r="GS167" s="15"/>
      <c r="GT167" s="15"/>
      <c r="GU167" s="15"/>
      <c r="GV167" s="15"/>
      <c r="GW167" s="15"/>
      <c r="GX167" s="15"/>
      <c r="GY167" s="15"/>
      <c r="GZ167" s="15"/>
      <c r="HA167" s="15"/>
      <c r="HB167" s="15"/>
      <c r="HC167" s="15"/>
      <c r="HD167" s="15"/>
      <c r="HE167" s="15"/>
      <c r="HF167" s="15"/>
      <c r="HG167" s="15"/>
      <c r="HH167" s="15"/>
      <c r="HI167" s="15"/>
      <c r="HJ167" s="15"/>
      <c r="HK167" s="15"/>
      <c r="HL167" s="15"/>
      <c r="HM167" s="15"/>
      <c r="HN167" s="15"/>
      <c r="HO167" s="15"/>
      <c r="HP167" s="15"/>
      <c r="HQ167" s="15"/>
      <c r="HR167" s="15"/>
      <c r="HS167" s="15"/>
      <c r="HT167" s="15"/>
      <c r="HU167" s="15"/>
      <c r="HV167" s="15"/>
      <c r="HW167" s="15"/>
      <c r="HX167" s="15"/>
      <c r="HY167" s="15"/>
      <c r="HZ167" s="15"/>
      <c r="IA167" s="15"/>
      <c r="IB167" s="15"/>
      <c r="IC167" s="15"/>
      <c r="ID167" s="15"/>
      <c r="IE167" s="15"/>
      <c r="IF167" s="15"/>
      <c r="IG167" s="15"/>
      <c r="IH167" s="15"/>
      <c r="II167" s="15"/>
      <c r="IJ167" s="15"/>
      <c r="IK167" s="15"/>
      <c r="IL167" s="15"/>
      <c r="IM167" s="15"/>
      <c r="IN167" s="15"/>
      <c r="IO167" s="15"/>
      <c r="IP167" s="15"/>
      <c r="IQ167" s="15"/>
      <c r="IR167" s="15"/>
      <c r="IS167" s="15"/>
      <c r="IT167" s="15"/>
      <c r="IU167" s="15"/>
      <c r="IV167" s="15"/>
    </row>
    <row r="168" spans="1:256" s="28" customFormat="1" ht="14.25" customHeight="1">
      <c r="A168" s="884" t="s">
        <v>150</v>
      </c>
      <c r="B168" s="885"/>
      <c r="C168" s="886"/>
      <c r="D168" s="184"/>
      <c r="E168" s="185"/>
      <c r="F168" s="229"/>
      <c r="G168" s="29"/>
      <c r="O168" s="69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F168" s="15"/>
      <c r="AG168" s="15"/>
      <c r="AH168" s="15"/>
      <c r="AI168" s="15"/>
      <c r="AJ168" s="15"/>
      <c r="AK168" s="15"/>
      <c r="AL168" s="15"/>
      <c r="AM168" s="15"/>
      <c r="AN168" s="15"/>
      <c r="AO168" s="15"/>
      <c r="AP168" s="15"/>
      <c r="AQ168" s="15"/>
      <c r="AR168" s="15"/>
      <c r="AS168" s="15"/>
      <c r="AT168" s="15"/>
      <c r="AU168" s="15"/>
      <c r="AV168" s="15"/>
      <c r="AW168" s="15"/>
      <c r="AX168" s="15"/>
      <c r="AY168" s="15"/>
      <c r="AZ168" s="15"/>
      <c r="BA168" s="15"/>
      <c r="BB168" s="15"/>
      <c r="BC168" s="15"/>
      <c r="BD168" s="15"/>
      <c r="BE168" s="15"/>
      <c r="BF168" s="15"/>
      <c r="BG168" s="15"/>
      <c r="BH168" s="15"/>
      <c r="BI168" s="15"/>
      <c r="BJ168" s="15"/>
      <c r="BK168" s="15"/>
      <c r="BL168" s="15"/>
      <c r="BM168" s="15"/>
      <c r="BN168" s="15"/>
      <c r="BO168" s="15"/>
      <c r="BP168" s="15"/>
      <c r="BQ168" s="15"/>
      <c r="BR168" s="15"/>
      <c r="BS168" s="15"/>
      <c r="BT168" s="15"/>
      <c r="BU168" s="15"/>
      <c r="BV168" s="15"/>
      <c r="BW168" s="15"/>
      <c r="BX168" s="15"/>
      <c r="BY168" s="15"/>
      <c r="BZ168" s="15"/>
      <c r="CA168" s="15"/>
      <c r="CB168" s="15"/>
      <c r="CC168" s="15"/>
      <c r="CD168" s="15"/>
      <c r="CE168" s="15"/>
      <c r="CF168" s="15"/>
      <c r="CG168" s="15"/>
      <c r="CH168" s="15"/>
      <c r="CI168" s="15"/>
      <c r="CJ168" s="15"/>
      <c r="CK168" s="15"/>
      <c r="CL168" s="15"/>
      <c r="CM168" s="15"/>
      <c r="CN168" s="15"/>
      <c r="CO168" s="15"/>
      <c r="CP168" s="15"/>
      <c r="CQ168" s="15"/>
      <c r="CR168" s="15"/>
      <c r="CS168" s="15"/>
      <c r="CT168" s="15"/>
      <c r="CU168" s="15"/>
      <c r="CV168" s="15"/>
      <c r="CW168" s="15"/>
      <c r="CX168" s="15"/>
      <c r="CY168" s="15"/>
      <c r="CZ168" s="15"/>
      <c r="DA168" s="15"/>
      <c r="DB168" s="15"/>
      <c r="DC168" s="15"/>
      <c r="DD168" s="15"/>
      <c r="DE168" s="15"/>
      <c r="DF168" s="15"/>
      <c r="DG168" s="15"/>
      <c r="DH168" s="15"/>
      <c r="DI168" s="15"/>
      <c r="DJ168" s="15"/>
      <c r="DK168" s="15"/>
      <c r="DL168" s="15"/>
      <c r="DM168" s="15"/>
      <c r="DN168" s="15"/>
      <c r="DO168" s="15"/>
      <c r="DP168" s="15"/>
      <c r="DQ168" s="15"/>
      <c r="DR168" s="15"/>
      <c r="DS168" s="15"/>
      <c r="DT168" s="15"/>
      <c r="DU168" s="15"/>
      <c r="DV168" s="15"/>
      <c r="DW168" s="15"/>
      <c r="DX168" s="15"/>
      <c r="DY168" s="15"/>
      <c r="DZ168" s="15"/>
      <c r="EA168" s="15"/>
      <c r="EB168" s="15"/>
      <c r="EC168" s="15"/>
      <c r="ED168" s="15"/>
      <c r="EE168" s="15"/>
      <c r="EF168" s="15"/>
      <c r="EG168" s="15"/>
      <c r="EH168" s="15"/>
      <c r="EI168" s="15"/>
      <c r="EJ168" s="15"/>
      <c r="EK168" s="15"/>
      <c r="EL168" s="15"/>
      <c r="EM168" s="15"/>
      <c r="EN168" s="15"/>
      <c r="EO168" s="15"/>
      <c r="EP168" s="15"/>
      <c r="EQ168" s="15"/>
      <c r="ER168" s="15"/>
      <c r="ES168" s="15"/>
      <c r="ET168" s="15"/>
      <c r="EU168" s="15"/>
      <c r="EV168" s="15"/>
      <c r="EW168" s="15"/>
      <c r="EX168" s="15"/>
      <c r="EY168" s="15"/>
      <c r="EZ168" s="15"/>
      <c r="FA168" s="15"/>
      <c r="FB168" s="15"/>
      <c r="FC168" s="15"/>
      <c r="FD168" s="15"/>
      <c r="FE168" s="15"/>
      <c r="FF168" s="15"/>
      <c r="FG168" s="15"/>
      <c r="FH168" s="15"/>
      <c r="FI168" s="15"/>
      <c r="FJ168" s="15"/>
      <c r="FK168" s="15"/>
      <c r="FL168" s="15"/>
      <c r="FM168" s="15"/>
      <c r="FN168" s="15"/>
      <c r="FO168" s="15"/>
      <c r="FP168" s="15"/>
      <c r="FQ168" s="15"/>
      <c r="FR168" s="15"/>
      <c r="FS168" s="15"/>
      <c r="FT168" s="15"/>
      <c r="FU168" s="15"/>
      <c r="FV168" s="15"/>
      <c r="FW168" s="15"/>
      <c r="FX168" s="15"/>
      <c r="FY168" s="15"/>
      <c r="FZ168" s="15"/>
      <c r="GA168" s="15"/>
      <c r="GB168" s="15"/>
      <c r="GC168" s="15"/>
      <c r="GD168" s="15"/>
      <c r="GE168" s="15"/>
      <c r="GF168" s="15"/>
      <c r="GG168" s="15"/>
      <c r="GH168" s="15"/>
      <c r="GI168" s="15"/>
      <c r="GJ168" s="15"/>
      <c r="GK168" s="15"/>
      <c r="GL168" s="15"/>
      <c r="GM168" s="15"/>
      <c r="GN168" s="15"/>
      <c r="GO168" s="15"/>
      <c r="GP168" s="15"/>
      <c r="GQ168" s="15"/>
      <c r="GR168" s="15"/>
      <c r="GS168" s="15"/>
      <c r="GT168" s="15"/>
      <c r="GU168" s="15"/>
      <c r="GV168" s="15"/>
      <c r="GW168" s="15"/>
      <c r="GX168" s="15"/>
      <c r="GY168" s="15"/>
      <c r="GZ168" s="15"/>
      <c r="HA168" s="15"/>
      <c r="HB168" s="15"/>
      <c r="HC168" s="15"/>
      <c r="HD168" s="15"/>
      <c r="HE168" s="15"/>
      <c r="HF168" s="15"/>
      <c r="HG168" s="15"/>
      <c r="HH168" s="15"/>
      <c r="HI168" s="15"/>
      <c r="HJ168" s="15"/>
      <c r="HK168" s="15"/>
      <c r="HL168" s="15"/>
      <c r="HM168" s="15"/>
      <c r="HN168" s="15"/>
      <c r="HO168" s="15"/>
      <c r="HP168" s="15"/>
      <c r="HQ168" s="15"/>
      <c r="HR168" s="15"/>
      <c r="HS168" s="15"/>
      <c r="HT168" s="15"/>
      <c r="HU168" s="15"/>
      <c r="HV168" s="15"/>
      <c r="HW168" s="15"/>
      <c r="HX168" s="15"/>
      <c r="HY168" s="15"/>
      <c r="HZ168" s="15"/>
      <c r="IA168" s="15"/>
      <c r="IB168" s="15"/>
      <c r="IC168" s="15"/>
      <c r="ID168" s="15"/>
      <c r="IE168" s="15"/>
      <c r="IF168" s="15"/>
      <c r="IG168" s="15"/>
      <c r="IH168" s="15"/>
      <c r="II168" s="15"/>
      <c r="IJ168" s="15"/>
      <c r="IK168" s="15"/>
      <c r="IL168" s="15"/>
      <c r="IM168" s="15"/>
      <c r="IN168" s="15"/>
      <c r="IO168" s="15"/>
      <c r="IP168" s="15"/>
      <c r="IQ168" s="15"/>
      <c r="IR168" s="15"/>
      <c r="IS168" s="15"/>
      <c r="IT168" s="15"/>
      <c r="IU168" s="15"/>
      <c r="IV168" s="15"/>
    </row>
    <row r="169" spans="1:256" s="28" customFormat="1" ht="6.75" customHeight="1">
      <c r="A169" s="450"/>
      <c r="B169" s="451"/>
      <c r="C169" s="452"/>
      <c r="D169" s="184"/>
      <c r="E169" s="185"/>
      <c r="F169" s="229"/>
      <c r="G169" s="29"/>
      <c r="O169" s="69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F169" s="15"/>
      <c r="AG169" s="15"/>
      <c r="AH169" s="15"/>
      <c r="AI169" s="15"/>
      <c r="AJ169" s="15"/>
      <c r="AK169" s="15"/>
      <c r="AL169" s="15"/>
      <c r="AM169" s="15"/>
      <c r="AN169" s="15"/>
      <c r="AO169" s="15"/>
      <c r="AP169" s="15"/>
      <c r="AQ169" s="15"/>
      <c r="AR169" s="15"/>
      <c r="AS169" s="15"/>
      <c r="AT169" s="15"/>
      <c r="AU169" s="15"/>
      <c r="AV169" s="15"/>
      <c r="AW169" s="15"/>
      <c r="AX169" s="15"/>
      <c r="AY169" s="15"/>
      <c r="AZ169" s="15"/>
      <c r="BA169" s="15"/>
      <c r="BB169" s="15"/>
      <c r="BC169" s="15"/>
      <c r="BD169" s="15"/>
      <c r="BE169" s="15"/>
      <c r="BF169" s="15"/>
      <c r="BG169" s="15"/>
      <c r="BH169" s="15"/>
      <c r="BI169" s="15"/>
      <c r="BJ169" s="15"/>
      <c r="BK169" s="15"/>
      <c r="BL169" s="15"/>
      <c r="BM169" s="15"/>
      <c r="BN169" s="15"/>
      <c r="BO169" s="15"/>
      <c r="BP169" s="15"/>
      <c r="BQ169" s="15"/>
      <c r="BR169" s="15"/>
      <c r="BS169" s="15"/>
      <c r="BT169" s="15"/>
      <c r="BU169" s="15"/>
      <c r="BV169" s="15"/>
      <c r="BW169" s="15"/>
      <c r="BX169" s="15"/>
      <c r="BY169" s="15"/>
      <c r="BZ169" s="15"/>
      <c r="CA169" s="15"/>
      <c r="CB169" s="15"/>
      <c r="CC169" s="15"/>
      <c r="CD169" s="15"/>
      <c r="CE169" s="15"/>
      <c r="CF169" s="15"/>
      <c r="CG169" s="15"/>
      <c r="CH169" s="15"/>
      <c r="CI169" s="15"/>
      <c r="CJ169" s="15"/>
      <c r="CK169" s="15"/>
      <c r="CL169" s="15"/>
      <c r="CM169" s="15"/>
      <c r="CN169" s="15"/>
      <c r="CO169" s="15"/>
      <c r="CP169" s="15"/>
      <c r="CQ169" s="15"/>
      <c r="CR169" s="15"/>
      <c r="CS169" s="15"/>
      <c r="CT169" s="15"/>
      <c r="CU169" s="15"/>
      <c r="CV169" s="15"/>
      <c r="CW169" s="15"/>
      <c r="CX169" s="15"/>
      <c r="CY169" s="15"/>
      <c r="CZ169" s="15"/>
      <c r="DA169" s="15"/>
      <c r="DB169" s="15"/>
      <c r="DC169" s="15"/>
      <c r="DD169" s="15"/>
      <c r="DE169" s="15"/>
      <c r="DF169" s="15"/>
      <c r="DG169" s="15"/>
      <c r="DH169" s="15"/>
      <c r="DI169" s="15"/>
      <c r="DJ169" s="15"/>
      <c r="DK169" s="15"/>
      <c r="DL169" s="15"/>
      <c r="DM169" s="15"/>
      <c r="DN169" s="15"/>
      <c r="DO169" s="15"/>
      <c r="DP169" s="15"/>
      <c r="DQ169" s="15"/>
      <c r="DR169" s="15"/>
      <c r="DS169" s="15"/>
      <c r="DT169" s="15"/>
      <c r="DU169" s="15"/>
      <c r="DV169" s="15"/>
      <c r="DW169" s="15"/>
      <c r="DX169" s="15"/>
      <c r="DY169" s="15"/>
      <c r="DZ169" s="15"/>
      <c r="EA169" s="15"/>
      <c r="EB169" s="15"/>
      <c r="EC169" s="15"/>
      <c r="ED169" s="15"/>
      <c r="EE169" s="15"/>
      <c r="EF169" s="15"/>
      <c r="EG169" s="15"/>
      <c r="EH169" s="15"/>
      <c r="EI169" s="15"/>
      <c r="EJ169" s="15"/>
      <c r="EK169" s="15"/>
      <c r="EL169" s="15"/>
      <c r="EM169" s="15"/>
      <c r="EN169" s="15"/>
      <c r="EO169" s="15"/>
      <c r="EP169" s="15"/>
      <c r="EQ169" s="15"/>
      <c r="ER169" s="15"/>
      <c r="ES169" s="15"/>
      <c r="ET169" s="15"/>
      <c r="EU169" s="15"/>
      <c r="EV169" s="15"/>
      <c r="EW169" s="15"/>
      <c r="EX169" s="15"/>
      <c r="EY169" s="15"/>
      <c r="EZ169" s="15"/>
      <c r="FA169" s="15"/>
      <c r="FB169" s="15"/>
      <c r="FC169" s="15"/>
      <c r="FD169" s="15"/>
      <c r="FE169" s="15"/>
      <c r="FF169" s="15"/>
      <c r="FG169" s="15"/>
      <c r="FH169" s="15"/>
      <c r="FI169" s="15"/>
      <c r="FJ169" s="15"/>
      <c r="FK169" s="15"/>
      <c r="FL169" s="15"/>
      <c r="FM169" s="15"/>
      <c r="FN169" s="15"/>
      <c r="FO169" s="15"/>
      <c r="FP169" s="15"/>
      <c r="FQ169" s="15"/>
      <c r="FR169" s="15"/>
      <c r="FS169" s="15"/>
      <c r="FT169" s="15"/>
      <c r="FU169" s="15"/>
      <c r="FV169" s="15"/>
      <c r="FW169" s="15"/>
      <c r="FX169" s="15"/>
      <c r="FY169" s="15"/>
      <c r="FZ169" s="15"/>
      <c r="GA169" s="15"/>
      <c r="GB169" s="15"/>
      <c r="GC169" s="15"/>
      <c r="GD169" s="15"/>
      <c r="GE169" s="15"/>
      <c r="GF169" s="15"/>
      <c r="GG169" s="15"/>
      <c r="GH169" s="15"/>
      <c r="GI169" s="15"/>
      <c r="GJ169" s="15"/>
      <c r="GK169" s="15"/>
      <c r="GL169" s="15"/>
      <c r="GM169" s="15"/>
      <c r="GN169" s="15"/>
      <c r="GO169" s="15"/>
      <c r="GP169" s="15"/>
      <c r="GQ169" s="15"/>
      <c r="GR169" s="15"/>
      <c r="GS169" s="15"/>
      <c r="GT169" s="15"/>
      <c r="GU169" s="15"/>
      <c r="GV169" s="15"/>
      <c r="GW169" s="15"/>
      <c r="GX169" s="15"/>
      <c r="GY169" s="15"/>
      <c r="GZ169" s="15"/>
      <c r="HA169" s="15"/>
      <c r="HB169" s="15"/>
      <c r="HC169" s="15"/>
      <c r="HD169" s="15"/>
      <c r="HE169" s="15"/>
      <c r="HF169" s="15"/>
      <c r="HG169" s="15"/>
      <c r="HH169" s="15"/>
      <c r="HI169" s="15"/>
      <c r="HJ169" s="15"/>
      <c r="HK169" s="15"/>
      <c r="HL169" s="15"/>
      <c r="HM169" s="15"/>
      <c r="HN169" s="15"/>
      <c r="HO169" s="15"/>
      <c r="HP169" s="15"/>
      <c r="HQ169" s="15"/>
      <c r="HR169" s="15"/>
      <c r="HS169" s="15"/>
      <c r="HT169" s="15"/>
      <c r="HU169" s="15"/>
      <c r="HV169" s="15"/>
      <c r="HW169" s="15"/>
      <c r="HX169" s="15"/>
      <c r="HY169" s="15"/>
      <c r="HZ169" s="15"/>
      <c r="IA169" s="15"/>
      <c r="IB169" s="15"/>
      <c r="IC169" s="15"/>
      <c r="ID169" s="15"/>
      <c r="IE169" s="15"/>
      <c r="IF169" s="15"/>
      <c r="IG169" s="15"/>
      <c r="IH169" s="15"/>
      <c r="II169" s="15"/>
      <c r="IJ169" s="15"/>
      <c r="IK169" s="15"/>
      <c r="IL169" s="15"/>
      <c r="IM169" s="15"/>
      <c r="IN169" s="15"/>
      <c r="IO169" s="15"/>
      <c r="IP169" s="15"/>
      <c r="IQ169" s="15"/>
      <c r="IR169" s="15"/>
      <c r="IS169" s="15"/>
      <c r="IT169" s="15"/>
      <c r="IU169" s="15"/>
      <c r="IV169" s="15"/>
    </row>
    <row r="170" spans="1:256" s="105" customFormat="1" ht="24.75" customHeight="1">
      <c r="A170" s="7" t="s">
        <v>325</v>
      </c>
      <c r="B170" s="7" t="s">
        <v>327</v>
      </c>
      <c r="C170" s="5" t="s">
        <v>328</v>
      </c>
      <c r="D170" s="44" t="s">
        <v>471</v>
      </c>
      <c r="E170" s="51" t="s">
        <v>472</v>
      </c>
      <c r="F170" s="5" t="s">
        <v>299</v>
      </c>
      <c r="G170" s="43" t="s">
        <v>473</v>
      </c>
      <c r="H170" s="28" t="s">
        <v>599</v>
      </c>
      <c r="I170" s="28"/>
      <c r="J170" s="28"/>
      <c r="K170" s="28"/>
      <c r="L170" s="28"/>
      <c r="M170" s="28"/>
      <c r="N170" s="28"/>
      <c r="O170" s="69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F170" s="15"/>
      <c r="AG170" s="15"/>
      <c r="AH170" s="15"/>
      <c r="AI170" s="15"/>
      <c r="AJ170" s="15"/>
      <c r="AK170" s="15"/>
      <c r="AL170" s="15"/>
      <c r="AM170" s="15"/>
      <c r="AN170" s="15"/>
      <c r="AO170" s="15"/>
      <c r="AP170" s="15"/>
      <c r="AQ170" s="15"/>
      <c r="AR170" s="15"/>
      <c r="AS170" s="15"/>
      <c r="AT170" s="15"/>
      <c r="AU170" s="15"/>
      <c r="AV170" s="15"/>
      <c r="AW170" s="15"/>
      <c r="AX170" s="15"/>
      <c r="AY170" s="15"/>
      <c r="AZ170" s="15"/>
      <c r="BA170" s="15"/>
      <c r="BB170" s="15"/>
      <c r="BC170" s="15"/>
      <c r="BD170" s="15"/>
      <c r="BE170" s="15"/>
      <c r="BF170" s="15"/>
      <c r="BG170" s="15"/>
      <c r="BH170" s="15"/>
      <c r="BI170" s="15"/>
      <c r="BJ170" s="15"/>
      <c r="BK170" s="15"/>
      <c r="BL170" s="15"/>
      <c r="BM170" s="15"/>
      <c r="BN170" s="15"/>
      <c r="BO170" s="15"/>
      <c r="BP170" s="15"/>
      <c r="BQ170" s="15"/>
      <c r="BR170" s="15"/>
      <c r="BS170" s="15"/>
      <c r="BT170" s="15"/>
      <c r="BU170" s="15"/>
      <c r="BV170" s="15"/>
      <c r="BW170" s="15"/>
      <c r="BX170" s="15"/>
      <c r="BY170" s="15"/>
      <c r="BZ170" s="15"/>
      <c r="CA170" s="15"/>
      <c r="CB170" s="15"/>
      <c r="CC170" s="15"/>
      <c r="CD170" s="15"/>
      <c r="CE170" s="15"/>
      <c r="CF170" s="15"/>
      <c r="CG170" s="15"/>
      <c r="CH170" s="15"/>
      <c r="CI170" s="15"/>
      <c r="CJ170" s="15"/>
      <c r="CK170" s="15"/>
      <c r="CL170" s="15"/>
      <c r="CM170" s="15"/>
      <c r="CN170" s="15"/>
      <c r="CO170" s="15"/>
      <c r="CP170" s="15"/>
      <c r="CQ170" s="15"/>
      <c r="CR170" s="15"/>
      <c r="CS170" s="15"/>
      <c r="CT170" s="15"/>
      <c r="CU170" s="15"/>
      <c r="CV170" s="15"/>
      <c r="CW170" s="15"/>
      <c r="CX170" s="15"/>
      <c r="CY170" s="15"/>
      <c r="CZ170" s="15"/>
      <c r="DA170" s="15"/>
      <c r="DB170" s="15"/>
      <c r="DC170" s="15"/>
      <c r="DD170" s="15"/>
      <c r="DE170" s="15"/>
      <c r="DF170" s="15"/>
      <c r="DG170" s="15"/>
      <c r="DH170" s="15"/>
      <c r="DI170" s="15"/>
      <c r="DJ170" s="15"/>
      <c r="DK170" s="15"/>
      <c r="DL170" s="15"/>
      <c r="DM170" s="15"/>
      <c r="DN170" s="15"/>
      <c r="DO170" s="15"/>
      <c r="DP170" s="15"/>
      <c r="DQ170" s="15"/>
      <c r="DR170" s="15"/>
      <c r="DS170" s="15"/>
      <c r="DT170" s="15"/>
      <c r="DU170" s="15"/>
      <c r="DV170" s="15"/>
      <c r="DW170" s="15"/>
      <c r="DX170" s="15"/>
      <c r="DY170" s="15"/>
      <c r="DZ170" s="15"/>
      <c r="EA170" s="15"/>
      <c r="EB170" s="15"/>
      <c r="EC170" s="15"/>
      <c r="ED170" s="15"/>
      <c r="EE170" s="15"/>
      <c r="EF170" s="15"/>
      <c r="EG170" s="15"/>
      <c r="EH170" s="15"/>
      <c r="EI170" s="15"/>
      <c r="EJ170" s="15"/>
      <c r="EK170" s="15"/>
      <c r="EL170" s="15"/>
      <c r="EM170" s="15"/>
      <c r="EN170" s="15"/>
      <c r="EO170" s="15"/>
      <c r="EP170" s="15"/>
      <c r="EQ170" s="15"/>
      <c r="ER170" s="15"/>
      <c r="ES170" s="15"/>
      <c r="ET170" s="15"/>
      <c r="EU170" s="15"/>
      <c r="EV170" s="15"/>
      <c r="EW170" s="15"/>
      <c r="EX170" s="15"/>
      <c r="EY170" s="15"/>
      <c r="EZ170" s="15"/>
      <c r="FA170" s="15"/>
      <c r="FB170" s="15"/>
      <c r="FC170" s="15"/>
      <c r="FD170" s="15"/>
      <c r="FE170" s="15"/>
      <c r="FF170" s="15"/>
      <c r="FG170" s="15"/>
      <c r="FH170" s="15"/>
      <c r="FI170" s="15"/>
      <c r="FJ170" s="15"/>
      <c r="FK170" s="15"/>
      <c r="FL170" s="15"/>
      <c r="FM170" s="15"/>
      <c r="FN170" s="15"/>
      <c r="FO170" s="15"/>
      <c r="FP170" s="15"/>
      <c r="FQ170" s="15"/>
      <c r="FR170" s="15"/>
      <c r="FS170" s="15"/>
      <c r="FT170" s="15"/>
      <c r="FU170" s="15"/>
      <c r="FV170" s="15"/>
      <c r="FW170" s="15"/>
      <c r="FX170" s="15"/>
      <c r="FY170" s="15"/>
      <c r="FZ170" s="15"/>
      <c r="GA170" s="15"/>
      <c r="GB170" s="15"/>
      <c r="GC170" s="15"/>
      <c r="GD170" s="15"/>
      <c r="GE170" s="15"/>
      <c r="GF170" s="15"/>
      <c r="GG170" s="15"/>
      <c r="GH170" s="15"/>
      <c r="GI170" s="15"/>
      <c r="GJ170" s="15"/>
      <c r="GK170" s="15"/>
      <c r="GL170" s="15"/>
      <c r="GM170" s="15"/>
      <c r="GN170" s="15"/>
      <c r="GO170" s="15"/>
      <c r="GP170" s="15"/>
      <c r="GQ170" s="15"/>
      <c r="GR170" s="15"/>
      <c r="GS170" s="15"/>
      <c r="GT170" s="15"/>
      <c r="GU170" s="15"/>
      <c r="GV170" s="15"/>
      <c r="GW170" s="15"/>
      <c r="GX170" s="15"/>
      <c r="GY170" s="15"/>
      <c r="GZ170" s="15"/>
      <c r="HA170" s="15"/>
      <c r="HB170" s="15"/>
      <c r="HC170" s="15"/>
      <c r="HD170" s="15"/>
      <c r="HE170" s="15"/>
      <c r="HF170" s="15"/>
      <c r="HG170" s="15"/>
      <c r="HH170" s="15"/>
      <c r="HI170" s="15"/>
      <c r="HJ170" s="15"/>
      <c r="HK170" s="15"/>
      <c r="HL170" s="15"/>
      <c r="HM170" s="15"/>
      <c r="HN170" s="15"/>
      <c r="HO170" s="15"/>
      <c r="HP170" s="15"/>
      <c r="HQ170" s="15"/>
      <c r="HR170" s="15"/>
      <c r="HS170" s="15"/>
      <c r="HT170" s="15"/>
      <c r="HU170" s="15"/>
      <c r="HV170" s="15"/>
      <c r="HW170" s="15"/>
      <c r="HX170" s="15"/>
      <c r="HY170" s="15"/>
      <c r="HZ170" s="15"/>
      <c r="IA170" s="15"/>
      <c r="IB170" s="15"/>
      <c r="IC170" s="15"/>
      <c r="ID170" s="15"/>
      <c r="IE170" s="15"/>
      <c r="IF170" s="15"/>
      <c r="IG170" s="15"/>
      <c r="IH170" s="15"/>
      <c r="II170" s="15"/>
      <c r="IJ170" s="15"/>
      <c r="IK170" s="15"/>
      <c r="IL170" s="15"/>
      <c r="IM170" s="15"/>
      <c r="IN170" s="15"/>
      <c r="IO170" s="15"/>
      <c r="IP170" s="15"/>
      <c r="IQ170" s="15"/>
      <c r="IR170" s="15"/>
      <c r="IS170" s="15"/>
      <c r="IT170" s="15"/>
      <c r="IU170" s="15"/>
      <c r="IV170" s="15"/>
    </row>
    <row r="171" spans="1:256" s="105" customFormat="1" ht="25.5" customHeight="1">
      <c r="A171" s="130" t="s">
        <v>153</v>
      </c>
      <c r="B171" s="386" t="s">
        <v>775</v>
      </c>
      <c r="C171" s="325" t="s">
        <v>947</v>
      </c>
      <c r="D171" s="156">
        <v>1000</v>
      </c>
      <c r="E171" s="156">
        <v>1000</v>
      </c>
      <c r="F171" s="267">
        <v>1000</v>
      </c>
      <c r="G171" s="273">
        <f>F171/E171*100</f>
        <v>100</v>
      </c>
      <c r="H171" s="28"/>
      <c r="I171" s="28"/>
      <c r="J171" s="28"/>
      <c r="K171" s="28"/>
      <c r="L171" s="28"/>
      <c r="M171" s="28"/>
      <c r="N171" s="28"/>
      <c r="O171" s="69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F171" s="15"/>
      <c r="AG171" s="15"/>
      <c r="AH171" s="15"/>
      <c r="AI171" s="15"/>
      <c r="AJ171" s="15"/>
      <c r="AK171" s="15"/>
      <c r="AL171" s="15"/>
      <c r="AM171" s="15"/>
      <c r="AN171" s="15"/>
      <c r="AO171" s="15"/>
      <c r="AP171" s="15"/>
      <c r="AQ171" s="15"/>
      <c r="AR171" s="15"/>
      <c r="AS171" s="15"/>
      <c r="AT171" s="15"/>
      <c r="AU171" s="15"/>
      <c r="AV171" s="15"/>
      <c r="AW171" s="15"/>
      <c r="AX171" s="15"/>
      <c r="AY171" s="15"/>
      <c r="AZ171" s="15"/>
      <c r="BA171" s="15"/>
      <c r="BB171" s="15"/>
      <c r="BC171" s="15"/>
      <c r="BD171" s="15"/>
      <c r="BE171" s="15"/>
      <c r="BF171" s="15"/>
      <c r="BG171" s="15"/>
      <c r="BH171" s="15"/>
      <c r="BI171" s="15"/>
      <c r="BJ171" s="15"/>
      <c r="BK171" s="15"/>
      <c r="BL171" s="15"/>
      <c r="BM171" s="15"/>
      <c r="BN171" s="15"/>
      <c r="BO171" s="15"/>
      <c r="BP171" s="15"/>
      <c r="BQ171" s="15"/>
      <c r="BR171" s="15"/>
      <c r="BS171" s="15"/>
      <c r="BT171" s="15"/>
      <c r="BU171" s="15"/>
      <c r="BV171" s="15"/>
      <c r="BW171" s="15"/>
      <c r="BX171" s="15"/>
      <c r="BY171" s="15"/>
      <c r="BZ171" s="15"/>
      <c r="CA171" s="15"/>
      <c r="CB171" s="15"/>
      <c r="CC171" s="15"/>
      <c r="CD171" s="15"/>
      <c r="CE171" s="15"/>
      <c r="CF171" s="15"/>
      <c r="CG171" s="15"/>
      <c r="CH171" s="15"/>
      <c r="CI171" s="15"/>
      <c r="CJ171" s="15"/>
      <c r="CK171" s="15"/>
      <c r="CL171" s="15"/>
      <c r="CM171" s="15"/>
      <c r="CN171" s="15"/>
      <c r="CO171" s="15"/>
      <c r="CP171" s="15"/>
      <c r="CQ171" s="15"/>
      <c r="CR171" s="15"/>
      <c r="CS171" s="15"/>
      <c r="CT171" s="15"/>
      <c r="CU171" s="15"/>
      <c r="CV171" s="15"/>
      <c r="CW171" s="15"/>
      <c r="CX171" s="15"/>
      <c r="CY171" s="15"/>
      <c r="CZ171" s="15"/>
      <c r="DA171" s="15"/>
      <c r="DB171" s="15"/>
      <c r="DC171" s="15"/>
      <c r="DD171" s="15"/>
      <c r="DE171" s="15"/>
      <c r="DF171" s="15"/>
      <c r="DG171" s="15"/>
      <c r="DH171" s="15"/>
      <c r="DI171" s="15"/>
      <c r="DJ171" s="15"/>
      <c r="DK171" s="15"/>
      <c r="DL171" s="15"/>
      <c r="DM171" s="15"/>
      <c r="DN171" s="15"/>
      <c r="DO171" s="15"/>
      <c r="DP171" s="15"/>
      <c r="DQ171" s="15"/>
      <c r="DR171" s="15"/>
      <c r="DS171" s="15"/>
      <c r="DT171" s="15"/>
      <c r="DU171" s="15"/>
      <c r="DV171" s="15"/>
      <c r="DW171" s="15"/>
      <c r="DX171" s="15"/>
      <c r="DY171" s="15"/>
      <c r="DZ171" s="15"/>
      <c r="EA171" s="15"/>
      <c r="EB171" s="15"/>
      <c r="EC171" s="15"/>
      <c r="ED171" s="15"/>
      <c r="EE171" s="15"/>
      <c r="EF171" s="15"/>
      <c r="EG171" s="15"/>
      <c r="EH171" s="15"/>
      <c r="EI171" s="15"/>
      <c r="EJ171" s="15"/>
      <c r="EK171" s="15"/>
      <c r="EL171" s="15"/>
      <c r="EM171" s="15"/>
      <c r="EN171" s="15"/>
      <c r="EO171" s="15"/>
      <c r="EP171" s="15"/>
      <c r="EQ171" s="15"/>
      <c r="ER171" s="15"/>
      <c r="ES171" s="15"/>
      <c r="ET171" s="15"/>
      <c r="EU171" s="15"/>
      <c r="EV171" s="15"/>
      <c r="EW171" s="15"/>
      <c r="EX171" s="15"/>
      <c r="EY171" s="15"/>
      <c r="EZ171" s="15"/>
      <c r="FA171" s="15"/>
      <c r="FB171" s="15"/>
      <c r="FC171" s="15"/>
      <c r="FD171" s="15"/>
      <c r="FE171" s="15"/>
      <c r="FF171" s="15"/>
      <c r="FG171" s="15"/>
      <c r="FH171" s="15"/>
      <c r="FI171" s="15"/>
      <c r="FJ171" s="15"/>
      <c r="FK171" s="15"/>
      <c r="FL171" s="15"/>
      <c r="FM171" s="15"/>
      <c r="FN171" s="15"/>
      <c r="FO171" s="15"/>
      <c r="FP171" s="15"/>
      <c r="FQ171" s="15"/>
      <c r="FR171" s="15"/>
      <c r="FS171" s="15"/>
      <c r="FT171" s="15"/>
      <c r="FU171" s="15"/>
      <c r="FV171" s="15"/>
      <c r="FW171" s="15"/>
      <c r="FX171" s="15"/>
      <c r="FY171" s="15"/>
      <c r="FZ171" s="15"/>
      <c r="GA171" s="15"/>
      <c r="GB171" s="15"/>
      <c r="GC171" s="15"/>
      <c r="GD171" s="15"/>
      <c r="GE171" s="15"/>
      <c r="GF171" s="15"/>
      <c r="GG171" s="15"/>
      <c r="GH171" s="15"/>
      <c r="GI171" s="15"/>
      <c r="GJ171" s="15"/>
      <c r="GK171" s="15"/>
      <c r="GL171" s="15"/>
      <c r="GM171" s="15"/>
      <c r="GN171" s="15"/>
      <c r="GO171" s="15"/>
      <c r="GP171" s="15"/>
      <c r="GQ171" s="15"/>
      <c r="GR171" s="15"/>
      <c r="GS171" s="15"/>
      <c r="GT171" s="15"/>
      <c r="GU171" s="15"/>
      <c r="GV171" s="15"/>
      <c r="GW171" s="15"/>
      <c r="GX171" s="15"/>
      <c r="GY171" s="15"/>
      <c r="GZ171" s="15"/>
      <c r="HA171" s="15"/>
      <c r="HB171" s="15"/>
      <c r="HC171" s="15"/>
      <c r="HD171" s="15"/>
      <c r="HE171" s="15"/>
      <c r="HF171" s="15"/>
      <c r="HG171" s="15"/>
      <c r="HH171" s="15"/>
      <c r="HI171" s="15"/>
      <c r="HJ171" s="15"/>
      <c r="HK171" s="15"/>
      <c r="HL171" s="15"/>
      <c r="HM171" s="15"/>
      <c r="HN171" s="15"/>
      <c r="HO171" s="15"/>
      <c r="HP171" s="15"/>
      <c r="HQ171" s="15"/>
      <c r="HR171" s="15"/>
      <c r="HS171" s="15"/>
      <c r="HT171" s="15"/>
      <c r="HU171" s="15"/>
      <c r="HV171" s="15"/>
      <c r="HW171" s="15"/>
      <c r="HX171" s="15"/>
      <c r="HY171" s="15"/>
      <c r="HZ171" s="15"/>
      <c r="IA171" s="15"/>
      <c r="IB171" s="15"/>
      <c r="IC171" s="15"/>
      <c r="ID171" s="15"/>
      <c r="IE171" s="15"/>
      <c r="IF171" s="15"/>
      <c r="IG171" s="15"/>
      <c r="IH171" s="15"/>
      <c r="II171" s="15"/>
      <c r="IJ171" s="15"/>
      <c r="IK171" s="15"/>
      <c r="IL171" s="15"/>
      <c r="IM171" s="15"/>
      <c r="IN171" s="15"/>
      <c r="IO171" s="15"/>
      <c r="IP171" s="15"/>
      <c r="IQ171" s="15"/>
      <c r="IR171" s="15"/>
      <c r="IS171" s="15"/>
      <c r="IT171" s="15"/>
      <c r="IU171" s="15"/>
      <c r="IV171" s="15"/>
    </row>
    <row r="172" spans="1:256" s="105" customFormat="1" ht="25.5" customHeight="1">
      <c r="A172" s="130" t="s">
        <v>153</v>
      </c>
      <c r="B172" s="386" t="s">
        <v>183</v>
      </c>
      <c r="C172" s="325" t="s">
        <v>868</v>
      </c>
      <c r="D172" s="156">
        <v>1000</v>
      </c>
      <c r="E172" s="156">
        <v>1000</v>
      </c>
      <c r="F172" s="267">
        <v>776</v>
      </c>
      <c r="G172" s="273">
        <f>F172/E172*100</f>
        <v>77.60000000000001</v>
      </c>
      <c r="H172" s="28"/>
      <c r="I172" s="28"/>
      <c r="J172" s="28"/>
      <c r="K172" s="28"/>
      <c r="L172" s="28"/>
      <c r="M172" s="28"/>
      <c r="N172" s="28"/>
      <c r="O172" s="69"/>
      <c r="P172" s="15"/>
      <c r="Q172" s="15"/>
      <c r="R172" s="15"/>
      <c r="S172" s="15"/>
      <c r="T172" s="888"/>
      <c r="U172" s="888"/>
      <c r="V172" s="888"/>
      <c r="W172" s="357"/>
      <c r="X172" s="357"/>
      <c r="Y172" s="357"/>
      <c r="Z172" s="433"/>
      <c r="AA172" s="15"/>
      <c r="AB172" s="15"/>
      <c r="AC172" s="15"/>
      <c r="AD172" s="15"/>
      <c r="AE172" s="15"/>
      <c r="AF172" s="15"/>
      <c r="AG172" s="15"/>
      <c r="AH172" s="15"/>
      <c r="AI172" s="15"/>
      <c r="AJ172" s="15"/>
      <c r="AK172" s="15"/>
      <c r="AL172" s="15"/>
      <c r="AM172" s="15"/>
      <c r="AN172" s="15"/>
      <c r="AO172" s="15"/>
      <c r="AP172" s="15"/>
      <c r="AQ172" s="15"/>
      <c r="AR172" s="15"/>
      <c r="AS172" s="15"/>
      <c r="AT172" s="15"/>
      <c r="AU172" s="15"/>
      <c r="AV172" s="15"/>
      <c r="AW172" s="15"/>
      <c r="AX172" s="15"/>
      <c r="AY172" s="15"/>
      <c r="AZ172" s="15"/>
      <c r="BA172" s="15"/>
      <c r="BB172" s="15"/>
      <c r="BC172" s="15"/>
      <c r="BD172" s="15"/>
      <c r="BE172" s="15"/>
      <c r="BF172" s="15"/>
      <c r="BG172" s="15"/>
      <c r="BH172" s="15"/>
      <c r="BI172" s="15"/>
      <c r="BJ172" s="15"/>
      <c r="BK172" s="15"/>
      <c r="BL172" s="15"/>
      <c r="BM172" s="15"/>
      <c r="BN172" s="15"/>
      <c r="BO172" s="15"/>
      <c r="BP172" s="15"/>
      <c r="BQ172" s="15"/>
      <c r="BR172" s="15"/>
      <c r="BS172" s="15"/>
      <c r="BT172" s="15"/>
      <c r="BU172" s="15"/>
      <c r="BV172" s="15"/>
      <c r="BW172" s="15"/>
      <c r="BX172" s="15"/>
      <c r="BY172" s="15"/>
      <c r="BZ172" s="15"/>
      <c r="CA172" s="15"/>
      <c r="CB172" s="15"/>
      <c r="CC172" s="15"/>
      <c r="CD172" s="15"/>
      <c r="CE172" s="15"/>
      <c r="CF172" s="15"/>
      <c r="CG172" s="15"/>
      <c r="CH172" s="15"/>
      <c r="CI172" s="15"/>
      <c r="CJ172" s="15"/>
      <c r="CK172" s="15"/>
      <c r="CL172" s="15"/>
      <c r="CM172" s="15"/>
      <c r="CN172" s="15"/>
      <c r="CO172" s="15"/>
      <c r="CP172" s="15"/>
      <c r="CQ172" s="15"/>
      <c r="CR172" s="15"/>
      <c r="CS172" s="15"/>
      <c r="CT172" s="15"/>
      <c r="CU172" s="15"/>
      <c r="CV172" s="15"/>
      <c r="CW172" s="15"/>
      <c r="CX172" s="15"/>
      <c r="CY172" s="15"/>
      <c r="CZ172" s="15"/>
      <c r="DA172" s="15"/>
      <c r="DB172" s="15"/>
      <c r="DC172" s="15"/>
      <c r="DD172" s="15"/>
      <c r="DE172" s="15"/>
      <c r="DF172" s="15"/>
      <c r="DG172" s="15"/>
      <c r="DH172" s="15"/>
      <c r="DI172" s="15"/>
      <c r="DJ172" s="15"/>
      <c r="DK172" s="15"/>
      <c r="DL172" s="15"/>
      <c r="DM172" s="15"/>
      <c r="DN172" s="15"/>
      <c r="DO172" s="15"/>
      <c r="DP172" s="15"/>
      <c r="DQ172" s="15"/>
      <c r="DR172" s="15"/>
      <c r="DS172" s="15"/>
      <c r="DT172" s="15"/>
      <c r="DU172" s="15"/>
      <c r="DV172" s="15"/>
      <c r="DW172" s="15"/>
      <c r="DX172" s="15"/>
      <c r="DY172" s="15"/>
      <c r="DZ172" s="15"/>
      <c r="EA172" s="15"/>
      <c r="EB172" s="15"/>
      <c r="EC172" s="15"/>
      <c r="ED172" s="15"/>
      <c r="EE172" s="15"/>
      <c r="EF172" s="15"/>
      <c r="EG172" s="15"/>
      <c r="EH172" s="15"/>
      <c r="EI172" s="15"/>
      <c r="EJ172" s="15"/>
      <c r="EK172" s="15"/>
      <c r="EL172" s="15"/>
      <c r="EM172" s="15"/>
      <c r="EN172" s="15"/>
      <c r="EO172" s="15"/>
      <c r="EP172" s="15"/>
      <c r="EQ172" s="15"/>
      <c r="ER172" s="15"/>
      <c r="ES172" s="15"/>
      <c r="ET172" s="15"/>
      <c r="EU172" s="15"/>
      <c r="EV172" s="15"/>
      <c r="EW172" s="15"/>
      <c r="EX172" s="15"/>
      <c r="EY172" s="15"/>
      <c r="EZ172" s="15"/>
      <c r="FA172" s="15"/>
      <c r="FB172" s="15"/>
      <c r="FC172" s="15"/>
      <c r="FD172" s="15"/>
      <c r="FE172" s="15"/>
      <c r="FF172" s="15"/>
      <c r="FG172" s="15"/>
      <c r="FH172" s="15"/>
      <c r="FI172" s="15"/>
      <c r="FJ172" s="15"/>
      <c r="FK172" s="15"/>
      <c r="FL172" s="15"/>
      <c r="FM172" s="15"/>
      <c r="FN172" s="15"/>
      <c r="FO172" s="15"/>
      <c r="FP172" s="15"/>
      <c r="FQ172" s="15"/>
      <c r="FR172" s="15"/>
      <c r="FS172" s="15"/>
      <c r="FT172" s="15"/>
      <c r="FU172" s="15"/>
      <c r="FV172" s="15"/>
      <c r="FW172" s="15"/>
      <c r="FX172" s="15"/>
      <c r="FY172" s="15"/>
      <c r="FZ172" s="15"/>
      <c r="GA172" s="15"/>
      <c r="GB172" s="15"/>
      <c r="GC172" s="15"/>
      <c r="GD172" s="15"/>
      <c r="GE172" s="15"/>
      <c r="GF172" s="15"/>
      <c r="GG172" s="15"/>
      <c r="GH172" s="15"/>
      <c r="GI172" s="15"/>
      <c r="GJ172" s="15"/>
      <c r="GK172" s="15"/>
      <c r="GL172" s="15"/>
      <c r="GM172" s="15"/>
      <c r="GN172" s="15"/>
      <c r="GO172" s="15"/>
      <c r="GP172" s="15"/>
      <c r="GQ172" s="15"/>
      <c r="GR172" s="15"/>
      <c r="GS172" s="15"/>
      <c r="GT172" s="15"/>
      <c r="GU172" s="15"/>
      <c r="GV172" s="15"/>
      <c r="GW172" s="15"/>
      <c r="GX172" s="15"/>
      <c r="GY172" s="15"/>
      <c r="GZ172" s="15"/>
      <c r="HA172" s="15"/>
      <c r="HB172" s="15"/>
      <c r="HC172" s="15"/>
      <c r="HD172" s="15"/>
      <c r="HE172" s="15"/>
      <c r="HF172" s="15"/>
      <c r="HG172" s="15"/>
      <c r="HH172" s="15"/>
      <c r="HI172" s="15"/>
      <c r="HJ172" s="15"/>
      <c r="HK172" s="15"/>
      <c r="HL172" s="15"/>
      <c r="HM172" s="15"/>
      <c r="HN172" s="15"/>
      <c r="HO172" s="15"/>
      <c r="HP172" s="15"/>
      <c r="HQ172" s="15"/>
      <c r="HR172" s="15"/>
      <c r="HS172" s="15"/>
      <c r="HT172" s="15"/>
      <c r="HU172" s="15"/>
      <c r="HV172" s="15"/>
      <c r="HW172" s="15"/>
      <c r="HX172" s="15"/>
      <c r="HY172" s="15"/>
      <c r="HZ172" s="15"/>
      <c r="IA172" s="15"/>
      <c r="IB172" s="15"/>
      <c r="IC172" s="15"/>
      <c r="ID172" s="15"/>
      <c r="IE172" s="15"/>
      <c r="IF172" s="15"/>
      <c r="IG172" s="15"/>
      <c r="IH172" s="15"/>
      <c r="II172" s="15"/>
      <c r="IJ172" s="15"/>
      <c r="IK172" s="15"/>
      <c r="IL172" s="15"/>
      <c r="IM172" s="15"/>
      <c r="IN172" s="15"/>
      <c r="IO172" s="15"/>
      <c r="IP172" s="15"/>
      <c r="IQ172" s="15"/>
      <c r="IR172" s="15"/>
      <c r="IS172" s="15"/>
      <c r="IT172" s="15"/>
      <c r="IU172" s="15"/>
      <c r="IV172" s="15"/>
    </row>
    <row r="173" spans="1:256" s="105" customFormat="1" ht="25.5">
      <c r="A173" s="130" t="s">
        <v>153</v>
      </c>
      <c r="B173" s="386" t="s">
        <v>282</v>
      </c>
      <c r="C173" s="325" t="s">
        <v>938</v>
      </c>
      <c r="D173" s="156">
        <v>1000</v>
      </c>
      <c r="E173" s="156">
        <v>1299</v>
      </c>
      <c r="F173" s="267">
        <v>180</v>
      </c>
      <c r="G173" s="273">
        <f>F173/E173*100</f>
        <v>13.856812933025402</v>
      </c>
      <c r="H173" s="28"/>
      <c r="I173" s="28"/>
      <c r="J173" s="28"/>
      <c r="K173" s="28"/>
      <c r="L173" s="28"/>
      <c r="M173" s="28"/>
      <c r="N173" s="28"/>
      <c r="O173" s="69"/>
      <c r="P173" s="15"/>
      <c r="Q173" s="15"/>
      <c r="R173" s="15"/>
      <c r="S173" s="15"/>
      <c r="T173" s="356"/>
      <c r="U173" s="356"/>
      <c r="V173" s="356"/>
      <c r="W173" s="357"/>
      <c r="X173" s="357"/>
      <c r="Y173" s="336"/>
      <c r="Z173" s="433"/>
      <c r="AA173" s="15"/>
      <c r="AB173" s="15"/>
      <c r="AC173" s="15"/>
      <c r="AD173" s="15"/>
      <c r="AE173" s="15"/>
      <c r="AF173" s="15"/>
      <c r="AG173" s="15"/>
      <c r="AH173" s="15"/>
      <c r="AI173" s="15"/>
      <c r="AJ173" s="15"/>
      <c r="AK173" s="15"/>
      <c r="AL173" s="15"/>
      <c r="AM173" s="15"/>
      <c r="AN173" s="15"/>
      <c r="AO173" s="15"/>
      <c r="AP173" s="15"/>
      <c r="AQ173" s="15"/>
      <c r="AR173" s="15"/>
      <c r="AS173" s="15"/>
      <c r="AT173" s="15"/>
      <c r="AU173" s="15"/>
      <c r="AV173" s="15"/>
      <c r="AW173" s="15"/>
      <c r="AX173" s="15"/>
      <c r="AY173" s="15"/>
      <c r="AZ173" s="15"/>
      <c r="BA173" s="15"/>
      <c r="BB173" s="15"/>
      <c r="BC173" s="15"/>
      <c r="BD173" s="15"/>
      <c r="BE173" s="15"/>
      <c r="BF173" s="15"/>
      <c r="BG173" s="15"/>
      <c r="BH173" s="15"/>
      <c r="BI173" s="15"/>
      <c r="BJ173" s="15"/>
      <c r="BK173" s="15"/>
      <c r="BL173" s="15"/>
      <c r="BM173" s="15"/>
      <c r="BN173" s="15"/>
      <c r="BO173" s="15"/>
      <c r="BP173" s="15"/>
      <c r="BQ173" s="15"/>
      <c r="BR173" s="15"/>
      <c r="BS173" s="15"/>
      <c r="BT173" s="15"/>
      <c r="BU173" s="15"/>
      <c r="BV173" s="15"/>
      <c r="BW173" s="15"/>
      <c r="BX173" s="15"/>
      <c r="BY173" s="15"/>
      <c r="BZ173" s="15"/>
      <c r="CA173" s="15"/>
      <c r="CB173" s="15"/>
      <c r="CC173" s="15"/>
      <c r="CD173" s="15"/>
      <c r="CE173" s="15"/>
      <c r="CF173" s="15"/>
      <c r="CG173" s="15"/>
      <c r="CH173" s="15"/>
      <c r="CI173" s="15"/>
      <c r="CJ173" s="15"/>
      <c r="CK173" s="15"/>
      <c r="CL173" s="15"/>
      <c r="CM173" s="15"/>
      <c r="CN173" s="15"/>
      <c r="CO173" s="15"/>
      <c r="CP173" s="15"/>
      <c r="CQ173" s="15"/>
      <c r="CR173" s="15"/>
      <c r="CS173" s="15"/>
      <c r="CT173" s="15"/>
      <c r="CU173" s="15"/>
      <c r="CV173" s="15"/>
      <c r="CW173" s="15"/>
      <c r="CX173" s="15"/>
      <c r="CY173" s="15"/>
      <c r="CZ173" s="15"/>
      <c r="DA173" s="15"/>
      <c r="DB173" s="15"/>
      <c r="DC173" s="15"/>
      <c r="DD173" s="15"/>
      <c r="DE173" s="15"/>
      <c r="DF173" s="15"/>
      <c r="DG173" s="15"/>
      <c r="DH173" s="15"/>
      <c r="DI173" s="15"/>
      <c r="DJ173" s="15"/>
      <c r="DK173" s="15"/>
      <c r="DL173" s="15"/>
      <c r="DM173" s="15"/>
      <c r="DN173" s="15"/>
      <c r="DO173" s="15"/>
      <c r="DP173" s="15"/>
      <c r="DQ173" s="15"/>
      <c r="DR173" s="15"/>
      <c r="DS173" s="15"/>
      <c r="DT173" s="15"/>
      <c r="DU173" s="15"/>
      <c r="DV173" s="15"/>
      <c r="DW173" s="15"/>
      <c r="DX173" s="15"/>
      <c r="DY173" s="15"/>
      <c r="DZ173" s="15"/>
      <c r="EA173" s="15"/>
      <c r="EB173" s="15"/>
      <c r="EC173" s="15"/>
      <c r="ED173" s="15"/>
      <c r="EE173" s="15"/>
      <c r="EF173" s="15"/>
      <c r="EG173" s="15"/>
      <c r="EH173" s="15"/>
      <c r="EI173" s="15"/>
      <c r="EJ173" s="15"/>
      <c r="EK173" s="15"/>
      <c r="EL173" s="15"/>
      <c r="EM173" s="15"/>
      <c r="EN173" s="15"/>
      <c r="EO173" s="15"/>
      <c r="EP173" s="15"/>
      <c r="EQ173" s="15"/>
      <c r="ER173" s="15"/>
      <c r="ES173" s="15"/>
      <c r="ET173" s="15"/>
      <c r="EU173" s="15"/>
      <c r="EV173" s="15"/>
      <c r="EW173" s="15"/>
      <c r="EX173" s="15"/>
      <c r="EY173" s="15"/>
      <c r="EZ173" s="15"/>
      <c r="FA173" s="15"/>
      <c r="FB173" s="15"/>
      <c r="FC173" s="15"/>
      <c r="FD173" s="15"/>
      <c r="FE173" s="15"/>
      <c r="FF173" s="15"/>
      <c r="FG173" s="15"/>
      <c r="FH173" s="15"/>
      <c r="FI173" s="15"/>
      <c r="FJ173" s="15"/>
      <c r="FK173" s="15"/>
      <c r="FL173" s="15"/>
      <c r="FM173" s="15"/>
      <c r="FN173" s="15"/>
      <c r="FO173" s="15"/>
      <c r="FP173" s="15"/>
      <c r="FQ173" s="15"/>
      <c r="FR173" s="15"/>
      <c r="FS173" s="15"/>
      <c r="FT173" s="15"/>
      <c r="FU173" s="15"/>
      <c r="FV173" s="15"/>
      <c r="FW173" s="15"/>
      <c r="FX173" s="15"/>
      <c r="FY173" s="15"/>
      <c r="FZ173" s="15"/>
      <c r="GA173" s="15"/>
      <c r="GB173" s="15"/>
      <c r="GC173" s="15"/>
      <c r="GD173" s="15"/>
      <c r="GE173" s="15"/>
      <c r="GF173" s="15"/>
      <c r="GG173" s="15"/>
      <c r="GH173" s="15"/>
      <c r="GI173" s="15"/>
      <c r="GJ173" s="15"/>
      <c r="GK173" s="15"/>
      <c r="GL173" s="15"/>
      <c r="GM173" s="15"/>
      <c r="GN173" s="15"/>
      <c r="GO173" s="15"/>
      <c r="GP173" s="15"/>
      <c r="GQ173" s="15"/>
      <c r="GR173" s="15"/>
      <c r="GS173" s="15"/>
      <c r="GT173" s="15"/>
      <c r="GU173" s="15"/>
      <c r="GV173" s="15"/>
      <c r="GW173" s="15"/>
      <c r="GX173" s="15"/>
      <c r="GY173" s="15"/>
      <c r="GZ173" s="15"/>
      <c r="HA173" s="15"/>
      <c r="HB173" s="15"/>
      <c r="HC173" s="15"/>
      <c r="HD173" s="15"/>
      <c r="HE173" s="15"/>
      <c r="HF173" s="15"/>
      <c r="HG173" s="15"/>
      <c r="HH173" s="15"/>
      <c r="HI173" s="15"/>
      <c r="HJ173" s="15"/>
      <c r="HK173" s="15"/>
      <c r="HL173" s="15"/>
      <c r="HM173" s="15"/>
      <c r="HN173" s="15"/>
      <c r="HO173" s="15"/>
      <c r="HP173" s="15"/>
      <c r="HQ173" s="15"/>
      <c r="HR173" s="15"/>
      <c r="HS173" s="15"/>
      <c r="HT173" s="15"/>
      <c r="HU173" s="15"/>
      <c r="HV173" s="15"/>
      <c r="HW173" s="15"/>
      <c r="HX173" s="15"/>
      <c r="HY173" s="15"/>
      <c r="HZ173" s="15"/>
      <c r="IA173" s="15"/>
      <c r="IB173" s="15"/>
      <c r="IC173" s="15"/>
      <c r="ID173" s="15"/>
      <c r="IE173" s="15"/>
      <c r="IF173" s="15"/>
      <c r="IG173" s="15"/>
      <c r="IH173" s="15"/>
      <c r="II173" s="15"/>
      <c r="IJ173" s="15"/>
      <c r="IK173" s="15"/>
      <c r="IL173" s="15"/>
      <c r="IM173" s="15"/>
      <c r="IN173" s="15"/>
      <c r="IO173" s="15"/>
      <c r="IP173" s="15"/>
      <c r="IQ173" s="15"/>
      <c r="IR173" s="15"/>
      <c r="IS173" s="15"/>
      <c r="IT173" s="15"/>
      <c r="IU173" s="15"/>
      <c r="IV173" s="15"/>
    </row>
    <row r="174" spans="1:256" s="105" customFormat="1" ht="12.75">
      <c r="A174" s="130" t="s">
        <v>153</v>
      </c>
      <c r="B174" s="386" t="s">
        <v>854</v>
      </c>
      <c r="C174" s="325" t="s">
        <v>997</v>
      </c>
      <c r="D174" s="156">
        <v>0</v>
      </c>
      <c r="E174" s="156">
        <v>244</v>
      </c>
      <c r="F174" s="267">
        <v>243</v>
      </c>
      <c r="G174" s="273">
        <f>F174/E174*100</f>
        <v>99.59016393442623</v>
      </c>
      <c r="H174" s="28"/>
      <c r="I174" s="28"/>
      <c r="J174" s="28"/>
      <c r="K174" s="28"/>
      <c r="L174" s="28"/>
      <c r="M174" s="28"/>
      <c r="N174" s="28"/>
      <c r="O174" s="69"/>
      <c r="P174" s="15"/>
      <c r="Q174" s="15"/>
      <c r="R174" s="15"/>
      <c r="S174" s="15"/>
      <c r="T174" s="356"/>
      <c r="U174" s="356"/>
      <c r="V174" s="356"/>
      <c r="W174" s="357"/>
      <c r="X174" s="357"/>
      <c r="Y174" s="336"/>
      <c r="Z174" s="433"/>
      <c r="AA174" s="15"/>
      <c r="AB174" s="15"/>
      <c r="AC174" s="15"/>
      <c r="AD174" s="15"/>
      <c r="AE174" s="15"/>
      <c r="AF174" s="15"/>
      <c r="AG174" s="15"/>
      <c r="AH174" s="15"/>
      <c r="AI174" s="15"/>
      <c r="AJ174" s="15"/>
      <c r="AK174" s="15"/>
      <c r="AL174" s="15"/>
      <c r="AM174" s="15"/>
      <c r="AN174" s="15"/>
      <c r="AO174" s="15"/>
      <c r="AP174" s="15"/>
      <c r="AQ174" s="15"/>
      <c r="AR174" s="15"/>
      <c r="AS174" s="15"/>
      <c r="AT174" s="15"/>
      <c r="AU174" s="15"/>
      <c r="AV174" s="15"/>
      <c r="AW174" s="15"/>
      <c r="AX174" s="15"/>
      <c r="AY174" s="15"/>
      <c r="AZ174" s="15"/>
      <c r="BA174" s="15"/>
      <c r="BB174" s="15"/>
      <c r="BC174" s="15"/>
      <c r="BD174" s="15"/>
      <c r="BE174" s="15"/>
      <c r="BF174" s="15"/>
      <c r="BG174" s="15"/>
      <c r="BH174" s="15"/>
      <c r="BI174" s="15"/>
      <c r="BJ174" s="15"/>
      <c r="BK174" s="15"/>
      <c r="BL174" s="15"/>
      <c r="BM174" s="15"/>
      <c r="BN174" s="15"/>
      <c r="BO174" s="15"/>
      <c r="BP174" s="15"/>
      <c r="BQ174" s="15"/>
      <c r="BR174" s="15"/>
      <c r="BS174" s="15"/>
      <c r="BT174" s="15"/>
      <c r="BU174" s="15"/>
      <c r="BV174" s="15"/>
      <c r="BW174" s="15"/>
      <c r="BX174" s="15"/>
      <c r="BY174" s="15"/>
      <c r="BZ174" s="15"/>
      <c r="CA174" s="15"/>
      <c r="CB174" s="15"/>
      <c r="CC174" s="15"/>
      <c r="CD174" s="15"/>
      <c r="CE174" s="15"/>
      <c r="CF174" s="15"/>
      <c r="CG174" s="15"/>
      <c r="CH174" s="15"/>
      <c r="CI174" s="15"/>
      <c r="CJ174" s="15"/>
      <c r="CK174" s="15"/>
      <c r="CL174" s="15"/>
      <c r="CM174" s="15"/>
      <c r="CN174" s="15"/>
      <c r="CO174" s="15"/>
      <c r="CP174" s="15"/>
      <c r="CQ174" s="15"/>
      <c r="CR174" s="15"/>
      <c r="CS174" s="15"/>
      <c r="CT174" s="15"/>
      <c r="CU174" s="15"/>
      <c r="CV174" s="15"/>
      <c r="CW174" s="15"/>
      <c r="CX174" s="15"/>
      <c r="CY174" s="15"/>
      <c r="CZ174" s="15"/>
      <c r="DA174" s="15"/>
      <c r="DB174" s="15"/>
      <c r="DC174" s="15"/>
      <c r="DD174" s="15"/>
      <c r="DE174" s="15"/>
      <c r="DF174" s="15"/>
      <c r="DG174" s="15"/>
      <c r="DH174" s="15"/>
      <c r="DI174" s="15"/>
      <c r="DJ174" s="15"/>
      <c r="DK174" s="15"/>
      <c r="DL174" s="15"/>
      <c r="DM174" s="15"/>
      <c r="DN174" s="15"/>
      <c r="DO174" s="15"/>
      <c r="DP174" s="15"/>
      <c r="DQ174" s="15"/>
      <c r="DR174" s="15"/>
      <c r="DS174" s="15"/>
      <c r="DT174" s="15"/>
      <c r="DU174" s="15"/>
      <c r="DV174" s="15"/>
      <c r="DW174" s="15"/>
      <c r="DX174" s="15"/>
      <c r="DY174" s="15"/>
      <c r="DZ174" s="15"/>
      <c r="EA174" s="15"/>
      <c r="EB174" s="15"/>
      <c r="EC174" s="15"/>
      <c r="ED174" s="15"/>
      <c r="EE174" s="15"/>
      <c r="EF174" s="15"/>
      <c r="EG174" s="15"/>
      <c r="EH174" s="15"/>
      <c r="EI174" s="15"/>
      <c r="EJ174" s="15"/>
      <c r="EK174" s="15"/>
      <c r="EL174" s="15"/>
      <c r="EM174" s="15"/>
      <c r="EN174" s="15"/>
      <c r="EO174" s="15"/>
      <c r="EP174" s="15"/>
      <c r="EQ174" s="15"/>
      <c r="ER174" s="15"/>
      <c r="ES174" s="15"/>
      <c r="ET174" s="15"/>
      <c r="EU174" s="15"/>
      <c r="EV174" s="15"/>
      <c r="EW174" s="15"/>
      <c r="EX174" s="15"/>
      <c r="EY174" s="15"/>
      <c r="EZ174" s="15"/>
      <c r="FA174" s="15"/>
      <c r="FB174" s="15"/>
      <c r="FC174" s="15"/>
      <c r="FD174" s="15"/>
      <c r="FE174" s="15"/>
      <c r="FF174" s="15"/>
      <c r="FG174" s="15"/>
      <c r="FH174" s="15"/>
      <c r="FI174" s="15"/>
      <c r="FJ174" s="15"/>
      <c r="FK174" s="15"/>
      <c r="FL174" s="15"/>
      <c r="FM174" s="15"/>
      <c r="FN174" s="15"/>
      <c r="FO174" s="15"/>
      <c r="FP174" s="15"/>
      <c r="FQ174" s="15"/>
      <c r="FR174" s="15"/>
      <c r="FS174" s="15"/>
      <c r="FT174" s="15"/>
      <c r="FU174" s="15"/>
      <c r="FV174" s="15"/>
      <c r="FW174" s="15"/>
      <c r="FX174" s="15"/>
      <c r="FY174" s="15"/>
      <c r="FZ174" s="15"/>
      <c r="GA174" s="15"/>
      <c r="GB174" s="15"/>
      <c r="GC174" s="15"/>
      <c r="GD174" s="15"/>
      <c r="GE174" s="15"/>
      <c r="GF174" s="15"/>
      <c r="GG174" s="15"/>
      <c r="GH174" s="15"/>
      <c r="GI174" s="15"/>
      <c r="GJ174" s="15"/>
      <c r="GK174" s="15"/>
      <c r="GL174" s="15"/>
      <c r="GM174" s="15"/>
      <c r="GN174" s="15"/>
      <c r="GO174" s="15"/>
      <c r="GP174" s="15"/>
      <c r="GQ174" s="15"/>
      <c r="GR174" s="15"/>
      <c r="GS174" s="15"/>
      <c r="GT174" s="15"/>
      <c r="GU174" s="15"/>
      <c r="GV174" s="15"/>
      <c r="GW174" s="15"/>
      <c r="GX174" s="15"/>
      <c r="GY174" s="15"/>
      <c r="GZ174" s="15"/>
      <c r="HA174" s="15"/>
      <c r="HB174" s="15"/>
      <c r="HC174" s="15"/>
      <c r="HD174" s="15"/>
      <c r="HE174" s="15"/>
      <c r="HF174" s="15"/>
      <c r="HG174" s="15"/>
      <c r="HH174" s="15"/>
      <c r="HI174" s="15"/>
      <c r="HJ174" s="15"/>
      <c r="HK174" s="15"/>
      <c r="HL174" s="15"/>
      <c r="HM174" s="15"/>
      <c r="HN174" s="15"/>
      <c r="HO174" s="15"/>
      <c r="HP174" s="15"/>
      <c r="HQ174" s="15"/>
      <c r="HR174" s="15"/>
      <c r="HS174" s="15"/>
      <c r="HT174" s="15"/>
      <c r="HU174" s="15"/>
      <c r="HV174" s="15"/>
      <c r="HW174" s="15"/>
      <c r="HX174" s="15"/>
      <c r="HY174" s="15"/>
      <c r="HZ174" s="15"/>
      <c r="IA174" s="15"/>
      <c r="IB174" s="15"/>
      <c r="IC174" s="15"/>
      <c r="ID174" s="15"/>
      <c r="IE174" s="15"/>
      <c r="IF174" s="15"/>
      <c r="IG174" s="15"/>
      <c r="IH174" s="15"/>
      <c r="II174" s="15"/>
      <c r="IJ174" s="15"/>
      <c r="IK174" s="15"/>
      <c r="IL174" s="15"/>
      <c r="IM174" s="15"/>
      <c r="IN174" s="15"/>
      <c r="IO174" s="15"/>
      <c r="IP174" s="15"/>
      <c r="IQ174" s="15"/>
      <c r="IR174" s="15"/>
      <c r="IS174" s="15"/>
      <c r="IT174" s="15"/>
      <c r="IU174" s="15"/>
      <c r="IV174" s="15"/>
    </row>
    <row r="175" spans="1:256" s="105" customFormat="1" ht="12.75">
      <c r="A175" s="826" t="s">
        <v>231</v>
      </c>
      <c r="B175" s="827"/>
      <c r="C175" s="828"/>
      <c r="D175" s="103">
        <f>SUM(D171:D174)</f>
        <v>3000</v>
      </c>
      <c r="E175" s="103">
        <f>SUM(E171:E174)</f>
        <v>3543</v>
      </c>
      <c r="F175" s="103">
        <f>SUM(F171:F174)</f>
        <v>2199</v>
      </c>
      <c r="G175" s="347">
        <f>F175/E175*100</f>
        <v>62.066045723962745</v>
      </c>
      <c r="H175" s="109" t="s">
        <v>598</v>
      </c>
      <c r="I175" s="28"/>
      <c r="J175" s="28"/>
      <c r="K175" s="28"/>
      <c r="L175" s="28"/>
      <c r="M175" s="28"/>
      <c r="N175" s="28"/>
      <c r="O175" s="69" t="s">
        <v>612</v>
      </c>
      <c r="P175" s="69"/>
      <c r="Q175" s="15"/>
      <c r="R175" s="15"/>
      <c r="S175" s="15"/>
      <c r="T175" s="15"/>
      <c r="U175" s="134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F175" s="15"/>
      <c r="AG175" s="15"/>
      <c r="AH175" s="15"/>
      <c r="AI175" s="15"/>
      <c r="AJ175" s="15"/>
      <c r="AK175" s="15"/>
      <c r="AL175" s="15"/>
      <c r="AM175" s="15"/>
      <c r="AN175" s="15"/>
      <c r="AO175" s="15"/>
      <c r="AP175" s="15"/>
      <c r="AQ175" s="15"/>
      <c r="AR175" s="15"/>
      <c r="AS175" s="15"/>
      <c r="AT175" s="15"/>
      <c r="AU175" s="15"/>
      <c r="AV175" s="15"/>
      <c r="AW175" s="15"/>
      <c r="AX175" s="15"/>
      <c r="AY175" s="15"/>
      <c r="AZ175" s="15"/>
      <c r="BA175" s="15"/>
      <c r="BB175" s="15"/>
      <c r="BC175" s="15"/>
      <c r="BD175" s="15"/>
      <c r="BE175" s="15"/>
      <c r="BF175" s="15"/>
      <c r="BG175" s="15"/>
      <c r="BH175" s="15"/>
      <c r="BI175" s="15"/>
      <c r="BJ175" s="15"/>
      <c r="BK175" s="15"/>
      <c r="BL175" s="15"/>
      <c r="BM175" s="15"/>
      <c r="BN175" s="15"/>
      <c r="BO175" s="15"/>
      <c r="BP175" s="15"/>
      <c r="BQ175" s="15"/>
      <c r="BR175" s="15"/>
      <c r="BS175" s="15"/>
      <c r="BT175" s="15"/>
      <c r="BU175" s="15"/>
      <c r="BV175" s="15"/>
      <c r="BW175" s="15"/>
      <c r="BX175" s="15"/>
      <c r="BY175" s="15"/>
      <c r="BZ175" s="15"/>
      <c r="CA175" s="15"/>
      <c r="CB175" s="15"/>
      <c r="CC175" s="15"/>
      <c r="CD175" s="15"/>
      <c r="CE175" s="15"/>
      <c r="CF175" s="15"/>
      <c r="CG175" s="15"/>
      <c r="CH175" s="15"/>
      <c r="CI175" s="15"/>
      <c r="CJ175" s="15"/>
      <c r="CK175" s="15"/>
      <c r="CL175" s="15"/>
      <c r="CM175" s="15"/>
      <c r="CN175" s="15"/>
      <c r="CO175" s="15"/>
      <c r="CP175" s="15"/>
      <c r="CQ175" s="15"/>
      <c r="CR175" s="15"/>
      <c r="CS175" s="15"/>
      <c r="CT175" s="15"/>
      <c r="CU175" s="15"/>
      <c r="CV175" s="15"/>
      <c r="CW175" s="15"/>
      <c r="CX175" s="15"/>
      <c r="CY175" s="15"/>
      <c r="CZ175" s="15"/>
      <c r="DA175" s="15"/>
      <c r="DB175" s="15"/>
      <c r="DC175" s="15"/>
      <c r="DD175" s="15"/>
      <c r="DE175" s="15"/>
      <c r="DF175" s="15"/>
      <c r="DG175" s="15"/>
      <c r="DH175" s="15"/>
      <c r="DI175" s="15"/>
      <c r="DJ175" s="15"/>
      <c r="DK175" s="15"/>
      <c r="DL175" s="15"/>
      <c r="DM175" s="15"/>
      <c r="DN175" s="15"/>
      <c r="DO175" s="15"/>
      <c r="DP175" s="15"/>
      <c r="DQ175" s="15"/>
      <c r="DR175" s="15"/>
      <c r="DS175" s="15"/>
      <c r="DT175" s="15"/>
      <c r="DU175" s="15"/>
      <c r="DV175" s="15"/>
      <c r="DW175" s="15"/>
      <c r="DX175" s="15"/>
      <c r="DY175" s="15"/>
      <c r="DZ175" s="15"/>
      <c r="EA175" s="15"/>
      <c r="EB175" s="15"/>
      <c r="EC175" s="15"/>
      <c r="ED175" s="15"/>
      <c r="EE175" s="15"/>
      <c r="EF175" s="15"/>
      <c r="EG175" s="15"/>
      <c r="EH175" s="15"/>
      <c r="EI175" s="15"/>
      <c r="EJ175" s="15"/>
      <c r="EK175" s="15"/>
      <c r="EL175" s="15"/>
      <c r="EM175" s="15"/>
      <c r="EN175" s="15"/>
      <c r="EO175" s="15"/>
      <c r="EP175" s="15"/>
      <c r="EQ175" s="15"/>
      <c r="ER175" s="15"/>
      <c r="ES175" s="15"/>
      <c r="ET175" s="15"/>
      <c r="EU175" s="15"/>
      <c r="EV175" s="15"/>
      <c r="EW175" s="15"/>
      <c r="EX175" s="15"/>
      <c r="EY175" s="15"/>
      <c r="EZ175" s="15"/>
      <c r="FA175" s="15"/>
      <c r="FB175" s="15"/>
      <c r="FC175" s="15"/>
      <c r="FD175" s="15"/>
      <c r="FE175" s="15"/>
      <c r="FF175" s="15"/>
      <c r="FG175" s="15"/>
      <c r="FH175" s="15"/>
      <c r="FI175" s="15"/>
      <c r="FJ175" s="15"/>
      <c r="FK175" s="15"/>
      <c r="FL175" s="15"/>
      <c r="FM175" s="15"/>
      <c r="FN175" s="15"/>
      <c r="FO175" s="15"/>
      <c r="FP175" s="15"/>
      <c r="FQ175" s="15"/>
      <c r="FR175" s="15"/>
      <c r="FS175" s="15"/>
      <c r="FT175" s="15"/>
      <c r="FU175" s="15"/>
      <c r="FV175" s="15"/>
      <c r="FW175" s="15"/>
      <c r="FX175" s="15"/>
      <c r="FY175" s="15"/>
      <c r="FZ175" s="15"/>
      <c r="GA175" s="15"/>
      <c r="GB175" s="15"/>
      <c r="GC175" s="15"/>
      <c r="GD175" s="15"/>
      <c r="GE175" s="15"/>
      <c r="GF175" s="15"/>
      <c r="GG175" s="15"/>
      <c r="GH175" s="15"/>
      <c r="GI175" s="15"/>
      <c r="GJ175" s="15"/>
      <c r="GK175" s="15"/>
      <c r="GL175" s="15"/>
      <c r="GM175" s="15"/>
      <c r="GN175" s="15"/>
      <c r="GO175" s="15"/>
      <c r="GP175" s="15"/>
      <c r="GQ175" s="15"/>
      <c r="GR175" s="15"/>
      <c r="GS175" s="15"/>
      <c r="GT175" s="15"/>
      <c r="GU175" s="15"/>
      <c r="GV175" s="15"/>
      <c r="GW175" s="15"/>
      <c r="GX175" s="15"/>
      <c r="GY175" s="15"/>
      <c r="GZ175" s="15"/>
      <c r="HA175" s="15"/>
      <c r="HB175" s="15"/>
      <c r="HC175" s="15"/>
      <c r="HD175" s="15"/>
      <c r="HE175" s="15"/>
      <c r="HF175" s="15"/>
      <c r="HG175" s="15"/>
      <c r="HH175" s="15"/>
      <c r="HI175" s="15"/>
      <c r="HJ175" s="15"/>
      <c r="HK175" s="15"/>
      <c r="HL175" s="15"/>
      <c r="HM175" s="15"/>
      <c r="HN175" s="15"/>
      <c r="HO175" s="15"/>
      <c r="HP175" s="15"/>
      <c r="HQ175" s="15"/>
      <c r="HR175" s="15"/>
      <c r="HS175" s="15"/>
      <c r="HT175" s="15"/>
      <c r="HU175" s="15"/>
      <c r="HV175" s="15"/>
      <c r="HW175" s="15"/>
      <c r="HX175" s="15"/>
      <c r="HY175" s="15"/>
      <c r="HZ175" s="15"/>
      <c r="IA175" s="15"/>
      <c r="IB175" s="15"/>
      <c r="IC175" s="15"/>
      <c r="ID175" s="15"/>
      <c r="IE175" s="15"/>
      <c r="IF175" s="15"/>
      <c r="IG175" s="15"/>
      <c r="IH175" s="15"/>
      <c r="II175" s="15"/>
      <c r="IJ175" s="15"/>
      <c r="IK175" s="15"/>
      <c r="IL175" s="15"/>
      <c r="IM175" s="15"/>
      <c r="IN175" s="15"/>
      <c r="IO175" s="15"/>
      <c r="IP175" s="15"/>
      <c r="IQ175" s="15"/>
      <c r="IR175" s="15"/>
      <c r="IS175" s="15"/>
      <c r="IT175" s="15"/>
      <c r="IU175" s="15"/>
      <c r="IV175" s="15"/>
    </row>
    <row r="176" spans="1:256" s="105" customFormat="1" ht="6" customHeight="1">
      <c r="A176" s="356"/>
      <c r="B176" s="356"/>
      <c r="C176" s="356"/>
      <c r="D176" s="357"/>
      <c r="E176" s="357"/>
      <c r="F176" s="336"/>
      <c r="G176" s="433"/>
      <c r="H176" s="109"/>
      <c r="I176" s="28"/>
      <c r="J176" s="28"/>
      <c r="K176" s="28"/>
      <c r="L176" s="28"/>
      <c r="M176" s="28"/>
      <c r="N176" s="28"/>
      <c r="O176" s="69"/>
      <c r="P176" s="69"/>
      <c r="Q176" s="15"/>
      <c r="R176" s="15"/>
      <c r="S176" s="15"/>
      <c r="T176" s="15"/>
      <c r="U176" s="134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F176" s="15"/>
      <c r="AG176" s="15"/>
      <c r="AH176" s="15"/>
      <c r="AI176" s="15"/>
      <c r="AJ176" s="15"/>
      <c r="AK176" s="15"/>
      <c r="AL176" s="15"/>
      <c r="AM176" s="15"/>
      <c r="AN176" s="15"/>
      <c r="AO176" s="15"/>
      <c r="AP176" s="15"/>
      <c r="AQ176" s="15"/>
      <c r="AR176" s="15"/>
      <c r="AS176" s="15"/>
      <c r="AT176" s="15"/>
      <c r="AU176" s="15"/>
      <c r="AV176" s="15"/>
      <c r="AW176" s="15"/>
      <c r="AX176" s="15"/>
      <c r="AY176" s="15"/>
      <c r="AZ176" s="15"/>
      <c r="BA176" s="15"/>
      <c r="BB176" s="15"/>
      <c r="BC176" s="15"/>
      <c r="BD176" s="15"/>
      <c r="BE176" s="15"/>
      <c r="BF176" s="15"/>
      <c r="BG176" s="15"/>
      <c r="BH176" s="15"/>
      <c r="BI176" s="15"/>
      <c r="BJ176" s="15"/>
      <c r="BK176" s="15"/>
      <c r="BL176" s="15"/>
      <c r="BM176" s="15"/>
      <c r="BN176" s="15"/>
      <c r="BO176" s="15"/>
      <c r="BP176" s="15"/>
      <c r="BQ176" s="15"/>
      <c r="BR176" s="15"/>
      <c r="BS176" s="15"/>
      <c r="BT176" s="15"/>
      <c r="BU176" s="15"/>
      <c r="BV176" s="15"/>
      <c r="BW176" s="15"/>
      <c r="BX176" s="15"/>
      <c r="BY176" s="15"/>
      <c r="BZ176" s="15"/>
      <c r="CA176" s="15"/>
      <c r="CB176" s="15"/>
      <c r="CC176" s="15"/>
      <c r="CD176" s="15"/>
      <c r="CE176" s="15"/>
      <c r="CF176" s="15"/>
      <c r="CG176" s="15"/>
      <c r="CH176" s="15"/>
      <c r="CI176" s="15"/>
      <c r="CJ176" s="15"/>
      <c r="CK176" s="15"/>
      <c r="CL176" s="15"/>
      <c r="CM176" s="15"/>
      <c r="CN176" s="15"/>
      <c r="CO176" s="15"/>
      <c r="CP176" s="15"/>
      <c r="CQ176" s="15"/>
      <c r="CR176" s="15"/>
      <c r="CS176" s="15"/>
      <c r="CT176" s="15"/>
      <c r="CU176" s="15"/>
      <c r="CV176" s="15"/>
      <c r="CW176" s="15"/>
      <c r="CX176" s="15"/>
      <c r="CY176" s="15"/>
      <c r="CZ176" s="15"/>
      <c r="DA176" s="15"/>
      <c r="DB176" s="15"/>
      <c r="DC176" s="15"/>
      <c r="DD176" s="15"/>
      <c r="DE176" s="15"/>
      <c r="DF176" s="15"/>
      <c r="DG176" s="15"/>
      <c r="DH176" s="15"/>
      <c r="DI176" s="15"/>
      <c r="DJ176" s="15"/>
      <c r="DK176" s="15"/>
      <c r="DL176" s="15"/>
      <c r="DM176" s="15"/>
      <c r="DN176" s="15"/>
      <c r="DO176" s="15"/>
      <c r="DP176" s="15"/>
      <c r="DQ176" s="15"/>
      <c r="DR176" s="15"/>
      <c r="DS176" s="15"/>
      <c r="DT176" s="15"/>
      <c r="DU176" s="15"/>
      <c r="DV176" s="15"/>
      <c r="DW176" s="15"/>
      <c r="DX176" s="15"/>
      <c r="DY176" s="15"/>
      <c r="DZ176" s="15"/>
      <c r="EA176" s="15"/>
      <c r="EB176" s="15"/>
      <c r="EC176" s="15"/>
      <c r="ED176" s="15"/>
      <c r="EE176" s="15"/>
      <c r="EF176" s="15"/>
      <c r="EG176" s="15"/>
      <c r="EH176" s="15"/>
      <c r="EI176" s="15"/>
      <c r="EJ176" s="15"/>
      <c r="EK176" s="15"/>
      <c r="EL176" s="15"/>
      <c r="EM176" s="15"/>
      <c r="EN176" s="15"/>
      <c r="EO176" s="15"/>
      <c r="EP176" s="15"/>
      <c r="EQ176" s="15"/>
      <c r="ER176" s="15"/>
      <c r="ES176" s="15"/>
      <c r="ET176" s="15"/>
      <c r="EU176" s="15"/>
      <c r="EV176" s="15"/>
      <c r="EW176" s="15"/>
      <c r="EX176" s="15"/>
      <c r="EY176" s="15"/>
      <c r="EZ176" s="15"/>
      <c r="FA176" s="15"/>
      <c r="FB176" s="15"/>
      <c r="FC176" s="15"/>
      <c r="FD176" s="15"/>
      <c r="FE176" s="15"/>
      <c r="FF176" s="15"/>
      <c r="FG176" s="15"/>
      <c r="FH176" s="15"/>
      <c r="FI176" s="15"/>
      <c r="FJ176" s="15"/>
      <c r="FK176" s="15"/>
      <c r="FL176" s="15"/>
      <c r="FM176" s="15"/>
      <c r="FN176" s="15"/>
      <c r="FO176" s="15"/>
      <c r="FP176" s="15"/>
      <c r="FQ176" s="15"/>
      <c r="FR176" s="15"/>
      <c r="FS176" s="15"/>
      <c r="FT176" s="15"/>
      <c r="FU176" s="15"/>
      <c r="FV176" s="15"/>
      <c r="FW176" s="15"/>
      <c r="FX176" s="15"/>
      <c r="FY176" s="15"/>
      <c r="FZ176" s="15"/>
      <c r="GA176" s="15"/>
      <c r="GB176" s="15"/>
      <c r="GC176" s="15"/>
      <c r="GD176" s="15"/>
      <c r="GE176" s="15"/>
      <c r="GF176" s="15"/>
      <c r="GG176" s="15"/>
      <c r="GH176" s="15"/>
      <c r="GI176" s="15"/>
      <c r="GJ176" s="15"/>
      <c r="GK176" s="15"/>
      <c r="GL176" s="15"/>
      <c r="GM176" s="15"/>
      <c r="GN176" s="15"/>
      <c r="GO176" s="15"/>
      <c r="GP176" s="15"/>
      <c r="GQ176" s="15"/>
      <c r="GR176" s="15"/>
      <c r="GS176" s="15"/>
      <c r="GT176" s="15"/>
      <c r="GU176" s="15"/>
      <c r="GV176" s="15"/>
      <c r="GW176" s="15"/>
      <c r="GX176" s="15"/>
      <c r="GY176" s="15"/>
      <c r="GZ176" s="15"/>
      <c r="HA176" s="15"/>
      <c r="HB176" s="15"/>
      <c r="HC176" s="15"/>
      <c r="HD176" s="15"/>
      <c r="HE176" s="15"/>
      <c r="HF176" s="15"/>
      <c r="HG176" s="15"/>
      <c r="HH176" s="15"/>
      <c r="HI176" s="15"/>
      <c r="HJ176" s="15"/>
      <c r="HK176" s="15"/>
      <c r="HL176" s="15"/>
      <c r="HM176" s="15"/>
      <c r="HN176" s="15"/>
      <c r="HO176" s="15"/>
      <c r="HP176" s="15"/>
      <c r="HQ176" s="15"/>
      <c r="HR176" s="15"/>
      <c r="HS176" s="15"/>
      <c r="HT176" s="15"/>
      <c r="HU176" s="15"/>
      <c r="HV176" s="15"/>
      <c r="HW176" s="15"/>
      <c r="HX176" s="15"/>
      <c r="HY176" s="15"/>
      <c r="HZ176" s="15"/>
      <c r="IA176" s="15"/>
      <c r="IB176" s="15"/>
      <c r="IC176" s="15"/>
      <c r="ID176" s="15"/>
      <c r="IE176" s="15"/>
      <c r="IF176" s="15"/>
      <c r="IG176" s="15"/>
      <c r="IH176" s="15"/>
      <c r="II176" s="15"/>
      <c r="IJ176" s="15"/>
      <c r="IK176" s="15"/>
      <c r="IL176" s="15"/>
      <c r="IM176" s="15"/>
      <c r="IN176" s="15"/>
      <c r="IO176" s="15"/>
      <c r="IP176" s="15"/>
      <c r="IQ176" s="15"/>
      <c r="IR176" s="15"/>
      <c r="IS176" s="15"/>
      <c r="IT176" s="15"/>
      <c r="IU176" s="15"/>
      <c r="IV176" s="15"/>
    </row>
    <row r="177" spans="1:256" s="105" customFormat="1" ht="14.25" customHeight="1">
      <c r="A177" s="842" t="s">
        <v>172</v>
      </c>
      <c r="B177" s="842"/>
      <c r="C177" s="842"/>
      <c r="D177" s="842"/>
      <c r="E177" s="842"/>
      <c r="F177" s="336"/>
      <c r="G177" s="433"/>
      <c r="H177" s="109"/>
      <c r="I177" s="28"/>
      <c r="J177" s="28"/>
      <c r="K177" s="28"/>
      <c r="L177" s="28"/>
      <c r="M177" s="28"/>
      <c r="N177" s="28"/>
      <c r="O177" s="69"/>
      <c r="P177" s="69"/>
      <c r="Q177" s="15"/>
      <c r="R177" s="15"/>
      <c r="S177" s="15"/>
      <c r="T177" s="15"/>
      <c r="U177" s="134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F177" s="15"/>
      <c r="AG177" s="15"/>
      <c r="AH177" s="15"/>
      <c r="AI177" s="15"/>
      <c r="AJ177" s="15"/>
      <c r="AK177" s="15"/>
      <c r="AL177" s="15"/>
      <c r="AM177" s="15"/>
      <c r="AN177" s="15"/>
      <c r="AO177" s="15"/>
      <c r="AP177" s="15"/>
      <c r="AQ177" s="15"/>
      <c r="AR177" s="15"/>
      <c r="AS177" s="15"/>
      <c r="AT177" s="15"/>
      <c r="AU177" s="15"/>
      <c r="AV177" s="15"/>
      <c r="AW177" s="15"/>
      <c r="AX177" s="15"/>
      <c r="AY177" s="15"/>
      <c r="AZ177" s="15"/>
      <c r="BA177" s="15"/>
      <c r="BB177" s="15"/>
      <c r="BC177" s="15"/>
      <c r="BD177" s="15"/>
      <c r="BE177" s="15"/>
      <c r="BF177" s="15"/>
      <c r="BG177" s="15"/>
      <c r="BH177" s="15"/>
      <c r="BI177" s="15"/>
      <c r="BJ177" s="15"/>
      <c r="BK177" s="15"/>
      <c r="BL177" s="15"/>
      <c r="BM177" s="15"/>
      <c r="BN177" s="15"/>
      <c r="BO177" s="15"/>
      <c r="BP177" s="15"/>
      <c r="BQ177" s="15"/>
      <c r="BR177" s="15"/>
      <c r="BS177" s="15"/>
      <c r="BT177" s="15"/>
      <c r="BU177" s="15"/>
      <c r="BV177" s="15"/>
      <c r="BW177" s="15"/>
      <c r="BX177" s="15"/>
      <c r="BY177" s="15"/>
      <c r="BZ177" s="15"/>
      <c r="CA177" s="15"/>
      <c r="CB177" s="15"/>
      <c r="CC177" s="15"/>
      <c r="CD177" s="15"/>
      <c r="CE177" s="15"/>
      <c r="CF177" s="15"/>
      <c r="CG177" s="15"/>
      <c r="CH177" s="15"/>
      <c r="CI177" s="15"/>
      <c r="CJ177" s="15"/>
      <c r="CK177" s="15"/>
      <c r="CL177" s="15"/>
      <c r="CM177" s="15"/>
      <c r="CN177" s="15"/>
      <c r="CO177" s="15"/>
      <c r="CP177" s="15"/>
      <c r="CQ177" s="15"/>
      <c r="CR177" s="15"/>
      <c r="CS177" s="15"/>
      <c r="CT177" s="15"/>
      <c r="CU177" s="15"/>
      <c r="CV177" s="15"/>
      <c r="CW177" s="15"/>
      <c r="CX177" s="15"/>
      <c r="CY177" s="15"/>
      <c r="CZ177" s="15"/>
      <c r="DA177" s="15"/>
      <c r="DB177" s="15"/>
      <c r="DC177" s="15"/>
      <c r="DD177" s="15"/>
      <c r="DE177" s="15"/>
      <c r="DF177" s="15"/>
      <c r="DG177" s="15"/>
      <c r="DH177" s="15"/>
      <c r="DI177" s="15"/>
      <c r="DJ177" s="15"/>
      <c r="DK177" s="15"/>
      <c r="DL177" s="15"/>
      <c r="DM177" s="15"/>
      <c r="DN177" s="15"/>
      <c r="DO177" s="15"/>
      <c r="DP177" s="15"/>
      <c r="DQ177" s="15"/>
      <c r="DR177" s="15"/>
      <c r="DS177" s="15"/>
      <c r="DT177" s="15"/>
      <c r="DU177" s="15"/>
      <c r="DV177" s="15"/>
      <c r="DW177" s="15"/>
      <c r="DX177" s="15"/>
      <c r="DY177" s="15"/>
      <c r="DZ177" s="15"/>
      <c r="EA177" s="15"/>
      <c r="EB177" s="15"/>
      <c r="EC177" s="15"/>
      <c r="ED177" s="15"/>
      <c r="EE177" s="15"/>
      <c r="EF177" s="15"/>
      <c r="EG177" s="15"/>
      <c r="EH177" s="15"/>
      <c r="EI177" s="15"/>
      <c r="EJ177" s="15"/>
      <c r="EK177" s="15"/>
      <c r="EL177" s="15"/>
      <c r="EM177" s="15"/>
      <c r="EN177" s="15"/>
      <c r="EO177" s="15"/>
      <c r="EP177" s="15"/>
      <c r="EQ177" s="15"/>
      <c r="ER177" s="15"/>
      <c r="ES177" s="15"/>
      <c r="ET177" s="15"/>
      <c r="EU177" s="15"/>
      <c r="EV177" s="15"/>
      <c r="EW177" s="15"/>
      <c r="EX177" s="15"/>
      <c r="EY177" s="15"/>
      <c r="EZ177" s="15"/>
      <c r="FA177" s="15"/>
      <c r="FB177" s="15"/>
      <c r="FC177" s="15"/>
      <c r="FD177" s="15"/>
      <c r="FE177" s="15"/>
      <c r="FF177" s="15"/>
      <c r="FG177" s="15"/>
      <c r="FH177" s="15"/>
      <c r="FI177" s="15"/>
      <c r="FJ177" s="15"/>
      <c r="FK177" s="15"/>
      <c r="FL177" s="15"/>
      <c r="FM177" s="15"/>
      <c r="FN177" s="15"/>
      <c r="FO177" s="15"/>
      <c r="FP177" s="15"/>
      <c r="FQ177" s="15"/>
      <c r="FR177" s="15"/>
      <c r="FS177" s="15"/>
      <c r="FT177" s="15"/>
      <c r="FU177" s="15"/>
      <c r="FV177" s="15"/>
      <c r="FW177" s="15"/>
      <c r="FX177" s="15"/>
      <c r="FY177" s="15"/>
      <c r="FZ177" s="15"/>
      <c r="GA177" s="15"/>
      <c r="GB177" s="15"/>
      <c r="GC177" s="15"/>
      <c r="GD177" s="15"/>
      <c r="GE177" s="15"/>
      <c r="GF177" s="15"/>
      <c r="GG177" s="15"/>
      <c r="GH177" s="15"/>
      <c r="GI177" s="15"/>
      <c r="GJ177" s="15"/>
      <c r="GK177" s="15"/>
      <c r="GL177" s="15"/>
      <c r="GM177" s="15"/>
      <c r="GN177" s="15"/>
      <c r="GO177" s="15"/>
      <c r="GP177" s="15"/>
      <c r="GQ177" s="15"/>
      <c r="GR177" s="15"/>
      <c r="GS177" s="15"/>
      <c r="GT177" s="15"/>
      <c r="GU177" s="15"/>
      <c r="GV177" s="15"/>
      <c r="GW177" s="15"/>
      <c r="GX177" s="15"/>
      <c r="GY177" s="15"/>
      <c r="GZ177" s="15"/>
      <c r="HA177" s="15"/>
      <c r="HB177" s="15"/>
      <c r="HC177" s="15"/>
      <c r="HD177" s="15"/>
      <c r="HE177" s="15"/>
      <c r="HF177" s="15"/>
      <c r="HG177" s="15"/>
      <c r="HH177" s="15"/>
      <c r="HI177" s="15"/>
      <c r="HJ177" s="15"/>
      <c r="HK177" s="15"/>
      <c r="HL177" s="15"/>
      <c r="HM177" s="15"/>
      <c r="HN177" s="15"/>
      <c r="HO177" s="15"/>
      <c r="HP177" s="15"/>
      <c r="HQ177" s="15"/>
      <c r="HR177" s="15"/>
      <c r="HS177" s="15"/>
      <c r="HT177" s="15"/>
      <c r="HU177" s="15"/>
      <c r="HV177" s="15"/>
      <c r="HW177" s="15"/>
      <c r="HX177" s="15"/>
      <c r="HY177" s="15"/>
      <c r="HZ177" s="15"/>
      <c r="IA177" s="15"/>
      <c r="IB177" s="15"/>
      <c r="IC177" s="15"/>
      <c r="ID177" s="15"/>
      <c r="IE177" s="15"/>
      <c r="IF177" s="15"/>
      <c r="IG177" s="15"/>
      <c r="IH177" s="15"/>
      <c r="II177" s="15"/>
      <c r="IJ177" s="15"/>
      <c r="IK177" s="15"/>
      <c r="IL177" s="15"/>
      <c r="IM177" s="15"/>
      <c r="IN177" s="15"/>
      <c r="IO177" s="15"/>
      <c r="IP177" s="15"/>
      <c r="IQ177" s="15"/>
      <c r="IR177" s="15"/>
      <c r="IS177" s="15"/>
      <c r="IT177" s="15"/>
      <c r="IU177" s="15"/>
      <c r="IV177" s="15"/>
    </row>
    <row r="178" spans="1:256" s="105" customFormat="1" ht="6.75" customHeight="1">
      <c r="A178" s="449"/>
      <c r="B178" s="449"/>
      <c r="C178" s="449"/>
      <c r="D178" s="449"/>
      <c r="E178" s="449"/>
      <c r="F178" s="336"/>
      <c r="G178" s="433"/>
      <c r="H178" s="109"/>
      <c r="I178" s="28"/>
      <c r="J178" s="28"/>
      <c r="K178" s="28"/>
      <c r="L178" s="28"/>
      <c r="M178" s="28"/>
      <c r="N178" s="28"/>
      <c r="O178" s="69"/>
      <c r="P178" s="69"/>
      <c r="Q178" s="15"/>
      <c r="R178" s="15"/>
      <c r="S178" s="15"/>
      <c r="T178" s="15"/>
      <c r="U178" s="134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F178" s="15"/>
      <c r="AG178" s="15"/>
      <c r="AH178" s="15"/>
      <c r="AI178" s="15"/>
      <c r="AJ178" s="15"/>
      <c r="AK178" s="15"/>
      <c r="AL178" s="15"/>
      <c r="AM178" s="15"/>
      <c r="AN178" s="15"/>
      <c r="AO178" s="15"/>
      <c r="AP178" s="15"/>
      <c r="AQ178" s="15"/>
      <c r="AR178" s="15"/>
      <c r="AS178" s="15"/>
      <c r="AT178" s="15"/>
      <c r="AU178" s="15"/>
      <c r="AV178" s="15"/>
      <c r="AW178" s="15"/>
      <c r="AX178" s="15"/>
      <c r="AY178" s="15"/>
      <c r="AZ178" s="15"/>
      <c r="BA178" s="15"/>
      <c r="BB178" s="15"/>
      <c r="BC178" s="15"/>
      <c r="BD178" s="15"/>
      <c r="BE178" s="15"/>
      <c r="BF178" s="15"/>
      <c r="BG178" s="15"/>
      <c r="BH178" s="15"/>
      <c r="BI178" s="15"/>
      <c r="BJ178" s="15"/>
      <c r="BK178" s="15"/>
      <c r="BL178" s="15"/>
      <c r="BM178" s="15"/>
      <c r="BN178" s="15"/>
      <c r="BO178" s="15"/>
      <c r="BP178" s="15"/>
      <c r="BQ178" s="15"/>
      <c r="BR178" s="15"/>
      <c r="BS178" s="15"/>
      <c r="BT178" s="15"/>
      <c r="BU178" s="15"/>
      <c r="BV178" s="15"/>
      <c r="BW178" s="15"/>
      <c r="BX178" s="15"/>
      <c r="BY178" s="15"/>
      <c r="BZ178" s="15"/>
      <c r="CA178" s="15"/>
      <c r="CB178" s="15"/>
      <c r="CC178" s="15"/>
      <c r="CD178" s="15"/>
      <c r="CE178" s="15"/>
      <c r="CF178" s="15"/>
      <c r="CG178" s="15"/>
      <c r="CH178" s="15"/>
      <c r="CI178" s="15"/>
      <c r="CJ178" s="15"/>
      <c r="CK178" s="15"/>
      <c r="CL178" s="15"/>
      <c r="CM178" s="15"/>
      <c r="CN178" s="15"/>
      <c r="CO178" s="15"/>
      <c r="CP178" s="15"/>
      <c r="CQ178" s="15"/>
      <c r="CR178" s="15"/>
      <c r="CS178" s="15"/>
      <c r="CT178" s="15"/>
      <c r="CU178" s="15"/>
      <c r="CV178" s="15"/>
      <c r="CW178" s="15"/>
      <c r="CX178" s="15"/>
      <c r="CY178" s="15"/>
      <c r="CZ178" s="15"/>
      <c r="DA178" s="15"/>
      <c r="DB178" s="15"/>
      <c r="DC178" s="15"/>
      <c r="DD178" s="15"/>
      <c r="DE178" s="15"/>
      <c r="DF178" s="15"/>
      <c r="DG178" s="15"/>
      <c r="DH178" s="15"/>
      <c r="DI178" s="15"/>
      <c r="DJ178" s="15"/>
      <c r="DK178" s="15"/>
      <c r="DL178" s="15"/>
      <c r="DM178" s="15"/>
      <c r="DN178" s="15"/>
      <c r="DO178" s="15"/>
      <c r="DP178" s="15"/>
      <c r="DQ178" s="15"/>
      <c r="DR178" s="15"/>
      <c r="DS178" s="15"/>
      <c r="DT178" s="15"/>
      <c r="DU178" s="15"/>
      <c r="DV178" s="15"/>
      <c r="DW178" s="15"/>
      <c r="DX178" s="15"/>
      <c r="DY178" s="15"/>
      <c r="DZ178" s="15"/>
      <c r="EA178" s="15"/>
      <c r="EB178" s="15"/>
      <c r="EC178" s="15"/>
      <c r="ED178" s="15"/>
      <c r="EE178" s="15"/>
      <c r="EF178" s="15"/>
      <c r="EG178" s="15"/>
      <c r="EH178" s="15"/>
      <c r="EI178" s="15"/>
      <c r="EJ178" s="15"/>
      <c r="EK178" s="15"/>
      <c r="EL178" s="15"/>
      <c r="EM178" s="15"/>
      <c r="EN178" s="15"/>
      <c r="EO178" s="15"/>
      <c r="EP178" s="15"/>
      <c r="EQ178" s="15"/>
      <c r="ER178" s="15"/>
      <c r="ES178" s="15"/>
      <c r="ET178" s="15"/>
      <c r="EU178" s="15"/>
      <c r="EV178" s="15"/>
      <c r="EW178" s="15"/>
      <c r="EX178" s="15"/>
      <c r="EY178" s="15"/>
      <c r="EZ178" s="15"/>
      <c r="FA178" s="15"/>
      <c r="FB178" s="15"/>
      <c r="FC178" s="15"/>
      <c r="FD178" s="15"/>
      <c r="FE178" s="15"/>
      <c r="FF178" s="15"/>
      <c r="FG178" s="15"/>
      <c r="FH178" s="15"/>
      <c r="FI178" s="15"/>
      <c r="FJ178" s="15"/>
      <c r="FK178" s="15"/>
      <c r="FL178" s="15"/>
      <c r="FM178" s="15"/>
      <c r="FN178" s="15"/>
      <c r="FO178" s="15"/>
      <c r="FP178" s="15"/>
      <c r="FQ178" s="15"/>
      <c r="FR178" s="15"/>
      <c r="FS178" s="15"/>
      <c r="FT178" s="15"/>
      <c r="FU178" s="15"/>
      <c r="FV178" s="15"/>
      <c r="FW178" s="15"/>
      <c r="FX178" s="15"/>
      <c r="FY178" s="15"/>
      <c r="FZ178" s="15"/>
      <c r="GA178" s="15"/>
      <c r="GB178" s="15"/>
      <c r="GC178" s="15"/>
      <c r="GD178" s="15"/>
      <c r="GE178" s="15"/>
      <c r="GF178" s="15"/>
      <c r="GG178" s="15"/>
      <c r="GH178" s="15"/>
      <c r="GI178" s="15"/>
      <c r="GJ178" s="15"/>
      <c r="GK178" s="15"/>
      <c r="GL178" s="15"/>
      <c r="GM178" s="15"/>
      <c r="GN178" s="15"/>
      <c r="GO178" s="15"/>
      <c r="GP178" s="15"/>
      <c r="GQ178" s="15"/>
      <c r="GR178" s="15"/>
      <c r="GS178" s="15"/>
      <c r="GT178" s="15"/>
      <c r="GU178" s="15"/>
      <c r="GV178" s="15"/>
      <c r="GW178" s="15"/>
      <c r="GX178" s="15"/>
      <c r="GY178" s="15"/>
      <c r="GZ178" s="15"/>
      <c r="HA178" s="15"/>
      <c r="HB178" s="15"/>
      <c r="HC178" s="15"/>
      <c r="HD178" s="15"/>
      <c r="HE178" s="15"/>
      <c r="HF178" s="15"/>
      <c r="HG178" s="15"/>
      <c r="HH178" s="15"/>
      <c r="HI178" s="15"/>
      <c r="HJ178" s="15"/>
      <c r="HK178" s="15"/>
      <c r="HL178" s="15"/>
      <c r="HM178" s="15"/>
      <c r="HN178" s="15"/>
      <c r="HO178" s="15"/>
      <c r="HP178" s="15"/>
      <c r="HQ178" s="15"/>
      <c r="HR178" s="15"/>
      <c r="HS178" s="15"/>
      <c r="HT178" s="15"/>
      <c r="HU178" s="15"/>
      <c r="HV178" s="15"/>
      <c r="HW178" s="15"/>
      <c r="HX178" s="15"/>
      <c r="HY178" s="15"/>
      <c r="HZ178" s="15"/>
      <c r="IA178" s="15"/>
      <c r="IB178" s="15"/>
      <c r="IC178" s="15"/>
      <c r="ID178" s="15"/>
      <c r="IE178" s="15"/>
      <c r="IF178" s="15"/>
      <c r="IG178" s="15"/>
      <c r="IH178" s="15"/>
      <c r="II178" s="15"/>
      <c r="IJ178" s="15"/>
      <c r="IK178" s="15"/>
      <c r="IL178" s="15"/>
      <c r="IM178" s="15"/>
      <c r="IN178" s="15"/>
      <c r="IO178" s="15"/>
      <c r="IP178" s="15"/>
      <c r="IQ178" s="15"/>
      <c r="IR178" s="15"/>
      <c r="IS178" s="15"/>
      <c r="IT178" s="15"/>
      <c r="IU178" s="15"/>
      <c r="IV178" s="15"/>
    </row>
    <row r="179" spans="1:256" s="105" customFormat="1" ht="24.75" customHeight="1">
      <c r="A179" s="7" t="s">
        <v>325</v>
      </c>
      <c r="B179" s="7" t="s">
        <v>327</v>
      </c>
      <c r="C179" s="5" t="s">
        <v>328</v>
      </c>
      <c r="D179" s="44" t="s">
        <v>471</v>
      </c>
      <c r="E179" s="51" t="s">
        <v>472</v>
      </c>
      <c r="F179" s="5" t="s">
        <v>299</v>
      </c>
      <c r="G179" s="43" t="s">
        <v>473</v>
      </c>
      <c r="H179" s="28" t="s">
        <v>599</v>
      </c>
      <c r="I179" s="28"/>
      <c r="J179" s="28"/>
      <c r="K179" s="28"/>
      <c r="L179" s="28"/>
      <c r="M179" s="28"/>
      <c r="N179" s="28"/>
      <c r="O179" s="69"/>
      <c r="P179" s="15"/>
      <c r="Q179" s="15"/>
      <c r="R179" s="15"/>
      <c r="S179" s="15"/>
      <c r="T179" s="15"/>
      <c r="U179" s="134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F179" s="15"/>
      <c r="AG179" s="15"/>
      <c r="AH179" s="15"/>
      <c r="AI179" s="15"/>
      <c r="AJ179" s="15"/>
      <c r="AK179" s="15"/>
      <c r="AL179" s="15"/>
      <c r="AM179" s="15"/>
      <c r="AN179" s="15"/>
      <c r="AO179" s="15"/>
      <c r="AP179" s="15"/>
      <c r="AQ179" s="15"/>
      <c r="AR179" s="15"/>
      <c r="AS179" s="15"/>
      <c r="AT179" s="15"/>
      <c r="AU179" s="15"/>
      <c r="AV179" s="15"/>
      <c r="AW179" s="15"/>
      <c r="AX179" s="15"/>
      <c r="AY179" s="15"/>
      <c r="AZ179" s="15"/>
      <c r="BA179" s="15"/>
      <c r="BB179" s="15"/>
      <c r="BC179" s="15"/>
      <c r="BD179" s="15"/>
      <c r="BE179" s="15"/>
      <c r="BF179" s="15"/>
      <c r="BG179" s="15"/>
      <c r="BH179" s="15"/>
      <c r="BI179" s="15"/>
      <c r="BJ179" s="15"/>
      <c r="BK179" s="15"/>
      <c r="BL179" s="15"/>
      <c r="BM179" s="15"/>
      <c r="BN179" s="15"/>
      <c r="BO179" s="15"/>
      <c r="BP179" s="15"/>
      <c r="BQ179" s="15"/>
      <c r="BR179" s="15"/>
      <c r="BS179" s="15"/>
      <c r="BT179" s="15"/>
      <c r="BU179" s="15"/>
      <c r="BV179" s="15"/>
      <c r="BW179" s="15"/>
      <c r="BX179" s="15"/>
      <c r="BY179" s="15"/>
      <c r="BZ179" s="15"/>
      <c r="CA179" s="15"/>
      <c r="CB179" s="15"/>
      <c r="CC179" s="15"/>
      <c r="CD179" s="15"/>
      <c r="CE179" s="15"/>
      <c r="CF179" s="15"/>
      <c r="CG179" s="15"/>
      <c r="CH179" s="15"/>
      <c r="CI179" s="15"/>
      <c r="CJ179" s="15"/>
      <c r="CK179" s="15"/>
      <c r="CL179" s="15"/>
      <c r="CM179" s="15"/>
      <c r="CN179" s="15"/>
      <c r="CO179" s="15"/>
      <c r="CP179" s="15"/>
      <c r="CQ179" s="15"/>
      <c r="CR179" s="15"/>
      <c r="CS179" s="15"/>
      <c r="CT179" s="15"/>
      <c r="CU179" s="15"/>
      <c r="CV179" s="15"/>
      <c r="CW179" s="15"/>
      <c r="CX179" s="15"/>
      <c r="CY179" s="15"/>
      <c r="CZ179" s="15"/>
      <c r="DA179" s="15"/>
      <c r="DB179" s="15"/>
      <c r="DC179" s="15"/>
      <c r="DD179" s="15"/>
      <c r="DE179" s="15"/>
      <c r="DF179" s="15"/>
      <c r="DG179" s="15"/>
      <c r="DH179" s="15"/>
      <c r="DI179" s="15"/>
      <c r="DJ179" s="15"/>
      <c r="DK179" s="15"/>
      <c r="DL179" s="15"/>
      <c r="DM179" s="15"/>
      <c r="DN179" s="15"/>
      <c r="DO179" s="15"/>
      <c r="DP179" s="15"/>
      <c r="DQ179" s="15"/>
      <c r="DR179" s="15"/>
      <c r="DS179" s="15"/>
      <c r="DT179" s="15"/>
      <c r="DU179" s="15"/>
      <c r="DV179" s="15"/>
      <c r="DW179" s="15"/>
      <c r="DX179" s="15"/>
      <c r="DY179" s="15"/>
      <c r="DZ179" s="15"/>
      <c r="EA179" s="15"/>
      <c r="EB179" s="15"/>
      <c r="EC179" s="15"/>
      <c r="ED179" s="15"/>
      <c r="EE179" s="15"/>
      <c r="EF179" s="15"/>
      <c r="EG179" s="15"/>
      <c r="EH179" s="15"/>
      <c r="EI179" s="15"/>
      <c r="EJ179" s="15"/>
      <c r="EK179" s="15"/>
      <c r="EL179" s="15"/>
      <c r="EM179" s="15"/>
      <c r="EN179" s="15"/>
      <c r="EO179" s="15"/>
      <c r="EP179" s="15"/>
      <c r="EQ179" s="15"/>
      <c r="ER179" s="15"/>
      <c r="ES179" s="15"/>
      <c r="ET179" s="15"/>
      <c r="EU179" s="15"/>
      <c r="EV179" s="15"/>
      <c r="EW179" s="15"/>
      <c r="EX179" s="15"/>
      <c r="EY179" s="15"/>
      <c r="EZ179" s="15"/>
      <c r="FA179" s="15"/>
      <c r="FB179" s="15"/>
      <c r="FC179" s="15"/>
      <c r="FD179" s="15"/>
      <c r="FE179" s="15"/>
      <c r="FF179" s="15"/>
      <c r="FG179" s="15"/>
      <c r="FH179" s="15"/>
      <c r="FI179" s="15"/>
      <c r="FJ179" s="15"/>
      <c r="FK179" s="15"/>
      <c r="FL179" s="15"/>
      <c r="FM179" s="15"/>
      <c r="FN179" s="15"/>
      <c r="FO179" s="15"/>
      <c r="FP179" s="15"/>
      <c r="FQ179" s="15"/>
      <c r="FR179" s="15"/>
      <c r="FS179" s="15"/>
      <c r="FT179" s="15"/>
      <c r="FU179" s="15"/>
      <c r="FV179" s="15"/>
      <c r="FW179" s="15"/>
      <c r="FX179" s="15"/>
      <c r="FY179" s="15"/>
      <c r="FZ179" s="15"/>
      <c r="GA179" s="15"/>
      <c r="GB179" s="15"/>
      <c r="GC179" s="15"/>
      <c r="GD179" s="15"/>
      <c r="GE179" s="15"/>
      <c r="GF179" s="15"/>
      <c r="GG179" s="15"/>
      <c r="GH179" s="15"/>
      <c r="GI179" s="15"/>
      <c r="GJ179" s="15"/>
      <c r="GK179" s="15"/>
      <c r="GL179" s="15"/>
      <c r="GM179" s="15"/>
      <c r="GN179" s="15"/>
      <c r="GO179" s="15"/>
      <c r="GP179" s="15"/>
      <c r="GQ179" s="15"/>
      <c r="GR179" s="15"/>
      <c r="GS179" s="15"/>
      <c r="GT179" s="15"/>
      <c r="GU179" s="15"/>
      <c r="GV179" s="15"/>
      <c r="GW179" s="15"/>
      <c r="GX179" s="15"/>
      <c r="GY179" s="15"/>
      <c r="GZ179" s="15"/>
      <c r="HA179" s="15"/>
      <c r="HB179" s="15"/>
      <c r="HC179" s="15"/>
      <c r="HD179" s="15"/>
      <c r="HE179" s="15"/>
      <c r="HF179" s="15"/>
      <c r="HG179" s="15"/>
      <c r="HH179" s="15"/>
      <c r="HI179" s="15"/>
      <c r="HJ179" s="15"/>
      <c r="HK179" s="15"/>
      <c r="HL179" s="15"/>
      <c r="HM179" s="15"/>
      <c r="HN179" s="15"/>
      <c r="HO179" s="15"/>
      <c r="HP179" s="15"/>
      <c r="HQ179" s="15"/>
      <c r="HR179" s="15"/>
      <c r="HS179" s="15"/>
      <c r="HT179" s="15"/>
      <c r="HU179" s="15"/>
      <c r="HV179" s="15"/>
      <c r="HW179" s="15"/>
      <c r="HX179" s="15"/>
      <c r="HY179" s="15"/>
      <c r="HZ179" s="15"/>
      <c r="IA179" s="15"/>
      <c r="IB179" s="15"/>
      <c r="IC179" s="15"/>
      <c r="ID179" s="15"/>
      <c r="IE179" s="15"/>
      <c r="IF179" s="15"/>
      <c r="IG179" s="15"/>
      <c r="IH179" s="15"/>
      <c r="II179" s="15"/>
      <c r="IJ179" s="15"/>
      <c r="IK179" s="15"/>
      <c r="IL179" s="15"/>
      <c r="IM179" s="15"/>
      <c r="IN179" s="15"/>
      <c r="IO179" s="15"/>
      <c r="IP179" s="15"/>
      <c r="IQ179" s="15"/>
      <c r="IR179" s="15"/>
      <c r="IS179" s="15"/>
      <c r="IT179" s="15"/>
      <c r="IU179" s="15"/>
      <c r="IV179" s="15"/>
    </row>
    <row r="180" spans="1:256" s="105" customFormat="1" ht="24" customHeight="1">
      <c r="A180" s="560" t="s">
        <v>80</v>
      </c>
      <c r="B180" s="386" t="s">
        <v>185</v>
      </c>
      <c r="C180" s="131" t="s">
        <v>173</v>
      </c>
      <c r="D180" s="156">
        <v>10000</v>
      </c>
      <c r="E180" s="156">
        <v>10055</v>
      </c>
      <c r="F180" s="267">
        <v>6807</v>
      </c>
      <c r="G180" s="273">
        <f>F180/E180*100</f>
        <v>67.69766285430134</v>
      </c>
      <c r="H180" s="28"/>
      <c r="I180" s="28"/>
      <c r="J180" s="28"/>
      <c r="K180" s="28"/>
      <c r="L180" s="28"/>
      <c r="M180" s="28"/>
      <c r="N180" s="28"/>
      <c r="O180" s="69"/>
      <c r="P180" s="15"/>
      <c r="Q180" s="15"/>
      <c r="R180" s="15"/>
      <c r="S180" s="15"/>
      <c r="T180" s="15"/>
      <c r="U180" s="134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F180" s="15"/>
      <c r="AG180" s="15"/>
      <c r="AH180" s="15"/>
      <c r="AI180" s="15"/>
      <c r="AJ180" s="15"/>
      <c r="AK180" s="15"/>
      <c r="AL180" s="15"/>
      <c r="AM180" s="15"/>
      <c r="AN180" s="15"/>
      <c r="AO180" s="15"/>
      <c r="AP180" s="15"/>
      <c r="AQ180" s="15"/>
      <c r="AR180" s="15"/>
      <c r="AS180" s="15"/>
      <c r="AT180" s="15"/>
      <c r="AU180" s="15"/>
      <c r="AV180" s="15"/>
      <c r="AW180" s="15"/>
      <c r="AX180" s="15"/>
      <c r="AY180" s="15"/>
      <c r="AZ180" s="15"/>
      <c r="BA180" s="15"/>
      <c r="BB180" s="15"/>
      <c r="BC180" s="15"/>
      <c r="BD180" s="15"/>
      <c r="BE180" s="15"/>
      <c r="BF180" s="15"/>
      <c r="BG180" s="15"/>
      <c r="BH180" s="15"/>
      <c r="BI180" s="15"/>
      <c r="BJ180" s="15"/>
      <c r="BK180" s="15"/>
      <c r="BL180" s="15"/>
      <c r="BM180" s="15"/>
      <c r="BN180" s="15"/>
      <c r="BO180" s="15"/>
      <c r="BP180" s="15"/>
      <c r="BQ180" s="15"/>
      <c r="BR180" s="15"/>
      <c r="BS180" s="15"/>
      <c r="BT180" s="15"/>
      <c r="BU180" s="15"/>
      <c r="BV180" s="15"/>
      <c r="BW180" s="15"/>
      <c r="BX180" s="15"/>
      <c r="BY180" s="15"/>
      <c r="BZ180" s="15"/>
      <c r="CA180" s="15"/>
      <c r="CB180" s="15"/>
      <c r="CC180" s="15"/>
      <c r="CD180" s="15"/>
      <c r="CE180" s="15"/>
      <c r="CF180" s="15"/>
      <c r="CG180" s="15"/>
      <c r="CH180" s="15"/>
      <c r="CI180" s="15"/>
      <c r="CJ180" s="15"/>
      <c r="CK180" s="15"/>
      <c r="CL180" s="15"/>
      <c r="CM180" s="15"/>
      <c r="CN180" s="15"/>
      <c r="CO180" s="15"/>
      <c r="CP180" s="15"/>
      <c r="CQ180" s="15"/>
      <c r="CR180" s="15"/>
      <c r="CS180" s="15"/>
      <c r="CT180" s="15"/>
      <c r="CU180" s="15"/>
      <c r="CV180" s="15"/>
      <c r="CW180" s="15"/>
      <c r="CX180" s="15"/>
      <c r="CY180" s="15"/>
      <c r="CZ180" s="15"/>
      <c r="DA180" s="15"/>
      <c r="DB180" s="15"/>
      <c r="DC180" s="15"/>
      <c r="DD180" s="15"/>
      <c r="DE180" s="15"/>
      <c r="DF180" s="15"/>
      <c r="DG180" s="15"/>
      <c r="DH180" s="15"/>
      <c r="DI180" s="15"/>
      <c r="DJ180" s="15"/>
      <c r="DK180" s="15"/>
      <c r="DL180" s="15"/>
      <c r="DM180" s="15"/>
      <c r="DN180" s="15"/>
      <c r="DO180" s="15"/>
      <c r="DP180" s="15"/>
      <c r="DQ180" s="15"/>
      <c r="DR180" s="15"/>
      <c r="DS180" s="15"/>
      <c r="DT180" s="15"/>
      <c r="DU180" s="15"/>
      <c r="DV180" s="15"/>
      <c r="DW180" s="15"/>
      <c r="DX180" s="15"/>
      <c r="DY180" s="15"/>
      <c r="DZ180" s="15"/>
      <c r="EA180" s="15"/>
      <c r="EB180" s="15"/>
      <c r="EC180" s="15"/>
      <c r="ED180" s="15"/>
      <c r="EE180" s="15"/>
      <c r="EF180" s="15"/>
      <c r="EG180" s="15"/>
      <c r="EH180" s="15"/>
      <c r="EI180" s="15"/>
      <c r="EJ180" s="15"/>
      <c r="EK180" s="15"/>
      <c r="EL180" s="15"/>
      <c r="EM180" s="15"/>
      <c r="EN180" s="15"/>
      <c r="EO180" s="15"/>
      <c r="EP180" s="15"/>
      <c r="EQ180" s="15"/>
      <c r="ER180" s="15"/>
      <c r="ES180" s="15"/>
      <c r="ET180" s="15"/>
      <c r="EU180" s="15"/>
      <c r="EV180" s="15"/>
      <c r="EW180" s="15"/>
      <c r="EX180" s="15"/>
      <c r="EY180" s="15"/>
      <c r="EZ180" s="15"/>
      <c r="FA180" s="15"/>
      <c r="FB180" s="15"/>
      <c r="FC180" s="15"/>
      <c r="FD180" s="15"/>
      <c r="FE180" s="15"/>
      <c r="FF180" s="15"/>
      <c r="FG180" s="15"/>
      <c r="FH180" s="15"/>
      <c r="FI180" s="15"/>
      <c r="FJ180" s="15"/>
      <c r="FK180" s="15"/>
      <c r="FL180" s="15"/>
      <c r="FM180" s="15"/>
      <c r="FN180" s="15"/>
      <c r="FO180" s="15"/>
      <c r="FP180" s="15"/>
      <c r="FQ180" s="15"/>
      <c r="FR180" s="15"/>
      <c r="FS180" s="15"/>
      <c r="FT180" s="15"/>
      <c r="FU180" s="15"/>
      <c r="FV180" s="15"/>
      <c r="FW180" s="15"/>
      <c r="FX180" s="15"/>
      <c r="FY180" s="15"/>
      <c r="FZ180" s="15"/>
      <c r="GA180" s="15"/>
      <c r="GB180" s="15"/>
      <c r="GC180" s="15"/>
      <c r="GD180" s="15"/>
      <c r="GE180" s="15"/>
      <c r="GF180" s="15"/>
      <c r="GG180" s="15"/>
      <c r="GH180" s="15"/>
      <c r="GI180" s="15"/>
      <c r="GJ180" s="15"/>
      <c r="GK180" s="15"/>
      <c r="GL180" s="15"/>
      <c r="GM180" s="15"/>
      <c r="GN180" s="15"/>
      <c r="GO180" s="15"/>
      <c r="GP180" s="15"/>
      <c r="GQ180" s="15"/>
      <c r="GR180" s="15"/>
      <c r="GS180" s="15"/>
      <c r="GT180" s="15"/>
      <c r="GU180" s="15"/>
      <c r="GV180" s="15"/>
      <c r="GW180" s="15"/>
      <c r="GX180" s="15"/>
      <c r="GY180" s="15"/>
      <c r="GZ180" s="15"/>
      <c r="HA180" s="15"/>
      <c r="HB180" s="15"/>
      <c r="HC180" s="15"/>
      <c r="HD180" s="15"/>
      <c r="HE180" s="15"/>
      <c r="HF180" s="15"/>
      <c r="HG180" s="15"/>
      <c r="HH180" s="15"/>
      <c r="HI180" s="15"/>
      <c r="HJ180" s="15"/>
      <c r="HK180" s="15"/>
      <c r="HL180" s="15"/>
      <c r="HM180" s="15"/>
      <c r="HN180" s="15"/>
      <c r="HO180" s="15"/>
      <c r="HP180" s="15"/>
      <c r="HQ180" s="15"/>
      <c r="HR180" s="15"/>
      <c r="HS180" s="15"/>
      <c r="HT180" s="15"/>
      <c r="HU180" s="15"/>
      <c r="HV180" s="15"/>
      <c r="HW180" s="15"/>
      <c r="HX180" s="15"/>
      <c r="HY180" s="15"/>
      <c r="HZ180" s="15"/>
      <c r="IA180" s="15"/>
      <c r="IB180" s="15"/>
      <c r="IC180" s="15"/>
      <c r="ID180" s="15"/>
      <c r="IE180" s="15"/>
      <c r="IF180" s="15"/>
      <c r="IG180" s="15"/>
      <c r="IH180" s="15"/>
      <c r="II180" s="15"/>
      <c r="IJ180" s="15"/>
      <c r="IK180" s="15"/>
      <c r="IL180" s="15"/>
      <c r="IM180" s="15"/>
      <c r="IN180" s="15"/>
      <c r="IO180" s="15"/>
      <c r="IP180" s="15"/>
      <c r="IQ180" s="15"/>
      <c r="IR180" s="15"/>
      <c r="IS180" s="15"/>
      <c r="IT180" s="15"/>
      <c r="IU180" s="15"/>
      <c r="IV180" s="15"/>
    </row>
    <row r="181" spans="1:256" s="28" customFormat="1" ht="6" customHeight="1">
      <c r="A181" s="16"/>
      <c r="B181" s="59"/>
      <c r="C181" s="183"/>
      <c r="D181" s="184"/>
      <c r="E181" s="185"/>
      <c r="F181" s="229"/>
      <c r="G181" s="29"/>
      <c r="O181" s="69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F181" s="15"/>
      <c r="AG181" s="15"/>
      <c r="AH181" s="15"/>
      <c r="AI181" s="15"/>
      <c r="AJ181" s="15"/>
      <c r="AK181" s="15"/>
      <c r="AL181" s="15"/>
      <c r="AM181" s="15"/>
      <c r="AN181" s="15"/>
      <c r="AO181" s="15"/>
      <c r="AP181" s="15"/>
      <c r="AQ181" s="15"/>
      <c r="AR181" s="15"/>
      <c r="AS181" s="15"/>
      <c r="AT181" s="15"/>
      <c r="AU181" s="15"/>
      <c r="AV181" s="15"/>
      <c r="AW181" s="15"/>
      <c r="AX181" s="15"/>
      <c r="AY181" s="15"/>
      <c r="AZ181" s="15"/>
      <c r="BA181" s="15"/>
      <c r="BB181" s="15"/>
      <c r="BC181" s="15"/>
      <c r="BD181" s="15"/>
      <c r="BE181" s="15"/>
      <c r="BF181" s="15"/>
      <c r="BG181" s="15"/>
      <c r="BH181" s="15"/>
      <c r="BI181" s="15"/>
      <c r="BJ181" s="15"/>
      <c r="BK181" s="15"/>
      <c r="BL181" s="15"/>
      <c r="BM181" s="15"/>
      <c r="BN181" s="15"/>
      <c r="BO181" s="15"/>
      <c r="BP181" s="15"/>
      <c r="BQ181" s="15"/>
      <c r="BR181" s="15"/>
      <c r="BS181" s="15"/>
      <c r="BT181" s="15"/>
      <c r="BU181" s="15"/>
      <c r="BV181" s="15"/>
      <c r="BW181" s="15"/>
      <c r="BX181" s="15"/>
      <c r="BY181" s="15"/>
      <c r="BZ181" s="15"/>
      <c r="CA181" s="15"/>
      <c r="CB181" s="15"/>
      <c r="CC181" s="15"/>
      <c r="CD181" s="15"/>
      <c r="CE181" s="15"/>
      <c r="CF181" s="15"/>
      <c r="CG181" s="15"/>
      <c r="CH181" s="15"/>
      <c r="CI181" s="15"/>
      <c r="CJ181" s="15"/>
      <c r="CK181" s="15"/>
      <c r="CL181" s="15"/>
      <c r="CM181" s="15"/>
      <c r="CN181" s="15"/>
      <c r="CO181" s="15"/>
      <c r="CP181" s="15"/>
      <c r="CQ181" s="15"/>
      <c r="CR181" s="15"/>
      <c r="CS181" s="15"/>
      <c r="CT181" s="15"/>
      <c r="CU181" s="15"/>
      <c r="CV181" s="15"/>
      <c r="CW181" s="15"/>
      <c r="CX181" s="15"/>
      <c r="CY181" s="15"/>
      <c r="CZ181" s="15"/>
      <c r="DA181" s="15"/>
      <c r="DB181" s="15"/>
      <c r="DC181" s="15"/>
      <c r="DD181" s="15"/>
      <c r="DE181" s="15"/>
      <c r="DF181" s="15"/>
      <c r="DG181" s="15"/>
      <c r="DH181" s="15"/>
      <c r="DI181" s="15"/>
      <c r="DJ181" s="15"/>
      <c r="DK181" s="15"/>
      <c r="DL181" s="15"/>
      <c r="DM181" s="15"/>
      <c r="DN181" s="15"/>
      <c r="DO181" s="15"/>
      <c r="DP181" s="15"/>
      <c r="DQ181" s="15"/>
      <c r="DR181" s="15"/>
      <c r="DS181" s="15"/>
      <c r="DT181" s="15"/>
      <c r="DU181" s="15"/>
      <c r="DV181" s="15"/>
      <c r="DW181" s="15"/>
      <c r="DX181" s="15"/>
      <c r="DY181" s="15"/>
      <c r="DZ181" s="15"/>
      <c r="EA181" s="15"/>
      <c r="EB181" s="15"/>
      <c r="EC181" s="15"/>
      <c r="ED181" s="15"/>
      <c r="EE181" s="15"/>
      <c r="EF181" s="15"/>
      <c r="EG181" s="15"/>
      <c r="EH181" s="15"/>
      <c r="EI181" s="15"/>
      <c r="EJ181" s="15"/>
      <c r="EK181" s="15"/>
      <c r="EL181" s="15"/>
      <c r="EM181" s="15"/>
      <c r="EN181" s="15"/>
      <c r="EO181" s="15"/>
      <c r="EP181" s="15"/>
      <c r="EQ181" s="15"/>
      <c r="ER181" s="15"/>
      <c r="ES181" s="15"/>
      <c r="ET181" s="15"/>
      <c r="EU181" s="15"/>
      <c r="EV181" s="15"/>
      <c r="EW181" s="15"/>
      <c r="EX181" s="15"/>
      <c r="EY181" s="15"/>
      <c r="EZ181" s="15"/>
      <c r="FA181" s="15"/>
      <c r="FB181" s="15"/>
      <c r="FC181" s="15"/>
      <c r="FD181" s="15"/>
      <c r="FE181" s="15"/>
      <c r="FF181" s="15"/>
      <c r="FG181" s="15"/>
      <c r="FH181" s="15"/>
      <c r="FI181" s="15"/>
      <c r="FJ181" s="15"/>
      <c r="FK181" s="15"/>
      <c r="FL181" s="15"/>
      <c r="FM181" s="15"/>
      <c r="FN181" s="15"/>
      <c r="FO181" s="15"/>
      <c r="FP181" s="15"/>
      <c r="FQ181" s="15"/>
      <c r="FR181" s="15"/>
      <c r="FS181" s="15"/>
      <c r="FT181" s="15"/>
      <c r="FU181" s="15"/>
      <c r="FV181" s="15"/>
      <c r="FW181" s="15"/>
      <c r="FX181" s="15"/>
      <c r="FY181" s="15"/>
      <c r="FZ181" s="15"/>
      <c r="GA181" s="15"/>
      <c r="GB181" s="15"/>
      <c r="GC181" s="15"/>
      <c r="GD181" s="15"/>
      <c r="GE181" s="15"/>
      <c r="GF181" s="15"/>
      <c r="GG181" s="15"/>
      <c r="GH181" s="15"/>
      <c r="GI181" s="15"/>
      <c r="GJ181" s="15"/>
      <c r="GK181" s="15"/>
      <c r="GL181" s="15"/>
      <c r="GM181" s="15"/>
      <c r="GN181" s="15"/>
      <c r="GO181" s="15"/>
      <c r="GP181" s="15"/>
      <c r="GQ181" s="15"/>
      <c r="GR181" s="15"/>
      <c r="GS181" s="15"/>
      <c r="GT181" s="15"/>
      <c r="GU181" s="15"/>
      <c r="GV181" s="15"/>
      <c r="GW181" s="15"/>
      <c r="GX181" s="15"/>
      <c r="GY181" s="15"/>
      <c r="GZ181" s="15"/>
      <c r="HA181" s="15"/>
      <c r="HB181" s="15"/>
      <c r="HC181" s="15"/>
      <c r="HD181" s="15"/>
      <c r="HE181" s="15"/>
      <c r="HF181" s="15"/>
      <c r="HG181" s="15"/>
      <c r="HH181" s="15"/>
      <c r="HI181" s="15"/>
      <c r="HJ181" s="15"/>
      <c r="HK181" s="15"/>
      <c r="HL181" s="15"/>
      <c r="HM181" s="15"/>
      <c r="HN181" s="15"/>
      <c r="HO181" s="15"/>
      <c r="HP181" s="15"/>
      <c r="HQ181" s="15"/>
      <c r="HR181" s="15"/>
      <c r="HS181" s="15"/>
      <c r="HT181" s="15"/>
      <c r="HU181" s="15"/>
      <c r="HV181" s="15"/>
      <c r="HW181" s="15"/>
      <c r="HX181" s="15"/>
      <c r="HY181" s="15"/>
      <c r="HZ181" s="15"/>
      <c r="IA181" s="15"/>
      <c r="IB181" s="15"/>
      <c r="IC181" s="15"/>
      <c r="ID181" s="15"/>
      <c r="IE181" s="15"/>
      <c r="IF181" s="15"/>
      <c r="IG181" s="15"/>
      <c r="IH181" s="15"/>
      <c r="II181" s="15"/>
      <c r="IJ181" s="15"/>
      <c r="IK181" s="15"/>
      <c r="IL181" s="15"/>
      <c r="IM181" s="15"/>
      <c r="IN181" s="15"/>
      <c r="IO181" s="15"/>
      <c r="IP181" s="15"/>
      <c r="IQ181" s="15"/>
      <c r="IR181" s="15"/>
      <c r="IS181" s="15"/>
      <c r="IT181" s="15"/>
      <c r="IU181" s="15"/>
      <c r="IV181" s="15"/>
    </row>
    <row r="182" spans="1:256" s="28" customFormat="1" ht="12.75">
      <c r="A182" s="188"/>
      <c r="B182" s="198"/>
      <c r="C182" s="197" t="s">
        <v>742</v>
      </c>
      <c r="D182" s="189">
        <f>D72+D93+D110+D129+D154+D160+D166+D175+D180</f>
        <v>4175273</v>
      </c>
      <c r="E182" s="189">
        <f>E72+E93+E110+E129+E154+E160+E166+E175+E180</f>
        <v>4543470</v>
      </c>
      <c r="F182" s="189">
        <f>F72+F93+F110+F129+F154+F160+F166+F175+F180</f>
        <v>3820267</v>
      </c>
      <c r="G182" s="372">
        <f>F182/E182*100</f>
        <v>84.08258445637365</v>
      </c>
      <c r="O182" s="69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F182" s="15"/>
      <c r="AG182" s="15"/>
      <c r="AH182" s="15"/>
      <c r="AI182" s="15"/>
      <c r="AJ182" s="15"/>
      <c r="AK182" s="15"/>
      <c r="AL182" s="15"/>
      <c r="AM182" s="15"/>
      <c r="AN182" s="15"/>
      <c r="AO182" s="15"/>
      <c r="AP182" s="15"/>
      <c r="AQ182" s="15"/>
      <c r="AR182" s="15"/>
      <c r="AS182" s="15"/>
      <c r="AT182" s="15"/>
      <c r="AU182" s="15"/>
      <c r="AV182" s="15"/>
      <c r="AW182" s="15"/>
      <c r="AX182" s="15"/>
      <c r="AY182" s="15"/>
      <c r="AZ182" s="15"/>
      <c r="BA182" s="15"/>
      <c r="BB182" s="15"/>
      <c r="BC182" s="15"/>
      <c r="BD182" s="15"/>
      <c r="BE182" s="15"/>
      <c r="BF182" s="15"/>
      <c r="BG182" s="15"/>
      <c r="BH182" s="15"/>
      <c r="BI182" s="15"/>
      <c r="BJ182" s="15"/>
      <c r="BK182" s="15"/>
      <c r="BL182" s="15"/>
      <c r="BM182" s="15"/>
      <c r="BN182" s="15"/>
      <c r="BO182" s="15"/>
      <c r="BP182" s="15"/>
      <c r="BQ182" s="15"/>
      <c r="BR182" s="15"/>
      <c r="BS182" s="15"/>
      <c r="BT182" s="15"/>
      <c r="BU182" s="15"/>
      <c r="BV182" s="15"/>
      <c r="BW182" s="15"/>
      <c r="BX182" s="15"/>
      <c r="BY182" s="15"/>
      <c r="BZ182" s="15"/>
      <c r="CA182" s="15"/>
      <c r="CB182" s="15"/>
      <c r="CC182" s="15"/>
      <c r="CD182" s="15"/>
      <c r="CE182" s="15"/>
      <c r="CF182" s="15"/>
      <c r="CG182" s="15"/>
      <c r="CH182" s="15"/>
      <c r="CI182" s="15"/>
      <c r="CJ182" s="15"/>
      <c r="CK182" s="15"/>
      <c r="CL182" s="15"/>
      <c r="CM182" s="15"/>
      <c r="CN182" s="15"/>
      <c r="CO182" s="15"/>
      <c r="CP182" s="15"/>
      <c r="CQ182" s="15"/>
      <c r="CR182" s="15"/>
      <c r="CS182" s="15"/>
      <c r="CT182" s="15"/>
      <c r="CU182" s="15"/>
      <c r="CV182" s="15"/>
      <c r="CW182" s="15"/>
      <c r="CX182" s="15"/>
      <c r="CY182" s="15"/>
      <c r="CZ182" s="15"/>
      <c r="DA182" s="15"/>
      <c r="DB182" s="15"/>
      <c r="DC182" s="15"/>
      <c r="DD182" s="15"/>
      <c r="DE182" s="15"/>
      <c r="DF182" s="15"/>
      <c r="DG182" s="15"/>
      <c r="DH182" s="15"/>
      <c r="DI182" s="15"/>
      <c r="DJ182" s="15"/>
      <c r="DK182" s="15"/>
      <c r="DL182" s="15"/>
      <c r="DM182" s="15"/>
      <c r="DN182" s="15"/>
      <c r="DO182" s="15"/>
      <c r="DP182" s="15"/>
      <c r="DQ182" s="15"/>
      <c r="DR182" s="15"/>
      <c r="DS182" s="15"/>
      <c r="DT182" s="15"/>
      <c r="DU182" s="15"/>
      <c r="DV182" s="15"/>
      <c r="DW182" s="15"/>
      <c r="DX182" s="15"/>
      <c r="DY182" s="15"/>
      <c r="DZ182" s="15"/>
      <c r="EA182" s="15"/>
      <c r="EB182" s="15"/>
      <c r="EC182" s="15"/>
      <c r="ED182" s="15"/>
      <c r="EE182" s="15"/>
      <c r="EF182" s="15"/>
      <c r="EG182" s="15"/>
      <c r="EH182" s="15"/>
      <c r="EI182" s="15"/>
      <c r="EJ182" s="15"/>
      <c r="EK182" s="15"/>
      <c r="EL182" s="15"/>
      <c r="EM182" s="15"/>
      <c r="EN182" s="15"/>
      <c r="EO182" s="15"/>
      <c r="EP182" s="15"/>
      <c r="EQ182" s="15"/>
      <c r="ER182" s="15"/>
      <c r="ES182" s="15"/>
      <c r="ET182" s="15"/>
      <c r="EU182" s="15"/>
      <c r="EV182" s="15"/>
      <c r="EW182" s="15"/>
      <c r="EX182" s="15"/>
      <c r="EY182" s="15"/>
      <c r="EZ182" s="15"/>
      <c r="FA182" s="15"/>
      <c r="FB182" s="15"/>
      <c r="FC182" s="15"/>
      <c r="FD182" s="15"/>
      <c r="FE182" s="15"/>
      <c r="FF182" s="15"/>
      <c r="FG182" s="15"/>
      <c r="FH182" s="15"/>
      <c r="FI182" s="15"/>
      <c r="FJ182" s="15"/>
      <c r="FK182" s="15"/>
      <c r="FL182" s="15"/>
      <c r="FM182" s="15"/>
      <c r="FN182" s="15"/>
      <c r="FO182" s="15"/>
      <c r="FP182" s="15"/>
      <c r="FQ182" s="15"/>
      <c r="FR182" s="15"/>
      <c r="FS182" s="15"/>
      <c r="FT182" s="15"/>
      <c r="FU182" s="15"/>
      <c r="FV182" s="15"/>
      <c r="FW182" s="15"/>
      <c r="FX182" s="15"/>
      <c r="FY182" s="15"/>
      <c r="FZ182" s="15"/>
      <c r="GA182" s="15"/>
      <c r="GB182" s="15"/>
      <c r="GC182" s="15"/>
      <c r="GD182" s="15"/>
      <c r="GE182" s="15"/>
      <c r="GF182" s="15"/>
      <c r="GG182" s="15"/>
      <c r="GH182" s="15"/>
      <c r="GI182" s="15"/>
      <c r="GJ182" s="15"/>
      <c r="GK182" s="15"/>
      <c r="GL182" s="15"/>
      <c r="GM182" s="15"/>
      <c r="GN182" s="15"/>
      <c r="GO182" s="15"/>
      <c r="GP182" s="15"/>
      <c r="GQ182" s="15"/>
      <c r="GR182" s="15"/>
      <c r="GS182" s="15"/>
      <c r="GT182" s="15"/>
      <c r="GU182" s="15"/>
      <c r="GV182" s="15"/>
      <c r="GW182" s="15"/>
      <c r="GX182" s="15"/>
      <c r="GY182" s="15"/>
      <c r="GZ182" s="15"/>
      <c r="HA182" s="15"/>
      <c r="HB182" s="15"/>
      <c r="HC182" s="15"/>
      <c r="HD182" s="15"/>
      <c r="HE182" s="15"/>
      <c r="HF182" s="15"/>
      <c r="HG182" s="15"/>
      <c r="HH182" s="15"/>
      <c r="HI182" s="15"/>
      <c r="HJ182" s="15"/>
      <c r="HK182" s="15"/>
      <c r="HL182" s="15"/>
      <c r="HM182" s="15"/>
      <c r="HN182" s="15"/>
      <c r="HO182" s="15"/>
      <c r="HP182" s="15"/>
      <c r="HQ182" s="15"/>
      <c r="HR182" s="15"/>
      <c r="HS182" s="15"/>
      <c r="HT182" s="15"/>
      <c r="HU182" s="15"/>
      <c r="HV182" s="15"/>
      <c r="HW182" s="15"/>
      <c r="HX182" s="15"/>
      <c r="HY182" s="15"/>
      <c r="HZ182" s="15"/>
      <c r="IA182" s="15"/>
      <c r="IB182" s="15"/>
      <c r="IC182" s="15"/>
      <c r="ID182" s="15"/>
      <c r="IE182" s="15"/>
      <c r="IF182" s="15"/>
      <c r="IG182" s="15"/>
      <c r="IH182" s="15"/>
      <c r="II182" s="15"/>
      <c r="IJ182" s="15"/>
      <c r="IK182" s="15"/>
      <c r="IL182" s="15"/>
      <c r="IM182" s="15"/>
      <c r="IN182" s="15"/>
      <c r="IO182" s="15"/>
      <c r="IP182" s="15"/>
      <c r="IQ182" s="15"/>
      <c r="IR182" s="15"/>
      <c r="IS182" s="15"/>
      <c r="IT182" s="15"/>
      <c r="IU182" s="15"/>
      <c r="IV182" s="15"/>
    </row>
    <row r="183" spans="1:256" s="28" customFormat="1" ht="8.25" customHeight="1">
      <c r="A183" s="16"/>
      <c r="B183" s="59"/>
      <c r="C183" s="183"/>
      <c r="D183" s="184"/>
      <c r="E183" s="185"/>
      <c r="F183" s="186"/>
      <c r="G183" s="187"/>
      <c r="O183" s="69"/>
      <c r="P183" s="69"/>
      <c r="Q183" s="69"/>
      <c r="R183" s="69"/>
      <c r="S183" s="69"/>
      <c r="T183" s="69"/>
      <c r="U183" s="69"/>
      <c r="V183" s="69"/>
      <c r="W183" s="69"/>
      <c r="X183" s="69"/>
      <c r="Y183" s="69"/>
      <c r="Z183" s="69"/>
      <c r="AA183" s="69"/>
      <c r="AB183" s="69"/>
      <c r="AC183" s="69"/>
      <c r="AD183" s="69"/>
      <c r="AE183" s="69"/>
      <c r="AF183" s="69"/>
      <c r="AG183" s="69"/>
      <c r="AH183" s="69"/>
      <c r="AI183" s="69"/>
      <c r="AJ183" s="69"/>
      <c r="AK183" s="69"/>
      <c r="AL183" s="69"/>
      <c r="AM183" s="69"/>
      <c r="AN183" s="69"/>
      <c r="AO183" s="69"/>
      <c r="AP183" s="69"/>
      <c r="AQ183" s="69"/>
      <c r="AR183" s="69"/>
      <c r="AS183" s="69"/>
      <c r="AT183" s="69"/>
      <c r="AU183" s="69"/>
      <c r="AV183" s="69"/>
      <c r="AW183" s="69"/>
      <c r="AX183" s="69"/>
      <c r="AY183" s="69"/>
      <c r="AZ183" s="69"/>
      <c r="BA183" s="69"/>
      <c r="BB183" s="69"/>
      <c r="BC183" s="69"/>
      <c r="BD183" s="69"/>
      <c r="BE183" s="69"/>
      <c r="BF183" s="69"/>
      <c r="BG183" s="69"/>
      <c r="BH183" s="69"/>
      <c r="BI183" s="69"/>
      <c r="BJ183" s="69"/>
      <c r="BK183" s="69"/>
      <c r="BL183" s="69"/>
      <c r="BM183" s="69"/>
      <c r="BN183" s="69"/>
      <c r="BO183" s="69"/>
      <c r="BP183" s="69"/>
      <c r="BQ183" s="69"/>
      <c r="BR183" s="69"/>
      <c r="BS183" s="69"/>
      <c r="BT183" s="69"/>
      <c r="BU183" s="69"/>
      <c r="BV183" s="69"/>
      <c r="BW183" s="69"/>
      <c r="BX183" s="69"/>
      <c r="BY183" s="69"/>
      <c r="BZ183" s="69"/>
      <c r="CA183" s="69"/>
      <c r="CB183" s="69"/>
      <c r="CC183" s="69"/>
      <c r="CD183" s="69"/>
      <c r="CE183" s="69"/>
      <c r="CF183" s="69"/>
      <c r="CG183" s="69"/>
      <c r="CH183" s="69"/>
      <c r="CI183" s="69"/>
      <c r="CJ183" s="69"/>
      <c r="CK183" s="69"/>
      <c r="CL183" s="69"/>
      <c r="CM183" s="69"/>
      <c r="CN183" s="69"/>
      <c r="CO183" s="69"/>
      <c r="CP183" s="69"/>
      <c r="CQ183" s="69"/>
      <c r="CR183" s="69"/>
      <c r="CS183" s="69"/>
      <c r="CT183" s="69"/>
      <c r="CU183" s="69"/>
      <c r="CV183" s="69"/>
      <c r="CW183" s="69"/>
      <c r="CX183" s="69"/>
      <c r="CY183" s="69"/>
      <c r="CZ183" s="69"/>
      <c r="DA183" s="69"/>
      <c r="DB183" s="69"/>
      <c r="DC183" s="69"/>
      <c r="DD183" s="69"/>
      <c r="DE183" s="69"/>
      <c r="DF183" s="69"/>
      <c r="DG183" s="69"/>
      <c r="DH183" s="69"/>
      <c r="DI183" s="69"/>
      <c r="DJ183" s="69"/>
      <c r="DK183" s="69"/>
      <c r="DL183" s="69"/>
      <c r="DM183" s="69"/>
      <c r="DN183" s="69"/>
      <c r="DO183" s="69"/>
      <c r="DP183" s="69"/>
      <c r="DQ183" s="69"/>
      <c r="DR183" s="69"/>
      <c r="DS183" s="69"/>
      <c r="DT183" s="69"/>
      <c r="DU183" s="69"/>
      <c r="DV183" s="69"/>
      <c r="DW183" s="69"/>
      <c r="DX183" s="69"/>
      <c r="DY183" s="69"/>
      <c r="DZ183" s="69"/>
      <c r="EA183" s="69"/>
      <c r="EB183" s="69"/>
      <c r="EC183" s="69"/>
      <c r="ED183" s="69"/>
      <c r="EE183" s="69"/>
      <c r="EF183" s="69"/>
      <c r="EG183" s="69"/>
      <c r="EH183" s="69"/>
      <c r="EI183" s="69"/>
      <c r="EJ183" s="69"/>
      <c r="EK183" s="69"/>
      <c r="EL183" s="69"/>
      <c r="EM183" s="69"/>
      <c r="EN183" s="69"/>
      <c r="EO183" s="69"/>
      <c r="EP183" s="69"/>
      <c r="EQ183" s="69"/>
      <c r="ER183" s="69"/>
      <c r="ES183" s="69"/>
      <c r="ET183" s="69"/>
      <c r="EU183" s="69"/>
      <c r="EV183" s="69"/>
      <c r="EW183" s="69"/>
      <c r="EX183" s="69"/>
      <c r="EY183" s="69"/>
      <c r="EZ183" s="69"/>
      <c r="FA183" s="69"/>
      <c r="FB183" s="69"/>
      <c r="FC183" s="69"/>
      <c r="FD183" s="69"/>
      <c r="FE183" s="69"/>
      <c r="FF183" s="69"/>
      <c r="FG183" s="69"/>
      <c r="FH183" s="69"/>
      <c r="FI183" s="69"/>
      <c r="FJ183" s="69"/>
      <c r="FK183" s="69"/>
      <c r="FL183" s="69"/>
      <c r="FM183" s="69"/>
      <c r="FN183" s="69"/>
      <c r="FO183" s="69"/>
      <c r="FP183" s="69"/>
      <c r="FQ183" s="69"/>
      <c r="FR183" s="69"/>
      <c r="FS183" s="69"/>
      <c r="FT183" s="69"/>
      <c r="FU183" s="69"/>
      <c r="FV183" s="69"/>
      <c r="FW183" s="69"/>
      <c r="FX183" s="69"/>
      <c r="FY183" s="69"/>
      <c r="FZ183" s="69"/>
      <c r="GA183" s="69"/>
      <c r="GB183" s="69"/>
      <c r="GC183" s="69"/>
      <c r="GD183" s="69"/>
      <c r="GE183" s="69"/>
      <c r="GF183" s="69"/>
      <c r="GG183" s="69"/>
      <c r="GH183" s="69"/>
      <c r="GI183" s="69"/>
      <c r="GJ183" s="69"/>
      <c r="GK183" s="69"/>
      <c r="GL183" s="69"/>
      <c r="GM183" s="69"/>
      <c r="GN183" s="69"/>
      <c r="GO183" s="69"/>
      <c r="GP183" s="69"/>
      <c r="GQ183" s="69"/>
      <c r="GR183" s="69"/>
      <c r="GS183" s="69"/>
      <c r="GT183" s="69"/>
      <c r="GU183" s="69"/>
      <c r="GV183" s="69"/>
      <c r="GW183" s="69"/>
      <c r="GX183" s="69"/>
      <c r="GY183" s="69"/>
      <c r="GZ183" s="69"/>
      <c r="HA183" s="69"/>
      <c r="HB183" s="69"/>
      <c r="HC183" s="69"/>
      <c r="HD183" s="69"/>
      <c r="HE183" s="69"/>
      <c r="HF183" s="69"/>
      <c r="HG183" s="69"/>
      <c r="HH183" s="69"/>
      <c r="HI183" s="69"/>
      <c r="HJ183" s="69"/>
      <c r="HK183" s="69"/>
      <c r="HL183" s="69"/>
      <c r="HM183" s="69"/>
      <c r="HN183" s="69"/>
      <c r="HO183" s="69"/>
      <c r="HP183" s="69"/>
      <c r="HQ183" s="69"/>
      <c r="HR183" s="69"/>
      <c r="HS183" s="69"/>
      <c r="HT183" s="69"/>
      <c r="HU183" s="69"/>
      <c r="HV183" s="69"/>
      <c r="HW183" s="69"/>
      <c r="HX183" s="69"/>
      <c r="HY183" s="69"/>
      <c r="HZ183" s="69"/>
      <c r="IA183" s="69"/>
      <c r="IB183" s="69"/>
      <c r="IC183" s="69"/>
      <c r="ID183" s="69"/>
      <c r="IE183" s="69"/>
      <c r="IF183" s="69"/>
      <c r="IG183" s="69"/>
      <c r="IH183" s="69"/>
      <c r="II183" s="69"/>
      <c r="IJ183" s="69"/>
      <c r="IK183" s="69"/>
      <c r="IL183" s="69"/>
      <c r="IM183" s="69"/>
      <c r="IN183" s="69"/>
      <c r="IO183" s="69"/>
      <c r="IP183" s="69"/>
      <c r="IQ183" s="69"/>
      <c r="IR183" s="69"/>
      <c r="IS183" s="69"/>
      <c r="IT183" s="69"/>
      <c r="IU183" s="69"/>
      <c r="IV183" s="69"/>
    </row>
    <row r="184" spans="1:256" s="105" customFormat="1" ht="15.75">
      <c r="A184" s="64" t="s">
        <v>432</v>
      </c>
      <c r="B184" s="28"/>
      <c r="C184" s="28"/>
      <c r="D184" s="69"/>
      <c r="E184" s="69"/>
      <c r="F184" s="69"/>
      <c r="G184" s="28"/>
      <c r="H184" s="28"/>
      <c r="I184" s="28"/>
      <c r="J184" s="28"/>
      <c r="K184" s="28"/>
      <c r="L184" s="28"/>
      <c r="M184" s="28"/>
      <c r="N184" s="28"/>
      <c r="O184" s="69" t="s">
        <v>614</v>
      </c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F184" s="15"/>
      <c r="AG184" s="15"/>
      <c r="AH184" s="15"/>
      <c r="AI184" s="15"/>
      <c r="AJ184" s="15"/>
      <c r="AK184" s="15"/>
      <c r="AL184" s="15"/>
      <c r="AM184" s="15"/>
      <c r="AN184" s="15"/>
      <c r="AO184" s="15"/>
      <c r="AP184" s="15"/>
      <c r="AQ184" s="15"/>
      <c r="AR184" s="15"/>
      <c r="AS184" s="15"/>
      <c r="AT184" s="15"/>
      <c r="AU184" s="15"/>
      <c r="AV184" s="15"/>
      <c r="AW184" s="15"/>
      <c r="AX184" s="15"/>
      <c r="AY184" s="15"/>
      <c r="AZ184" s="15"/>
      <c r="BA184" s="15"/>
      <c r="BB184" s="15"/>
      <c r="BC184" s="15"/>
      <c r="BD184" s="15"/>
      <c r="BE184" s="15"/>
      <c r="BF184" s="15"/>
      <c r="BG184" s="15"/>
      <c r="BH184" s="15"/>
      <c r="BI184" s="15"/>
      <c r="BJ184" s="15"/>
      <c r="BK184" s="15"/>
      <c r="BL184" s="15"/>
      <c r="BM184" s="15"/>
      <c r="BN184" s="15"/>
      <c r="BO184" s="15"/>
      <c r="BP184" s="15"/>
      <c r="BQ184" s="15"/>
      <c r="BR184" s="15"/>
      <c r="BS184" s="15"/>
      <c r="BT184" s="15"/>
      <c r="BU184" s="15"/>
      <c r="BV184" s="15"/>
      <c r="BW184" s="15"/>
      <c r="BX184" s="15"/>
      <c r="BY184" s="15"/>
      <c r="BZ184" s="15"/>
      <c r="CA184" s="15"/>
      <c r="CB184" s="15"/>
      <c r="CC184" s="15"/>
      <c r="CD184" s="15"/>
      <c r="CE184" s="15"/>
      <c r="CF184" s="15"/>
      <c r="CG184" s="15"/>
      <c r="CH184" s="15"/>
      <c r="CI184" s="15"/>
      <c r="CJ184" s="15"/>
      <c r="CK184" s="15"/>
      <c r="CL184" s="15"/>
      <c r="CM184" s="15"/>
      <c r="CN184" s="15"/>
      <c r="CO184" s="15"/>
      <c r="CP184" s="15"/>
      <c r="CQ184" s="15"/>
      <c r="CR184" s="15"/>
      <c r="CS184" s="15"/>
      <c r="CT184" s="15"/>
      <c r="CU184" s="15"/>
      <c r="CV184" s="15"/>
      <c r="CW184" s="15"/>
      <c r="CX184" s="15"/>
      <c r="CY184" s="15"/>
      <c r="CZ184" s="15"/>
      <c r="DA184" s="15"/>
      <c r="DB184" s="15"/>
      <c r="DC184" s="15"/>
      <c r="DD184" s="15"/>
      <c r="DE184" s="15"/>
      <c r="DF184" s="15"/>
      <c r="DG184" s="15"/>
      <c r="DH184" s="15"/>
      <c r="DI184" s="15"/>
      <c r="DJ184" s="15"/>
      <c r="DK184" s="15"/>
      <c r="DL184" s="15"/>
      <c r="DM184" s="15"/>
      <c r="DN184" s="15"/>
      <c r="DO184" s="15"/>
      <c r="DP184" s="15"/>
      <c r="DQ184" s="15"/>
      <c r="DR184" s="15"/>
      <c r="DS184" s="15"/>
      <c r="DT184" s="15"/>
      <c r="DU184" s="15"/>
      <c r="DV184" s="15"/>
      <c r="DW184" s="15"/>
      <c r="DX184" s="15"/>
      <c r="DY184" s="15"/>
      <c r="DZ184" s="15"/>
      <c r="EA184" s="15"/>
      <c r="EB184" s="15"/>
      <c r="EC184" s="15"/>
      <c r="ED184" s="15"/>
      <c r="EE184" s="15"/>
      <c r="EF184" s="15"/>
      <c r="EG184" s="15"/>
      <c r="EH184" s="15"/>
      <c r="EI184" s="15"/>
      <c r="EJ184" s="15"/>
      <c r="EK184" s="15"/>
      <c r="EL184" s="15"/>
      <c r="EM184" s="15"/>
      <c r="EN184" s="15"/>
      <c r="EO184" s="15"/>
      <c r="EP184" s="15"/>
      <c r="EQ184" s="15"/>
      <c r="ER184" s="15"/>
      <c r="ES184" s="15"/>
      <c r="ET184" s="15"/>
      <c r="EU184" s="15"/>
      <c r="EV184" s="15"/>
      <c r="EW184" s="15"/>
      <c r="EX184" s="15"/>
      <c r="EY184" s="15"/>
      <c r="EZ184" s="15"/>
      <c r="FA184" s="15"/>
      <c r="FB184" s="15"/>
      <c r="FC184" s="15"/>
      <c r="FD184" s="15"/>
      <c r="FE184" s="15"/>
      <c r="FF184" s="15"/>
      <c r="FG184" s="15"/>
      <c r="FH184" s="15"/>
      <c r="FI184" s="15"/>
      <c r="FJ184" s="15"/>
      <c r="FK184" s="15"/>
      <c r="FL184" s="15"/>
      <c r="FM184" s="15"/>
      <c r="FN184" s="15"/>
      <c r="FO184" s="15"/>
      <c r="FP184" s="15"/>
      <c r="FQ184" s="15"/>
      <c r="FR184" s="15"/>
      <c r="FS184" s="15"/>
      <c r="FT184" s="15"/>
      <c r="FU184" s="15"/>
      <c r="FV184" s="15"/>
      <c r="FW184" s="15"/>
      <c r="FX184" s="15"/>
      <c r="FY184" s="15"/>
      <c r="FZ184" s="15"/>
      <c r="GA184" s="15"/>
      <c r="GB184" s="15"/>
      <c r="GC184" s="15"/>
      <c r="GD184" s="15"/>
      <c r="GE184" s="15"/>
      <c r="GF184" s="15"/>
      <c r="GG184" s="15"/>
      <c r="GH184" s="15"/>
      <c r="GI184" s="15"/>
      <c r="GJ184" s="15"/>
      <c r="GK184" s="15"/>
      <c r="GL184" s="15"/>
      <c r="GM184" s="15"/>
      <c r="GN184" s="15"/>
      <c r="GO184" s="15"/>
      <c r="GP184" s="15"/>
      <c r="GQ184" s="15"/>
      <c r="GR184" s="15"/>
      <c r="GS184" s="15"/>
      <c r="GT184" s="15"/>
      <c r="GU184" s="15"/>
      <c r="GV184" s="15"/>
      <c r="GW184" s="15"/>
      <c r="GX184" s="15"/>
      <c r="GY184" s="15"/>
      <c r="GZ184" s="15"/>
      <c r="HA184" s="15"/>
      <c r="HB184" s="15"/>
      <c r="HC184" s="15"/>
      <c r="HD184" s="15"/>
      <c r="HE184" s="15"/>
      <c r="HF184" s="15"/>
      <c r="HG184" s="15"/>
      <c r="HH184" s="15"/>
      <c r="HI184" s="15"/>
      <c r="HJ184" s="15"/>
      <c r="HK184" s="15"/>
      <c r="HL184" s="15"/>
      <c r="HM184" s="15"/>
      <c r="HN184" s="15"/>
      <c r="HO184" s="15"/>
      <c r="HP184" s="15"/>
      <c r="HQ184" s="15"/>
      <c r="HR184" s="15"/>
      <c r="HS184" s="15"/>
      <c r="HT184" s="15"/>
      <c r="HU184" s="15"/>
      <c r="HV184" s="15"/>
      <c r="HW184" s="15"/>
      <c r="HX184" s="15"/>
      <c r="HY184" s="15"/>
      <c r="HZ184" s="15"/>
      <c r="IA184" s="15"/>
      <c r="IB184" s="15"/>
      <c r="IC184" s="15"/>
      <c r="ID184" s="15"/>
      <c r="IE184" s="15"/>
      <c r="IF184" s="15"/>
      <c r="IG184" s="15"/>
      <c r="IH184" s="15"/>
      <c r="II184" s="15"/>
      <c r="IJ184" s="15"/>
      <c r="IK184" s="15"/>
      <c r="IL184" s="15"/>
      <c r="IM184" s="15"/>
      <c r="IN184" s="15"/>
      <c r="IO184" s="15"/>
      <c r="IP184" s="15"/>
      <c r="IQ184" s="15"/>
      <c r="IR184" s="15"/>
      <c r="IS184" s="15"/>
      <c r="IT184" s="15"/>
      <c r="IU184" s="15"/>
      <c r="IV184" s="15"/>
    </row>
    <row r="185" spans="1:256" s="105" customFormat="1" ht="7.5" customHeight="1">
      <c r="A185" s="28"/>
      <c r="B185"/>
      <c r="C185"/>
      <c r="D185" s="15"/>
      <c r="E185" s="15"/>
      <c r="F185" s="15"/>
      <c r="G185"/>
      <c r="H185" s="28"/>
      <c r="I185" s="28"/>
      <c r="J185" s="28"/>
      <c r="K185" s="28"/>
      <c r="L185" s="28"/>
      <c r="M185" s="28"/>
      <c r="N185" s="28"/>
      <c r="O185" s="69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F185" s="15"/>
      <c r="AG185" s="15"/>
      <c r="AH185" s="15"/>
      <c r="AI185" s="15"/>
      <c r="AJ185" s="15"/>
      <c r="AK185" s="15"/>
      <c r="AL185" s="15"/>
      <c r="AM185" s="15"/>
      <c r="AN185" s="15"/>
      <c r="AO185" s="15"/>
      <c r="AP185" s="15"/>
      <c r="AQ185" s="15"/>
      <c r="AR185" s="15"/>
      <c r="AS185" s="15"/>
      <c r="AT185" s="15"/>
      <c r="AU185" s="15"/>
      <c r="AV185" s="15"/>
      <c r="AW185" s="15"/>
      <c r="AX185" s="15"/>
      <c r="AY185" s="15"/>
      <c r="AZ185" s="15"/>
      <c r="BA185" s="15"/>
      <c r="BB185" s="15"/>
      <c r="BC185" s="15"/>
      <c r="BD185" s="15"/>
      <c r="BE185" s="15"/>
      <c r="BF185" s="15"/>
      <c r="BG185" s="15"/>
      <c r="BH185" s="15"/>
      <c r="BI185" s="15"/>
      <c r="BJ185" s="15"/>
      <c r="BK185" s="15"/>
      <c r="BL185" s="15"/>
      <c r="BM185" s="15"/>
      <c r="BN185" s="15"/>
      <c r="BO185" s="15"/>
      <c r="BP185" s="15"/>
      <c r="BQ185" s="15"/>
      <c r="BR185" s="15"/>
      <c r="BS185" s="15"/>
      <c r="BT185" s="15"/>
      <c r="BU185" s="15"/>
      <c r="BV185" s="15"/>
      <c r="BW185" s="15"/>
      <c r="BX185" s="15"/>
      <c r="BY185" s="15"/>
      <c r="BZ185" s="15"/>
      <c r="CA185" s="15"/>
      <c r="CB185" s="15"/>
      <c r="CC185" s="15"/>
      <c r="CD185" s="15"/>
      <c r="CE185" s="15"/>
      <c r="CF185" s="15"/>
      <c r="CG185" s="15"/>
      <c r="CH185" s="15"/>
      <c r="CI185" s="15"/>
      <c r="CJ185" s="15"/>
      <c r="CK185" s="15"/>
      <c r="CL185" s="15"/>
      <c r="CM185" s="15"/>
      <c r="CN185" s="15"/>
      <c r="CO185" s="15"/>
      <c r="CP185" s="15"/>
      <c r="CQ185" s="15"/>
      <c r="CR185" s="15"/>
      <c r="CS185" s="15"/>
      <c r="CT185" s="15"/>
      <c r="CU185" s="15"/>
      <c r="CV185" s="15"/>
      <c r="CW185" s="15"/>
      <c r="CX185" s="15"/>
      <c r="CY185" s="15"/>
      <c r="CZ185" s="15"/>
      <c r="DA185" s="15"/>
      <c r="DB185" s="15"/>
      <c r="DC185" s="15"/>
      <c r="DD185" s="15"/>
      <c r="DE185" s="15"/>
      <c r="DF185" s="15"/>
      <c r="DG185" s="15"/>
      <c r="DH185" s="15"/>
      <c r="DI185" s="15"/>
      <c r="DJ185" s="15"/>
      <c r="DK185" s="15"/>
      <c r="DL185" s="15"/>
      <c r="DM185" s="15"/>
      <c r="DN185" s="15"/>
      <c r="DO185" s="15"/>
      <c r="DP185" s="15"/>
      <c r="DQ185" s="15"/>
      <c r="DR185" s="15"/>
      <c r="DS185" s="15"/>
      <c r="DT185" s="15"/>
      <c r="DU185" s="15"/>
      <c r="DV185" s="15"/>
      <c r="DW185" s="15"/>
      <c r="DX185" s="15"/>
      <c r="DY185" s="15"/>
      <c r="DZ185" s="15"/>
      <c r="EA185" s="15"/>
      <c r="EB185" s="15"/>
      <c r="EC185" s="15"/>
      <c r="ED185" s="15"/>
      <c r="EE185" s="15"/>
      <c r="EF185" s="15"/>
      <c r="EG185" s="15"/>
      <c r="EH185" s="15"/>
      <c r="EI185" s="15"/>
      <c r="EJ185" s="15"/>
      <c r="EK185" s="15"/>
      <c r="EL185" s="15"/>
      <c r="EM185" s="15"/>
      <c r="EN185" s="15"/>
      <c r="EO185" s="15"/>
      <c r="EP185" s="15"/>
      <c r="EQ185" s="15"/>
      <c r="ER185" s="15"/>
      <c r="ES185" s="15"/>
      <c r="ET185" s="15"/>
      <c r="EU185" s="15"/>
      <c r="EV185" s="15"/>
      <c r="EW185" s="15"/>
      <c r="EX185" s="15"/>
      <c r="EY185" s="15"/>
      <c r="EZ185" s="15"/>
      <c r="FA185" s="15"/>
      <c r="FB185" s="15"/>
      <c r="FC185" s="15"/>
      <c r="FD185" s="15"/>
      <c r="FE185" s="15"/>
      <c r="FF185" s="15"/>
      <c r="FG185" s="15"/>
      <c r="FH185" s="15"/>
      <c r="FI185" s="15"/>
      <c r="FJ185" s="15"/>
      <c r="FK185" s="15"/>
      <c r="FL185" s="15"/>
      <c r="FM185" s="15"/>
      <c r="FN185" s="15"/>
      <c r="FO185" s="15"/>
      <c r="FP185" s="15"/>
      <c r="FQ185" s="15"/>
      <c r="FR185" s="15"/>
      <c r="FS185" s="15"/>
      <c r="FT185" s="15"/>
      <c r="FU185" s="15"/>
      <c r="FV185" s="15"/>
      <c r="FW185" s="15"/>
      <c r="FX185" s="15"/>
      <c r="FY185" s="15"/>
      <c r="FZ185" s="15"/>
      <c r="GA185" s="15"/>
      <c r="GB185" s="15"/>
      <c r="GC185" s="15"/>
      <c r="GD185" s="15"/>
      <c r="GE185" s="15"/>
      <c r="GF185" s="15"/>
      <c r="GG185" s="15"/>
      <c r="GH185" s="15"/>
      <c r="GI185" s="15"/>
      <c r="GJ185" s="15"/>
      <c r="GK185" s="15"/>
      <c r="GL185" s="15"/>
      <c r="GM185" s="15"/>
      <c r="GN185" s="15"/>
      <c r="GO185" s="15"/>
      <c r="GP185" s="15"/>
      <c r="GQ185" s="15"/>
      <c r="GR185" s="15"/>
      <c r="GS185" s="15"/>
      <c r="GT185" s="15"/>
      <c r="GU185" s="15"/>
      <c r="GV185" s="15"/>
      <c r="GW185" s="15"/>
      <c r="GX185" s="15"/>
      <c r="GY185" s="15"/>
      <c r="GZ185" s="15"/>
      <c r="HA185" s="15"/>
      <c r="HB185" s="15"/>
      <c r="HC185" s="15"/>
      <c r="HD185" s="15"/>
      <c r="HE185" s="15"/>
      <c r="HF185" s="15"/>
      <c r="HG185" s="15"/>
      <c r="HH185" s="15"/>
      <c r="HI185" s="15"/>
      <c r="HJ185" s="15"/>
      <c r="HK185" s="15"/>
      <c r="HL185" s="15"/>
      <c r="HM185" s="15"/>
      <c r="HN185" s="15"/>
      <c r="HO185" s="15"/>
      <c r="HP185" s="15"/>
      <c r="HQ185" s="15"/>
      <c r="HR185" s="15"/>
      <c r="HS185" s="15"/>
      <c r="HT185" s="15"/>
      <c r="HU185" s="15"/>
      <c r="HV185" s="15"/>
      <c r="HW185" s="15"/>
      <c r="HX185" s="15"/>
      <c r="HY185" s="15"/>
      <c r="HZ185" s="15"/>
      <c r="IA185" s="15"/>
      <c r="IB185" s="15"/>
      <c r="IC185" s="15"/>
      <c r="ID185" s="15"/>
      <c r="IE185" s="15"/>
      <c r="IF185" s="15"/>
      <c r="IG185" s="15"/>
      <c r="IH185" s="15"/>
      <c r="II185" s="15"/>
      <c r="IJ185" s="15"/>
      <c r="IK185" s="15"/>
      <c r="IL185" s="15"/>
      <c r="IM185" s="15"/>
      <c r="IN185" s="15"/>
      <c r="IO185" s="15"/>
      <c r="IP185" s="15"/>
      <c r="IQ185" s="15"/>
      <c r="IR185" s="15"/>
      <c r="IS185" s="15"/>
      <c r="IT185" s="15"/>
      <c r="IU185" s="15"/>
      <c r="IV185" s="15"/>
    </row>
    <row r="186" spans="1:256" s="105" customFormat="1" ht="14.25" customHeight="1">
      <c r="A186" s="55" t="s">
        <v>428</v>
      </c>
      <c r="B186"/>
      <c r="C186"/>
      <c r="D186" s="15"/>
      <c r="E186" s="15"/>
      <c r="F186" s="15"/>
      <c r="G186"/>
      <c r="H186" s="28"/>
      <c r="I186" s="28"/>
      <c r="J186" s="28"/>
      <c r="K186" s="28"/>
      <c r="L186" s="28"/>
      <c r="M186" s="28"/>
      <c r="N186" s="28"/>
      <c r="O186" s="69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F186" s="15"/>
      <c r="AG186" s="15"/>
      <c r="AH186" s="15"/>
      <c r="AI186" s="15"/>
      <c r="AJ186" s="15"/>
      <c r="AK186" s="15"/>
      <c r="AL186" s="15"/>
      <c r="AM186" s="15"/>
      <c r="AN186" s="15"/>
      <c r="AO186" s="15"/>
      <c r="AP186" s="15"/>
      <c r="AQ186" s="15"/>
      <c r="AR186" s="15"/>
      <c r="AS186" s="15"/>
      <c r="AT186" s="15"/>
      <c r="AU186" s="15"/>
      <c r="AV186" s="15"/>
      <c r="AW186" s="15"/>
      <c r="AX186" s="15"/>
      <c r="AY186" s="15"/>
      <c r="AZ186" s="15"/>
      <c r="BA186" s="15"/>
      <c r="BB186" s="15"/>
      <c r="BC186" s="15"/>
      <c r="BD186" s="15"/>
      <c r="BE186" s="15"/>
      <c r="BF186" s="15"/>
      <c r="BG186" s="15"/>
      <c r="BH186" s="15"/>
      <c r="BI186" s="15"/>
      <c r="BJ186" s="15"/>
      <c r="BK186" s="15"/>
      <c r="BL186" s="15"/>
      <c r="BM186" s="15"/>
      <c r="BN186" s="15"/>
      <c r="BO186" s="15"/>
      <c r="BP186" s="15"/>
      <c r="BQ186" s="15"/>
      <c r="BR186" s="15"/>
      <c r="BS186" s="15"/>
      <c r="BT186" s="15"/>
      <c r="BU186" s="15"/>
      <c r="BV186" s="15"/>
      <c r="BW186" s="15"/>
      <c r="BX186" s="15"/>
      <c r="BY186" s="15"/>
      <c r="BZ186" s="15"/>
      <c r="CA186" s="15"/>
      <c r="CB186" s="15"/>
      <c r="CC186" s="15"/>
      <c r="CD186" s="15"/>
      <c r="CE186" s="15"/>
      <c r="CF186" s="15"/>
      <c r="CG186" s="15"/>
      <c r="CH186" s="15"/>
      <c r="CI186" s="15"/>
      <c r="CJ186" s="15"/>
      <c r="CK186" s="15"/>
      <c r="CL186" s="15"/>
      <c r="CM186" s="15"/>
      <c r="CN186" s="15"/>
      <c r="CO186" s="15"/>
      <c r="CP186" s="15"/>
      <c r="CQ186" s="15"/>
      <c r="CR186" s="15"/>
      <c r="CS186" s="15"/>
      <c r="CT186" s="15"/>
      <c r="CU186" s="15"/>
      <c r="CV186" s="15"/>
      <c r="CW186" s="15"/>
      <c r="CX186" s="15"/>
      <c r="CY186" s="15"/>
      <c r="CZ186" s="15"/>
      <c r="DA186" s="15"/>
      <c r="DB186" s="15"/>
      <c r="DC186" s="15"/>
      <c r="DD186" s="15"/>
      <c r="DE186" s="15"/>
      <c r="DF186" s="15"/>
      <c r="DG186" s="15"/>
      <c r="DH186" s="15"/>
      <c r="DI186" s="15"/>
      <c r="DJ186" s="15"/>
      <c r="DK186" s="15"/>
      <c r="DL186" s="15"/>
      <c r="DM186" s="15"/>
      <c r="DN186" s="15"/>
      <c r="DO186" s="15"/>
      <c r="DP186" s="15"/>
      <c r="DQ186" s="15"/>
      <c r="DR186" s="15"/>
      <c r="DS186" s="15"/>
      <c r="DT186" s="15"/>
      <c r="DU186" s="15"/>
      <c r="DV186" s="15"/>
      <c r="DW186" s="15"/>
      <c r="DX186" s="15"/>
      <c r="DY186" s="15"/>
      <c r="DZ186" s="15"/>
      <c r="EA186" s="15"/>
      <c r="EB186" s="15"/>
      <c r="EC186" s="15"/>
      <c r="ED186" s="15"/>
      <c r="EE186" s="15"/>
      <c r="EF186" s="15"/>
      <c r="EG186" s="15"/>
      <c r="EH186" s="15"/>
      <c r="EI186" s="15"/>
      <c r="EJ186" s="15"/>
      <c r="EK186" s="15"/>
      <c r="EL186" s="15"/>
      <c r="EM186" s="15"/>
      <c r="EN186" s="15"/>
      <c r="EO186" s="15"/>
      <c r="EP186" s="15"/>
      <c r="EQ186" s="15"/>
      <c r="ER186" s="15"/>
      <c r="ES186" s="15"/>
      <c r="ET186" s="15"/>
      <c r="EU186" s="15"/>
      <c r="EV186" s="15"/>
      <c r="EW186" s="15"/>
      <c r="EX186" s="15"/>
      <c r="EY186" s="15"/>
      <c r="EZ186" s="15"/>
      <c r="FA186" s="15"/>
      <c r="FB186" s="15"/>
      <c r="FC186" s="15"/>
      <c r="FD186" s="15"/>
      <c r="FE186" s="15"/>
      <c r="FF186" s="15"/>
      <c r="FG186" s="15"/>
      <c r="FH186" s="15"/>
      <c r="FI186" s="15"/>
      <c r="FJ186" s="15"/>
      <c r="FK186" s="15"/>
      <c r="FL186" s="15"/>
      <c r="FM186" s="15"/>
      <c r="FN186" s="15"/>
      <c r="FO186" s="15"/>
      <c r="FP186" s="15"/>
      <c r="FQ186" s="15"/>
      <c r="FR186" s="15"/>
      <c r="FS186" s="15"/>
      <c r="FT186" s="15"/>
      <c r="FU186" s="15"/>
      <c r="FV186" s="15"/>
      <c r="FW186" s="15"/>
      <c r="FX186" s="15"/>
      <c r="FY186" s="15"/>
      <c r="FZ186" s="15"/>
      <c r="GA186" s="15"/>
      <c r="GB186" s="15"/>
      <c r="GC186" s="15"/>
      <c r="GD186" s="15"/>
      <c r="GE186" s="15"/>
      <c r="GF186" s="15"/>
      <c r="GG186" s="15"/>
      <c r="GH186" s="15"/>
      <c r="GI186" s="15"/>
      <c r="GJ186" s="15"/>
      <c r="GK186" s="15"/>
      <c r="GL186" s="15"/>
      <c r="GM186" s="15"/>
      <c r="GN186" s="15"/>
      <c r="GO186" s="15"/>
      <c r="GP186" s="15"/>
      <c r="GQ186" s="15"/>
      <c r="GR186" s="15"/>
      <c r="GS186" s="15"/>
      <c r="GT186" s="15"/>
      <c r="GU186" s="15"/>
      <c r="GV186" s="15"/>
      <c r="GW186" s="15"/>
      <c r="GX186" s="15"/>
      <c r="GY186" s="15"/>
      <c r="GZ186" s="15"/>
      <c r="HA186" s="15"/>
      <c r="HB186" s="15"/>
      <c r="HC186" s="15"/>
      <c r="HD186" s="15"/>
      <c r="HE186" s="15"/>
      <c r="HF186" s="15"/>
      <c r="HG186" s="15"/>
      <c r="HH186" s="15"/>
      <c r="HI186" s="15"/>
      <c r="HJ186" s="15"/>
      <c r="HK186" s="15"/>
      <c r="HL186" s="15"/>
      <c r="HM186" s="15"/>
      <c r="HN186" s="15"/>
      <c r="HO186" s="15"/>
      <c r="HP186" s="15"/>
      <c r="HQ186" s="15"/>
      <c r="HR186" s="15"/>
      <c r="HS186" s="15"/>
      <c r="HT186" s="15"/>
      <c r="HU186" s="15"/>
      <c r="HV186" s="15"/>
      <c r="HW186" s="15"/>
      <c r="HX186" s="15"/>
      <c r="HY186" s="15"/>
      <c r="HZ186" s="15"/>
      <c r="IA186" s="15"/>
      <c r="IB186" s="15"/>
      <c r="IC186" s="15"/>
      <c r="ID186" s="15"/>
      <c r="IE186" s="15"/>
      <c r="IF186" s="15"/>
      <c r="IG186" s="15"/>
      <c r="IH186" s="15"/>
      <c r="II186" s="15"/>
      <c r="IJ186" s="15"/>
      <c r="IK186" s="15"/>
      <c r="IL186" s="15"/>
      <c r="IM186" s="15"/>
      <c r="IN186" s="15"/>
      <c r="IO186" s="15"/>
      <c r="IP186" s="15"/>
      <c r="IQ186" s="15"/>
      <c r="IR186" s="15"/>
      <c r="IS186" s="15"/>
      <c r="IT186" s="15"/>
      <c r="IU186" s="15"/>
      <c r="IV186" s="15"/>
    </row>
    <row r="187" spans="1:256" s="105" customFormat="1" ht="6.75" customHeight="1">
      <c r="A187" s="55"/>
      <c r="B187"/>
      <c r="C187"/>
      <c r="D187" s="15"/>
      <c r="E187" s="15"/>
      <c r="F187" s="15"/>
      <c r="G187"/>
      <c r="H187" s="28"/>
      <c r="I187" s="28"/>
      <c r="J187" s="28"/>
      <c r="K187" s="28"/>
      <c r="L187" s="28"/>
      <c r="M187" s="28"/>
      <c r="N187" s="28"/>
      <c r="O187" s="69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  <c r="AF187" s="15"/>
      <c r="AG187" s="15"/>
      <c r="AH187" s="15"/>
      <c r="AI187" s="15"/>
      <c r="AJ187" s="15"/>
      <c r="AK187" s="15"/>
      <c r="AL187" s="15"/>
      <c r="AM187" s="15"/>
      <c r="AN187" s="15"/>
      <c r="AO187" s="15"/>
      <c r="AP187" s="15"/>
      <c r="AQ187" s="15"/>
      <c r="AR187" s="15"/>
      <c r="AS187" s="15"/>
      <c r="AT187" s="15"/>
      <c r="AU187" s="15"/>
      <c r="AV187" s="15"/>
      <c r="AW187" s="15"/>
      <c r="AX187" s="15"/>
      <c r="AY187" s="15"/>
      <c r="AZ187" s="15"/>
      <c r="BA187" s="15"/>
      <c r="BB187" s="15"/>
      <c r="BC187" s="15"/>
      <c r="BD187" s="15"/>
      <c r="BE187" s="15"/>
      <c r="BF187" s="15"/>
      <c r="BG187" s="15"/>
      <c r="BH187" s="15"/>
      <c r="BI187" s="15"/>
      <c r="BJ187" s="15"/>
      <c r="BK187" s="15"/>
      <c r="BL187" s="15"/>
      <c r="BM187" s="15"/>
      <c r="BN187" s="15"/>
      <c r="BO187" s="15"/>
      <c r="BP187" s="15"/>
      <c r="BQ187" s="15"/>
      <c r="BR187" s="15"/>
      <c r="BS187" s="15"/>
      <c r="BT187" s="15"/>
      <c r="BU187" s="15"/>
      <c r="BV187" s="15"/>
      <c r="BW187" s="15"/>
      <c r="BX187" s="15"/>
      <c r="BY187" s="15"/>
      <c r="BZ187" s="15"/>
      <c r="CA187" s="15"/>
      <c r="CB187" s="15"/>
      <c r="CC187" s="15"/>
      <c r="CD187" s="15"/>
      <c r="CE187" s="15"/>
      <c r="CF187" s="15"/>
      <c r="CG187" s="15"/>
      <c r="CH187" s="15"/>
      <c r="CI187" s="15"/>
      <c r="CJ187" s="15"/>
      <c r="CK187" s="15"/>
      <c r="CL187" s="15"/>
      <c r="CM187" s="15"/>
      <c r="CN187" s="15"/>
      <c r="CO187" s="15"/>
      <c r="CP187" s="15"/>
      <c r="CQ187" s="15"/>
      <c r="CR187" s="15"/>
      <c r="CS187" s="15"/>
      <c r="CT187" s="15"/>
      <c r="CU187" s="15"/>
      <c r="CV187" s="15"/>
      <c r="CW187" s="15"/>
      <c r="CX187" s="15"/>
      <c r="CY187" s="15"/>
      <c r="CZ187" s="15"/>
      <c r="DA187" s="15"/>
      <c r="DB187" s="15"/>
      <c r="DC187" s="15"/>
      <c r="DD187" s="15"/>
      <c r="DE187" s="15"/>
      <c r="DF187" s="15"/>
      <c r="DG187" s="15"/>
      <c r="DH187" s="15"/>
      <c r="DI187" s="15"/>
      <c r="DJ187" s="15"/>
      <c r="DK187" s="15"/>
      <c r="DL187" s="15"/>
      <c r="DM187" s="15"/>
      <c r="DN187" s="15"/>
      <c r="DO187" s="15"/>
      <c r="DP187" s="15"/>
      <c r="DQ187" s="15"/>
      <c r="DR187" s="15"/>
      <c r="DS187" s="15"/>
      <c r="DT187" s="15"/>
      <c r="DU187" s="15"/>
      <c r="DV187" s="15"/>
      <c r="DW187" s="15"/>
      <c r="DX187" s="15"/>
      <c r="DY187" s="15"/>
      <c r="DZ187" s="15"/>
      <c r="EA187" s="15"/>
      <c r="EB187" s="15"/>
      <c r="EC187" s="15"/>
      <c r="ED187" s="15"/>
      <c r="EE187" s="15"/>
      <c r="EF187" s="15"/>
      <c r="EG187" s="15"/>
      <c r="EH187" s="15"/>
      <c r="EI187" s="15"/>
      <c r="EJ187" s="15"/>
      <c r="EK187" s="15"/>
      <c r="EL187" s="15"/>
      <c r="EM187" s="15"/>
      <c r="EN187" s="15"/>
      <c r="EO187" s="15"/>
      <c r="EP187" s="15"/>
      <c r="EQ187" s="15"/>
      <c r="ER187" s="15"/>
      <c r="ES187" s="15"/>
      <c r="ET187" s="15"/>
      <c r="EU187" s="15"/>
      <c r="EV187" s="15"/>
      <c r="EW187" s="15"/>
      <c r="EX187" s="15"/>
      <c r="EY187" s="15"/>
      <c r="EZ187" s="15"/>
      <c r="FA187" s="15"/>
      <c r="FB187" s="15"/>
      <c r="FC187" s="15"/>
      <c r="FD187" s="15"/>
      <c r="FE187" s="15"/>
      <c r="FF187" s="15"/>
      <c r="FG187" s="15"/>
      <c r="FH187" s="15"/>
      <c r="FI187" s="15"/>
      <c r="FJ187" s="15"/>
      <c r="FK187" s="15"/>
      <c r="FL187" s="15"/>
      <c r="FM187" s="15"/>
      <c r="FN187" s="15"/>
      <c r="FO187" s="15"/>
      <c r="FP187" s="15"/>
      <c r="FQ187" s="15"/>
      <c r="FR187" s="15"/>
      <c r="FS187" s="15"/>
      <c r="FT187" s="15"/>
      <c r="FU187" s="15"/>
      <c r="FV187" s="15"/>
      <c r="FW187" s="15"/>
      <c r="FX187" s="15"/>
      <c r="FY187" s="15"/>
      <c r="FZ187" s="15"/>
      <c r="GA187" s="15"/>
      <c r="GB187" s="15"/>
      <c r="GC187" s="15"/>
      <c r="GD187" s="15"/>
      <c r="GE187" s="15"/>
      <c r="GF187" s="15"/>
      <c r="GG187" s="15"/>
      <c r="GH187" s="15"/>
      <c r="GI187" s="15"/>
      <c r="GJ187" s="15"/>
      <c r="GK187" s="15"/>
      <c r="GL187" s="15"/>
      <c r="GM187" s="15"/>
      <c r="GN187" s="15"/>
      <c r="GO187" s="15"/>
      <c r="GP187" s="15"/>
      <c r="GQ187" s="15"/>
      <c r="GR187" s="15"/>
      <c r="GS187" s="15"/>
      <c r="GT187" s="15"/>
      <c r="GU187" s="15"/>
      <c r="GV187" s="15"/>
      <c r="GW187" s="15"/>
      <c r="GX187" s="15"/>
      <c r="GY187" s="15"/>
      <c r="GZ187" s="15"/>
      <c r="HA187" s="15"/>
      <c r="HB187" s="15"/>
      <c r="HC187" s="15"/>
      <c r="HD187" s="15"/>
      <c r="HE187" s="15"/>
      <c r="HF187" s="15"/>
      <c r="HG187" s="15"/>
      <c r="HH187" s="15"/>
      <c r="HI187" s="15"/>
      <c r="HJ187" s="15"/>
      <c r="HK187" s="15"/>
      <c r="HL187" s="15"/>
      <c r="HM187" s="15"/>
      <c r="HN187" s="15"/>
      <c r="HO187" s="15"/>
      <c r="HP187" s="15"/>
      <c r="HQ187" s="15"/>
      <c r="HR187" s="15"/>
      <c r="HS187" s="15"/>
      <c r="HT187" s="15"/>
      <c r="HU187" s="15"/>
      <c r="HV187" s="15"/>
      <c r="HW187" s="15"/>
      <c r="HX187" s="15"/>
      <c r="HY187" s="15"/>
      <c r="HZ187" s="15"/>
      <c r="IA187" s="15"/>
      <c r="IB187" s="15"/>
      <c r="IC187" s="15"/>
      <c r="ID187" s="15"/>
      <c r="IE187" s="15"/>
      <c r="IF187" s="15"/>
      <c r="IG187" s="15"/>
      <c r="IH187" s="15"/>
      <c r="II187" s="15"/>
      <c r="IJ187" s="15"/>
      <c r="IK187" s="15"/>
      <c r="IL187" s="15"/>
      <c r="IM187" s="15"/>
      <c r="IN187" s="15"/>
      <c r="IO187" s="15"/>
      <c r="IP187" s="15"/>
      <c r="IQ187" s="15"/>
      <c r="IR187" s="15"/>
      <c r="IS187" s="15"/>
      <c r="IT187" s="15"/>
      <c r="IU187" s="15"/>
      <c r="IV187" s="15"/>
    </row>
    <row r="188" spans="1:256" s="105" customFormat="1" ht="24.75" customHeight="1">
      <c r="A188" s="7" t="s">
        <v>325</v>
      </c>
      <c r="B188" s="7" t="s">
        <v>327</v>
      </c>
      <c r="C188" s="5" t="s">
        <v>328</v>
      </c>
      <c r="D188" s="44" t="s">
        <v>471</v>
      </c>
      <c r="E188" s="51" t="s">
        <v>472</v>
      </c>
      <c r="F188" s="5" t="s">
        <v>299</v>
      </c>
      <c r="G188" s="43" t="s">
        <v>473</v>
      </c>
      <c r="H188" s="28"/>
      <c r="I188" s="28"/>
      <c r="J188" s="28"/>
      <c r="K188" s="28"/>
      <c r="L188" s="28"/>
      <c r="M188" s="28"/>
      <c r="N188" s="28"/>
      <c r="O188" s="69"/>
      <c r="P188" s="15"/>
      <c r="Q188" s="15"/>
      <c r="R188" s="15"/>
      <c r="S188" s="134"/>
      <c r="T188" s="15"/>
      <c r="U188" s="134"/>
      <c r="V188" s="134"/>
      <c r="W188" s="15"/>
      <c r="X188" s="15"/>
      <c r="Y188" s="15"/>
      <c r="Z188" s="15"/>
      <c r="AA188" s="15"/>
      <c r="AB188" s="15"/>
      <c r="AC188" s="15"/>
      <c r="AD188" s="15"/>
      <c r="AE188" s="15"/>
      <c r="AF188" s="15"/>
      <c r="AG188" s="15"/>
      <c r="AH188" s="15"/>
      <c r="AI188" s="15"/>
      <c r="AJ188" s="15"/>
      <c r="AK188" s="15"/>
      <c r="AL188" s="15"/>
      <c r="AM188" s="15"/>
      <c r="AN188" s="15"/>
      <c r="AO188" s="15"/>
      <c r="AP188" s="15"/>
      <c r="AQ188" s="15"/>
      <c r="AR188" s="15"/>
      <c r="AS188" s="15"/>
      <c r="AT188" s="15"/>
      <c r="AU188" s="15"/>
      <c r="AV188" s="15"/>
      <c r="AW188" s="15"/>
      <c r="AX188" s="15"/>
      <c r="AY188" s="15"/>
      <c r="AZ188" s="15"/>
      <c r="BA188" s="15"/>
      <c r="BB188" s="15"/>
      <c r="BC188" s="15"/>
      <c r="BD188" s="15"/>
      <c r="BE188" s="15"/>
      <c r="BF188" s="15"/>
      <c r="BG188" s="15"/>
      <c r="BH188" s="15"/>
      <c r="BI188" s="15"/>
      <c r="BJ188" s="15"/>
      <c r="BK188" s="15"/>
      <c r="BL188" s="15"/>
      <c r="BM188" s="15"/>
      <c r="BN188" s="15"/>
      <c r="BO188" s="15"/>
      <c r="BP188" s="15"/>
      <c r="BQ188" s="15"/>
      <c r="BR188" s="15"/>
      <c r="BS188" s="15"/>
      <c r="BT188" s="15"/>
      <c r="BU188" s="15"/>
      <c r="BV188" s="15"/>
      <c r="BW188" s="15"/>
      <c r="BX188" s="15"/>
      <c r="BY188" s="15"/>
      <c r="BZ188" s="15"/>
      <c r="CA188" s="15"/>
      <c r="CB188" s="15"/>
      <c r="CC188" s="15"/>
      <c r="CD188" s="15"/>
      <c r="CE188" s="15"/>
      <c r="CF188" s="15"/>
      <c r="CG188" s="15"/>
      <c r="CH188" s="15"/>
      <c r="CI188" s="15"/>
      <c r="CJ188" s="15"/>
      <c r="CK188" s="15"/>
      <c r="CL188" s="15"/>
      <c r="CM188" s="15"/>
      <c r="CN188" s="15"/>
      <c r="CO188" s="15"/>
      <c r="CP188" s="15"/>
      <c r="CQ188" s="15"/>
      <c r="CR188" s="15"/>
      <c r="CS188" s="15"/>
      <c r="CT188" s="15"/>
      <c r="CU188" s="15"/>
      <c r="CV188" s="15"/>
      <c r="CW188" s="15"/>
      <c r="CX188" s="15"/>
      <c r="CY188" s="15"/>
      <c r="CZ188" s="15"/>
      <c r="DA188" s="15"/>
      <c r="DB188" s="15"/>
      <c r="DC188" s="15"/>
      <c r="DD188" s="15"/>
      <c r="DE188" s="15"/>
      <c r="DF188" s="15"/>
      <c r="DG188" s="15"/>
      <c r="DH188" s="15"/>
      <c r="DI188" s="15"/>
      <c r="DJ188" s="15"/>
      <c r="DK188" s="15"/>
      <c r="DL188" s="15"/>
      <c r="DM188" s="15"/>
      <c r="DN188" s="15"/>
      <c r="DO188" s="15"/>
      <c r="DP188" s="15"/>
      <c r="DQ188" s="15"/>
      <c r="DR188" s="15"/>
      <c r="DS188" s="15"/>
      <c r="DT188" s="15"/>
      <c r="DU188" s="15"/>
      <c r="DV188" s="15"/>
      <c r="DW188" s="15"/>
      <c r="DX188" s="15"/>
      <c r="DY188" s="15"/>
      <c r="DZ188" s="15"/>
      <c r="EA188" s="15"/>
      <c r="EB188" s="15"/>
      <c r="EC188" s="15"/>
      <c r="ED188" s="15"/>
      <c r="EE188" s="15"/>
      <c r="EF188" s="15"/>
      <c r="EG188" s="15"/>
      <c r="EH188" s="15"/>
      <c r="EI188" s="15"/>
      <c r="EJ188" s="15"/>
      <c r="EK188" s="15"/>
      <c r="EL188" s="15"/>
      <c r="EM188" s="15"/>
      <c r="EN188" s="15"/>
      <c r="EO188" s="15"/>
      <c r="EP188" s="15"/>
      <c r="EQ188" s="15"/>
      <c r="ER188" s="15"/>
      <c r="ES188" s="15"/>
      <c r="ET188" s="15"/>
      <c r="EU188" s="15"/>
      <c r="EV188" s="15"/>
      <c r="EW188" s="15"/>
      <c r="EX188" s="15"/>
      <c r="EY188" s="15"/>
      <c r="EZ188" s="15"/>
      <c r="FA188" s="15"/>
      <c r="FB188" s="15"/>
      <c r="FC188" s="15"/>
      <c r="FD188" s="15"/>
      <c r="FE188" s="15"/>
      <c r="FF188" s="15"/>
      <c r="FG188" s="15"/>
      <c r="FH188" s="15"/>
      <c r="FI188" s="15"/>
      <c r="FJ188" s="15"/>
      <c r="FK188" s="15"/>
      <c r="FL188" s="15"/>
      <c r="FM188" s="15"/>
      <c r="FN188" s="15"/>
      <c r="FO188" s="15"/>
      <c r="FP188" s="15"/>
      <c r="FQ188" s="15"/>
      <c r="FR188" s="15"/>
      <c r="FS188" s="15"/>
      <c r="FT188" s="15"/>
      <c r="FU188" s="15"/>
      <c r="FV188" s="15"/>
      <c r="FW188" s="15"/>
      <c r="FX188" s="15"/>
      <c r="FY188" s="15"/>
      <c r="FZ188" s="15"/>
      <c r="GA188" s="15"/>
      <c r="GB188" s="15"/>
      <c r="GC188" s="15"/>
      <c r="GD188" s="15"/>
      <c r="GE188" s="15"/>
      <c r="GF188" s="15"/>
      <c r="GG188" s="15"/>
      <c r="GH188" s="15"/>
      <c r="GI188" s="15"/>
      <c r="GJ188" s="15"/>
      <c r="GK188" s="15"/>
      <c r="GL188" s="15"/>
      <c r="GM188" s="15"/>
      <c r="GN188" s="15"/>
      <c r="GO188" s="15"/>
      <c r="GP188" s="15"/>
      <c r="GQ188" s="15"/>
      <c r="GR188" s="15"/>
      <c r="GS188" s="15"/>
      <c r="GT188" s="15"/>
      <c r="GU188" s="15"/>
      <c r="GV188" s="15"/>
      <c r="GW188" s="15"/>
      <c r="GX188" s="15"/>
      <c r="GY188" s="15"/>
      <c r="GZ188" s="15"/>
      <c r="HA188" s="15"/>
      <c r="HB188" s="15"/>
      <c r="HC188" s="15"/>
      <c r="HD188" s="15"/>
      <c r="HE188" s="15"/>
      <c r="HF188" s="15"/>
      <c r="HG188" s="15"/>
      <c r="HH188" s="15"/>
      <c r="HI188" s="15"/>
      <c r="HJ188" s="15"/>
      <c r="HK188" s="15"/>
      <c r="HL188" s="15"/>
      <c r="HM188" s="15"/>
      <c r="HN188" s="15"/>
      <c r="HO188" s="15"/>
      <c r="HP188" s="15"/>
      <c r="HQ188" s="15"/>
      <c r="HR188" s="15"/>
      <c r="HS188" s="15"/>
      <c r="HT188" s="15"/>
      <c r="HU188" s="15"/>
      <c r="HV188" s="15"/>
      <c r="HW188" s="15"/>
      <c r="HX188" s="15"/>
      <c r="HY188" s="15"/>
      <c r="HZ188" s="15"/>
      <c r="IA188" s="15"/>
      <c r="IB188" s="15"/>
      <c r="IC188" s="15"/>
      <c r="ID188" s="15"/>
      <c r="IE188" s="15"/>
      <c r="IF188" s="15"/>
      <c r="IG188" s="15"/>
      <c r="IH188" s="15"/>
      <c r="II188" s="15"/>
      <c r="IJ188" s="15"/>
      <c r="IK188" s="15"/>
      <c r="IL188" s="15"/>
      <c r="IM188" s="15"/>
      <c r="IN188" s="15"/>
      <c r="IO188" s="15"/>
      <c r="IP188" s="15"/>
      <c r="IQ188" s="15"/>
      <c r="IR188" s="15"/>
      <c r="IS188" s="15"/>
      <c r="IT188" s="15"/>
      <c r="IU188" s="15"/>
      <c r="IV188" s="15"/>
    </row>
    <row r="189" spans="1:18" ht="38.25" customHeight="1">
      <c r="A189" s="386" t="s">
        <v>154</v>
      </c>
      <c r="B189" s="337">
        <v>3313</v>
      </c>
      <c r="C189" s="266" t="s">
        <v>816</v>
      </c>
      <c r="D189" s="298">
        <v>200</v>
      </c>
      <c r="E189" s="267">
        <v>350</v>
      </c>
      <c r="F189" s="267">
        <v>150</v>
      </c>
      <c r="G189" s="273">
        <f>F189/E189*100</f>
        <v>42.857142857142854</v>
      </c>
      <c r="R189" s="166"/>
    </row>
    <row r="190" spans="1:18" ht="25.5">
      <c r="A190" s="386" t="s">
        <v>154</v>
      </c>
      <c r="B190" s="337">
        <v>3317</v>
      </c>
      <c r="C190" s="266" t="s">
        <v>983</v>
      </c>
      <c r="D190" s="298">
        <v>150</v>
      </c>
      <c r="E190" s="155">
        <v>150</v>
      </c>
      <c r="F190" s="267">
        <v>48</v>
      </c>
      <c r="G190" s="273">
        <f>F190/E190*100</f>
        <v>32</v>
      </c>
      <c r="R190" s="166"/>
    </row>
    <row r="191" spans="1:19" ht="50.25" customHeight="1">
      <c r="A191" s="386" t="s">
        <v>154</v>
      </c>
      <c r="B191" s="337">
        <v>3319</v>
      </c>
      <c r="C191" s="266" t="s">
        <v>710</v>
      </c>
      <c r="D191" s="298">
        <v>1260</v>
      </c>
      <c r="E191" s="155">
        <v>1149</v>
      </c>
      <c r="F191" s="267">
        <v>718</v>
      </c>
      <c r="G191" s="273">
        <f>F191/E191*100</f>
        <v>62.48912097476066</v>
      </c>
      <c r="S191" s="134"/>
    </row>
    <row r="192" spans="1:7" ht="12.75" customHeight="1">
      <c r="A192" s="386" t="s">
        <v>154</v>
      </c>
      <c r="B192" s="337">
        <v>3322</v>
      </c>
      <c r="C192" s="266" t="s">
        <v>709</v>
      </c>
      <c r="D192" s="298">
        <v>0</v>
      </c>
      <c r="E192" s="155">
        <v>60</v>
      </c>
      <c r="F192" s="267">
        <v>60</v>
      </c>
      <c r="G192" s="273">
        <f>F192/E192*100</f>
        <v>100</v>
      </c>
    </row>
    <row r="193" spans="1:256" s="105" customFormat="1" ht="12.75">
      <c r="A193" s="179"/>
      <c r="B193" s="196"/>
      <c r="C193" s="195" t="s">
        <v>740</v>
      </c>
      <c r="D193" s="222">
        <f>SUM(D189:D192)</f>
        <v>1610</v>
      </c>
      <c r="E193" s="222">
        <f>SUM(E189:E192)</f>
        <v>1709</v>
      </c>
      <c r="F193" s="436">
        <f>SUM(F189:F192)</f>
        <v>976</v>
      </c>
      <c r="G193" s="347">
        <f>F193/E193*100</f>
        <v>57.109420713867756</v>
      </c>
      <c r="H193" s="109" t="s">
        <v>438</v>
      </c>
      <c r="I193" s="28"/>
      <c r="J193" s="28"/>
      <c r="K193" s="28"/>
      <c r="L193" s="28"/>
      <c r="M193" s="28"/>
      <c r="N193" s="28"/>
      <c r="O193" s="69" t="s">
        <v>613</v>
      </c>
      <c r="P193" s="69"/>
      <c r="Q193" s="15"/>
      <c r="R193" s="134"/>
      <c r="S193" s="15"/>
      <c r="T193" s="15"/>
      <c r="U193" s="134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F193" s="15"/>
      <c r="AG193" s="15"/>
      <c r="AH193" s="15"/>
      <c r="AI193" s="15"/>
      <c r="AJ193" s="15"/>
      <c r="AK193" s="15"/>
      <c r="AL193" s="15"/>
      <c r="AM193" s="15"/>
      <c r="AN193" s="15"/>
      <c r="AO193" s="15"/>
      <c r="AP193" s="15"/>
      <c r="AQ193" s="15"/>
      <c r="AR193" s="15"/>
      <c r="AS193" s="15"/>
      <c r="AT193" s="15"/>
      <c r="AU193" s="15"/>
      <c r="AV193" s="15"/>
      <c r="AW193" s="15"/>
      <c r="AX193" s="15"/>
      <c r="AY193" s="15"/>
      <c r="AZ193" s="15"/>
      <c r="BA193" s="15"/>
      <c r="BB193" s="15"/>
      <c r="BC193" s="15"/>
      <c r="BD193" s="15"/>
      <c r="BE193" s="15"/>
      <c r="BF193" s="15"/>
      <c r="BG193" s="15"/>
      <c r="BH193" s="15"/>
      <c r="BI193" s="15"/>
      <c r="BJ193" s="15"/>
      <c r="BK193" s="15"/>
      <c r="BL193" s="15"/>
      <c r="BM193" s="15"/>
      <c r="BN193" s="15"/>
      <c r="BO193" s="15"/>
      <c r="BP193" s="15"/>
      <c r="BQ193" s="15"/>
      <c r="BR193" s="15"/>
      <c r="BS193" s="15"/>
      <c r="BT193" s="15"/>
      <c r="BU193" s="15"/>
      <c r="BV193" s="15"/>
      <c r="BW193" s="15"/>
      <c r="BX193" s="15"/>
      <c r="BY193" s="15"/>
      <c r="BZ193" s="15"/>
      <c r="CA193" s="15"/>
      <c r="CB193" s="15"/>
      <c r="CC193" s="15"/>
      <c r="CD193" s="15"/>
      <c r="CE193" s="15"/>
      <c r="CF193" s="15"/>
      <c r="CG193" s="15"/>
      <c r="CH193" s="15"/>
      <c r="CI193" s="15"/>
      <c r="CJ193" s="15"/>
      <c r="CK193" s="15"/>
      <c r="CL193" s="15"/>
      <c r="CM193" s="15"/>
      <c r="CN193" s="15"/>
      <c r="CO193" s="15"/>
      <c r="CP193" s="15"/>
      <c r="CQ193" s="15"/>
      <c r="CR193" s="15"/>
      <c r="CS193" s="15"/>
      <c r="CT193" s="15"/>
      <c r="CU193" s="15"/>
      <c r="CV193" s="15"/>
      <c r="CW193" s="15"/>
      <c r="CX193" s="15"/>
      <c r="CY193" s="15"/>
      <c r="CZ193" s="15"/>
      <c r="DA193" s="15"/>
      <c r="DB193" s="15"/>
      <c r="DC193" s="15"/>
      <c r="DD193" s="15"/>
      <c r="DE193" s="15"/>
      <c r="DF193" s="15"/>
      <c r="DG193" s="15"/>
      <c r="DH193" s="15"/>
      <c r="DI193" s="15"/>
      <c r="DJ193" s="15"/>
      <c r="DK193" s="15"/>
      <c r="DL193" s="15"/>
      <c r="DM193" s="15"/>
      <c r="DN193" s="15"/>
      <c r="DO193" s="15"/>
      <c r="DP193" s="15"/>
      <c r="DQ193" s="15"/>
      <c r="DR193" s="15"/>
      <c r="DS193" s="15"/>
      <c r="DT193" s="15"/>
      <c r="DU193" s="15"/>
      <c r="DV193" s="15"/>
      <c r="DW193" s="15"/>
      <c r="DX193" s="15"/>
      <c r="DY193" s="15"/>
      <c r="DZ193" s="15"/>
      <c r="EA193" s="15"/>
      <c r="EB193" s="15"/>
      <c r="EC193" s="15"/>
      <c r="ED193" s="15"/>
      <c r="EE193" s="15"/>
      <c r="EF193" s="15"/>
      <c r="EG193" s="15"/>
      <c r="EH193" s="15"/>
      <c r="EI193" s="15"/>
      <c r="EJ193" s="15"/>
      <c r="EK193" s="15"/>
      <c r="EL193" s="15"/>
      <c r="EM193" s="15"/>
      <c r="EN193" s="15"/>
      <c r="EO193" s="15"/>
      <c r="EP193" s="15"/>
      <c r="EQ193" s="15"/>
      <c r="ER193" s="15"/>
      <c r="ES193" s="15"/>
      <c r="ET193" s="15"/>
      <c r="EU193" s="15"/>
      <c r="EV193" s="15"/>
      <c r="EW193" s="15"/>
      <c r="EX193" s="15"/>
      <c r="EY193" s="15"/>
      <c r="EZ193" s="15"/>
      <c r="FA193" s="15"/>
      <c r="FB193" s="15"/>
      <c r="FC193" s="15"/>
      <c r="FD193" s="15"/>
      <c r="FE193" s="15"/>
      <c r="FF193" s="15"/>
      <c r="FG193" s="15"/>
      <c r="FH193" s="15"/>
      <c r="FI193" s="15"/>
      <c r="FJ193" s="15"/>
      <c r="FK193" s="15"/>
      <c r="FL193" s="15"/>
      <c r="FM193" s="15"/>
      <c r="FN193" s="15"/>
      <c r="FO193" s="15"/>
      <c r="FP193" s="15"/>
      <c r="FQ193" s="15"/>
      <c r="FR193" s="15"/>
      <c r="FS193" s="15"/>
      <c r="FT193" s="15"/>
      <c r="FU193" s="15"/>
      <c r="FV193" s="15"/>
      <c r="FW193" s="15"/>
      <c r="FX193" s="15"/>
      <c r="FY193" s="15"/>
      <c r="FZ193" s="15"/>
      <c r="GA193" s="15"/>
      <c r="GB193" s="15"/>
      <c r="GC193" s="15"/>
      <c r="GD193" s="15"/>
      <c r="GE193" s="15"/>
      <c r="GF193" s="15"/>
      <c r="GG193" s="15"/>
      <c r="GH193" s="15"/>
      <c r="GI193" s="15"/>
      <c r="GJ193" s="15"/>
      <c r="GK193" s="15"/>
      <c r="GL193" s="15"/>
      <c r="GM193" s="15"/>
      <c r="GN193" s="15"/>
      <c r="GO193" s="15"/>
      <c r="GP193" s="15"/>
      <c r="GQ193" s="15"/>
      <c r="GR193" s="15"/>
      <c r="GS193" s="15"/>
      <c r="GT193" s="15"/>
      <c r="GU193" s="15"/>
      <c r="GV193" s="15"/>
      <c r="GW193" s="15"/>
      <c r="GX193" s="15"/>
      <c r="GY193" s="15"/>
      <c r="GZ193" s="15"/>
      <c r="HA193" s="15"/>
      <c r="HB193" s="15"/>
      <c r="HC193" s="15"/>
      <c r="HD193" s="15"/>
      <c r="HE193" s="15"/>
      <c r="HF193" s="15"/>
      <c r="HG193" s="15"/>
      <c r="HH193" s="15"/>
      <c r="HI193" s="15"/>
      <c r="HJ193" s="15"/>
      <c r="HK193" s="15"/>
      <c r="HL193" s="15"/>
      <c r="HM193" s="15"/>
      <c r="HN193" s="15"/>
      <c r="HO193" s="15"/>
      <c r="HP193" s="15"/>
      <c r="HQ193" s="15"/>
      <c r="HR193" s="15"/>
      <c r="HS193" s="15"/>
      <c r="HT193" s="15"/>
      <c r="HU193" s="15"/>
      <c r="HV193" s="15"/>
      <c r="HW193" s="15"/>
      <c r="HX193" s="15"/>
      <c r="HY193" s="15"/>
      <c r="HZ193" s="15"/>
      <c r="IA193" s="15"/>
      <c r="IB193" s="15"/>
      <c r="IC193" s="15"/>
      <c r="ID193" s="15"/>
      <c r="IE193" s="15"/>
      <c r="IF193" s="15"/>
      <c r="IG193" s="15"/>
      <c r="IH193" s="15"/>
      <c r="II193" s="15"/>
      <c r="IJ193" s="15"/>
      <c r="IK193" s="15"/>
      <c r="IL193" s="15"/>
      <c r="IM193" s="15"/>
      <c r="IN193" s="15"/>
      <c r="IO193" s="15"/>
      <c r="IP193" s="15"/>
      <c r="IQ193" s="15"/>
      <c r="IR193" s="15"/>
      <c r="IS193" s="15"/>
      <c r="IT193" s="15"/>
      <c r="IU193" s="15"/>
      <c r="IV193" s="15"/>
    </row>
    <row r="194" spans="1:256" s="105" customFormat="1" ht="7.5" customHeight="1">
      <c r="A194" s="16"/>
      <c r="B194" s="59"/>
      <c r="C194" s="183"/>
      <c r="D194" s="346"/>
      <c r="E194" s="185"/>
      <c r="F194" s="229"/>
      <c r="G194" s="29"/>
      <c r="H194" s="109"/>
      <c r="I194" s="28"/>
      <c r="J194" s="28"/>
      <c r="K194" s="28"/>
      <c r="L194" s="28"/>
      <c r="M194" s="28"/>
      <c r="N194" s="28"/>
      <c r="O194" s="69"/>
      <c r="P194" s="69"/>
      <c r="Q194" s="15"/>
      <c r="R194" s="134"/>
      <c r="S194" s="15"/>
      <c r="T194" s="15"/>
      <c r="U194" s="134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F194" s="15"/>
      <c r="AG194" s="15"/>
      <c r="AH194" s="15"/>
      <c r="AI194" s="15"/>
      <c r="AJ194" s="15"/>
      <c r="AK194" s="15"/>
      <c r="AL194" s="15"/>
      <c r="AM194" s="15"/>
      <c r="AN194" s="15"/>
      <c r="AO194" s="15"/>
      <c r="AP194" s="15"/>
      <c r="AQ194" s="15"/>
      <c r="AR194" s="15"/>
      <c r="AS194" s="15"/>
      <c r="AT194" s="15"/>
      <c r="AU194" s="15"/>
      <c r="AV194" s="15"/>
      <c r="AW194" s="15"/>
      <c r="AX194" s="15"/>
      <c r="AY194" s="15"/>
      <c r="AZ194" s="15"/>
      <c r="BA194" s="15"/>
      <c r="BB194" s="15"/>
      <c r="BC194" s="15"/>
      <c r="BD194" s="15"/>
      <c r="BE194" s="15"/>
      <c r="BF194" s="15"/>
      <c r="BG194" s="15"/>
      <c r="BH194" s="15"/>
      <c r="BI194" s="15"/>
      <c r="BJ194" s="15"/>
      <c r="BK194" s="15"/>
      <c r="BL194" s="15"/>
      <c r="BM194" s="15"/>
      <c r="BN194" s="15"/>
      <c r="BO194" s="15"/>
      <c r="BP194" s="15"/>
      <c r="BQ194" s="15"/>
      <c r="BR194" s="15"/>
      <c r="BS194" s="15"/>
      <c r="BT194" s="15"/>
      <c r="BU194" s="15"/>
      <c r="BV194" s="15"/>
      <c r="BW194" s="15"/>
      <c r="BX194" s="15"/>
      <c r="BY194" s="15"/>
      <c r="BZ194" s="15"/>
      <c r="CA194" s="15"/>
      <c r="CB194" s="15"/>
      <c r="CC194" s="15"/>
      <c r="CD194" s="15"/>
      <c r="CE194" s="15"/>
      <c r="CF194" s="15"/>
      <c r="CG194" s="15"/>
      <c r="CH194" s="15"/>
      <c r="CI194" s="15"/>
      <c r="CJ194" s="15"/>
      <c r="CK194" s="15"/>
      <c r="CL194" s="15"/>
      <c r="CM194" s="15"/>
      <c r="CN194" s="15"/>
      <c r="CO194" s="15"/>
      <c r="CP194" s="15"/>
      <c r="CQ194" s="15"/>
      <c r="CR194" s="15"/>
      <c r="CS194" s="15"/>
      <c r="CT194" s="15"/>
      <c r="CU194" s="15"/>
      <c r="CV194" s="15"/>
      <c r="CW194" s="15"/>
      <c r="CX194" s="15"/>
      <c r="CY194" s="15"/>
      <c r="CZ194" s="15"/>
      <c r="DA194" s="15"/>
      <c r="DB194" s="15"/>
      <c r="DC194" s="15"/>
      <c r="DD194" s="15"/>
      <c r="DE194" s="15"/>
      <c r="DF194" s="15"/>
      <c r="DG194" s="15"/>
      <c r="DH194" s="15"/>
      <c r="DI194" s="15"/>
      <c r="DJ194" s="15"/>
      <c r="DK194" s="15"/>
      <c r="DL194" s="15"/>
      <c r="DM194" s="15"/>
      <c r="DN194" s="15"/>
      <c r="DO194" s="15"/>
      <c r="DP194" s="15"/>
      <c r="DQ194" s="15"/>
      <c r="DR194" s="15"/>
      <c r="DS194" s="15"/>
      <c r="DT194" s="15"/>
      <c r="DU194" s="15"/>
      <c r="DV194" s="15"/>
      <c r="DW194" s="15"/>
      <c r="DX194" s="15"/>
      <c r="DY194" s="15"/>
      <c r="DZ194" s="15"/>
      <c r="EA194" s="15"/>
      <c r="EB194" s="15"/>
      <c r="EC194" s="15"/>
      <c r="ED194" s="15"/>
      <c r="EE194" s="15"/>
      <c r="EF194" s="15"/>
      <c r="EG194" s="15"/>
      <c r="EH194" s="15"/>
      <c r="EI194" s="15"/>
      <c r="EJ194" s="15"/>
      <c r="EK194" s="15"/>
      <c r="EL194" s="15"/>
      <c r="EM194" s="15"/>
      <c r="EN194" s="15"/>
      <c r="EO194" s="15"/>
      <c r="EP194" s="15"/>
      <c r="EQ194" s="15"/>
      <c r="ER194" s="15"/>
      <c r="ES194" s="15"/>
      <c r="ET194" s="15"/>
      <c r="EU194" s="15"/>
      <c r="EV194" s="15"/>
      <c r="EW194" s="15"/>
      <c r="EX194" s="15"/>
      <c r="EY194" s="15"/>
      <c r="EZ194" s="15"/>
      <c r="FA194" s="15"/>
      <c r="FB194" s="15"/>
      <c r="FC194" s="15"/>
      <c r="FD194" s="15"/>
      <c r="FE194" s="15"/>
      <c r="FF194" s="15"/>
      <c r="FG194" s="15"/>
      <c r="FH194" s="15"/>
      <c r="FI194" s="15"/>
      <c r="FJ194" s="15"/>
      <c r="FK194" s="15"/>
      <c r="FL194" s="15"/>
      <c r="FM194" s="15"/>
      <c r="FN194" s="15"/>
      <c r="FO194" s="15"/>
      <c r="FP194" s="15"/>
      <c r="FQ194" s="15"/>
      <c r="FR194" s="15"/>
      <c r="FS194" s="15"/>
      <c r="FT194" s="15"/>
      <c r="FU194" s="15"/>
      <c r="FV194" s="15"/>
      <c r="FW194" s="15"/>
      <c r="FX194" s="15"/>
      <c r="FY194" s="15"/>
      <c r="FZ194" s="15"/>
      <c r="GA194" s="15"/>
      <c r="GB194" s="15"/>
      <c r="GC194" s="15"/>
      <c r="GD194" s="15"/>
      <c r="GE194" s="15"/>
      <c r="GF194" s="15"/>
      <c r="GG194" s="15"/>
      <c r="GH194" s="15"/>
      <c r="GI194" s="15"/>
      <c r="GJ194" s="15"/>
      <c r="GK194" s="15"/>
      <c r="GL194" s="15"/>
      <c r="GM194" s="15"/>
      <c r="GN194" s="15"/>
      <c r="GO194" s="15"/>
      <c r="GP194" s="15"/>
      <c r="GQ194" s="15"/>
      <c r="GR194" s="15"/>
      <c r="GS194" s="15"/>
      <c r="GT194" s="15"/>
      <c r="GU194" s="15"/>
      <c r="GV194" s="15"/>
      <c r="GW194" s="15"/>
      <c r="GX194" s="15"/>
      <c r="GY194" s="15"/>
      <c r="GZ194" s="15"/>
      <c r="HA194" s="15"/>
      <c r="HB194" s="15"/>
      <c r="HC194" s="15"/>
      <c r="HD194" s="15"/>
      <c r="HE194" s="15"/>
      <c r="HF194" s="15"/>
      <c r="HG194" s="15"/>
      <c r="HH194" s="15"/>
      <c r="HI194" s="15"/>
      <c r="HJ194" s="15"/>
      <c r="HK194" s="15"/>
      <c r="HL194" s="15"/>
      <c r="HM194" s="15"/>
      <c r="HN194" s="15"/>
      <c r="HO194" s="15"/>
      <c r="HP194" s="15"/>
      <c r="HQ194" s="15"/>
      <c r="HR194" s="15"/>
      <c r="HS194" s="15"/>
      <c r="HT194" s="15"/>
      <c r="HU194" s="15"/>
      <c r="HV194" s="15"/>
      <c r="HW194" s="15"/>
      <c r="HX194" s="15"/>
      <c r="HY194" s="15"/>
      <c r="HZ194" s="15"/>
      <c r="IA194" s="15"/>
      <c r="IB194" s="15"/>
      <c r="IC194" s="15"/>
      <c r="ID194" s="15"/>
      <c r="IE194" s="15"/>
      <c r="IF194" s="15"/>
      <c r="IG194" s="15"/>
      <c r="IH194" s="15"/>
      <c r="II194" s="15"/>
      <c r="IJ194" s="15"/>
      <c r="IK194" s="15"/>
      <c r="IL194" s="15"/>
      <c r="IM194" s="15"/>
      <c r="IN194" s="15"/>
      <c r="IO194" s="15"/>
      <c r="IP194" s="15"/>
      <c r="IQ194" s="15"/>
      <c r="IR194" s="15"/>
      <c r="IS194" s="15"/>
      <c r="IT194" s="15"/>
      <c r="IU194" s="15"/>
      <c r="IV194" s="15"/>
    </row>
    <row r="195" spans="1:256" s="105" customFormat="1" ht="14.25" customHeight="1">
      <c r="A195" s="342" t="s">
        <v>91</v>
      </c>
      <c r="B195" s="184"/>
      <c r="C195" s="185"/>
      <c r="D195" s="229"/>
      <c r="E195" s="185"/>
      <c r="F195" s="229"/>
      <c r="G195" s="29"/>
      <c r="H195" s="109"/>
      <c r="I195" s="28"/>
      <c r="J195" s="28"/>
      <c r="K195" s="28"/>
      <c r="L195" s="28"/>
      <c r="M195" s="28"/>
      <c r="N195" s="28"/>
      <c r="O195" s="69"/>
      <c r="P195" s="69"/>
      <c r="Q195" s="15"/>
      <c r="R195" s="134"/>
      <c r="S195" s="15"/>
      <c r="T195" s="15"/>
      <c r="U195" s="134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F195" s="15"/>
      <c r="AG195" s="15"/>
      <c r="AH195" s="15"/>
      <c r="AI195" s="15"/>
      <c r="AJ195" s="15"/>
      <c r="AK195" s="15"/>
      <c r="AL195" s="15"/>
      <c r="AM195" s="15"/>
      <c r="AN195" s="15"/>
      <c r="AO195" s="15"/>
      <c r="AP195" s="15"/>
      <c r="AQ195" s="15"/>
      <c r="AR195" s="15"/>
      <c r="AS195" s="15"/>
      <c r="AT195" s="15"/>
      <c r="AU195" s="15"/>
      <c r="AV195" s="15"/>
      <c r="AW195" s="15"/>
      <c r="AX195" s="15"/>
      <c r="AY195" s="15"/>
      <c r="AZ195" s="15"/>
      <c r="BA195" s="15"/>
      <c r="BB195" s="15"/>
      <c r="BC195" s="15"/>
      <c r="BD195" s="15"/>
      <c r="BE195" s="15"/>
      <c r="BF195" s="15"/>
      <c r="BG195" s="15"/>
      <c r="BH195" s="15"/>
      <c r="BI195" s="15"/>
      <c r="BJ195" s="15"/>
      <c r="BK195" s="15"/>
      <c r="BL195" s="15"/>
      <c r="BM195" s="15"/>
      <c r="BN195" s="15"/>
      <c r="BO195" s="15"/>
      <c r="BP195" s="15"/>
      <c r="BQ195" s="15"/>
      <c r="BR195" s="15"/>
      <c r="BS195" s="15"/>
      <c r="BT195" s="15"/>
      <c r="BU195" s="15"/>
      <c r="BV195" s="15"/>
      <c r="BW195" s="15"/>
      <c r="BX195" s="15"/>
      <c r="BY195" s="15"/>
      <c r="BZ195" s="15"/>
      <c r="CA195" s="15"/>
      <c r="CB195" s="15"/>
      <c r="CC195" s="15"/>
      <c r="CD195" s="15"/>
      <c r="CE195" s="15"/>
      <c r="CF195" s="15"/>
      <c r="CG195" s="15"/>
      <c r="CH195" s="15"/>
      <c r="CI195" s="15"/>
      <c r="CJ195" s="15"/>
      <c r="CK195" s="15"/>
      <c r="CL195" s="15"/>
      <c r="CM195" s="15"/>
      <c r="CN195" s="15"/>
      <c r="CO195" s="15"/>
      <c r="CP195" s="15"/>
      <c r="CQ195" s="15"/>
      <c r="CR195" s="15"/>
      <c r="CS195" s="15"/>
      <c r="CT195" s="15"/>
      <c r="CU195" s="15"/>
      <c r="CV195" s="15"/>
      <c r="CW195" s="15"/>
      <c r="CX195" s="15"/>
      <c r="CY195" s="15"/>
      <c r="CZ195" s="15"/>
      <c r="DA195" s="15"/>
      <c r="DB195" s="15"/>
      <c r="DC195" s="15"/>
      <c r="DD195" s="15"/>
      <c r="DE195" s="15"/>
      <c r="DF195" s="15"/>
      <c r="DG195" s="15"/>
      <c r="DH195" s="15"/>
      <c r="DI195" s="15"/>
      <c r="DJ195" s="15"/>
      <c r="DK195" s="15"/>
      <c r="DL195" s="15"/>
      <c r="DM195" s="15"/>
      <c r="DN195" s="15"/>
      <c r="DO195" s="15"/>
      <c r="DP195" s="15"/>
      <c r="DQ195" s="15"/>
      <c r="DR195" s="15"/>
      <c r="DS195" s="15"/>
      <c r="DT195" s="15"/>
      <c r="DU195" s="15"/>
      <c r="DV195" s="15"/>
      <c r="DW195" s="15"/>
      <c r="DX195" s="15"/>
      <c r="DY195" s="15"/>
      <c r="DZ195" s="15"/>
      <c r="EA195" s="15"/>
      <c r="EB195" s="15"/>
      <c r="EC195" s="15"/>
      <c r="ED195" s="15"/>
      <c r="EE195" s="15"/>
      <c r="EF195" s="15"/>
      <c r="EG195" s="15"/>
      <c r="EH195" s="15"/>
      <c r="EI195" s="15"/>
      <c r="EJ195" s="15"/>
      <c r="EK195" s="15"/>
      <c r="EL195" s="15"/>
      <c r="EM195" s="15"/>
      <c r="EN195" s="15"/>
      <c r="EO195" s="15"/>
      <c r="EP195" s="15"/>
      <c r="EQ195" s="15"/>
      <c r="ER195" s="15"/>
      <c r="ES195" s="15"/>
      <c r="ET195" s="15"/>
      <c r="EU195" s="15"/>
      <c r="EV195" s="15"/>
      <c r="EW195" s="15"/>
      <c r="EX195" s="15"/>
      <c r="EY195" s="15"/>
      <c r="EZ195" s="15"/>
      <c r="FA195" s="15"/>
      <c r="FB195" s="15"/>
      <c r="FC195" s="15"/>
      <c r="FD195" s="15"/>
      <c r="FE195" s="15"/>
      <c r="FF195" s="15"/>
      <c r="FG195" s="15"/>
      <c r="FH195" s="15"/>
      <c r="FI195" s="15"/>
      <c r="FJ195" s="15"/>
      <c r="FK195" s="15"/>
      <c r="FL195" s="15"/>
      <c r="FM195" s="15"/>
      <c r="FN195" s="15"/>
      <c r="FO195" s="15"/>
      <c r="FP195" s="15"/>
      <c r="FQ195" s="15"/>
      <c r="FR195" s="15"/>
      <c r="FS195" s="15"/>
      <c r="FT195" s="15"/>
      <c r="FU195" s="15"/>
      <c r="FV195" s="15"/>
      <c r="FW195" s="15"/>
      <c r="FX195" s="15"/>
      <c r="FY195" s="15"/>
      <c r="FZ195" s="15"/>
      <c r="GA195" s="15"/>
      <c r="GB195" s="15"/>
      <c r="GC195" s="15"/>
      <c r="GD195" s="15"/>
      <c r="GE195" s="15"/>
      <c r="GF195" s="15"/>
      <c r="GG195" s="15"/>
      <c r="GH195" s="15"/>
      <c r="GI195" s="15"/>
      <c r="GJ195" s="15"/>
      <c r="GK195" s="15"/>
      <c r="GL195" s="15"/>
      <c r="GM195" s="15"/>
      <c r="GN195" s="15"/>
      <c r="GO195" s="15"/>
      <c r="GP195" s="15"/>
      <c r="GQ195" s="15"/>
      <c r="GR195" s="15"/>
      <c r="GS195" s="15"/>
      <c r="GT195" s="15"/>
      <c r="GU195" s="15"/>
      <c r="GV195" s="15"/>
      <c r="GW195" s="15"/>
      <c r="GX195" s="15"/>
      <c r="GY195" s="15"/>
      <c r="GZ195" s="15"/>
      <c r="HA195" s="15"/>
      <c r="HB195" s="15"/>
      <c r="HC195" s="15"/>
      <c r="HD195" s="15"/>
      <c r="HE195" s="15"/>
      <c r="HF195" s="15"/>
      <c r="HG195" s="15"/>
      <c r="HH195" s="15"/>
      <c r="HI195" s="15"/>
      <c r="HJ195" s="15"/>
      <c r="HK195" s="15"/>
      <c r="HL195" s="15"/>
      <c r="HM195" s="15"/>
      <c r="HN195" s="15"/>
      <c r="HO195" s="15"/>
      <c r="HP195" s="15"/>
      <c r="HQ195" s="15"/>
      <c r="HR195" s="15"/>
      <c r="HS195" s="15"/>
      <c r="HT195" s="15"/>
      <c r="HU195" s="15"/>
      <c r="HV195" s="15"/>
      <c r="HW195" s="15"/>
      <c r="HX195" s="15"/>
      <c r="HY195" s="15"/>
      <c r="HZ195" s="15"/>
      <c r="IA195" s="15"/>
      <c r="IB195" s="15"/>
      <c r="IC195" s="15"/>
      <c r="ID195" s="15"/>
      <c r="IE195" s="15"/>
      <c r="IF195" s="15"/>
      <c r="IG195" s="15"/>
      <c r="IH195" s="15"/>
      <c r="II195" s="15"/>
      <c r="IJ195" s="15"/>
      <c r="IK195" s="15"/>
      <c r="IL195" s="15"/>
      <c r="IM195" s="15"/>
      <c r="IN195" s="15"/>
      <c r="IO195" s="15"/>
      <c r="IP195" s="15"/>
      <c r="IQ195" s="15"/>
      <c r="IR195" s="15"/>
      <c r="IS195" s="15"/>
      <c r="IT195" s="15"/>
      <c r="IU195" s="15"/>
      <c r="IV195" s="15"/>
    </row>
    <row r="196" spans="1:256" s="105" customFormat="1" ht="6.75" customHeight="1">
      <c r="A196" s="342"/>
      <c r="B196" s="184"/>
      <c r="C196" s="185"/>
      <c r="D196" s="229"/>
      <c r="E196" s="185"/>
      <c r="F196" s="229"/>
      <c r="G196" s="29"/>
      <c r="H196" s="109"/>
      <c r="I196" s="28"/>
      <c r="J196" s="28"/>
      <c r="K196" s="28"/>
      <c r="L196" s="28"/>
      <c r="M196" s="28"/>
      <c r="N196" s="28"/>
      <c r="O196" s="69"/>
      <c r="P196" s="69"/>
      <c r="Q196" s="15"/>
      <c r="R196" s="134"/>
      <c r="S196" s="15"/>
      <c r="T196" s="15"/>
      <c r="U196" s="134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F196" s="15"/>
      <c r="AG196" s="15"/>
      <c r="AH196" s="15"/>
      <c r="AI196" s="15"/>
      <c r="AJ196" s="15"/>
      <c r="AK196" s="15"/>
      <c r="AL196" s="15"/>
      <c r="AM196" s="15"/>
      <c r="AN196" s="15"/>
      <c r="AO196" s="15"/>
      <c r="AP196" s="15"/>
      <c r="AQ196" s="15"/>
      <c r="AR196" s="15"/>
      <c r="AS196" s="15"/>
      <c r="AT196" s="15"/>
      <c r="AU196" s="15"/>
      <c r="AV196" s="15"/>
      <c r="AW196" s="15"/>
      <c r="AX196" s="15"/>
      <c r="AY196" s="15"/>
      <c r="AZ196" s="15"/>
      <c r="BA196" s="15"/>
      <c r="BB196" s="15"/>
      <c r="BC196" s="15"/>
      <c r="BD196" s="15"/>
      <c r="BE196" s="15"/>
      <c r="BF196" s="15"/>
      <c r="BG196" s="15"/>
      <c r="BH196" s="15"/>
      <c r="BI196" s="15"/>
      <c r="BJ196" s="15"/>
      <c r="BK196" s="15"/>
      <c r="BL196" s="15"/>
      <c r="BM196" s="15"/>
      <c r="BN196" s="15"/>
      <c r="BO196" s="15"/>
      <c r="BP196" s="15"/>
      <c r="BQ196" s="15"/>
      <c r="BR196" s="15"/>
      <c r="BS196" s="15"/>
      <c r="BT196" s="15"/>
      <c r="BU196" s="15"/>
      <c r="BV196" s="15"/>
      <c r="BW196" s="15"/>
      <c r="BX196" s="15"/>
      <c r="BY196" s="15"/>
      <c r="BZ196" s="15"/>
      <c r="CA196" s="15"/>
      <c r="CB196" s="15"/>
      <c r="CC196" s="15"/>
      <c r="CD196" s="15"/>
      <c r="CE196" s="15"/>
      <c r="CF196" s="15"/>
      <c r="CG196" s="15"/>
      <c r="CH196" s="15"/>
      <c r="CI196" s="15"/>
      <c r="CJ196" s="15"/>
      <c r="CK196" s="15"/>
      <c r="CL196" s="15"/>
      <c r="CM196" s="15"/>
      <c r="CN196" s="15"/>
      <c r="CO196" s="15"/>
      <c r="CP196" s="15"/>
      <c r="CQ196" s="15"/>
      <c r="CR196" s="15"/>
      <c r="CS196" s="15"/>
      <c r="CT196" s="15"/>
      <c r="CU196" s="15"/>
      <c r="CV196" s="15"/>
      <c r="CW196" s="15"/>
      <c r="CX196" s="15"/>
      <c r="CY196" s="15"/>
      <c r="CZ196" s="15"/>
      <c r="DA196" s="15"/>
      <c r="DB196" s="15"/>
      <c r="DC196" s="15"/>
      <c r="DD196" s="15"/>
      <c r="DE196" s="15"/>
      <c r="DF196" s="15"/>
      <c r="DG196" s="15"/>
      <c r="DH196" s="15"/>
      <c r="DI196" s="15"/>
      <c r="DJ196" s="15"/>
      <c r="DK196" s="15"/>
      <c r="DL196" s="15"/>
      <c r="DM196" s="15"/>
      <c r="DN196" s="15"/>
      <c r="DO196" s="15"/>
      <c r="DP196" s="15"/>
      <c r="DQ196" s="15"/>
      <c r="DR196" s="15"/>
      <c r="DS196" s="15"/>
      <c r="DT196" s="15"/>
      <c r="DU196" s="15"/>
      <c r="DV196" s="15"/>
      <c r="DW196" s="15"/>
      <c r="DX196" s="15"/>
      <c r="DY196" s="15"/>
      <c r="DZ196" s="15"/>
      <c r="EA196" s="15"/>
      <c r="EB196" s="15"/>
      <c r="EC196" s="15"/>
      <c r="ED196" s="15"/>
      <c r="EE196" s="15"/>
      <c r="EF196" s="15"/>
      <c r="EG196" s="15"/>
      <c r="EH196" s="15"/>
      <c r="EI196" s="15"/>
      <c r="EJ196" s="15"/>
      <c r="EK196" s="15"/>
      <c r="EL196" s="15"/>
      <c r="EM196" s="15"/>
      <c r="EN196" s="15"/>
      <c r="EO196" s="15"/>
      <c r="EP196" s="15"/>
      <c r="EQ196" s="15"/>
      <c r="ER196" s="15"/>
      <c r="ES196" s="15"/>
      <c r="ET196" s="15"/>
      <c r="EU196" s="15"/>
      <c r="EV196" s="15"/>
      <c r="EW196" s="15"/>
      <c r="EX196" s="15"/>
      <c r="EY196" s="15"/>
      <c r="EZ196" s="15"/>
      <c r="FA196" s="15"/>
      <c r="FB196" s="15"/>
      <c r="FC196" s="15"/>
      <c r="FD196" s="15"/>
      <c r="FE196" s="15"/>
      <c r="FF196" s="15"/>
      <c r="FG196" s="15"/>
      <c r="FH196" s="15"/>
      <c r="FI196" s="15"/>
      <c r="FJ196" s="15"/>
      <c r="FK196" s="15"/>
      <c r="FL196" s="15"/>
      <c r="FM196" s="15"/>
      <c r="FN196" s="15"/>
      <c r="FO196" s="15"/>
      <c r="FP196" s="15"/>
      <c r="FQ196" s="15"/>
      <c r="FR196" s="15"/>
      <c r="FS196" s="15"/>
      <c r="FT196" s="15"/>
      <c r="FU196" s="15"/>
      <c r="FV196" s="15"/>
      <c r="FW196" s="15"/>
      <c r="FX196" s="15"/>
      <c r="FY196" s="15"/>
      <c r="FZ196" s="15"/>
      <c r="GA196" s="15"/>
      <c r="GB196" s="15"/>
      <c r="GC196" s="15"/>
      <c r="GD196" s="15"/>
      <c r="GE196" s="15"/>
      <c r="GF196" s="15"/>
      <c r="GG196" s="15"/>
      <c r="GH196" s="15"/>
      <c r="GI196" s="15"/>
      <c r="GJ196" s="15"/>
      <c r="GK196" s="15"/>
      <c r="GL196" s="15"/>
      <c r="GM196" s="15"/>
      <c r="GN196" s="15"/>
      <c r="GO196" s="15"/>
      <c r="GP196" s="15"/>
      <c r="GQ196" s="15"/>
      <c r="GR196" s="15"/>
      <c r="GS196" s="15"/>
      <c r="GT196" s="15"/>
      <c r="GU196" s="15"/>
      <c r="GV196" s="15"/>
      <c r="GW196" s="15"/>
      <c r="GX196" s="15"/>
      <c r="GY196" s="15"/>
      <c r="GZ196" s="15"/>
      <c r="HA196" s="15"/>
      <c r="HB196" s="15"/>
      <c r="HC196" s="15"/>
      <c r="HD196" s="15"/>
      <c r="HE196" s="15"/>
      <c r="HF196" s="15"/>
      <c r="HG196" s="15"/>
      <c r="HH196" s="15"/>
      <c r="HI196" s="15"/>
      <c r="HJ196" s="15"/>
      <c r="HK196" s="15"/>
      <c r="HL196" s="15"/>
      <c r="HM196" s="15"/>
      <c r="HN196" s="15"/>
      <c r="HO196" s="15"/>
      <c r="HP196" s="15"/>
      <c r="HQ196" s="15"/>
      <c r="HR196" s="15"/>
      <c r="HS196" s="15"/>
      <c r="HT196" s="15"/>
      <c r="HU196" s="15"/>
      <c r="HV196" s="15"/>
      <c r="HW196" s="15"/>
      <c r="HX196" s="15"/>
      <c r="HY196" s="15"/>
      <c r="HZ196" s="15"/>
      <c r="IA196" s="15"/>
      <c r="IB196" s="15"/>
      <c r="IC196" s="15"/>
      <c r="ID196" s="15"/>
      <c r="IE196" s="15"/>
      <c r="IF196" s="15"/>
      <c r="IG196" s="15"/>
      <c r="IH196" s="15"/>
      <c r="II196" s="15"/>
      <c r="IJ196" s="15"/>
      <c r="IK196" s="15"/>
      <c r="IL196" s="15"/>
      <c r="IM196" s="15"/>
      <c r="IN196" s="15"/>
      <c r="IO196" s="15"/>
      <c r="IP196" s="15"/>
      <c r="IQ196" s="15"/>
      <c r="IR196" s="15"/>
      <c r="IS196" s="15"/>
      <c r="IT196" s="15"/>
      <c r="IU196" s="15"/>
      <c r="IV196" s="15"/>
    </row>
    <row r="197" spans="1:256" s="105" customFormat="1" ht="25.5" customHeight="1">
      <c r="A197" s="7" t="s">
        <v>325</v>
      </c>
      <c r="B197" s="7" t="s">
        <v>327</v>
      </c>
      <c r="C197" s="5" t="s">
        <v>328</v>
      </c>
      <c r="D197" s="44" t="s">
        <v>471</v>
      </c>
      <c r="E197" s="51" t="s">
        <v>472</v>
      </c>
      <c r="F197" s="5" t="s">
        <v>299</v>
      </c>
      <c r="G197" s="43" t="s">
        <v>473</v>
      </c>
      <c r="H197" s="109"/>
      <c r="I197" s="28"/>
      <c r="J197" s="28"/>
      <c r="K197" s="28"/>
      <c r="L197" s="28"/>
      <c r="M197" s="28"/>
      <c r="N197" s="28"/>
      <c r="O197" s="69"/>
      <c r="P197" s="69"/>
      <c r="Q197" s="15"/>
      <c r="R197" s="134"/>
      <c r="S197" s="15"/>
      <c r="T197" s="15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F197" s="15"/>
      <c r="AG197" s="15"/>
      <c r="AH197" s="15"/>
      <c r="AI197" s="15"/>
      <c r="AJ197" s="15"/>
      <c r="AK197" s="15"/>
      <c r="AL197" s="15"/>
      <c r="AM197" s="15"/>
      <c r="AN197" s="15"/>
      <c r="AO197" s="15"/>
      <c r="AP197" s="15"/>
      <c r="AQ197" s="15"/>
      <c r="AR197" s="15"/>
      <c r="AS197" s="15"/>
      <c r="AT197" s="15"/>
      <c r="AU197" s="15"/>
      <c r="AV197" s="15"/>
      <c r="AW197" s="15"/>
      <c r="AX197" s="15"/>
      <c r="AY197" s="15"/>
      <c r="AZ197" s="15"/>
      <c r="BA197" s="15"/>
      <c r="BB197" s="15"/>
      <c r="BC197" s="15"/>
      <c r="BD197" s="15"/>
      <c r="BE197" s="15"/>
      <c r="BF197" s="15"/>
      <c r="BG197" s="15"/>
      <c r="BH197" s="15"/>
      <c r="BI197" s="15"/>
      <c r="BJ197" s="15"/>
      <c r="BK197" s="15"/>
      <c r="BL197" s="15"/>
      <c r="BM197" s="15"/>
      <c r="BN197" s="15"/>
      <c r="BO197" s="15"/>
      <c r="BP197" s="15"/>
      <c r="BQ197" s="15"/>
      <c r="BR197" s="15"/>
      <c r="BS197" s="15"/>
      <c r="BT197" s="15"/>
      <c r="BU197" s="15"/>
      <c r="BV197" s="15"/>
      <c r="BW197" s="15"/>
      <c r="BX197" s="15"/>
      <c r="BY197" s="15"/>
      <c r="BZ197" s="15"/>
      <c r="CA197" s="15"/>
      <c r="CB197" s="15"/>
      <c r="CC197" s="15"/>
      <c r="CD197" s="15"/>
      <c r="CE197" s="15"/>
      <c r="CF197" s="15"/>
      <c r="CG197" s="15"/>
      <c r="CH197" s="15"/>
      <c r="CI197" s="15"/>
      <c r="CJ197" s="15"/>
      <c r="CK197" s="15"/>
      <c r="CL197" s="15"/>
      <c r="CM197" s="15"/>
      <c r="CN197" s="15"/>
      <c r="CO197" s="15"/>
      <c r="CP197" s="15"/>
      <c r="CQ197" s="15"/>
      <c r="CR197" s="15"/>
      <c r="CS197" s="15"/>
      <c r="CT197" s="15"/>
      <c r="CU197" s="15"/>
      <c r="CV197" s="15"/>
      <c r="CW197" s="15"/>
      <c r="CX197" s="15"/>
      <c r="CY197" s="15"/>
      <c r="CZ197" s="15"/>
      <c r="DA197" s="15"/>
      <c r="DB197" s="15"/>
      <c r="DC197" s="15"/>
      <c r="DD197" s="15"/>
      <c r="DE197" s="15"/>
      <c r="DF197" s="15"/>
      <c r="DG197" s="15"/>
      <c r="DH197" s="15"/>
      <c r="DI197" s="15"/>
      <c r="DJ197" s="15"/>
      <c r="DK197" s="15"/>
      <c r="DL197" s="15"/>
      <c r="DM197" s="15"/>
      <c r="DN197" s="15"/>
      <c r="DO197" s="15"/>
      <c r="DP197" s="15"/>
      <c r="DQ197" s="15"/>
      <c r="DR197" s="15"/>
      <c r="DS197" s="15"/>
      <c r="DT197" s="15"/>
      <c r="DU197" s="15"/>
      <c r="DV197" s="15"/>
      <c r="DW197" s="15"/>
      <c r="DX197" s="15"/>
      <c r="DY197" s="15"/>
      <c r="DZ197" s="15"/>
      <c r="EA197" s="15"/>
      <c r="EB197" s="15"/>
      <c r="EC197" s="15"/>
      <c r="ED197" s="15"/>
      <c r="EE197" s="15"/>
      <c r="EF197" s="15"/>
      <c r="EG197" s="15"/>
      <c r="EH197" s="15"/>
      <c r="EI197" s="15"/>
      <c r="EJ197" s="15"/>
      <c r="EK197" s="15"/>
      <c r="EL197" s="15"/>
      <c r="EM197" s="15"/>
      <c r="EN197" s="15"/>
      <c r="EO197" s="15"/>
      <c r="EP197" s="15"/>
      <c r="EQ197" s="15"/>
      <c r="ER197" s="15"/>
      <c r="ES197" s="15"/>
      <c r="ET197" s="15"/>
      <c r="EU197" s="15"/>
      <c r="EV197" s="15"/>
      <c r="EW197" s="15"/>
      <c r="EX197" s="15"/>
      <c r="EY197" s="15"/>
      <c r="EZ197" s="15"/>
      <c r="FA197" s="15"/>
      <c r="FB197" s="15"/>
      <c r="FC197" s="15"/>
      <c r="FD197" s="15"/>
      <c r="FE197" s="15"/>
      <c r="FF197" s="15"/>
      <c r="FG197" s="15"/>
      <c r="FH197" s="15"/>
      <c r="FI197" s="15"/>
      <c r="FJ197" s="15"/>
      <c r="FK197" s="15"/>
      <c r="FL197" s="15"/>
      <c r="FM197" s="15"/>
      <c r="FN197" s="15"/>
      <c r="FO197" s="15"/>
      <c r="FP197" s="15"/>
      <c r="FQ197" s="15"/>
      <c r="FR197" s="15"/>
      <c r="FS197" s="15"/>
      <c r="FT197" s="15"/>
      <c r="FU197" s="15"/>
      <c r="FV197" s="15"/>
      <c r="FW197" s="15"/>
      <c r="FX197" s="15"/>
      <c r="FY197" s="15"/>
      <c r="FZ197" s="15"/>
      <c r="GA197" s="15"/>
      <c r="GB197" s="15"/>
      <c r="GC197" s="15"/>
      <c r="GD197" s="15"/>
      <c r="GE197" s="15"/>
      <c r="GF197" s="15"/>
      <c r="GG197" s="15"/>
      <c r="GH197" s="15"/>
      <c r="GI197" s="15"/>
      <c r="GJ197" s="15"/>
      <c r="GK197" s="15"/>
      <c r="GL197" s="15"/>
      <c r="GM197" s="15"/>
      <c r="GN197" s="15"/>
      <c r="GO197" s="15"/>
      <c r="GP197" s="15"/>
      <c r="GQ197" s="15"/>
      <c r="GR197" s="15"/>
      <c r="GS197" s="15"/>
      <c r="GT197" s="15"/>
      <c r="GU197" s="15"/>
      <c r="GV197" s="15"/>
      <c r="GW197" s="15"/>
      <c r="GX197" s="15"/>
      <c r="GY197" s="15"/>
      <c r="GZ197" s="15"/>
      <c r="HA197" s="15"/>
      <c r="HB197" s="15"/>
      <c r="HC197" s="15"/>
      <c r="HD197" s="15"/>
      <c r="HE197" s="15"/>
      <c r="HF197" s="15"/>
      <c r="HG197" s="15"/>
      <c r="HH197" s="15"/>
      <c r="HI197" s="15"/>
      <c r="HJ197" s="15"/>
      <c r="HK197" s="15"/>
      <c r="HL197" s="15"/>
      <c r="HM197" s="15"/>
      <c r="HN197" s="15"/>
      <c r="HO197" s="15"/>
      <c r="HP197" s="15"/>
      <c r="HQ197" s="15"/>
      <c r="HR197" s="15"/>
      <c r="HS197" s="15"/>
      <c r="HT197" s="15"/>
      <c r="HU197" s="15"/>
      <c r="HV197" s="15"/>
      <c r="HW197" s="15"/>
      <c r="HX197" s="15"/>
      <c r="HY197" s="15"/>
      <c r="HZ197" s="15"/>
      <c r="IA197" s="15"/>
      <c r="IB197" s="15"/>
      <c r="IC197" s="15"/>
      <c r="ID197" s="15"/>
      <c r="IE197" s="15"/>
      <c r="IF197" s="15"/>
      <c r="IG197" s="15"/>
      <c r="IH197" s="15"/>
      <c r="II197" s="15"/>
      <c r="IJ197" s="15"/>
      <c r="IK197" s="15"/>
      <c r="IL197" s="15"/>
      <c r="IM197" s="15"/>
      <c r="IN197" s="15"/>
      <c r="IO197" s="15"/>
      <c r="IP197" s="15"/>
      <c r="IQ197" s="15"/>
      <c r="IR197" s="15"/>
      <c r="IS197" s="15"/>
      <c r="IT197" s="15"/>
      <c r="IU197" s="15"/>
      <c r="IV197" s="15"/>
    </row>
    <row r="198" spans="1:256" s="105" customFormat="1" ht="12.75">
      <c r="A198" s="130" t="s">
        <v>154</v>
      </c>
      <c r="B198" s="127">
        <v>3311</v>
      </c>
      <c r="C198" s="118" t="s">
        <v>232</v>
      </c>
      <c r="D198" s="298">
        <v>29060</v>
      </c>
      <c r="E198" s="267">
        <v>29932</v>
      </c>
      <c r="F198" s="267">
        <v>25095</v>
      </c>
      <c r="G198" s="273">
        <f aca="true" t="shared" si="7" ref="G198:G203">F198/E198*100</f>
        <v>83.8400374181478</v>
      </c>
      <c r="H198" s="109"/>
      <c r="I198" s="28"/>
      <c r="J198" s="28"/>
      <c r="K198" s="28"/>
      <c r="L198" s="28"/>
      <c r="M198" s="28"/>
      <c r="N198" s="28"/>
      <c r="O198" s="69"/>
      <c r="P198" s="69"/>
      <c r="Q198" s="15"/>
      <c r="R198" s="134"/>
      <c r="S198" s="15"/>
      <c r="T198" s="15"/>
      <c r="U198" s="134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F198" s="15"/>
      <c r="AG198" s="15"/>
      <c r="AH198" s="15"/>
      <c r="AI198" s="15"/>
      <c r="AJ198" s="15"/>
      <c r="AK198" s="15"/>
      <c r="AL198" s="15"/>
      <c r="AM198" s="15"/>
      <c r="AN198" s="15"/>
      <c r="AO198" s="15"/>
      <c r="AP198" s="15"/>
      <c r="AQ198" s="15"/>
      <c r="AR198" s="15"/>
      <c r="AS198" s="15"/>
      <c r="AT198" s="15"/>
      <c r="AU198" s="15"/>
      <c r="AV198" s="15"/>
      <c r="AW198" s="15"/>
      <c r="AX198" s="15"/>
      <c r="AY198" s="15"/>
      <c r="AZ198" s="15"/>
      <c r="BA198" s="15"/>
      <c r="BB198" s="15"/>
      <c r="BC198" s="15"/>
      <c r="BD198" s="15"/>
      <c r="BE198" s="15"/>
      <c r="BF198" s="15"/>
      <c r="BG198" s="15"/>
      <c r="BH198" s="15"/>
      <c r="BI198" s="15"/>
      <c r="BJ198" s="15"/>
      <c r="BK198" s="15"/>
      <c r="BL198" s="15"/>
      <c r="BM198" s="15"/>
      <c r="BN198" s="15"/>
      <c r="BO198" s="15"/>
      <c r="BP198" s="15"/>
      <c r="BQ198" s="15"/>
      <c r="BR198" s="15"/>
      <c r="BS198" s="15"/>
      <c r="BT198" s="15"/>
      <c r="BU198" s="15"/>
      <c r="BV198" s="15"/>
      <c r="BW198" s="15"/>
      <c r="BX198" s="15"/>
      <c r="BY198" s="15"/>
      <c r="BZ198" s="15"/>
      <c r="CA198" s="15"/>
      <c r="CB198" s="15"/>
      <c r="CC198" s="15"/>
      <c r="CD198" s="15"/>
      <c r="CE198" s="15"/>
      <c r="CF198" s="15"/>
      <c r="CG198" s="15"/>
      <c r="CH198" s="15"/>
      <c r="CI198" s="15"/>
      <c r="CJ198" s="15"/>
      <c r="CK198" s="15"/>
      <c r="CL198" s="15"/>
      <c r="CM198" s="15"/>
      <c r="CN198" s="15"/>
      <c r="CO198" s="15"/>
      <c r="CP198" s="15"/>
      <c r="CQ198" s="15"/>
      <c r="CR198" s="15"/>
      <c r="CS198" s="15"/>
      <c r="CT198" s="15"/>
      <c r="CU198" s="15"/>
      <c r="CV198" s="15"/>
      <c r="CW198" s="15"/>
      <c r="CX198" s="15"/>
      <c r="CY198" s="15"/>
      <c r="CZ198" s="15"/>
      <c r="DA198" s="15"/>
      <c r="DB198" s="15"/>
      <c r="DC198" s="15"/>
      <c r="DD198" s="15"/>
      <c r="DE198" s="15"/>
      <c r="DF198" s="15"/>
      <c r="DG198" s="15"/>
      <c r="DH198" s="15"/>
      <c r="DI198" s="15"/>
      <c r="DJ198" s="15"/>
      <c r="DK198" s="15"/>
      <c r="DL198" s="15"/>
      <c r="DM198" s="15"/>
      <c r="DN198" s="15"/>
      <c r="DO198" s="15"/>
      <c r="DP198" s="15"/>
      <c r="DQ198" s="15"/>
      <c r="DR198" s="15"/>
      <c r="DS198" s="15"/>
      <c r="DT198" s="15"/>
      <c r="DU198" s="15"/>
      <c r="DV198" s="15"/>
      <c r="DW198" s="15"/>
      <c r="DX198" s="15"/>
      <c r="DY198" s="15"/>
      <c r="DZ198" s="15"/>
      <c r="EA198" s="15"/>
      <c r="EB198" s="15"/>
      <c r="EC198" s="15"/>
      <c r="ED198" s="15"/>
      <c r="EE198" s="15"/>
      <c r="EF198" s="15"/>
      <c r="EG198" s="15"/>
      <c r="EH198" s="15"/>
      <c r="EI198" s="15"/>
      <c r="EJ198" s="15"/>
      <c r="EK198" s="15"/>
      <c r="EL198" s="15"/>
      <c r="EM198" s="15"/>
      <c r="EN198" s="15"/>
      <c r="EO198" s="15"/>
      <c r="EP198" s="15"/>
      <c r="EQ198" s="15"/>
      <c r="ER198" s="15"/>
      <c r="ES198" s="15"/>
      <c r="ET198" s="15"/>
      <c r="EU198" s="15"/>
      <c r="EV198" s="15"/>
      <c r="EW198" s="15"/>
      <c r="EX198" s="15"/>
      <c r="EY198" s="15"/>
      <c r="EZ198" s="15"/>
      <c r="FA198" s="15"/>
      <c r="FB198" s="15"/>
      <c r="FC198" s="15"/>
      <c r="FD198" s="15"/>
      <c r="FE198" s="15"/>
      <c r="FF198" s="15"/>
      <c r="FG198" s="15"/>
      <c r="FH198" s="15"/>
      <c r="FI198" s="15"/>
      <c r="FJ198" s="15"/>
      <c r="FK198" s="15"/>
      <c r="FL198" s="15"/>
      <c r="FM198" s="15"/>
      <c r="FN198" s="15"/>
      <c r="FO198" s="15"/>
      <c r="FP198" s="15"/>
      <c r="FQ198" s="15"/>
      <c r="FR198" s="15"/>
      <c r="FS198" s="15"/>
      <c r="FT198" s="15"/>
      <c r="FU198" s="15"/>
      <c r="FV198" s="15"/>
      <c r="FW198" s="15"/>
      <c r="FX198" s="15"/>
      <c r="FY198" s="15"/>
      <c r="FZ198" s="15"/>
      <c r="GA198" s="15"/>
      <c r="GB198" s="15"/>
      <c r="GC198" s="15"/>
      <c r="GD198" s="15"/>
      <c r="GE198" s="15"/>
      <c r="GF198" s="15"/>
      <c r="GG198" s="15"/>
      <c r="GH198" s="15"/>
      <c r="GI198" s="15"/>
      <c r="GJ198" s="15"/>
      <c r="GK198" s="15"/>
      <c r="GL198" s="15"/>
      <c r="GM198" s="15"/>
      <c r="GN198" s="15"/>
      <c r="GO198" s="15"/>
      <c r="GP198" s="15"/>
      <c r="GQ198" s="15"/>
      <c r="GR198" s="15"/>
      <c r="GS198" s="15"/>
      <c r="GT198" s="15"/>
      <c r="GU198" s="15"/>
      <c r="GV198" s="15"/>
      <c r="GW198" s="15"/>
      <c r="GX198" s="15"/>
      <c r="GY198" s="15"/>
      <c r="GZ198" s="15"/>
      <c r="HA198" s="15"/>
      <c r="HB198" s="15"/>
      <c r="HC198" s="15"/>
      <c r="HD198" s="15"/>
      <c r="HE198" s="15"/>
      <c r="HF198" s="15"/>
      <c r="HG198" s="15"/>
      <c r="HH198" s="15"/>
      <c r="HI198" s="15"/>
      <c r="HJ198" s="15"/>
      <c r="HK198" s="15"/>
      <c r="HL198" s="15"/>
      <c r="HM198" s="15"/>
      <c r="HN198" s="15"/>
      <c r="HO198" s="15"/>
      <c r="HP198" s="15"/>
      <c r="HQ198" s="15"/>
      <c r="HR198" s="15"/>
      <c r="HS198" s="15"/>
      <c r="HT198" s="15"/>
      <c r="HU198" s="15"/>
      <c r="HV198" s="15"/>
      <c r="HW198" s="15"/>
      <c r="HX198" s="15"/>
      <c r="HY198" s="15"/>
      <c r="HZ198" s="15"/>
      <c r="IA198" s="15"/>
      <c r="IB198" s="15"/>
      <c r="IC198" s="15"/>
      <c r="ID198" s="15"/>
      <c r="IE198" s="15"/>
      <c r="IF198" s="15"/>
      <c r="IG198" s="15"/>
      <c r="IH198" s="15"/>
      <c r="II198" s="15"/>
      <c r="IJ198" s="15"/>
      <c r="IK198" s="15"/>
      <c r="IL198" s="15"/>
      <c r="IM198" s="15"/>
      <c r="IN198" s="15"/>
      <c r="IO198" s="15"/>
      <c r="IP198" s="15"/>
      <c r="IQ198" s="15"/>
      <c r="IR198" s="15"/>
      <c r="IS198" s="15"/>
      <c r="IT198" s="15"/>
      <c r="IU198" s="15"/>
      <c r="IV198" s="15"/>
    </row>
    <row r="199" spans="1:256" s="105" customFormat="1" ht="12.75" customHeight="1">
      <c r="A199" s="130" t="s">
        <v>154</v>
      </c>
      <c r="B199" s="305">
        <v>3314</v>
      </c>
      <c r="C199" s="308" t="s">
        <v>948</v>
      </c>
      <c r="D199" s="306">
        <v>21670</v>
      </c>
      <c r="E199" s="307">
        <v>21798</v>
      </c>
      <c r="F199" s="267">
        <v>17992</v>
      </c>
      <c r="G199" s="273">
        <f t="shared" si="7"/>
        <v>82.53968253968253</v>
      </c>
      <c r="H199" s="109"/>
      <c r="I199" s="28"/>
      <c r="J199" s="28"/>
      <c r="K199" s="28"/>
      <c r="L199" s="28"/>
      <c r="M199" s="28"/>
      <c r="N199" s="28"/>
      <c r="O199" s="69"/>
      <c r="P199" s="69"/>
      <c r="Q199" s="15"/>
      <c r="R199" s="134"/>
      <c r="S199" s="15"/>
      <c r="T199" s="15"/>
      <c r="U199" s="15"/>
      <c r="V199" s="15"/>
      <c r="W199" s="15"/>
      <c r="X199" s="15"/>
      <c r="Y199" s="15"/>
      <c r="Z199" s="15"/>
      <c r="AA199" s="15"/>
      <c r="AB199" s="15"/>
      <c r="AC199" s="15"/>
      <c r="AD199" s="15"/>
      <c r="AE199" s="15"/>
      <c r="AF199" s="15"/>
      <c r="AG199" s="15"/>
      <c r="AH199" s="15"/>
      <c r="AI199" s="15"/>
      <c r="AJ199" s="15"/>
      <c r="AK199" s="15"/>
      <c r="AL199" s="15"/>
      <c r="AM199" s="15"/>
      <c r="AN199" s="15"/>
      <c r="AO199" s="15"/>
      <c r="AP199" s="15"/>
      <c r="AQ199" s="15"/>
      <c r="AR199" s="15"/>
      <c r="AS199" s="15"/>
      <c r="AT199" s="15"/>
      <c r="AU199" s="15"/>
      <c r="AV199" s="15"/>
      <c r="AW199" s="15"/>
      <c r="AX199" s="15"/>
      <c r="AY199" s="15"/>
      <c r="AZ199" s="15"/>
      <c r="BA199" s="15"/>
      <c r="BB199" s="15"/>
      <c r="BC199" s="15"/>
      <c r="BD199" s="15"/>
      <c r="BE199" s="15"/>
      <c r="BF199" s="15"/>
      <c r="BG199" s="15"/>
      <c r="BH199" s="15"/>
      <c r="BI199" s="15"/>
      <c r="BJ199" s="15"/>
      <c r="BK199" s="15"/>
      <c r="BL199" s="15"/>
      <c r="BM199" s="15"/>
      <c r="BN199" s="15"/>
      <c r="BO199" s="15"/>
      <c r="BP199" s="15"/>
      <c r="BQ199" s="15"/>
      <c r="BR199" s="15"/>
      <c r="BS199" s="15"/>
      <c r="BT199" s="15"/>
      <c r="BU199" s="15"/>
      <c r="BV199" s="15"/>
      <c r="BW199" s="15"/>
      <c r="BX199" s="15"/>
      <c r="BY199" s="15"/>
      <c r="BZ199" s="15"/>
      <c r="CA199" s="15"/>
      <c r="CB199" s="15"/>
      <c r="CC199" s="15"/>
      <c r="CD199" s="15"/>
      <c r="CE199" s="15"/>
      <c r="CF199" s="15"/>
      <c r="CG199" s="15"/>
      <c r="CH199" s="15"/>
      <c r="CI199" s="15"/>
      <c r="CJ199" s="15"/>
      <c r="CK199" s="15"/>
      <c r="CL199" s="15"/>
      <c r="CM199" s="15"/>
      <c r="CN199" s="15"/>
      <c r="CO199" s="15"/>
      <c r="CP199" s="15"/>
      <c r="CQ199" s="15"/>
      <c r="CR199" s="15"/>
      <c r="CS199" s="15"/>
      <c r="CT199" s="15"/>
      <c r="CU199" s="15"/>
      <c r="CV199" s="15"/>
      <c r="CW199" s="15"/>
      <c r="CX199" s="15"/>
      <c r="CY199" s="15"/>
      <c r="CZ199" s="15"/>
      <c r="DA199" s="15"/>
      <c r="DB199" s="15"/>
      <c r="DC199" s="15"/>
      <c r="DD199" s="15"/>
      <c r="DE199" s="15"/>
      <c r="DF199" s="15"/>
      <c r="DG199" s="15"/>
      <c r="DH199" s="15"/>
      <c r="DI199" s="15"/>
      <c r="DJ199" s="15"/>
      <c r="DK199" s="15"/>
      <c r="DL199" s="15"/>
      <c r="DM199" s="15"/>
      <c r="DN199" s="15"/>
      <c r="DO199" s="15"/>
      <c r="DP199" s="15"/>
      <c r="DQ199" s="15"/>
      <c r="DR199" s="15"/>
      <c r="DS199" s="15"/>
      <c r="DT199" s="15"/>
      <c r="DU199" s="15"/>
      <c r="DV199" s="15"/>
      <c r="DW199" s="15"/>
      <c r="DX199" s="15"/>
      <c r="DY199" s="15"/>
      <c r="DZ199" s="15"/>
      <c r="EA199" s="15"/>
      <c r="EB199" s="15"/>
      <c r="EC199" s="15"/>
      <c r="ED199" s="15"/>
      <c r="EE199" s="15"/>
      <c r="EF199" s="15"/>
      <c r="EG199" s="15"/>
      <c r="EH199" s="15"/>
      <c r="EI199" s="15"/>
      <c r="EJ199" s="15"/>
      <c r="EK199" s="15"/>
      <c r="EL199" s="15"/>
      <c r="EM199" s="15"/>
      <c r="EN199" s="15"/>
      <c r="EO199" s="15"/>
      <c r="EP199" s="15"/>
      <c r="EQ199" s="15"/>
      <c r="ER199" s="15"/>
      <c r="ES199" s="15"/>
      <c r="ET199" s="15"/>
      <c r="EU199" s="15"/>
      <c r="EV199" s="15"/>
      <c r="EW199" s="15"/>
      <c r="EX199" s="15"/>
      <c r="EY199" s="15"/>
      <c r="EZ199" s="15"/>
      <c r="FA199" s="15"/>
      <c r="FB199" s="15"/>
      <c r="FC199" s="15"/>
      <c r="FD199" s="15"/>
      <c r="FE199" s="15"/>
      <c r="FF199" s="15"/>
      <c r="FG199" s="15"/>
      <c r="FH199" s="15"/>
      <c r="FI199" s="15"/>
      <c r="FJ199" s="15"/>
      <c r="FK199" s="15"/>
      <c r="FL199" s="15"/>
      <c r="FM199" s="15"/>
      <c r="FN199" s="15"/>
      <c r="FO199" s="15"/>
      <c r="FP199" s="15"/>
      <c r="FQ199" s="15"/>
      <c r="FR199" s="15"/>
      <c r="FS199" s="15"/>
      <c r="FT199" s="15"/>
      <c r="FU199" s="15"/>
      <c r="FV199" s="15"/>
      <c r="FW199" s="15"/>
      <c r="FX199" s="15"/>
      <c r="FY199" s="15"/>
      <c r="FZ199" s="15"/>
      <c r="GA199" s="15"/>
      <c r="GB199" s="15"/>
      <c r="GC199" s="15"/>
      <c r="GD199" s="15"/>
      <c r="GE199" s="15"/>
      <c r="GF199" s="15"/>
      <c r="GG199" s="15"/>
      <c r="GH199" s="15"/>
      <c r="GI199" s="15"/>
      <c r="GJ199" s="15"/>
      <c r="GK199" s="15"/>
      <c r="GL199" s="15"/>
      <c r="GM199" s="15"/>
      <c r="GN199" s="15"/>
      <c r="GO199" s="15"/>
      <c r="GP199" s="15"/>
      <c r="GQ199" s="15"/>
      <c r="GR199" s="15"/>
      <c r="GS199" s="15"/>
      <c r="GT199" s="15"/>
      <c r="GU199" s="15"/>
      <c r="GV199" s="15"/>
      <c r="GW199" s="15"/>
      <c r="GX199" s="15"/>
      <c r="GY199" s="15"/>
      <c r="GZ199" s="15"/>
      <c r="HA199" s="15"/>
      <c r="HB199" s="15"/>
      <c r="HC199" s="15"/>
      <c r="HD199" s="15"/>
      <c r="HE199" s="15"/>
      <c r="HF199" s="15"/>
      <c r="HG199" s="15"/>
      <c r="HH199" s="15"/>
      <c r="HI199" s="15"/>
      <c r="HJ199" s="15"/>
      <c r="HK199" s="15"/>
      <c r="HL199" s="15"/>
      <c r="HM199" s="15"/>
      <c r="HN199" s="15"/>
      <c r="HO199" s="15"/>
      <c r="HP199" s="15"/>
      <c r="HQ199" s="15"/>
      <c r="HR199" s="15"/>
      <c r="HS199" s="15"/>
      <c r="HT199" s="15"/>
      <c r="HU199" s="15"/>
      <c r="HV199" s="15"/>
      <c r="HW199" s="15"/>
      <c r="HX199" s="15"/>
      <c r="HY199" s="15"/>
      <c r="HZ199" s="15"/>
      <c r="IA199" s="15"/>
      <c r="IB199" s="15"/>
      <c r="IC199" s="15"/>
      <c r="ID199" s="15"/>
      <c r="IE199" s="15"/>
      <c r="IF199" s="15"/>
      <c r="IG199" s="15"/>
      <c r="IH199" s="15"/>
      <c r="II199" s="15"/>
      <c r="IJ199" s="15"/>
      <c r="IK199" s="15"/>
      <c r="IL199" s="15"/>
      <c r="IM199" s="15"/>
      <c r="IN199" s="15"/>
      <c r="IO199" s="15"/>
      <c r="IP199" s="15"/>
      <c r="IQ199" s="15"/>
      <c r="IR199" s="15"/>
      <c r="IS199" s="15"/>
      <c r="IT199" s="15"/>
      <c r="IU199" s="15"/>
      <c r="IV199" s="15"/>
    </row>
    <row r="200" spans="1:256" s="105" customFormat="1" ht="12.75">
      <c r="A200" s="130" t="s">
        <v>154</v>
      </c>
      <c r="B200" s="305">
        <v>3315</v>
      </c>
      <c r="C200" s="308" t="s">
        <v>182</v>
      </c>
      <c r="D200" s="306">
        <v>61929</v>
      </c>
      <c r="E200" s="307">
        <v>63202</v>
      </c>
      <c r="F200" s="267">
        <v>52542</v>
      </c>
      <c r="G200" s="273">
        <f t="shared" si="7"/>
        <v>83.133445144141</v>
      </c>
      <c r="H200" s="109"/>
      <c r="I200" s="28"/>
      <c r="J200" s="28"/>
      <c r="K200" s="28"/>
      <c r="L200" s="28"/>
      <c r="M200" s="28"/>
      <c r="N200" s="28"/>
      <c r="O200" s="69"/>
      <c r="P200" s="69"/>
      <c r="Q200" s="15"/>
      <c r="R200" s="134"/>
      <c r="S200" s="15"/>
      <c r="T200" s="15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F200" s="15"/>
      <c r="AG200" s="15"/>
      <c r="AH200" s="15"/>
      <c r="AI200" s="15"/>
      <c r="AJ200" s="15"/>
      <c r="AK200" s="15"/>
      <c r="AL200" s="15"/>
      <c r="AM200" s="15"/>
      <c r="AN200" s="15"/>
      <c r="AO200" s="15"/>
      <c r="AP200" s="15"/>
      <c r="AQ200" s="15"/>
      <c r="AR200" s="15"/>
      <c r="AS200" s="15"/>
      <c r="AT200" s="15"/>
      <c r="AU200" s="15"/>
      <c r="AV200" s="15"/>
      <c r="AW200" s="15"/>
      <c r="AX200" s="15"/>
      <c r="AY200" s="15"/>
      <c r="AZ200" s="15"/>
      <c r="BA200" s="15"/>
      <c r="BB200" s="15"/>
      <c r="BC200" s="15"/>
      <c r="BD200" s="15"/>
      <c r="BE200" s="15"/>
      <c r="BF200" s="15"/>
      <c r="BG200" s="15"/>
      <c r="BH200" s="15"/>
      <c r="BI200" s="15"/>
      <c r="BJ200" s="15"/>
      <c r="BK200" s="15"/>
      <c r="BL200" s="15"/>
      <c r="BM200" s="15"/>
      <c r="BN200" s="15"/>
      <c r="BO200" s="15"/>
      <c r="BP200" s="15"/>
      <c r="BQ200" s="15"/>
      <c r="BR200" s="15"/>
      <c r="BS200" s="15"/>
      <c r="BT200" s="15"/>
      <c r="BU200" s="15"/>
      <c r="BV200" s="15"/>
      <c r="BW200" s="15"/>
      <c r="BX200" s="15"/>
      <c r="BY200" s="15"/>
      <c r="BZ200" s="15"/>
      <c r="CA200" s="15"/>
      <c r="CB200" s="15"/>
      <c r="CC200" s="15"/>
      <c r="CD200" s="15"/>
      <c r="CE200" s="15"/>
      <c r="CF200" s="15"/>
      <c r="CG200" s="15"/>
      <c r="CH200" s="15"/>
      <c r="CI200" s="15"/>
      <c r="CJ200" s="15"/>
      <c r="CK200" s="15"/>
      <c r="CL200" s="15"/>
      <c r="CM200" s="15"/>
      <c r="CN200" s="15"/>
      <c r="CO200" s="15"/>
      <c r="CP200" s="15"/>
      <c r="CQ200" s="15"/>
      <c r="CR200" s="15"/>
      <c r="CS200" s="15"/>
      <c r="CT200" s="15"/>
      <c r="CU200" s="15"/>
      <c r="CV200" s="15"/>
      <c r="CW200" s="15"/>
      <c r="CX200" s="15"/>
      <c r="CY200" s="15"/>
      <c r="CZ200" s="15"/>
      <c r="DA200" s="15"/>
      <c r="DB200" s="15"/>
      <c r="DC200" s="15"/>
      <c r="DD200" s="15"/>
      <c r="DE200" s="15"/>
      <c r="DF200" s="15"/>
      <c r="DG200" s="15"/>
      <c r="DH200" s="15"/>
      <c r="DI200" s="15"/>
      <c r="DJ200" s="15"/>
      <c r="DK200" s="15"/>
      <c r="DL200" s="15"/>
      <c r="DM200" s="15"/>
      <c r="DN200" s="15"/>
      <c r="DO200" s="15"/>
      <c r="DP200" s="15"/>
      <c r="DQ200" s="15"/>
      <c r="DR200" s="15"/>
      <c r="DS200" s="15"/>
      <c r="DT200" s="15"/>
      <c r="DU200" s="15"/>
      <c r="DV200" s="15"/>
      <c r="DW200" s="15"/>
      <c r="DX200" s="15"/>
      <c r="DY200" s="15"/>
      <c r="DZ200" s="15"/>
      <c r="EA200" s="15"/>
      <c r="EB200" s="15"/>
      <c r="EC200" s="15"/>
      <c r="ED200" s="15"/>
      <c r="EE200" s="15"/>
      <c r="EF200" s="15"/>
      <c r="EG200" s="15"/>
      <c r="EH200" s="15"/>
      <c r="EI200" s="15"/>
      <c r="EJ200" s="15"/>
      <c r="EK200" s="15"/>
      <c r="EL200" s="15"/>
      <c r="EM200" s="15"/>
      <c r="EN200" s="15"/>
      <c r="EO200" s="15"/>
      <c r="EP200" s="15"/>
      <c r="EQ200" s="15"/>
      <c r="ER200" s="15"/>
      <c r="ES200" s="15"/>
      <c r="ET200" s="15"/>
      <c r="EU200" s="15"/>
      <c r="EV200" s="15"/>
      <c r="EW200" s="15"/>
      <c r="EX200" s="15"/>
      <c r="EY200" s="15"/>
      <c r="EZ200" s="15"/>
      <c r="FA200" s="15"/>
      <c r="FB200" s="15"/>
      <c r="FC200" s="15"/>
      <c r="FD200" s="15"/>
      <c r="FE200" s="15"/>
      <c r="FF200" s="15"/>
      <c r="FG200" s="15"/>
      <c r="FH200" s="15"/>
      <c r="FI200" s="15"/>
      <c r="FJ200" s="15"/>
      <c r="FK200" s="15"/>
      <c r="FL200" s="15"/>
      <c r="FM200" s="15"/>
      <c r="FN200" s="15"/>
      <c r="FO200" s="15"/>
      <c r="FP200" s="15"/>
      <c r="FQ200" s="15"/>
      <c r="FR200" s="15"/>
      <c r="FS200" s="15"/>
      <c r="FT200" s="15"/>
      <c r="FU200" s="15"/>
      <c r="FV200" s="15"/>
      <c r="FW200" s="15"/>
      <c r="FX200" s="15"/>
      <c r="FY200" s="15"/>
      <c r="FZ200" s="15"/>
      <c r="GA200" s="15"/>
      <c r="GB200" s="15"/>
      <c r="GC200" s="15"/>
      <c r="GD200" s="15"/>
      <c r="GE200" s="15"/>
      <c r="GF200" s="15"/>
      <c r="GG200" s="15"/>
      <c r="GH200" s="15"/>
      <c r="GI200" s="15"/>
      <c r="GJ200" s="15"/>
      <c r="GK200" s="15"/>
      <c r="GL200" s="15"/>
      <c r="GM200" s="15"/>
      <c r="GN200" s="15"/>
      <c r="GO200" s="15"/>
      <c r="GP200" s="15"/>
      <c r="GQ200" s="15"/>
      <c r="GR200" s="15"/>
      <c r="GS200" s="15"/>
      <c r="GT200" s="15"/>
      <c r="GU200" s="15"/>
      <c r="GV200" s="15"/>
      <c r="GW200" s="15"/>
      <c r="GX200" s="15"/>
      <c r="GY200" s="15"/>
      <c r="GZ200" s="15"/>
      <c r="HA200" s="15"/>
      <c r="HB200" s="15"/>
      <c r="HC200" s="15"/>
      <c r="HD200" s="15"/>
      <c r="HE200" s="15"/>
      <c r="HF200" s="15"/>
      <c r="HG200" s="15"/>
      <c r="HH200" s="15"/>
      <c r="HI200" s="15"/>
      <c r="HJ200" s="15"/>
      <c r="HK200" s="15"/>
      <c r="HL200" s="15"/>
      <c r="HM200" s="15"/>
      <c r="HN200" s="15"/>
      <c r="HO200" s="15"/>
      <c r="HP200" s="15"/>
      <c r="HQ200" s="15"/>
      <c r="HR200" s="15"/>
      <c r="HS200" s="15"/>
      <c r="HT200" s="15"/>
      <c r="HU200" s="15"/>
      <c r="HV200" s="15"/>
      <c r="HW200" s="15"/>
      <c r="HX200" s="15"/>
      <c r="HY200" s="15"/>
      <c r="HZ200" s="15"/>
      <c r="IA200" s="15"/>
      <c r="IB200" s="15"/>
      <c r="IC200" s="15"/>
      <c r="ID200" s="15"/>
      <c r="IE200" s="15"/>
      <c r="IF200" s="15"/>
      <c r="IG200" s="15"/>
      <c r="IH200" s="15"/>
      <c r="II200" s="15"/>
      <c r="IJ200" s="15"/>
      <c r="IK200" s="15"/>
      <c r="IL200" s="15"/>
      <c r="IM200" s="15"/>
      <c r="IN200" s="15"/>
      <c r="IO200" s="15"/>
      <c r="IP200" s="15"/>
      <c r="IQ200" s="15"/>
      <c r="IR200" s="15"/>
      <c r="IS200" s="15"/>
      <c r="IT200" s="15"/>
      <c r="IU200" s="15"/>
      <c r="IV200" s="15"/>
    </row>
    <row r="201" spans="1:256" s="105" customFormat="1" ht="12.75">
      <c r="A201" s="130" t="s">
        <v>154</v>
      </c>
      <c r="B201" s="127">
        <v>3321</v>
      </c>
      <c r="C201" s="128" t="s">
        <v>829</v>
      </c>
      <c r="D201" s="424">
        <v>1800</v>
      </c>
      <c r="E201" s="267">
        <v>1800</v>
      </c>
      <c r="F201" s="267">
        <v>1500</v>
      </c>
      <c r="G201" s="273">
        <f t="shared" si="7"/>
        <v>83.33333333333334</v>
      </c>
      <c r="H201" s="109"/>
      <c r="I201" s="28"/>
      <c r="J201" s="28"/>
      <c r="K201" s="28"/>
      <c r="L201" s="28"/>
      <c r="M201" s="28"/>
      <c r="N201" s="28"/>
      <c r="O201" s="69"/>
      <c r="P201" s="69"/>
      <c r="Q201" s="15"/>
      <c r="R201" s="134"/>
      <c r="S201" s="15"/>
      <c r="T201" s="15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  <c r="AE201" s="15"/>
      <c r="AF201" s="15"/>
      <c r="AG201" s="15"/>
      <c r="AH201" s="15"/>
      <c r="AI201" s="15"/>
      <c r="AJ201" s="15"/>
      <c r="AK201" s="15"/>
      <c r="AL201" s="15"/>
      <c r="AM201" s="15"/>
      <c r="AN201" s="15"/>
      <c r="AO201" s="15"/>
      <c r="AP201" s="15"/>
      <c r="AQ201" s="15"/>
      <c r="AR201" s="15"/>
      <c r="AS201" s="15"/>
      <c r="AT201" s="15"/>
      <c r="AU201" s="15"/>
      <c r="AV201" s="15"/>
      <c r="AW201" s="15"/>
      <c r="AX201" s="15"/>
      <c r="AY201" s="15"/>
      <c r="AZ201" s="15"/>
      <c r="BA201" s="15"/>
      <c r="BB201" s="15"/>
      <c r="BC201" s="15"/>
      <c r="BD201" s="15"/>
      <c r="BE201" s="15"/>
      <c r="BF201" s="15"/>
      <c r="BG201" s="15"/>
      <c r="BH201" s="15"/>
      <c r="BI201" s="15"/>
      <c r="BJ201" s="15"/>
      <c r="BK201" s="15"/>
      <c r="BL201" s="15"/>
      <c r="BM201" s="15"/>
      <c r="BN201" s="15"/>
      <c r="BO201" s="15"/>
      <c r="BP201" s="15"/>
      <c r="BQ201" s="15"/>
      <c r="BR201" s="15"/>
      <c r="BS201" s="15"/>
      <c r="BT201" s="15"/>
      <c r="BU201" s="15"/>
      <c r="BV201" s="15"/>
      <c r="BW201" s="15"/>
      <c r="BX201" s="15"/>
      <c r="BY201" s="15"/>
      <c r="BZ201" s="15"/>
      <c r="CA201" s="15"/>
      <c r="CB201" s="15"/>
      <c r="CC201" s="15"/>
      <c r="CD201" s="15"/>
      <c r="CE201" s="15"/>
      <c r="CF201" s="15"/>
      <c r="CG201" s="15"/>
      <c r="CH201" s="15"/>
      <c r="CI201" s="15"/>
      <c r="CJ201" s="15"/>
      <c r="CK201" s="15"/>
      <c r="CL201" s="15"/>
      <c r="CM201" s="15"/>
      <c r="CN201" s="15"/>
      <c r="CO201" s="15"/>
      <c r="CP201" s="15"/>
      <c r="CQ201" s="15"/>
      <c r="CR201" s="15"/>
      <c r="CS201" s="15"/>
      <c r="CT201" s="15"/>
      <c r="CU201" s="15"/>
      <c r="CV201" s="15"/>
      <c r="CW201" s="15"/>
      <c r="CX201" s="15"/>
      <c r="CY201" s="15"/>
      <c r="CZ201" s="15"/>
      <c r="DA201" s="15"/>
      <c r="DB201" s="15"/>
      <c r="DC201" s="15"/>
      <c r="DD201" s="15"/>
      <c r="DE201" s="15"/>
      <c r="DF201" s="15"/>
      <c r="DG201" s="15"/>
      <c r="DH201" s="15"/>
      <c r="DI201" s="15"/>
      <c r="DJ201" s="15"/>
      <c r="DK201" s="15"/>
      <c r="DL201" s="15"/>
      <c r="DM201" s="15"/>
      <c r="DN201" s="15"/>
      <c r="DO201" s="15"/>
      <c r="DP201" s="15"/>
      <c r="DQ201" s="15"/>
      <c r="DR201" s="15"/>
      <c r="DS201" s="15"/>
      <c r="DT201" s="15"/>
      <c r="DU201" s="15"/>
      <c r="DV201" s="15"/>
      <c r="DW201" s="15"/>
      <c r="DX201" s="15"/>
      <c r="DY201" s="15"/>
      <c r="DZ201" s="15"/>
      <c r="EA201" s="15"/>
      <c r="EB201" s="15"/>
      <c r="EC201" s="15"/>
      <c r="ED201" s="15"/>
      <c r="EE201" s="15"/>
      <c r="EF201" s="15"/>
      <c r="EG201" s="15"/>
      <c r="EH201" s="15"/>
      <c r="EI201" s="15"/>
      <c r="EJ201" s="15"/>
      <c r="EK201" s="15"/>
      <c r="EL201" s="15"/>
      <c r="EM201" s="15"/>
      <c r="EN201" s="15"/>
      <c r="EO201" s="15"/>
      <c r="EP201" s="15"/>
      <c r="EQ201" s="15"/>
      <c r="ER201" s="15"/>
      <c r="ES201" s="15"/>
      <c r="ET201" s="15"/>
      <c r="EU201" s="15"/>
      <c r="EV201" s="15"/>
      <c r="EW201" s="15"/>
      <c r="EX201" s="15"/>
      <c r="EY201" s="15"/>
      <c r="EZ201" s="15"/>
      <c r="FA201" s="15"/>
      <c r="FB201" s="15"/>
      <c r="FC201" s="15"/>
      <c r="FD201" s="15"/>
      <c r="FE201" s="15"/>
      <c r="FF201" s="15"/>
      <c r="FG201" s="15"/>
      <c r="FH201" s="15"/>
      <c r="FI201" s="15"/>
      <c r="FJ201" s="15"/>
      <c r="FK201" s="15"/>
      <c r="FL201" s="15"/>
      <c r="FM201" s="15"/>
      <c r="FN201" s="15"/>
      <c r="FO201" s="15"/>
      <c r="FP201" s="15"/>
      <c r="FQ201" s="15"/>
      <c r="FR201" s="15"/>
      <c r="FS201" s="15"/>
      <c r="FT201" s="15"/>
      <c r="FU201" s="15"/>
      <c r="FV201" s="15"/>
      <c r="FW201" s="15"/>
      <c r="FX201" s="15"/>
      <c r="FY201" s="15"/>
      <c r="FZ201" s="15"/>
      <c r="GA201" s="15"/>
      <c r="GB201" s="15"/>
      <c r="GC201" s="15"/>
      <c r="GD201" s="15"/>
      <c r="GE201" s="15"/>
      <c r="GF201" s="15"/>
      <c r="GG201" s="15"/>
      <c r="GH201" s="15"/>
      <c r="GI201" s="15"/>
      <c r="GJ201" s="15"/>
      <c r="GK201" s="15"/>
      <c r="GL201" s="15"/>
      <c r="GM201" s="15"/>
      <c r="GN201" s="15"/>
      <c r="GO201" s="15"/>
      <c r="GP201" s="15"/>
      <c r="GQ201" s="15"/>
      <c r="GR201" s="15"/>
      <c r="GS201" s="15"/>
      <c r="GT201" s="15"/>
      <c r="GU201" s="15"/>
      <c r="GV201" s="15"/>
      <c r="GW201" s="15"/>
      <c r="GX201" s="15"/>
      <c r="GY201" s="15"/>
      <c r="GZ201" s="15"/>
      <c r="HA201" s="15"/>
      <c r="HB201" s="15"/>
      <c r="HC201" s="15"/>
      <c r="HD201" s="15"/>
      <c r="HE201" s="15"/>
      <c r="HF201" s="15"/>
      <c r="HG201" s="15"/>
      <c r="HH201" s="15"/>
      <c r="HI201" s="15"/>
      <c r="HJ201" s="15"/>
      <c r="HK201" s="15"/>
      <c r="HL201" s="15"/>
      <c r="HM201" s="15"/>
      <c r="HN201" s="15"/>
      <c r="HO201" s="15"/>
      <c r="HP201" s="15"/>
      <c r="HQ201" s="15"/>
      <c r="HR201" s="15"/>
      <c r="HS201" s="15"/>
      <c r="HT201" s="15"/>
      <c r="HU201" s="15"/>
      <c r="HV201" s="15"/>
      <c r="HW201" s="15"/>
      <c r="HX201" s="15"/>
      <c r="HY201" s="15"/>
      <c r="HZ201" s="15"/>
      <c r="IA201" s="15"/>
      <c r="IB201" s="15"/>
      <c r="IC201" s="15"/>
      <c r="ID201" s="15"/>
      <c r="IE201" s="15"/>
      <c r="IF201" s="15"/>
      <c r="IG201" s="15"/>
      <c r="IH201" s="15"/>
      <c r="II201" s="15"/>
      <c r="IJ201" s="15"/>
      <c r="IK201" s="15"/>
      <c r="IL201" s="15"/>
      <c r="IM201" s="15"/>
      <c r="IN201" s="15"/>
      <c r="IO201" s="15"/>
      <c r="IP201" s="15"/>
      <c r="IQ201" s="15"/>
      <c r="IR201" s="15"/>
      <c r="IS201" s="15"/>
      <c r="IT201" s="15"/>
      <c r="IU201" s="15"/>
      <c r="IV201" s="15"/>
    </row>
    <row r="202" spans="1:256" s="105" customFormat="1" ht="25.5">
      <c r="A202" s="130" t="s">
        <v>154</v>
      </c>
      <c r="B202" s="127">
        <v>3319</v>
      </c>
      <c r="C202" s="128" t="s">
        <v>663</v>
      </c>
      <c r="D202" s="424">
        <v>0</v>
      </c>
      <c r="E202" s="267">
        <v>46</v>
      </c>
      <c r="F202" s="267">
        <v>20</v>
      </c>
      <c r="G202" s="273">
        <f t="shared" si="7"/>
        <v>43.47826086956522</v>
      </c>
      <c r="H202" s="109"/>
      <c r="I202" s="28"/>
      <c r="J202" s="28"/>
      <c r="K202" s="28"/>
      <c r="L202" s="28"/>
      <c r="M202" s="28"/>
      <c r="N202" s="28"/>
      <c r="O202" s="69"/>
      <c r="P202" s="69"/>
      <c r="Q202" s="15"/>
      <c r="R202" s="134"/>
      <c r="S202" s="15"/>
      <c r="T202" s="15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  <c r="AE202" s="15"/>
      <c r="AF202" s="15"/>
      <c r="AG202" s="15"/>
      <c r="AH202" s="15"/>
      <c r="AI202" s="15"/>
      <c r="AJ202" s="15"/>
      <c r="AK202" s="15"/>
      <c r="AL202" s="15"/>
      <c r="AM202" s="15"/>
      <c r="AN202" s="15"/>
      <c r="AO202" s="15"/>
      <c r="AP202" s="15"/>
      <c r="AQ202" s="15"/>
      <c r="AR202" s="15"/>
      <c r="AS202" s="15"/>
      <c r="AT202" s="15"/>
      <c r="AU202" s="15"/>
      <c r="AV202" s="15"/>
      <c r="AW202" s="15"/>
      <c r="AX202" s="15"/>
      <c r="AY202" s="15"/>
      <c r="AZ202" s="15"/>
      <c r="BA202" s="15"/>
      <c r="BB202" s="15"/>
      <c r="BC202" s="15"/>
      <c r="BD202" s="15"/>
      <c r="BE202" s="15"/>
      <c r="BF202" s="15"/>
      <c r="BG202" s="15"/>
      <c r="BH202" s="15"/>
      <c r="BI202" s="15"/>
      <c r="BJ202" s="15"/>
      <c r="BK202" s="15"/>
      <c r="BL202" s="15"/>
      <c r="BM202" s="15"/>
      <c r="BN202" s="15"/>
      <c r="BO202" s="15"/>
      <c r="BP202" s="15"/>
      <c r="BQ202" s="15"/>
      <c r="BR202" s="15"/>
      <c r="BS202" s="15"/>
      <c r="BT202" s="15"/>
      <c r="BU202" s="15"/>
      <c r="BV202" s="15"/>
      <c r="BW202" s="15"/>
      <c r="BX202" s="15"/>
      <c r="BY202" s="15"/>
      <c r="BZ202" s="15"/>
      <c r="CA202" s="15"/>
      <c r="CB202" s="15"/>
      <c r="CC202" s="15"/>
      <c r="CD202" s="15"/>
      <c r="CE202" s="15"/>
      <c r="CF202" s="15"/>
      <c r="CG202" s="15"/>
      <c r="CH202" s="15"/>
      <c r="CI202" s="15"/>
      <c r="CJ202" s="15"/>
      <c r="CK202" s="15"/>
      <c r="CL202" s="15"/>
      <c r="CM202" s="15"/>
      <c r="CN202" s="15"/>
      <c r="CO202" s="15"/>
      <c r="CP202" s="15"/>
      <c r="CQ202" s="15"/>
      <c r="CR202" s="15"/>
      <c r="CS202" s="15"/>
      <c r="CT202" s="15"/>
      <c r="CU202" s="15"/>
      <c r="CV202" s="15"/>
      <c r="CW202" s="15"/>
      <c r="CX202" s="15"/>
      <c r="CY202" s="15"/>
      <c r="CZ202" s="15"/>
      <c r="DA202" s="15"/>
      <c r="DB202" s="15"/>
      <c r="DC202" s="15"/>
      <c r="DD202" s="15"/>
      <c r="DE202" s="15"/>
      <c r="DF202" s="15"/>
      <c r="DG202" s="15"/>
      <c r="DH202" s="15"/>
      <c r="DI202" s="15"/>
      <c r="DJ202" s="15"/>
      <c r="DK202" s="15"/>
      <c r="DL202" s="15"/>
      <c r="DM202" s="15"/>
      <c r="DN202" s="15"/>
      <c r="DO202" s="15"/>
      <c r="DP202" s="15"/>
      <c r="DQ202" s="15"/>
      <c r="DR202" s="15"/>
      <c r="DS202" s="15"/>
      <c r="DT202" s="15"/>
      <c r="DU202" s="15"/>
      <c r="DV202" s="15"/>
      <c r="DW202" s="15"/>
      <c r="DX202" s="15"/>
      <c r="DY202" s="15"/>
      <c r="DZ202" s="15"/>
      <c r="EA202" s="15"/>
      <c r="EB202" s="15"/>
      <c r="EC202" s="15"/>
      <c r="ED202" s="15"/>
      <c r="EE202" s="15"/>
      <c r="EF202" s="15"/>
      <c r="EG202" s="15"/>
      <c r="EH202" s="15"/>
      <c r="EI202" s="15"/>
      <c r="EJ202" s="15"/>
      <c r="EK202" s="15"/>
      <c r="EL202" s="15"/>
      <c r="EM202" s="15"/>
      <c r="EN202" s="15"/>
      <c r="EO202" s="15"/>
      <c r="EP202" s="15"/>
      <c r="EQ202" s="15"/>
      <c r="ER202" s="15"/>
      <c r="ES202" s="15"/>
      <c r="ET202" s="15"/>
      <c r="EU202" s="15"/>
      <c r="EV202" s="15"/>
      <c r="EW202" s="15"/>
      <c r="EX202" s="15"/>
      <c r="EY202" s="15"/>
      <c r="EZ202" s="15"/>
      <c r="FA202" s="15"/>
      <c r="FB202" s="15"/>
      <c r="FC202" s="15"/>
      <c r="FD202" s="15"/>
      <c r="FE202" s="15"/>
      <c r="FF202" s="15"/>
      <c r="FG202" s="15"/>
      <c r="FH202" s="15"/>
      <c r="FI202" s="15"/>
      <c r="FJ202" s="15"/>
      <c r="FK202" s="15"/>
      <c r="FL202" s="15"/>
      <c r="FM202" s="15"/>
      <c r="FN202" s="15"/>
      <c r="FO202" s="15"/>
      <c r="FP202" s="15"/>
      <c r="FQ202" s="15"/>
      <c r="FR202" s="15"/>
      <c r="FS202" s="15"/>
      <c r="FT202" s="15"/>
      <c r="FU202" s="15"/>
      <c r="FV202" s="15"/>
      <c r="FW202" s="15"/>
      <c r="FX202" s="15"/>
      <c r="FY202" s="15"/>
      <c r="FZ202" s="15"/>
      <c r="GA202" s="15"/>
      <c r="GB202" s="15"/>
      <c r="GC202" s="15"/>
      <c r="GD202" s="15"/>
      <c r="GE202" s="15"/>
      <c r="GF202" s="15"/>
      <c r="GG202" s="15"/>
      <c r="GH202" s="15"/>
      <c r="GI202" s="15"/>
      <c r="GJ202" s="15"/>
      <c r="GK202" s="15"/>
      <c r="GL202" s="15"/>
      <c r="GM202" s="15"/>
      <c r="GN202" s="15"/>
      <c r="GO202" s="15"/>
      <c r="GP202" s="15"/>
      <c r="GQ202" s="15"/>
      <c r="GR202" s="15"/>
      <c r="GS202" s="15"/>
      <c r="GT202" s="15"/>
      <c r="GU202" s="15"/>
      <c r="GV202" s="15"/>
      <c r="GW202" s="15"/>
      <c r="GX202" s="15"/>
      <c r="GY202" s="15"/>
      <c r="GZ202" s="15"/>
      <c r="HA202" s="15"/>
      <c r="HB202" s="15"/>
      <c r="HC202" s="15"/>
      <c r="HD202" s="15"/>
      <c r="HE202" s="15"/>
      <c r="HF202" s="15"/>
      <c r="HG202" s="15"/>
      <c r="HH202" s="15"/>
      <c r="HI202" s="15"/>
      <c r="HJ202" s="15"/>
      <c r="HK202" s="15"/>
      <c r="HL202" s="15"/>
      <c r="HM202" s="15"/>
      <c r="HN202" s="15"/>
      <c r="HO202" s="15"/>
      <c r="HP202" s="15"/>
      <c r="HQ202" s="15"/>
      <c r="HR202" s="15"/>
      <c r="HS202" s="15"/>
      <c r="HT202" s="15"/>
      <c r="HU202" s="15"/>
      <c r="HV202" s="15"/>
      <c r="HW202" s="15"/>
      <c r="HX202" s="15"/>
      <c r="HY202" s="15"/>
      <c r="HZ202" s="15"/>
      <c r="IA202" s="15"/>
      <c r="IB202" s="15"/>
      <c r="IC202" s="15"/>
      <c r="ID202" s="15"/>
      <c r="IE202" s="15"/>
      <c r="IF202" s="15"/>
      <c r="IG202" s="15"/>
      <c r="IH202" s="15"/>
      <c r="II202" s="15"/>
      <c r="IJ202" s="15"/>
      <c r="IK202" s="15"/>
      <c r="IL202" s="15"/>
      <c r="IM202" s="15"/>
      <c r="IN202" s="15"/>
      <c r="IO202" s="15"/>
      <c r="IP202" s="15"/>
      <c r="IQ202" s="15"/>
      <c r="IR202" s="15"/>
      <c r="IS202" s="15"/>
      <c r="IT202" s="15"/>
      <c r="IU202" s="15"/>
      <c r="IV202" s="15"/>
    </row>
    <row r="203" spans="1:256" s="105" customFormat="1" ht="12.75">
      <c r="A203" s="179"/>
      <c r="B203" s="196"/>
      <c r="C203" s="195" t="s">
        <v>245</v>
      </c>
      <c r="D203" s="180">
        <f>SUM(D198:D201)</f>
        <v>114459</v>
      </c>
      <c r="E203" s="180">
        <f>SUM(E198:E202)</f>
        <v>116778</v>
      </c>
      <c r="F203" s="345">
        <f>SUM(F198:F202)</f>
        <v>97149</v>
      </c>
      <c r="G203" s="104">
        <f t="shared" si="7"/>
        <v>83.19118327082155</v>
      </c>
      <c r="H203" s="109"/>
      <c r="I203" s="28"/>
      <c r="J203" s="28"/>
      <c r="K203" s="28"/>
      <c r="L203" s="28"/>
      <c r="M203" s="28"/>
      <c r="N203" s="28"/>
      <c r="O203" s="69"/>
      <c r="P203" s="69"/>
      <c r="Q203" s="15"/>
      <c r="R203" s="134"/>
      <c r="S203" s="15"/>
      <c r="T203" s="15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F203" s="15"/>
      <c r="AG203" s="15"/>
      <c r="AH203" s="15"/>
      <c r="AI203" s="15"/>
      <c r="AJ203" s="15"/>
      <c r="AK203" s="15"/>
      <c r="AL203" s="15"/>
      <c r="AM203" s="15"/>
      <c r="AN203" s="15"/>
      <c r="AO203" s="15"/>
      <c r="AP203" s="15"/>
      <c r="AQ203" s="15"/>
      <c r="AR203" s="15"/>
      <c r="AS203" s="15"/>
      <c r="AT203" s="15"/>
      <c r="AU203" s="15"/>
      <c r="AV203" s="15"/>
      <c r="AW203" s="15"/>
      <c r="AX203" s="15"/>
      <c r="AY203" s="15"/>
      <c r="AZ203" s="15"/>
      <c r="BA203" s="15"/>
      <c r="BB203" s="15"/>
      <c r="BC203" s="15"/>
      <c r="BD203" s="15"/>
      <c r="BE203" s="15"/>
      <c r="BF203" s="15"/>
      <c r="BG203" s="15"/>
      <c r="BH203" s="15"/>
      <c r="BI203" s="15"/>
      <c r="BJ203" s="15"/>
      <c r="BK203" s="15"/>
      <c r="BL203" s="15"/>
      <c r="BM203" s="15"/>
      <c r="BN203" s="15"/>
      <c r="BO203" s="15"/>
      <c r="BP203" s="15"/>
      <c r="BQ203" s="15"/>
      <c r="BR203" s="15"/>
      <c r="BS203" s="15"/>
      <c r="BT203" s="15"/>
      <c r="BU203" s="15"/>
      <c r="BV203" s="15"/>
      <c r="BW203" s="15"/>
      <c r="BX203" s="15"/>
      <c r="BY203" s="15"/>
      <c r="BZ203" s="15"/>
      <c r="CA203" s="15"/>
      <c r="CB203" s="15"/>
      <c r="CC203" s="15"/>
      <c r="CD203" s="15"/>
      <c r="CE203" s="15"/>
      <c r="CF203" s="15"/>
      <c r="CG203" s="15"/>
      <c r="CH203" s="15"/>
      <c r="CI203" s="15"/>
      <c r="CJ203" s="15"/>
      <c r="CK203" s="15"/>
      <c r="CL203" s="15"/>
      <c r="CM203" s="15"/>
      <c r="CN203" s="15"/>
      <c r="CO203" s="15"/>
      <c r="CP203" s="15"/>
      <c r="CQ203" s="15"/>
      <c r="CR203" s="15"/>
      <c r="CS203" s="15"/>
      <c r="CT203" s="15"/>
      <c r="CU203" s="15"/>
      <c r="CV203" s="15"/>
      <c r="CW203" s="15"/>
      <c r="CX203" s="15"/>
      <c r="CY203" s="15"/>
      <c r="CZ203" s="15"/>
      <c r="DA203" s="15"/>
      <c r="DB203" s="15"/>
      <c r="DC203" s="15"/>
      <c r="DD203" s="15"/>
      <c r="DE203" s="15"/>
      <c r="DF203" s="15"/>
      <c r="DG203" s="15"/>
      <c r="DH203" s="15"/>
      <c r="DI203" s="15"/>
      <c r="DJ203" s="15"/>
      <c r="DK203" s="15"/>
      <c r="DL203" s="15"/>
      <c r="DM203" s="15"/>
      <c r="DN203" s="15"/>
      <c r="DO203" s="15"/>
      <c r="DP203" s="15"/>
      <c r="DQ203" s="15"/>
      <c r="DR203" s="15"/>
      <c r="DS203" s="15"/>
      <c r="DT203" s="15"/>
      <c r="DU203" s="15"/>
      <c r="DV203" s="15"/>
      <c r="DW203" s="15"/>
      <c r="DX203" s="15"/>
      <c r="DY203" s="15"/>
      <c r="DZ203" s="15"/>
      <c r="EA203" s="15"/>
      <c r="EB203" s="15"/>
      <c r="EC203" s="15"/>
      <c r="ED203" s="15"/>
      <c r="EE203" s="15"/>
      <c r="EF203" s="15"/>
      <c r="EG203" s="15"/>
      <c r="EH203" s="15"/>
      <c r="EI203" s="15"/>
      <c r="EJ203" s="15"/>
      <c r="EK203" s="15"/>
      <c r="EL203" s="15"/>
      <c r="EM203" s="15"/>
      <c r="EN203" s="15"/>
      <c r="EO203" s="15"/>
      <c r="EP203" s="15"/>
      <c r="EQ203" s="15"/>
      <c r="ER203" s="15"/>
      <c r="ES203" s="15"/>
      <c r="ET203" s="15"/>
      <c r="EU203" s="15"/>
      <c r="EV203" s="15"/>
      <c r="EW203" s="15"/>
      <c r="EX203" s="15"/>
      <c r="EY203" s="15"/>
      <c r="EZ203" s="15"/>
      <c r="FA203" s="15"/>
      <c r="FB203" s="15"/>
      <c r="FC203" s="15"/>
      <c r="FD203" s="15"/>
      <c r="FE203" s="15"/>
      <c r="FF203" s="15"/>
      <c r="FG203" s="15"/>
      <c r="FH203" s="15"/>
      <c r="FI203" s="15"/>
      <c r="FJ203" s="15"/>
      <c r="FK203" s="15"/>
      <c r="FL203" s="15"/>
      <c r="FM203" s="15"/>
      <c r="FN203" s="15"/>
      <c r="FO203" s="15"/>
      <c r="FP203" s="15"/>
      <c r="FQ203" s="15"/>
      <c r="FR203" s="15"/>
      <c r="FS203" s="15"/>
      <c r="FT203" s="15"/>
      <c r="FU203" s="15"/>
      <c r="FV203" s="15"/>
      <c r="FW203" s="15"/>
      <c r="FX203" s="15"/>
      <c r="FY203" s="15"/>
      <c r="FZ203" s="15"/>
      <c r="GA203" s="15"/>
      <c r="GB203" s="15"/>
      <c r="GC203" s="15"/>
      <c r="GD203" s="15"/>
      <c r="GE203" s="15"/>
      <c r="GF203" s="15"/>
      <c r="GG203" s="15"/>
      <c r="GH203" s="15"/>
      <c r="GI203" s="15"/>
      <c r="GJ203" s="15"/>
      <c r="GK203" s="15"/>
      <c r="GL203" s="15"/>
      <c r="GM203" s="15"/>
      <c r="GN203" s="15"/>
      <c r="GO203" s="15"/>
      <c r="GP203" s="15"/>
      <c r="GQ203" s="15"/>
      <c r="GR203" s="15"/>
      <c r="GS203" s="15"/>
      <c r="GT203" s="15"/>
      <c r="GU203" s="15"/>
      <c r="GV203" s="15"/>
      <c r="GW203" s="15"/>
      <c r="GX203" s="15"/>
      <c r="GY203" s="15"/>
      <c r="GZ203" s="15"/>
      <c r="HA203" s="15"/>
      <c r="HB203" s="15"/>
      <c r="HC203" s="15"/>
      <c r="HD203" s="15"/>
      <c r="HE203" s="15"/>
      <c r="HF203" s="15"/>
      <c r="HG203" s="15"/>
      <c r="HH203" s="15"/>
      <c r="HI203" s="15"/>
      <c r="HJ203" s="15"/>
      <c r="HK203" s="15"/>
      <c r="HL203" s="15"/>
      <c r="HM203" s="15"/>
      <c r="HN203" s="15"/>
      <c r="HO203" s="15"/>
      <c r="HP203" s="15"/>
      <c r="HQ203" s="15"/>
      <c r="HR203" s="15"/>
      <c r="HS203" s="15"/>
      <c r="HT203" s="15"/>
      <c r="HU203" s="15"/>
      <c r="HV203" s="15"/>
      <c r="HW203" s="15"/>
      <c r="HX203" s="15"/>
      <c r="HY203" s="15"/>
      <c r="HZ203" s="15"/>
      <c r="IA203" s="15"/>
      <c r="IB203" s="15"/>
      <c r="IC203" s="15"/>
      <c r="ID203" s="15"/>
      <c r="IE203" s="15"/>
      <c r="IF203" s="15"/>
      <c r="IG203" s="15"/>
      <c r="IH203" s="15"/>
      <c r="II203" s="15"/>
      <c r="IJ203" s="15"/>
      <c r="IK203" s="15"/>
      <c r="IL203" s="15"/>
      <c r="IM203" s="15"/>
      <c r="IN203" s="15"/>
      <c r="IO203" s="15"/>
      <c r="IP203" s="15"/>
      <c r="IQ203" s="15"/>
      <c r="IR203" s="15"/>
      <c r="IS203" s="15"/>
      <c r="IT203" s="15"/>
      <c r="IU203" s="15"/>
      <c r="IV203" s="15"/>
    </row>
    <row r="204" spans="1:256" s="105" customFormat="1" ht="7.5" customHeight="1">
      <c r="A204" s="16"/>
      <c r="B204" s="59"/>
      <c r="C204" s="183"/>
      <c r="D204" s="184"/>
      <c r="E204" s="185"/>
      <c r="F204" s="229"/>
      <c r="G204" s="29"/>
      <c r="H204" s="109"/>
      <c r="I204" s="28"/>
      <c r="J204" s="28"/>
      <c r="K204" s="28"/>
      <c r="L204" s="28"/>
      <c r="M204" s="28"/>
      <c r="N204" s="28"/>
      <c r="O204" s="69"/>
      <c r="P204" s="69"/>
      <c r="Q204" s="15"/>
      <c r="R204" s="134"/>
      <c r="S204" s="15"/>
      <c r="T204" s="15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F204" s="15"/>
      <c r="AG204" s="15"/>
      <c r="AH204" s="15"/>
      <c r="AI204" s="15"/>
      <c r="AJ204" s="15"/>
      <c r="AK204" s="15"/>
      <c r="AL204" s="15"/>
      <c r="AM204" s="15"/>
      <c r="AN204" s="15"/>
      <c r="AO204" s="15"/>
      <c r="AP204" s="15"/>
      <c r="AQ204" s="15"/>
      <c r="AR204" s="15"/>
      <c r="AS204" s="15"/>
      <c r="AT204" s="15"/>
      <c r="AU204" s="15"/>
      <c r="AV204" s="15"/>
      <c r="AW204" s="15"/>
      <c r="AX204" s="15"/>
      <c r="AY204" s="15"/>
      <c r="AZ204" s="15"/>
      <c r="BA204" s="15"/>
      <c r="BB204" s="15"/>
      <c r="BC204" s="15"/>
      <c r="BD204" s="15"/>
      <c r="BE204" s="15"/>
      <c r="BF204" s="15"/>
      <c r="BG204" s="15"/>
      <c r="BH204" s="15"/>
      <c r="BI204" s="15"/>
      <c r="BJ204" s="15"/>
      <c r="BK204" s="15"/>
      <c r="BL204" s="15"/>
      <c r="BM204" s="15"/>
      <c r="BN204" s="15"/>
      <c r="BO204" s="15"/>
      <c r="BP204" s="15"/>
      <c r="BQ204" s="15"/>
      <c r="BR204" s="15"/>
      <c r="BS204" s="15"/>
      <c r="BT204" s="15"/>
      <c r="BU204" s="15"/>
      <c r="BV204" s="15"/>
      <c r="BW204" s="15"/>
      <c r="BX204" s="15"/>
      <c r="BY204" s="15"/>
      <c r="BZ204" s="15"/>
      <c r="CA204" s="15"/>
      <c r="CB204" s="15"/>
      <c r="CC204" s="15"/>
      <c r="CD204" s="15"/>
      <c r="CE204" s="15"/>
      <c r="CF204" s="15"/>
      <c r="CG204" s="15"/>
      <c r="CH204" s="15"/>
      <c r="CI204" s="15"/>
      <c r="CJ204" s="15"/>
      <c r="CK204" s="15"/>
      <c r="CL204" s="15"/>
      <c r="CM204" s="15"/>
      <c r="CN204" s="15"/>
      <c r="CO204" s="15"/>
      <c r="CP204" s="15"/>
      <c r="CQ204" s="15"/>
      <c r="CR204" s="15"/>
      <c r="CS204" s="15"/>
      <c r="CT204" s="15"/>
      <c r="CU204" s="15"/>
      <c r="CV204" s="15"/>
      <c r="CW204" s="15"/>
      <c r="CX204" s="15"/>
      <c r="CY204" s="15"/>
      <c r="CZ204" s="15"/>
      <c r="DA204" s="15"/>
      <c r="DB204" s="15"/>
      <c r="DC204" s="15"/>
      <c r="DD204" s="15"/>
      <c r="DE204" s="15"/>
      <c r="DF204" s="15"/>
      <c r="DG204" s="15"/>
      <c r="DH204" s="15"/>
      <c r="DI204" s="15"/>
      <c r="DJ204" s="15"/>
      <c r="DK204" s="15"/>
      <c r="DL204" s="15"/>
      <c r="DM204" s="15"/>
      <c r="DN204" s="15"/>
      <c r="DO204" s="15"/>
      <c r="DP204" s="15"/>
      <c r="DQ204" s="15"/>
      <c r="DR204" s="15"/>
      <c r="DS204" s="15"/>
      <c r="DT204" s="15"/>
      <c r="DU204" s="15"/>
      <c r="DV204" s="15"/>
      <c r="DW204" s="15"/>
      <c r="DX204" s="15"/>
      <c r="DY204" s="15"/>
      <c r="DZ204" s="15"/>
      <c r="EA204" s="15"/>
      <c r="EB204" s="15"/>
      <c r="EC204" s="15"/>
      <c r="ED204" s="15"/>
      <c r="EE204" s="15"/>
      <c r="EF204" s="15"/>
      <c r="EG204" s="15"/>
      <c r="EH204" s="15"/>
      <c r="EI204" s="15"/>
      <c r="EJ204" s="15"/>
      <c r="EK204" s="15"/>
      <c r="EL204" s="15"/>
      <c r="EM204" s="15"/>
      <c r="EN204" s="15"/>
      <c r="EO204" s="15"/>
      <c r="EP204" s="15"/>
      <c r="EQ204" s="15"/>
      <c r="ER204" s="15"/>
      <c r="ES204" s="15"/>
      <c r="ET204" s="15"/>
      <c r="EU204" s="15"/>
      <c r="EV204" s="15"/>
      <c r="EW204" s="15"/>
      <c r="EX204" s="15"/>
      <c r="EY204" s="15"/>
      <c r="EZ204" s="15"/>
      <c r="FA204" s="15"/>
      <c r="FB204" s="15"/>
      <c r="FC204" s="15"/>
      <c r="FD204" s="15"/>
      <c r="FE204" s="15"/>
      <c r="FF204" s="15"/>
      <c r="FG204" s="15"/>
      <c r="FH204" s="15"/>
      <c r="FI204" s="15"/>
      <c r="FJ204" s="15"/>
      <c r="FK204" s="15"/>
      <c r="FL204" s="15"/>
      <c r="FM204" s="15"/>
      <c r="FN204" s="15"/>
      <c r="FO204" s="15"/>
      <c r="FP204" s="15"/>
      <c r="FQ204" s="15"/>
      <c r="FR204" s="15"/>
      <c r="FS204" s="15"/>
      <c r="FT204" s="15"/>
      <c r="FU204" s="15"/>
      <c r="FV204" s="15"/>
      <c r="FW204" s="15"/>
      <c r="FX204" s="15"/>
      <c r="FY204" s="15"/>
      <c r="FZ204" s="15"/>
      <c r="GA204" s="15"/>
      <c r="GB204" s="15"/>
      <c r="GC204" s="15"/>
      <c r="GD204" s="15"/>
      <c r="GE204" s="15"/>
      <c r="GF204" s="15"/>
      <c r="GG204" s="15"/>
      <c r="GH204" s="15"/>
      <c r="GI204" s="15"/>
      <c r="GJ204" s="15"/>
      <c r="GK204" s="15"/>
      <c r="GL204" s="15"/>
      <c r="GM204" s="15"/>
      <c r="GN204" s="15"/>
      <c r="GO204" s="15"/>
      <c r="GP204" s="15"/>
      <c r="GQ204" s="15"/>
      <c r="GR204" s="15"/>
      <c r="GS204" s="15"/>
      <c r="GT204" s="15"/>
      <c r="GU204" s="15"/>
      <c r="GV204" s="15"/>
      <c r="GW204" s="15"/>
      <c r="GX204" s="15"/>
      <c r="GY204" s="15"/>
      <c r="GZ204" s="15"/>
      <c r="HA204" s="15"/>
      <c r="HB204" s="15"/>
      <c r="HC204" s="15"/>
      <c r="HD204" s="15"/>
      <c r="HE204" s="15"/>
      <c r="HF204" s="15"/>
      <c r="HG204" s="15"/>
      <c r="HH204" s="15"/>
      <c r="HI204" s="15"/>
      <c r="HJ204" s="15"/>
      <c r="HK204" s="15"/>
      <c r="HL204" s="15"/>
      <c r="HM204" s="15"/>
      <c r="HN204" s="15"/>
      <c r="HO204" s="15"/>
      <c r="HP204" s="15"/>
      <c r="HQ204" s="15"/>
      <c r="HR204" s="15"/>
      <c r="HS204" s="15"/>
      <c r="HT204" s="15"/>
      <c r="HU204" s="15"/>
      <c r="HV204" s="15"/>
      <c r="HW204" s="15"/>
      <c r="HX204" s="15"/>
      <c r="HY204" s="15"/>
      <c r="HZ204" s="15"/>
      <c r="IA204" s="15"/>
      <c r="IB204" s="15"/>
      <c r="IC204" s="15"/>
      <c r="ID204" s="15"/>
      <c r="IE204" s="15"/>
      <c r="IF204" s="15"/>
      <c r="IG204" s="15"/>
      <c r="IH204" s="15"/>
      <c r="II204" s="15"/>
      <c r="IJ204" s="15"/>
      <c r="IK204" s="15"/>
      <c r="IL204" s="15"/>
      <c r="IM204" s="15"/>
      <c r="IN204" s="15"/>
      <c r="IO204" s="15"/>
      <c r="IP204" s="15"/>
      <c r="IQ204" s="15"/>
      <c r="IR204" s="15"/>
      <c r="IS204" s="15"/>
      <c r="IT204" s="15"/>
      <c r="IU204" s="15"/>
      <c r="IV204" s="15"/>
    </row>
    <row r="205" spans="1:256" s="105" customFormat="1" ht="15" customHeight="1">
      <c r="A205" s="845" t="s">
        <v>92</v>
      </c>
      <c r="B205" s="845"/>
      <c r="C205" s="845"/>
      <c r="D205" s="845"/>
      <c r="E205" s="845"/>
      <c r="F205" s="845"/>
      <c r="G205" s="845"/>
      <c r="H205" s="109"/>
      <c r="I205" s="28"/>
      <c r="J205" s="28"/>
      <c r="K205" s="28"/>
      <c r="L205" s="28"/>
      <c r="M205" s="28"/>
      <c r="N205" s="28"/>
      <c r="O205" s="69"/>
      <c r="P205" s="69"/>
      <c r="Q205" s="15"/>
      <c r="R205" s="134"/>
      <c r="S205" s="15"/>
      <c r="T205" s="15"/>
      <c r="U205" s="15"/>
      <c r="V205" s="15"/>
      <c r="W205" s="15"/>
      <c r="X205" s="15"/>
      <c r="Y205" s="15"/>
      <c r="Z205" s="15"/>
      <c r="AA205" s="15"/>
      <c r="AB205" s="15"/>
      <c r="AC205" s="15"/>
      <c r="AD205" s="15"/>
      <c r="AE205" s="15"/>
      <c r="AF205" s="15"/>
      <c r="AG205" s="15"/>
      <c r="AH205" s="15"/>
      <c r="AI205" s="15"/>
      <c r="AJ205" s="15"/>
      <c r="AK205" s="15"/>
      <c r="AL205" s="15"/>
      <c r="AM205" s="15"/>
      <c r="AN205" s="15"/>
      <c r="AO205" s="15"/>
      <c r="AP205" s="15"/>
      <c r="AQ205" s="15"/>
      <c r="AR205" s="15"/>
      <c r="AS205" s="15"/>
      <c r="AT205" s="15"/>
      <c r="AU205" s="15"/>
      <c r="AV205" s="15"/>
      <c r="AW205" s="15"/>
      <c r="AX205" s="15"/>
      <c r="AY205" s="15"/>
      <c r="AZ205" s="15"/>
      <c r="BA205" s="15"/>
      <c r="BB205" s="15"/>
      <c r="BC205" s="15"/>
      <c r="BD205" s="15"/>
      <c r="BE205" s="15"/>
      <c r="BF205" s="15"/>
      <c r="BG205" s="15"/>
      <c r="BH205" s="15"/>
      <c r="BI205" s="15"/>
      <c r="BJ205" s="15"/>
      <c r="BK205" s="15"/>
      <c r="BL205" s="15"/>
      <c r="BM205" s="15"/>
      <c r="BN205" s="15"/>
      <c r="BO205" s="15"/>
      <c r="BP205" s="15"/>
      <c r="BQ205" s="15"/>
      <c r="BR205" s="15"/>
      <c r="BS205" s="15"/>
      <c r="BT205" s="15"/>
      <c r="BU205" s="15"/>
      <c r="BV205" s="15"/>
      <c r="BW205" s="15"/>
      <c r="BX205" s="15"/>
      <c r="BY205" s="15"/>
      <c r="BZ205" s="15"/>
      <c r="CA205" s="15"/>
      <c r="CB205" s="15"/>
      <c r="CC205" s="15"/>
      <c r="CD205" s="15"/>
      <c r="CE205" s="15"/>
      <c r="CF205" s="15"/>
      <c r="CG205" s="15"/>
      <c r="CH205" s="15"/>
      <c r="CI205" s="15"/>
      <c r="CJ205" s="15"/>
      <c r="CK205" s="15"/>
      <c r="CL205" s="15"/>
      <c r="CM205" s="15"/>
      <c r="CN205" s="15"/>
      <c r="CO205" s="15"/>
      <c r="CP205" s="15"/>
      <c r="CQ205" s="15"/>
      <c r="CR205" s="15"/>
      <c r="CS205" s="15"/>
      <c r="CT205" s="15"/>
      <c r="CU205" s="15"/>
      <c r="CV205" s="15"/>
      <c r="CW205" s="15"/>
      <c r="CX205" s="15"/>
      <c r="CY205" s="15"/>
      <c r="CZ205" s="15"/>
      <c r="DA205" s="15"/>
      <c r="DB205" s="15"/>
      <c r="DC205" s="15"/>
      <c r="DD205" s="15"/>
      <c r="DE205" s="15"/>
      <c r="DF205" s="15"/>
      <c r="DG205" s="15"/>
      <c r="DH205" s="15"/>
      <c r="DI205" s="15"/>
      <c r="DJ205" s="15"/>
      <c r="DK205" s="15"/>
      <c r="DL205" s="15"/>
      <c r="DM205" s="15"/>
      <c r="DN205" s="15"/>
      <c r="DO205" s="15"/>
      <c r="DP205" s="15"/>
      <c r="DQ205" s="15"/>
      <c r="DR205" s="15"/>
      <c r="DS205" s="15"/>
      <c r="DT205" s="15"/>
      <c r="DU205" s="15"/>
      <c r="DV205" s="15"/>
      <c r="DW205" s="15"/>
      <c r="DX205" s="15"/>
      <c r="DY205" s="15"/>
      <c r="DZ205" s="15"/>
      <c r="EA205" s="15"/>
      <c r="EB205" s="15"/>
      <c r="EC205" s="15"/>
      <c r="ED205" s="15"/>
      <c r="EE205" s="15"/>
      <c r="EF205" s="15"/>
      <c r="EG205" s="15"/>
      <c r="EH205" s="15"/>
      <c r="EI205" s="15"/>
      <c r="EJ205" s="15"/>
      <c r="EK205" s="15"/>
      <c r="EL205" s="15"/>
      <c r="EM205" s="15"/>
      <c r="EN205" s="15"/>
      <c r="EO205" s="15"/>
      <c r="EP205" s="15"/>
      <c r="EQ205" s="15"/>
      <c r="ER205" s="15"/>
      <c r="ES205" s="15"/>
      <c r="ET205" s="15"/>
      <c r="EU205" s="15"/>
      <c r="EV205" s="15"/>
      <c r="EW205" s="15"/>
      <c r="EX205" s="15"/>
      <c r="EY205" s="15"/>
      <c r="EZ205" s="15"/>
      <c r="FA205" s="15"/>
      <c r="FB205" s="15"/>
      <c r="FC205" s="15"/>
      <c r="FD205" s="15"/>
      <c r="FE205" s="15"/>
      <c r="FF205" s="15"/>
      <c r="FG205" s="15"/>
      <c r="FH205" s="15"/>
      <c r="FI205" s="15"/>
      <c r="FJ205" s="15"/>
      <c r="FK205" s="15"/>
      <c r="FL205" s="15"/>
      <c r="FM205" s="15"/>
      <c r="FN205" s="15"/>
      <c r="FO205" s="15"/>
      <c r="FP205" s="15"/>
      <c r="FQ205" s="15"/>
      <c r="FR205" s="15"/>
      <c r="FS205" s="15"/>
      <c r="FT205" s="15"/>
      <c r="FU205" s="15"/>
      <c r="FV205" s="15"/>
      <c r="FW205" s="15"/>
      <c r="FX205" s="15"/>
      <c r="FY205" s="15"/>
      <c r="FZ205" s="15"/>
      <c r="GA205" s="15"/>
      <c r="GB205" s="15"/>
      <c r="GC205" s="15"/>
      <c r="GD205" s="15"/>
      <c r="GE205" s="15"/>
      <c r="GF205" s="15"/>
      <c r="GG205" s="15"/>
      <c r="GH205" s="15"/>
      <c r="GI205" s="15"/>
      <c r="GJ205" s="15"/>
      <c r="GK205" s="15"/>
      <c r="GL205" s="15"/>
      <c r="GM205" s="15"/>
      <c r="GN205" s="15"/>
      <c r="GO205" s="15"/>
      <c r="GP205" s="15"/>
      <c r="GQ205" s="15"/>
      <c r="GR205" s="15"/>
      <c r="GS205" s="15"/>
      <c r="GT205" s="15"/>
      <c r="GU205" s="15"/>
      <c r="GV205" s="15"/>
      <c r="GW205" s="15"/>
      <c r="GX205" s="15"/>
      <c r="GY205" s="15"/>
      <c r="GZ205" s="15"/>
      <c r="HA205" s="15"/>
      <c r="HB205" s="15"/>
      <c r="HC205" s="15"/>
      <c r="HD205" s="15"/>
      <c r="HE205" s="15"/>
      <c r="HF205" s="15"/>
      <c r="HG205" s="15"/>
      <c r="HH205" s="15"/>
      <c r="HI205" s="15"/>
      <c r="HJ205" s="15"/>
      <c r="HK205" s="15"/>
      <c r="HL205" s="15"/>
      <c r="HM205" s="15"/>
      <c r="HN205" s="15"/>
      <c r="HO205" s="15"/>
      <c r="HP205" s="15"/>
      <c r="HQ205" s="15"/>
      <c r="HR205" s="15"/>
      <c r="HS205" s="15"/>
      <c r="HT205" s="15"/>
      <c r="HU205" s="15"/>
      <c r="HV205" s="15"/>
      <c r="HW205" s="15"/>
      <c r="HX205" s="15"/>
      <c r="HY205" s="15"/>
      <c r="HZ205" s="15"/>
      <c r="IA205" s="15"/>
      <c r="IB205" s="15"/>
      <c r="IC205" s="15"/>
      <c r="ID205" s="15"/>
      <c r="IE205" s="15"/>
      <c r="IF205" s="15"/>
      <c r="IG205" s="15"/>
      <c r="IH205" s="15"/>
      <c r="II205" s="15"/>
      <c r="IJ205" s="15"/>
      <c r="IK205" s="15"/>
      <c r="IL205" s="15"/>
      <c r="IM205" s="15"/>
      <c r="IN205" s="15"/>
      <c r="IO205" s="15"/>
      <c r="IP205" s="15"/>
      <c r="IQ205" s="15"/>
      <c r="IR205" s="15"/>
      <c r="IS205" s="15"/>
      <c r="IT205" s="15"/>
      <c r="IU205" s="15"/>
      <c r="IV205" s="15"/>
    </row>
    <row r="206" spans="1:256" s="105" customFormat="1" ht="7.5" customHeight="1">
      <c r="A206" s="454"/>
      <c r="B206" s="454"/>
      <c r="C206" s="454"/>
      <c r="D206" s="454"/>
      <c r="E206" s="454"/>
      <c r="F206" s="454"/>
      <c r="G206" s="454"/>
      <c r="H206" s="109"/>
      <c r="I206" s="28"/>
      <c r="J206" s="28"/>
      <c r="K206" s="28"/>
      <c r="L206" s="28"/>
      <c r="M206" s="28"/>
      <c r="N206" s="28"/>
      <c r="O206" s="69"/>
      <c r="P206" s="69"/>
      <c r="Q206" s="15"/>
      <c r="R206" s="134"/>
      <c r="S206" s="15"/>
      <c r="T206" s="15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F206" s="15"/>
      <c r="AG206" s="15"/>
      <c r="AH206" s="15"/>
      <c r="AI206" s="15"/>
      <c r="AJ206" s="15"/>
      <c r="AK206" s="15"/>
      <c r="AL206" s="15"/>
      <c r="AM206" s="15"/>
      <c r="AN206" s="15"/>
      <c r="AO206" s="15"/>
      <c r="AP206" s="15"/>
      <c r="AQ206" s="15"/>
      <c r="AR206" s="15"/>
      <c r="AS206" s="15"/>
      <c r="AT206" s="15"/>
      <c r="AU206" s="15"/>
      <c r="AV206" s="15"/>
      <c r="AW206" s="15"/>
      <c r="AX206" s="15"/>
      <c r="AY206" s="15"/>
      <c r="AZ206" s="15"/>
      <c r="BA206" s="15"/>
      <c r="BB206" s="15"/>
      <c r="BC206" s="15"/>
      <c r="BD206" s="15"/>
      <c r="BE206" s="15"/>
      <c r="BF206" s="15"/>
      <c r="BG206" s="15"/>
      <c r="BH206" s="15"/>
      <c r="BI206" s="15"/>
      <c r="BJ206" s="15"/>
      <c r="BK206" s="15"/>
      <c r="BL206" s="15"/>
      <c r="BM206" s="15"/>
      <c r="BN206" s="15"/>
      <c r="BO206" s="15"/>
      <c r="BP206" s="15"/>
      <c r="BQ206" s="15"/>
      <c r="BR206" s="15"/>
      <c r="BS206" s="15"/>
      <c r="BT206" s="15"/>
      <c r="BU206" s="15"/>
      <c r="BV206" s="15"/>
      <c r="BW206" s="15"/>
      <c r="BX206" s="15"/>
      <c r="BY206" s="15"/>
      <c r="BZ206" s="15"/>
      <c r="CA206" s="15"/>
      <c r="CB206" s="15"/>
      <c r="CC206" s="15"/>
      <c r="CD206" s="15"/>
      <c r="CE206" s="15"/>
      <c r="CF206" s="15"/>
      <c r="CG206" s="15"/>
      <c r="CH206" s="15"/>
      <c r="CI206" s="15"/>
      <c r="CJ206" s="15"/>
      <c r="CK206" s="15"/>
      <c r="CL206" s="15"/>
      <c r="CM206" s="15"/>
      <c r="CN206" s="15"/>
      <c r="CO206" s="15"/>
      <c r="CP206" s="15"/>
      <c r="CQ206" s="15"/>
      <c r="CR206" s="15"/>
      <c r="CS206" s="15"/>
      <c r="CT206" s="15"/>
      <c r="CU206" s="15"/>
      <c r="CV206" s="15"/>
      <c r="CW206" s="15"/>
      <c r="CX206" s="15"/>
      <c r="CY206" s="15"/>
      <c r="CZ206" s="15"/>
      <c r="DA206" s="15"/>
      <c r="DB206" s="15"/>
      <c r="DC206" s="15"/>
      <c r="DD206" s="15"/>
      <c r="DE206" s="15"/>
      <c r="DF206" s="15"/>
      <c r="DG206" s="15"/>
      <c r="DH206" s="15"/>
      <c r="DI206" s="15"/>
      <c r="DJ206" s="15"/>
      <c r="DK206" s="15"/>
      <c r="DL206" s="15"/>
      <c r="DM206" s="15"/>
      <c r="DN206" s="15"/>
      <c r="DO206" s="15"/>
      <c r="DP206" s="15"/>
      <c r="DQ206" s="15"/>
      <c r="DR206" s="15"/>
      <c r="DS206" s="15"/>
      <c r="DT206" s="15"/>
      <c r="DU206" s="15"/>
      <c r="DV206" s="15"/>
      <c r="DW206" s="15"/>
      <c r="DX206" s="15"/>
      <c r="DY206" s="15"/>
      <c r="DZ206" s="15"/>
      <c r="EA206" s="15"/>
      <c r="EB206" s="15"/>
      <c r="EC206" s="15"/>
      <c r="ED206" s="15"/>
      <c r="EE206" s="15"/>
      <c r="EF206" s="15"/>
      <c r="EG206" s="15"/>
      <c r="EH206" s="15"/>
      <c r="EI206" s="15"/>
      <c r="EJ206" s="15"/>
      <c r="EK206" s="15"/>
      <c r="EL206" s="15"/>
      <c r="EM206" s="15"/>
      <c r="EN206" s="15"/>
      <c r="EO206" s="15"/>
      <c r="EP206" s="15"/>
      <c r="EQ206" s="15"/>
      <c r="ER206" s="15"/>
      <c r="ES206" s="15"/>
      <c r="ET206" s="15"/>
      <c r="EU206" s="15"/>
      <c r="EV206" s="15"/>
      <c r="EW206" s="15"/>
      <c r="EX206" s="15"/>
      <c r="EY206" s="15"/>
      <c r="EZ206" s="15"/>
      <c r="FA206" s="15"/>
      <c r="FB206" s="15"/>
      <c r="FC206" s="15"/>
      <c r="FD206" s="15"/>
      <c r="FE206" s="15"/>
      <c r="FF206" s="15"/>
      <c r="FG206" s="15"/>
      <c r="FH206" s="15"/>
      <c r="FI206" s="15"/>
      <c r="FJ206" s="15"/>
      <c r="FK206" s="15"/>
      <c r="FL206" s="15"/>
      <c r="FM206" s="15"/>
      <c r="FN206" s="15"/>
      <c r="FO206" s="15"/>
      <c r="FP206" s="15"/>
      <c r="FQ206" s="15"/>
      <c r="FR206" s="15"/>
      <c r="FS206" s="15"/>
      <c r="FT206" s="15"/>
      <c r="FU206" s="15"/>
      <c r="FV206" s="15"/>
      <c r="FW206" s="15"/>
      <c r="FX206" s="15"/>
      <c r="FY206" s="15"/>
      <c r="FZ206" s="15"/>
      <c r="GA206" s="15"/>
      <c r="GB206" s="15"/>
      <c r="GC206" s="15"/>
      <c r="GD206" s="15"/>
      <c r="GE206" s="15"/>
      <c r="GF206" s="15"/>
      <c r="GG206" s="15"/>
      <c r="GH206" s="15"/>
      <c r="GI206" s="15"/>
      <c r="GJ206" s="15"/>
      <c r="GK206" s="15"/>
      <c r="GL206" s="15"/>
      <c r="GM206" s="15"/>
      <c r="GN206" s="15"/>
      <c r="GO206" s="15"/>
      <c r="GP206" s="15"/>
      <c r="GQ206" s="15"/>
      <c r="GR206" s="15"/>
      <c r="GS206" s="15"/>
      <c r="GT206" s="15"/>
      <c r="GU206" s="15"/>
      <c r="GV206" s="15"/>
      <c r="GW206" s="15"/>
      <c r="GX206" s="15"/>
      <c r="GY206" s="15"/>
      <c r="GZ206" s="15"/>
      <c r="HA206" s="15"/>
      <c r="HB206" s="15"/>
      <c r="HC206" s="15"/>
      <c r="HD206" s="15"/>
      <c r="HE206" s="15"/>
      <c r="HF206" s="15"/>
      <c r="HG206" s="15"/>
      <c r="HH206" s="15"/>
      <c r="HI206" s="15"/>
      <c r="HJ206" s="15"/>
      <c r="HK206" s="15"/>
      <c r="HL206" s="15"/>
      <c r="HM206" s="15"/>
      <c r="HN206" s="15"/>
      <c r="HO206" s="15"/>
      <c r="HP206" s="15"/>
      <c r="HQ206" s="15"/>
      <c r="HR206" s="15"/>
      <c r="HS206" s="15"/>
      <c r="HT206" s="15"/>
      <c r="HU206" s="15"/>
      <c r="HV206" s="15"/>
      <c r="HW206" s="15"/>
      <c r="HX206" s="15"/>
      <c r="HY206" s="15"/>
      <c r="HZ206" s="15"/>
      <c r="IA206" s="15"/>
      <c r="IB206" s="15"/>
      <c r="IC206" s="15"/>
      <c r="ID206" s="15"/>
      <c r="IE206" s="15"/>
      <c r="IF206" s="15"/>
      <c r="IG206" s="15"/>
      <c r="IH206" s="15"/>
      <c r="II206" s="15"/>
      <c r="IJ206" s="15"/>
      <c r="IK206" s="15"/>
      <c r="IL206" s="15"/>
      <c r="IM206" s="15"/>
      <c r="IN206" s="15"/>
      <c r="IO206" s="15"/>
      <c r="IP206" s="15"/>
      <c r="IQ206" s="15"/>
      <c r="IR206" s="15"/>
      <c r="IS206" s="15"/>
      <c r="IT206" s="15"/>
      <c r="IU206" s="15"/>
      <c r="IV206" s="15"/>
    </row>
    <row r="207" spans="1:256" s="105" customFormat="1" ht="24.75" customHeight="1">
      <c r="A207" s="7" t="s">
        <v>325</v>
      </c>
      <c r="B207" s="7" t="s">
        <v>327</v>
      </c>
      <c r="C207" s="5" t="s">
        <v>328</v>
      </c>
      <c r="D207" s="44" t="s">
        <v>471</v>
      </c>
      <c r="E207" s="51" t="s">
        <v>472</v>
      </c>
      <c r="F207" s="5" t="s">
        <v>299</v>
      </c>
      <c r="G207" s="43" t="s">
        <v>473</v>
      </c>
      <c r="H207" s="109"/>
      <c r="I207" s="28"/>
      <c r="J207" s="28"/>
      <c r="K207" s="28"/>
      <c r="L207" s="28"/>
      <c r="M207" s="28"/>
      <c r="N207" s="28"/>
      <c r="O207" s="69"/>
      <c r="P207" s="69"/>
      <c r="Q207" s="15"/>
      <c r="R207" s="134"/>
      <c r="S207" s="15"/>
      <c r="T207" s="15"/>
      <c r="U207" s="15"/>
      <c r="V207" s="15"/>
      <c r="W207" s="15"/>
      <c r="X207" s="15"/>
      <c r="Y207" s="15"/>
      <c r="Z207" s="15"/>
      <c r="AA207" s="15"/>
      <c r="AB207" s="15"/>
      <c r="AC207" s="15"/>
      <c r="AD207" s="15"/>
      <c r="AE207" s="15"/>
      <c r="AF207" s="15"/>
      <c r="AG207" s="15"/>
      <c r="AH207" s="15"/>
      <c r="AI207" s="15"/>
      <c r="AJ207" s="15"/>
      <c r="AK207" s="15"/>
      <c r="AL207" s="15"/>
      <c r="AM207" s="15"/>
      <c r="AN207" s="15"/>
      <c r="AO207" s="15"/>
      <c r="AP207" s="15"/>
      <c r="AQ207" s="15"/>
      <c r="AR207" s="15"/>
      <c r="AS207" s="15"/>
      <c r="AT207" s="15"/>
      <c r="AU207" s="15"/>
      <c r="AV207" s="15"/>
      <c r="AW207" s="15"/>
      <c r="AX207" s="15"/>
      <c r="AY207" s="15"/>
      <c r="AZ207" s="15"/>
      <c r="BA207" s="15"/>
      <c r="BB207" s="15"/>
      <c r="BC207" s="15"/>
      <c r="BD207" s="15"/>
      <c r="BE207" s="15"/>
      <c r="BF207" s="15"/>
      <c r="BG207" s="15"/>
      <c r="BH207" s="15"/>
      <c r="BI207" s="15"/>
      <c r="BJ207" s="15"/>
      <c r="BK207" s="15"/>
      <c r="BL207" s="15"/>
      <c r="BM207" s="15"/>
      <c r="BN207" s="15"/>
      <c r="BO207" s="15"/>
      <c r="BP207" s="15"/>
      <c r="BQ207" s="15"/>
      <c r="BR207" s="15"/>
      <c r="BS207" s="15"/>
      <c r="BT207" s="15"/>
      <c r="BU207" s="15"/>
      <c r="BV207" s="15"/>
      <c r="BW207" s="15"/>
      <c r="BX207" s="15"/>
      <c r="BY207" s="15"/>
      <c r="BZ207" s="15"/>
      <c r="CA207" s="15"/>
      <c r="CB207" s="15"/>
      <c r="CC207" s="15"/>
      <c r="CD207" s="15"/>
      <c r="CE207" s="15"/>
      <c r="CF207" s="15"/>
      <c r="CG207" s="15"/>
      <c r="CH207" s="15"/>
      <c r="CI207" s="15"/>
      <c r="CJ207" s="15"/>
      <c r="CK207" s="15"/>
      <c r="CL207" s="15"/>
      <c r="CM207" s="15"/>
      <c r="CN207" s="15"/>
      <c r="CO207" s="15"/>
      <c r="CP207" s="15"/>
      <c r="CQ207" s="15"/>
      <c r="CR207" s="15"/>
      <c r="CS207" s="15"/>
      <c r="CT207" s="15"/>
      <c r="CU207" s="15"/>
      <c r="CV207" s="15"/>
      <c r="CW207" s="15"/>
      <c r="CX207" s="15"/>
      <c r="CY207" s="15"/>
      <c r="CZ207" s="15"/>
      <c r="DA207" s="15"/>
      <c r="DB207" s="15"/>
      <c r="DC207" s="15"/>
      <c r="DD207" s="15"/>
      <c r="DE207" s="15"/>
      <c r="DF207" s="15"/>
      <c r="DG207" s="15"/>
      <c r="DH207" s="15"/>
      <c r="DI207" s="15"/>
      <c r="DJ207" s="15"/>
      <c r="DK207" s="15"/>
      <c r="DL207" s="15"/>
      <c r="DM207" s="15"/>
      <c r="DN207" s="15"/>
      <c r="DO207" s="15"/>
      <c r="DP207" s="15"/>
      <c r="DQ207" s="15"/>
      <c r="DR207" s="15"/>
      <c r="DS207" s="15"/>
      <c r="DT207" s="15"/>
      <c r="DU207" s="15"/>
      <c r="DV207" s="15"/>
      <c r="DW207" s="15"/>
      <c r="DX207" s="15"/>
      <c r="DY207" s="15"/>
      <c r="DZ207" s="15"/>
      <c r="EA207" s="15"/>
      <c r="EB207" s="15"/>
      <c r="EC207" s="15"/>
      <c r="ED207" s="15"/>
      <c r="EE207" s="15"/>
      <c r="EF207" s="15"/>
      <c r="EG207" s="15"/>
      <c r="EH207" s="15"/>
      <c r="EI207" s="15"/>
      <c r="EJ207" s="15"/>
      <c r="EK207" s="15"/>
      <c r="EL207" s="15"/>
      <c r="EM207" s="15"/>
      <c r="EN207" s="15"/>
      <c r="EO207" s="15"/>
      <c r="EP207" s="15"/>
      <c r="EQ207" s="15"/>
      <c r="ER207" s="15"/>
      <c r="ES207" s="15"/>
      <c r="ET207" s="15"/>
      <c r="EU207" s="15"/>
      <c r="EV207" s="15"/>
      <c r="EW207" s="15"/>
      <c r="EX207" s="15"/>
      <c r="EY207" s="15"/>
      <c r="EZ207" s="15"/>
      <c r="FA207" s="15"/>
      <c r="FB207" s="15"/>
      <c r="FC207" s="15"/>
      <c r="FD207" s="15"/>
      <c r="FE207" s="15"/>
      <c r="FF207" s="15"/>
      <c r="FG207" s="15"/>
      <c r="FH207" s="15"/>
      <c r="FI207" s="15"/>
      <c r="FJ207" s="15"/>
      <c r="FK207" s="15"/>
      <c r="FL207" s="15"/>
      <c r="FM207" s="15"/>
      <c r="FN207" s="15"/>
      <c r="FO207" s="15"/>
      <c r="FP207" s="15"/>
      <c r="FQ207" s="15"/>
      <c r="FR207" s="15"/>
      <c r="FS207" s="15"/>
      <c r="FT207" s="15"/>
      <c r="FU207" s="15"/>
      <c r="FV207" s="15"/>
      <c r="FW207" s="15"/>
      <c r="FX207" s="15"/>
      <c r="FY207" s="15"/>
      <c r="FZ207" s="15"/>
      <c r="GA207" s="15"/>
      <c r="GB207" s="15"/>
      <c r="GC207" s="15"/>
      <c r="GD207" s="15"/>
      <c r="GE207" s="15"/>
      <c r="GF207" s="15"/>
      <c r="GG207" s="15"/>
      <c r="GH207" s="15"/>
      <c r="GI207" s="15"/>
      <c r="GJ207" s="15"/>
      <c r="GK207" s="15"/>
      <c r="GL207" s="15"/>
      <c r="GM207" s="15"/>
      <c r="GN207" s="15"/>
      <c r="GO207" s="15"/>
      <c r="GP207" s="15"/>
      <c r="GQ207" s="15"/>
      <c r="GR207" s="15"/>
      <c r="GS207" s="15"/>
      <c r="GT207" s="15"/>
      <c r="GU207" s="15"/>
      <c r="GV207" s="15"/>
      <c r="GW207" s="15"/>
      <c r="GX207" s="15"/>
      <c r="GY207" s="15"/>
      <c r="GZ207" s="15"/>
      <c r="HA207" s="15"/>
      <c r="HB207" s="15"/>
      <c r="HC207" s="15"/>
      <c r="HD207" s="15"/>
      <c r="HE207" s="15"/>
      <c r="HF207" s="15"/>
      <c r="HG207" s="15"/>
      <c r="HH207" s="15"/>
      <c r="HI207" s="15"/>
      <c r="HJ207" s="15"/>
      <c r="HK207" s="15"/>
      <c r="HL207" s="15"/>
      <c r="HM207" s="15"/>
      <c r="HN207" s="15"/>
      <c r="HO207" s="15"/>
      <c r="HP207" s="15"/>
      <c r="HQ207" s="15"/>
      <c r="HR207" s="15"/>
      <c r="HS207" s="15"/>
      <c r="HT207" s="15"/>
      <c r="HU207" s="15"/>
      <c r="HV207" s="15"/>
      <c r="HW207" s="15"/>
      <c r="HX207" s="15"/>
      <c r="HY207" s="15"/>
      <c r="HZ207" s="15"/>
      <c r="IA207" s="15"/>
      <c r="IB207" s="15"/>
      <c r="IC207" s="15"/>
      <c r="ID207" s="15"/>
      <c r="IE207" s="15"/>
      <c r="IF207" s="15"/>
      <c r="IG207" s="15"/>
      <c r="IH207" s="15"/>
      <c r="II207" s="15"/>
      <c r="IJ207" s="15"/>
      <c r="IK207" s="15"/>
      <c r="IL207" s="15"/>
      <c r="IM207" s="15"/>
      <c r="IN207" s="15"/>
      <c r="IO207" s="15"/>
      <c r="IP207" s="15"/>
      <c r="IQ207" s="15"/>
      <c r="IR207" s="15"/>
      <c r="IS207" s="15"/>
      <c r="IT207" s="15"/>
      <c r="IU207" s="15"/>
      <c r="IV207" s="15"/>
    </row>
    <row r="208" spans="1:256" s="105" customFormat="1" ht="38.25">
      <c r="A208" s="130" t="s">
        <v>154</v>
      </c>
      <c r="B208" s="127">
        <v>3314</v>
      </c>
      <c r="C208" s="266" t="s">
        <v>415</v>
      </c>
      <c r="D208" s="424">
        <v>8519</v>
      </c>
      <c r="E208" s="267">
        <v>8519</v>
      </c>
      <c r="F208" s="267">
        <v>8519</v>
      </c>
      <c r="G208" s="158">
        <f>F208/E208*100</f>
        <v>100</v>
      </c>
      <c r="H208" s="109"/>
      <c r="I208" s="28"/>
      <c r="J208" s="28"/>
      <c r="K208" s="28"/>
      <c r="L208" s="28"/>
      <c r="M208" s="28"/>
      <c r="N208" s="28"/>
      <c r="O208" s="69"/>
      <c r="P208" s="69"/>
      <c r="Q208" s="15"/>
      <c r="R208" s="134"/>
      <c r="S208" s="15"/>
      <c r="T208" s="15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  <c r="AE208" s="15"/>
      <c r="AF208" s="15"/>
      <c r="AG208" s="15"/>
      <c r="AH208" s="15"/>
      <c r="AI208" s="15"/>
      <c r="AJ208" s="15"/>
      <c r="AK208" s="15"/>
      <c r="AL208" s="15"/>
      <c r="AM208" s="15"/>
      <c r="AN208" s="15"/>
      <c r="AO208" s="15"/>
      <c r="AP208" s="15"/>
      <c r="AQ208" s="15"/>
      <c r="AR208" s="15"/>
      <c r="AS208" s="15"/>
      <c r="AT208" s="15"/>
      <c r="AU208" s="15"/>
      <c r="AV208" s="15"/>
      <c r="AW208" s="15"/>
      <c r="AX208" s="15"/>
      <c r="AY208" s="15"/>
      <c r="AZ208" s="15"/>
      <c r="BA208" s="15"/>
      <c r="BB208" s="15"/>
      <c r="BC208" s="15"/>
      <c r="BD208" s="15"/>
      <c r="BE208" s="15"/>
      <c r="BF208" s="15"/>
      <c r="BG208" s="15"/>
      <c r="BH208" s="15"/>
      <c r="BI208" s="15"/>
      <c r="BJ208" s="15"/>
      <c r="BK208" s="15"/>
      <c r="BL208" s="15"/>
      <c r="BM208" s="15"/>
      <c r="BN208" s="15"/>
      <c r="BO208" s="15"/>
      <c r="BP208" s="15"/>
      <c r="BQ208" s="15"/>
      <c r="BR208" s="15"/>
      <c r="BS208" s="15"/>
      <c r="BT208" s="15"/>
      <c r="BU208" s="15"/>
      <c r="BV208" s="15"/>
      <c r="BW208" s="15"/>
      <c r="BX208" s="15"/>
      <c r="BY208" s="15"/>
      <c r="BZ208" s="15"/>
      <c r="CA208" s="15"/>
      <c r="CB208" s="15"/>
      <c r="CC208" s="15"/>
      <c r="CD208" s="15"/>
      <c r="CE208" s="15"/>
      <c r="CF208" s="15"/>
      <c r="CG208" s="15"/>
      <c r="CH208" s="15"/>
      <c r="CI208" s="15"/>
      <c r="CJ208" s="15"/>
      <c r="CK208" s="15"/>
      <c r="CL208" s="15"/>
      <c r="CM208" s="15"/>
      <c r="CN208" s="15"/>
      <c r="CO208" s="15"/>
      <c r="CP208" s="15"/>
      <c r="CQ208" s="15"/>
      <c r="CR208" s="15"/>
      <c r="CS208" s="15"/>
      <c r="CT208" s="15"/>
      <c r="CU208" s="15"/>
      <c r="CV208" s="15"/>
      <c r="CW208" s="15"/>
      <c r="CX208" s="15"/>
      <c r="CY208" s="15"/>
      <c r="CZ208" s="15"/>
      <c r="DA208" s="15"/>
      <c r="DB208" s="15"/>
      <c r="DC208" s="15"/>
      <c r="DD208" s="15"/>
      <c r="DE208" s="15"/>
      <c r="DF208" s="15"/>
      <c r="DG208" s="15"/>
      <c r="DH208" s="15"/>
      <c r="DI208" s="15"/>
      <c r="DJ208" s="15"/>
      <c r="DK208" s="15"/>
      <c r="DL208" s="15"/>
      <c r="DM208" s="15"/>
      <c r="DN208" s="15"/>
      <c r="DO208" s="15"/>
      <c r="DP208" s="15"/>
      <c r="DQ208" s="15"/>
      <c r="DR208" s="15"/>
      <c r="DS208" s="15"/>
      <c r="DT208" s="15"/>
      <c r="DU208" s="15"/>
      <c r="DV208" s="15"/>
      <c r="DW208" s="15"/>
      <c r="DX208" s="15"/>
      <c r="DY208" s="15"/>
      <c r="DZ208" s="15"/>
      <c r="EA208" s="15"/>
      <c r="EB208" s="15"/>
      <c r="EC208" s="15"/>
      <c r="ED208" s="15"/>
      <c r="EE208" s="15"/>
      <c r="EF208" s="15"/>
      <c r="EG208" s="15"/>
      <c r="EH208" s="15"/>
      <c r="EI208" s="15"/>
      <c r="EJ208" s="15"/>
      <c r="EK208" s="15"/>
      <c r="EL208" s="15"/>
      <c r="EM208" s="15"/>
      <c r="EN208" s="15"/>
      <c r="EO208" s="15"/>
      <c r="EP208" s="15"/>
      <c r="EQ208" s="15"/>
      <c r="ER208" s="15"/>
      <c r="ES208" s="15"/>
      <c r="ET208" s="15"/>
      <c r="EU208" s="15"/>
      <c r="EV208" s="15"/>
      <c r="EW208" s="15"/>
      <c r="EX208" s="15"/>
      <c r="EY208" s="15"/>
      <c r="EZ208" s="15"/>
      <c r="FA208" s="15"/>
      <c r="FB208" s="15"/>
      <c r="FC208" s="15"/>
      <c r="FD208" s="15"/>
      <c r="FE208" s="15"/>
      <c r="FF208" s="15"/>
      <c r="FG208" s="15"/>
      <c r="FH208" s="15"/>
      <c r="FI208" s="15"/>
      <c r="FJ208" s="15"/>
      <c r="FK208" s="15"/>
      <c r="FL208" s="15"/>
      <c r="FM208" s="15"/>
      <c r="FN208" s="15"/>
      <c r="FO208" s="15"/>
      <c r="FP208" s="15"/>
      <c r="FQ208" s="15"/>
      <c r="FR208" s="15"/>
      <c r="FS208" s="15"/>
      <c r="FT208" s="15"/>
      <c r="FU208" s="15"/>
      <c r="FV208" s="15"/>
      <c r="FW208" s="15"/>
      <c r="FX208" s="15"/>
      <c r="FY208" s="15"/>
      <c r="FZ208" s="15"/>
      <c r="GA208" s="15"/>
      <c r="GB208" s="15"/>
      <c r="GC208" s="15"/>
      <c r="GD208" s="15"/>
      <c r="GE208" s="15"/>
      <c r="GF208" s="15"/>
      <c r="GG208" s="15"/>
      <c r="GH208" s="15"/>
      <c r="GI208" s="15"/>
      <c r="GJ208" s="15"/>
      <c r="GK208" s="15"/>
      <c r="GL208" s="15"/>
      <c r="GM208" s="15"/>
      <c r="GN208" s="15"/>
      <c r="GO208" s="15"/>
      <c r="GP208" s="15"/>
      <c r="GQ208" s="15"/>
      <c r="GR208" s="15"/>
      <c r="GS208" s="15"/>
      <c r="GT208" s="15"/>
      <c r="GU208" s="15"/>
      <c r="GV208" s="15"/>
      <c r="GW208" s="15"/>
      <c r="GX208" s="15"/>
      <c r="GY208" s="15"/>
      <c r="GZ208" s="15"/>
      <c r="HA208" s="15"/>
      <c r="HB208" s="15"/>
      <c r="HC208" s="15"/>
      <c r="HD208" s="15"/>
      <c r="HE208" s="15"/>
      <c r="HF208" s="15"/>
      <c r="HG208" s="15"/>
      <c r="HH208" s="15"/>
      <c r="HI208" s="15"/>
      <c r="HJ208" s="15"/>
      <c r="HK208" s="15"/>
      <c r="HL208" s="15"/>
      <c r="HM208" s="15"/>
      <c r="HN208" s="15"/>
      <c r="HO208" s="15"/>
      <c r="HP208" s="15"/>
      <c r="HQ208" s="15"/>
      <c r="HR208" s="15"/>
      <c r="HS208" s="15"/>
      <c r="HT208" s="15"/>
      <c r="HU208" s="15"/>
      <c r="HV208" s="15"/>
      <c r="HW208" s="15"/>
      <c r="HX208" s="15"/>
      <c r="HY208" s="15"/>
      <c r="HZ208" s="15"/>
      <c r="IA208" s="15"/>
      <c r="IB208" s="15"/>
      <c r="IC208" s="15"/>
      <c r="ID208" s="15"/>
      <c r="IE208" s="15"/>
      <c r="IF208" s="15"/>
      <c r="IG208" s="15"/>
      <c r="IH208" s="15"/>
      <c r="II208" s="15"/>
      <c r="IJ208" s="15"/>
      <c r="IK208" s="15"/>
      <c r="IL208" s="15"/>
      <c r="IM208" s="15"/>
      <c r="IN208" s="15"/>
      <c r="IO208" s="15"/>
      <c r="IP208" s="15"/>
      <c r="IQ208" s="15"/>
      <c r="IR208" s="15"/>
      <c r="IS208" s="15"/>
      <c r="IT208" s="15"/>
      <c r="IU208" s="15"/>
      <c r="IV208" s="15"/>
    </row>
    <row r="209" spans="1:256" s="105" customFormat="1" ht="24.75" customHeight="1">
      <c r="A209" s="130" t="s">
        <v>154</v>
      </c>
      <c r="B209" s="127">
        <v>3399</v>
      </c>
      <c r="C209" s="266" t="s">
        <v>984</v>
      </c>
      <c r="D209" s="424">
        <v>3000</v>
      </c>
      <c r="E209" s="267">
        <v>3053</v>
      </c>
      <c r="F209" s="267">
        <v>1360</v>
      </c>
      <c r="G209" s="158">
        <f>F209/E209*100</f>
        <v>44.54634785456928</v>
      </c>
      <c r="H209" s="109"/>
      <c r="I209" s="28"/>
      <c r="J209" s="28"/>
      <c r="K209" s="28"/>
      <c r="L209" s="28"/>
      <c r="M209" s="28"/>
      <c r="N209" s="28"/>
      <c r="O209" s="69"/>
      <c r="P209" s="69"/>
      <c r="Q209" s="15"/>
      <c r="R209" s="134"/>
      <c r="S209" s="15"/>
      <c r="T209" s="15"/>
      <c r="U209" s="134"/>
      <c r="V209" s="15"/>
      <c r="W209" s="15"/>
      <c r="X209" s="15"/>
      <c r="Y209" s="15"/>
      <c r="Z209" s="15"/>
      <c r="AA209" s="15"/>
      <c r="AB209" s="15"/>
      <c r="AC209" s="15"/>
      <c r="AD209" s="15"/>
      <c r="AE209" s="15"/>
      <c r="AF209" s="15"/>
      <c r="AG209" s="15"/>
      <c r="AH209" s="15"/>
      <c r="AI209" s="15"/>
      <c r="AJ209" s="15"/>
      <c r="AK209" s="15"/>
      <c r="AL209" s="15"/>
      <c r="AM209" s="15"/>
      <c r="AN209" s="15"/>
      <c r="AO209" s="15"/>
      <c r="AP209" s="15"/>
      <c r="AQ209" s="15"/>
      <c r="AR209" s="15"/>
      <c r="AS209" s="15"/>
      <c r="AT209" s="15"/>
      <c r="AU209" s="15"/>
      <c r="AV209" s="15"/>
      <c r="AW209" s="15"/>
      <c r="AX209" s="15"/>
      <c r="AY209" s="15"/>
      <c r="AZ209" s="15"/>
      <c r="BA209" s="15"/>
      <c r="BB209" s="15"/>
      <c r="BC209" s="15"/>
      <c r="BD209" s="15"/>
      <c r="BE209" s="15"/>
      <c r="BF209" s="15"/>
      <c r="BG209" s="15"/>
      <c r="BH209" s="15"/>
      <c r="BI209" s="15"/>
      <c r="BJ209" s="15"/>
      <c r="BK209" s="15"/>
      <c r="BL209" s="15"/>
      <c r="BM209" s="15"/>
      <c r="BN209" s="15"/>
      <c r="BO209" s="15"/>
      <c r="BP209" s="15"/>
      <c r="BQ209" s="15"/>
      <c r="BR209" s="15"/>
      <c r="BS209" s="15"/>
      <c r="BT209" s="15"/>
      <c r="BU209" s="15"/>
      <c r="BV209" s="15"/>
      <c r="BW209" s="15"/>
      <c r="BX209" s="15"/>
      <c r="BY209" s="15"/>
      <c r="BZ209" s="15"/>
      <c r="CA209" s="15"/>
      <c r="CB209" s="15"/>
      <c r="CC209" s="15"/>
      <c r="CD209" s="15"/>
      <c r="CE209" s="15"/>
      <c r="CF209" s="15"/>
      <c r="CG209" s="15"/>
      <c r="CH209" s="15"/>
      <c r="CI209" s="15"/>
      <c r="CJ209" s="15"/>
      <c r="CK209" s="15"/>
      <c r="CL209" s="15"/>
      <c r="CM209" s="15"/>
      <c r="CN209" s="15"/>
      <c r="CO209" s="15"/>
      <c r="CP209" s="15"/>
      <c r="CQ209" s="15"/>
      <c r="CR209" s="15"/>
      <c r="CS209" s="15"/>
      <c r="CT209" s="15"/>
      <c r="CU209" s="15"/>
      <c r="CV209" s="15"/>
      <c r="CW209" s="15"/>
      <c r="CX209" s="15"/>
      <c r="CY209" s="15"/>
      <c r="CZ209" s="15"/>
      <c r="DA209" s="15"/>
      <c r="DB209" s="15"/>
      <c r="DC209" s="15"/>
      <c r="DD209" s="15"/>
      <c r="DE209" s="15"/>
      <c r="DF209" s="15"/>
      <c r="DG209" s="15"/>
      <c r="DH209" s="15"/>
      <c r="DI209" s="15"/>
      <c r="DJ209" s="15"/>
      <c r="DK209" s="15"/>
      <c r="DL209" s="15"/>
      <c r="DM209" s="15"/>
      <c r="DN209" s="15"/>
      <c r="DO209" s="15"/>
      <c r="DP209" s="15"/>
      <c r="DQ209" s="15"/>
      <c r="DR209" s="15"/>
      <c r="DS209" s="15"/>
      <c r="DT209" s="15"/>
      <c r="DU209" s="15"/>
      <c r="DV209" s="15"/>
      <c r="DW209" s="15"/>
      <c r="DX209" s="15"/>
      <c r="DY209" s="15"/>
      <c r="DZ209" s="15"/>
      <c r="EA209" s="15"/>
      <c r="EB209" s="15"/>
      <c r="EC209" s="15"/>
      <c r="ED209" s="15"/>
      <c r="EE209" s="15"/>
      <c r="EF209" s="15"/>
      <c r="EG209" s="15"/>
      <c r="EH209" s="15"/>
      <c r="EI209" s="15"/>
      <c r="EJ209" s="15"/>
      <c r="EK209" s="15"/>
      <c r="EL209" s="15"/>
      <c r="EM209" s="15"/>
      <c r="EN209" s="15"/>
      <c r="EO209" s="15"/>
      <c r="EP209" s="15"/>
      <c r="EQ209" s="15"/>
      <c r="ER209" s="15"/>
      <c r="ES209" s="15"/>
      <c r="ET209" s="15"/>
      <c r="EU209" s="15"/>
      <c r="EV209" s="15"/>
      <c r="EW209" s="15"/>
      <c r="EX209" s="15"/>
      <c r="EY209" s="15"/>
      <c r="EZ209" s="15"/>
      <c r="FA209" s="15"/>
      <c r="FB209" s="15"/>
      <c r="FC209" s="15"/>
      <c r="FD209" s="15"/>
      <c r="FE209" s="15"/>
      <c r="FF209" s="15"/>
      <c r="FG209" s="15"/>
      <c r="FH209" s="15"/>
      <c r="FI209" s="15"/>
      <c r="FJ209" s="15"/>
      <c r="FK209" s="15"/>
      <c r="FL209" s="15"/>
      <c r="FM209" s="15"/>
      <c r="FN209" s="15"/>
      <c r="FO209" s="15"/>
      <c r="FP209" s="15"/>
      <c r="FQ209" s="15"/>
      <c r="FR209" s="15"/>
      <c r="FS209" s="15"/>
      <c r="FT209" s="15"/>
      <c r="FU209" s="15"/>
      <c r="FV209" s="15"/>
      <c r="FW209" s="15"/>
      <c r="FX209" s="15"/>
      <c r="FY209" s="15"/>
      <c r="FZ209" s="15"/>
      <c r="GA209" s="15"/>
      <c r="GB209" s="15"/>
      <c r="GC209" s="15"/>
      <c r="GD209" s="15"/>
      <c r="GE209" s="15"/>
      <c r="GF209" s="15"/>
      <c r="GG209" s="15"/>
      <c r="GH209" s="15"/>
      <c r="GI209" s="15"/>
      <c r="GJ209" s="15"/>
      <c r="GK209" s="15"/>
      <c r="GL209" s="15"/>
      <c r="GM209" s="15"/>
      <c r="GN209" s="15"/>
      <c r="GO209" s="15"/>
      <c r="GP209" s="15"/>
      <c r="GQ209" s="15"/>
      <c r="GR209" s="15"/>
      <c r="GS209" s="15"/>
      <c r="GT209" s="15"/>
      <c r="GU209" s="15"/>
      <c r="GV209" s="15"/>
      <c r="GW209" s="15"/>
      <c r="GX209" s="15"/>
      <c r="GY209" s="15"/>
      <c r="GZ209" s="15"/>
      <c r="HA209" s="15"/>
      <c r="HB209" s="15"/>
      <c r="HC209" s="15"/>
      <c r="HD209" s="15"/>
      <c r="HE209" s="15"/>
      <c r="HF209" s="15"/>
      <c r="HG209" s="15"/>
      <c r="HH209" s="15"/>
      <c r="HI209" s="15"/>
      <c r="HJ209" s="15"/>
      <c r="HK209" s="15"/>
      <c r="HL209" s="15"/>
      <c r="HM209" s="15"/>
      <c r="HN209" s="15"/>
      <c r="HO209" s="15"/>
      <c r="HP209" s="15"/>
      <c r="HQ209" s="15"/>
      <c r="HR209" s="15"/>
      <c r="HS209" s="15"/>
      <c r="HT209" s="15"/>
      <c r="HU209" s="15"/>
      <c r="HV209" s="15"/>
      <c r="HW209" s="15"/>
      <c r="HX209" s="15"/>
      <c r="HY209" s="15"/>
      <c r="HZ209" s="15"/>
      <c r="IA209" s="15"/>
      <c r="IB209" s="15"/>
      <c r="IC209" s="15"/>
      <c r="ID209" s="15"/>
      <c r="IE209" s="15"/>
      <c r="IF209" s="15"/>
      <c r="IG209" s="15"/>
      <c r="IH209" s="15"/>
      <c r="II209" s="15"/>
      <c r="IJ209" s="15"/>
      <c r="IK209" s="15"/>
      <c r="IL209" s="15"/>
      <c r="IM209" s="15"/>
      <c r="IN209" s="15"/>
      <c r="IO209" s="15"/>
      <c r="IP209" s="15"/>
      <c r="IQ209" s="15"/>
      <c r="IR209" s="15"/>
      <c r="IS209" s="15"/>
      <c r="IT209" s="15"/>
      <c r="IU209" s="15"/>
      <c r="IV209" s="15"/>
    </row>
    <row r="210" spans="1:256" s="105" customFormat="1" ht="27" customHeight="1">
      <c r="A210" s="130" t="s">
        <v>154</v>
      </c>
      <c r="B210" s="127">
        <v>3330</v>
      </c>
      <c r="C210" s="266" t="s">
        <v>985</v>
      </c>
      <c r="D210" s="424">
        <v>300</v>
      </c>
      <c r="E210" s="267">
        <v>300</v>
      </c>
      <c r="F210" s="267">
        <v>0</v>
      </c>
      <c r="G210" s="158">
        <f>F210/E210*100</f>
        <v>0</v>
      </c>
      <c r="H210" s="109"/>
      <c r="I210" s="28"/>
      <c r="J210" s="28"/>
      <c r="K210" s="28"/>
      <c r="L210" s="28"/>
      <c r="M210" s="28"/>
      <c r="N210" s="28"/>
      <c r="O210" s="69"/>
      <c r="P210" s="69"/>
      <c r="Q210" s="15"/>
      <c r="R210" s="134"/>
      <c r="S210" s="15"/>
      <c r="T210" s="15"/>
      <c r="U210" s="15"/>
      <c r="V210" s="15"/>
      <c r="W210" s="15"/>
      <c r="X210" s="15"/>
      <c r="Y210" s="15"/>
      <c r="Z210" s="15"/>
      <c r="AA210" s="15"/>
      <c r="AB210" s="15"/>
      <c r="AC210" s="15"/>
      <c r="AD210" s="15"/>
      <c r="AE210" s="15"/>
      <c r="AF210" s="15"/>
      <c r="AG210" s="15"/>
      <c r="AH210" s="15"/>
      <c r="AI210" s="15"/>
      <c r="AJ210" s="15"/>
      <c r="AK210" s="15"/>
      <c r="AL210" s="15"/>
      <c r="AM210" s="15"/>
      <c r="AN210" s="15"/>
      <c r="AO210" s="15"/>
      <c r="AP210" s="15"/>
      <c r="AQ210" s="15"/>
      <c r="AR210" s="15"/>
      <c r="AS210" s="15"/>
      <c r="AT210" s="15"/>
      <c r="AU210" s="15"/>
      <c r="AV210" s="15"/>
      <c r="AW210" s="15"/>
      <c r="AX210" s="15"/>
      <c r="AY210" s="15"/>
      <c r="AZ210" s="15"/>
      <c r="BA210" s="15"/>
      <c r="BB210" s="15"/>
      <c r="BC210" s="15"/>
      <c r="BD210" s="15"/>
      <c r="BE210" s="15"/>
      <c r="BF210" s="15"/>
      <c r="BG210" s="15"/>
      <c r="BH210" s="15"/>
      <c r="BI210" s="15"/>
      <c r="BJ210" s="15"/>
      <c r="BK210" s="15"/>
      <c r="BL210" s="15"/>
      <c r="BM210" s="15"/>
      <c r="BN210" s="15"/>
      <c r="BO210" s="15"/>
      <c r="BP210" s="15"/>
      <c r="BQ210" s="15"/>
      <c r="BR210" s="15"/>
      <c r="BS210" s="15"/>
      <c r="BT210" s="15"/>
      <c r="BU210" s="15"/>
      <c r="BV210" s="15"/>
      <c r="BW210" s="15"/>
      <c r="BX210" s="15"/>
      <c r="BY210" s="15"/>
      <c r="BZ210" s="15"/>
      <c r="CA210" s="15"/>
      <c r="CB210" s="15"/>
      <c r="CC210" s="15"/>
      <c r="CD210" s="15"/>
      <c r="CE210" s="15"/>
      <c r="CF210" s="15"/>
      <c r="CG210" s="15"/>
      <c r="CH210" s="15"/>
      <c r="CI210" s="15"/>
      <c r="CJ210" s="15"/>
      <c r="CK210" s="15"/>
      <c r="CL210" s="15"/>
      <c r="CM210" s="15"/>
      <c r="CN210" s="15"/>
      <c r="CO210" s="15"/>
      <c r="CP210" s="15"/>
      <c r="CQ210" s="15"/>
      <c r="CR210" s="15"/>
      <c r="CS210" s="15"/>
      <c r="CT210" s="15"/>
      <c r="CU210" s="15"/>
      <c r="CV210" s="15"/>
      <c r="CW210" s="15"/>
      <c r="CX210" s="15"/>
      <c r="CY210" s="15"/>
      <c r="CZ210" s="15"/>
      <c r="DA210" s="15"/>
      <c r="DB210" s="15"/>
      <c r="DC210" s="15"/>
      <c r="DD210" s="15"/>
      <c r="DE210" s="15"/>
      <c r="DF210" s="15"/>
      <c r="DG210" s="15"/>
      <c r="DH210" s="15"/>
      <c r="DI210" s="15"/>
      <c r="DJ210" s="15"/>
      <c r="DK210" s="15"/>
      <c r="DL210" s="15"/>
      <c r="DM210" s="15"/>
      <c r="DN210" s="15"/>
      <c r="DO210" s="15"/>
      <c r="DP210" s="15"/>
      <c r="DQ210" s="15"/>
      <c r="DR210" s="15"/>
      <c r="DS210" s="15"/>
      <c r="DT210" s="15"/>
      <c r="DU210" s="15"/>
      <c r="DV210" s="15"/>
      <c r="DW210" s="15"/>
      <c r="DX210" s="15"/>
      <c r="DY210" s="15"/>
      <c r="DZ210" s="15"/>
      <c r="EA210" s="15"/>
      <c r="EB210" s="15"/>
      <c r="EC210" s="15"/>
      <c r="ED210" s="15"/>
      <c r="EE210" s="15"/>
      <c r="EF210" s="15"/>
      <c r="EG210" s="15"/>
      <c r="EH210" s="15"/>
      <c r="EI210" s="15"/>
      <c r="EJ210" s="15"/>
      <c r="EK210" s="15"/>
      <c r="EL210" s="15"/>
      <c r="EM210" s="15"/>
      <c r="EN210" s="15"/>
      <c r="EO210" s="15"/>
      <c r="EP210" s="15"/>
      <c r="EQ210" s="15"/>
      <c r="ER210" s="15"/>
      <c r="ES210" s="15"/>
      <c r="ET210" s="15"/>
      <c r="EU210" s="15"/>
      <c r="EV210" s="15"/>
      <c r="EW210" s="15"/>
      <c r="EX210" s="15"/>
      <c r="EY210" s="15"/>
      <c r="EZ210" s="15"/>
      <c r="FA210" s="15"/>
      <c r="FB210" s="15"/>
      <c r="FC210" s="15"/>
      <c r="FD210" s="15"/>
      <c r="FE210" s="15"/>
      <c r="FF210" s="15"/>
      <c r="FG210" s="15"/>
      <c r="FH210" s="15"/>
      <c r="FI210" s="15"/>
      <c r="FJ210" s="15"/>
      <c r="FK210" s="15"/>
      <c r="FL210" s="15"/>
      <c r="FM210" s="15"/>
      <c r="FN210" s="15"/>
      <c r="FO210" s="15"/>
      <c r="FP210" s="15"/>
      <c r="FQ210" s="15"/>
      <c r="FR210" s="15"/>
      <c r="FS210" s="15"/>
      <c r="FT210" s="15"/>
      <c r="FU210" s="15"/>
      <c r="FV210" s="15"/>
      <c r="FW210" s="15"/>
      <c r="FX210" s="15"/>
      <c r="FY210" s="15"/>
      <c r="FZ210" s="15"/>
      <c r="GA210" s="15"/>
      <c r="GB210" s="15"/>
      <c r="GC210" s="15"/>
      <c r="GD210" s="15"/>
      <c r="GE210" s="15"/>
      <c r="GF210" s="15"/>
      <c r="GG210" s="15"/>
      <c r="GH210" s="15"/>
      <c r="GI210" s="15"/>
      <c r="GJ210" s="15"/>
      <c r="GK210" s="15"/>
      <c r="GL210" s="15"/>
      <c r="GM210" s="15"/>
      <c r="GN210" s="15"/>
      <c r="GO210" s="15"/>
      <c r="GP210" s="15"/>
      <c r="GQ210" s="15"/>
      <c r="GR210" s="15"/>
      <c r="GS210" s="15"/>
      <c r="GT210" s="15"/>
      <c r="GU210" s="15"/>
      <c r="GV210" s="15"/>
      <c r="GW210" s="15"/>
      <c r="GX210" s="15"/>
      <c r="GY210" s="15"/>
      <c r="GZ210" s="15"/>
      <c r="HA210" s="15"/>
      <c r="HB210" s="15"/>
      <c r="HC210" s="15"/>
      <c r="HD210" s="15"/>
      <c r="HE210" s="15"/>
      <c r="HF210" s="15"/>
      <c r="HG210" s="15"/>
      <c r="HH210" s="15"/>
      <c r="HI210" s="15"/>
      <c r="HJ210" s="15"/>
      <c r="HK210" s="15"/>
      <c r="HL210" s="15"/>
      <c r="HM210" s="15"/>
      <c r="HN210" s="15"/>
      <c r="HO210" s="15"/>
      <c r="HP210" s="15"/>
      <c r="HQ210" s="15"/>
      <c r="HR210" s="15"/>
      <c r="HS210" s="15"/>
      <c r="HT210" s="15"/>
      <c r="HU210" s="15"/>
      <c r="HV210" s="15"/>
      <c r="HW210" s="15"/>
      <c r="HX210" s="15"/>
      <c r="HY210" s="15"/>
      <c r="HZ210" s="15"/>
      <c r="IA210" s="15"/>
      <c r="IB210" s="15"/>
      <c r="IC210" s="15"/>
      <c r="ID210" s="15"/>
      <c r="IE210" s="15"/>
      <c r="IF210" s="15"/>
      <c r="IG210" s="15"/>
      <c r="IH210" s="15"/>
      <c r="II210" s="15"/>
      <c r="IJ210" s="15"/>
      <c r="IK210" s="15"/>
      <c r="IL210" s="15"/>
      <c r="IM210" s="15"/>
      <c r="IN210" s="15"/>
      <c r="IO210" s="15"/>
      <c r="IP210" s="15"/>
      <c r="IQ210" s="15"/>
      <c r="IR210" s="15"/>
      <c r="IS210" s="15"/>
      <c r="IT210" s="15"/>
      <c r="IU210" s="15"/>
      <c r="IV210" s="15"/>
    </row>
    <row r="211" spans="1:256" s="105" customFormat="1" ht="39" customHeight="1">
      <c r="A211" s="130" t="s">
        <v>154</v>
      </c>
      <c r="B211" s="127">
        <v>3317</v>
      </c>
      <c r="C211" s="266" t="s">
        <v>671</v>
      </c>
      <c r="D211" s="424">
        <v>0</v>
      </c>
      <c r="E211" s="267">
        <v>200</v>
      </c>
      <c r="F211" s="267">
        <v>200</v>
      </c>
      <c r="G211" s="158">
        <f>F211/E211*100</f>
        <v>100</v>
      </c>
      <c r="H211" s="109"/>
      <c r="I211" s="28"/>
      <c r="J211" s="28"/>
      <c r="K211" s="28"/>
      <c r="L211" s="28"/>
      <c r="M211" s="28"/>
      <c r="N211" s="28"/>
      <c r="O211" s="69"/>
      <c r="P211" s="69"/>
      <c r="Q211" s="15"/>
      <c r="R211" s="134"/>
      <c r="S211" s="15"/>
      <c r="T211" s="15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  <c r="AE211" s="15"/>
      <c r="AF211" s="15"/>
      <c r="AG211" s="15"/>
      <c r="AH211" s="15"/>
      <c r="AI211" s="15"/>
      <c r="AJ211" s="15"/>
      <c r="AK211" s="15"/>
      <c r="AL211" s="15"/>
      <c r="AM211" s="15"/>
      <c r="AN211" s="15"/>
      <c r="AO211" s="15"/>
      <c r="AP211" s="15"/>
      <c r="AQ211" s="15"/>
      <c r="AR211" s="15"/>
      <c r="AS211" s="15"/>
      <c r="AT211" s="15"/>
      <c r="AU211" s="15"/>
      <c r="AV211" s="15"/>
      <c r="AW211" s="15"/>
      <c r="AX211" s="15"/>
      <c r="AY211" s="15"/>
      <c r="AZ211" s="15"/>
      <c r="BA211" s="15"/>
      <c r="BB211" s="15"/>
      <c r="BC211" s="15"/>
      <c r="BD211" s="15"/>
      <c r="BE211" s="15"/>
      <c r="BF211" s="15"/>
      <c r="BG211" s="15"/>
      <c r="BH211" s="15"/>
      <c r="BI211" s="15"/>
      <c r="BJ211" s="15"/>
      <c r="BK211" s="15"/>
      <c r="BL211" s="15"/>
      <c r="BM211" s="15"/>
      <c r="BN211" s="15"/>
      <c r="BO211" s="15"/>
      <c r="BP211" s="15"/>
      <c r="BQ211" s="15"/>
      <c r="BR211" s="15"/>
      <c r="BS211" s="15"/>
      <c r="BT211" s="15"/>
      <c r="BU211" s="15"/>
      <c r="BV211" s="15"/>
      <c r="BW211" s="15"/>
      <c r="BX211" s="15"/>
      <c r="BY211" s="15"/>
      <c r="BZ211" s="15"/>
      <c r="CA211" s="15"/>
      <c r="CB211" s="15"/>
      <c r="CC211" s="15"/>
      <c r="CD211" s="15"/>
      <c r="CE211" s="15"/>
      <c r="CF211" s="15"/>
      <c r="CG211" s="15"/>
      <c r="CH211" s="15"/>
      <c r="CI211" s="15"/>
      <c r="CJ211" s="15"/>
      <c r="CK211" s="15"/>
      <c r="CL211" s="15"/>
      <c r="CM211" s="15"/>
      <c r="CN211" s="15"/>
      <c r="CO211" s="15"/>
      <c r="CP211" s="15"/>
      <c r="CQ211" s="15"/>
      <c r="CR211" s="15"/>
      <c r="CS211" s="15"/>
      <c r="CT211" s="15"/>
      <c r="CU211" s="15"/>
      <c r="CV211" s="15"/>
      <c r="CW211" s="15"/>
      <c r="CX211" s="15"/>
      <c r="CY211" s="15"/>
      <c r="CZ211" s="15"/>
      <c r="DA211" s="15"/>
      <c r="DB211" s="15"/>
      <c r="DC211" s="15"/>
      <c r="DD211" s="15"/>
      <c r="DE211" s="15"/>
      <c r="DF211" s="15"/>
      <c r="DG211" s="15"/>
      <c r="DH211" s="15"/>
      <c r="DI211" s="15"/>
      <c r="DJ211" s="15"/>
      <c r="DK211" s="15"/>
      <c r="DL211" s="15"/>
      <c r="DM211" s="15"/>
      <c r="DN211" s="15"/>
      <c r="DO211" s="15"/>
      <c r="DP211" s="15"/>
      <c r="DQ211" s="15"/>
      <c r="DR211" s="15"/>
      <c r="DS211" s="15"/>
      <c r="DT211" s="15"/>
      <c r="DU211" s="15"/>
      <c r="DV211" s="15"/>
      <c r="DW211" s="15"/>
      <c r="DX211" s="15"/>
      <c r="DY211" s="15"/>
      <c r="DZ211" s="15"/>
      <c r="EA211" s="15"/>
      <c r="EB211" s="15"/>
      <c r="EC211" s="15"/>
      <c r="ED211" s="15"/>
      <c r="EE211" s="15"/>
      <c r="EF211" s="15"/>
      <c r="EG211" s="15"/>
      <c r="EH211" s="15"/>
      <c r="EI211" s="15"/>
      <c r="EJ211" s="15"/>
      <c r="EK211" s="15"/>
      <c r="EL211" s="15"/>
      <c r="EM211" s="15"/>
      <c r="EN211" s="15"/>
      <c r="EO211" s="15"/>
      <c r="EP211" s="15"/>
      <c r="EQ211" s="15"/>
      <c r="ER211" s="15"/>
      <c r="ES211" s="15"/>
      <c r="ET211" s="15"/>
      <c r="EU211" s="15"/>
      <c r="EV211" s="15"/>
      <c r="EW211" s="15"/>
      <c r="EX211" s="15"/>
      <c r="EY211" s="15"/>
      <c r="EZ211" s="15"/>
      <c r="FA211" s="15"/>
      <c r="FB211" s="15"/>
      <c r="FC211" s="15"/>
      <c r="FD211" s="15"/>
      <c r="FE211" s="15"/>
      <c r="FF211" s="15"/>
      <c r="FG211" s="15"/>
      <c r="FH211" s="15"/>
      <c r="FI211" s="15"/>
      <c r="FJ211" s="15"/>
      <c r="FK211" s="15"/>
      <c r="FL211" s="15"/>
      <c r="FM211" s="15"/>
      <c r="FN211" s="15"/>
      <c r="FO211" s="15"/>
      <c r="FP211" s="15"/>
      <c r="FQ211" s="15"/>
      <c r="FR211" s="15"/>
      <c r="FS211" s="15"/>
      <c r="FT211" s="15"/>
      <c r="FU211" s="15"/>
      <c r="FV211" s="15"/>
      <c r="FW211" s="15"/>
      <c r="FX211" s="15"/>
      <c r="FY211" s="15"/>
      <c r="FZ211" s="15"/>
      <c r="GA211" s="15"/>
      <c r="GB211" s="15"/>
      <c r="GC211" s="15"/>
      <c r="GD211" s="15"/>
      <c r="GE211" s="15"/>
      <c r="GF211" s="15"/>
      <c r="GG211" s="15"/>
      <c r="GH211" s="15"/>
      <c r="GI211" s="15"/>
      <c r="GJ211" s="15"/>
      <c r="GK211" s="15"/>
      <c r="GL211" s="15"/>
      <c r="GM211" s="15"/>
      <c r="GN211" s="15"/>
      <c r="GO211" s="15"/>
      <c r="GP211" s="15"/>
      <c r="GQ211" s="15"/>
      <c r="GR211" s="15"/>
      <c r="GS211" s="15"/>
      <c r="GT211" s="15"/>
      <c r="GU211" s="15"/>
      <c r="GV211" s="15"/>
      <c r="GW211" s="15"/>
      <c r="GX211" s="15"/>
      <c r="GY211" s="15"/>
      <c r="GZ211" s="15"/>
      <c r="HA211" s="15"/>
      <c r="HB211" s="15"/>
      <c r="HC211" s="15"/>
      <c r="HD211" s="15"/>
      <c r="HE211" s="15"/>
      <c r="HF211" s="15"/>
      <c r="HG211" s="15"/>
      <c r="HH211" s="15"/>
      <c r="HI211" s="15"/>
      <c r="HJ211" s="15"/>
      <c r="HK211" s="15"/>
      <c r="HL211" s="15"/>
      <c r="HM211" s="15"/>
      <c r="HN211" s="15"/>
      <c r="HO211" s="15"/>
      <c r="HP211" s="15"/>
      <c r="HQ211" s="15"/>
      <c r="HR211" s="15"/>
      <c r="HS211" s="15"/>
      <c r="HT211" s="15"/>
      <c r="HU211" s="15"/>
      <c r="HV211" s="15"/>
      <c r="HW211" s="15"/>
      <c r="HX211" s="15"/>
      <c r="HY211" s="15"/>
      <c r="HZ211" s="15"/>
      <c r="IA211" s="15"/>
      <c r="IB211" s="15"/>
      <c r="IC211" s="15"/>
      <c r="ID211" s="15"/>
      <c r="IE211" s="15"/>
      <c r="IF211" s="15"/>
      <c r="IG211" s="15"/>
      <c r="IH211" s="15"/>
      <c r="II211" s="15"/>
      <c r="IJ211" s="15"/>
      <c r="IK211" s="15"/>
      <c r="IL211" s="15"/>
      <c r="IM211" s="15"/>
      <c r="IN211" s="15"/>
      <c r="IO211" s="15"/>
      <c r="IP211" s="15"/>
      <c r="IQ211" s="15"/>
      <c r="IR211" s="15"/>
      <c r="IS211" s="15"/>
      <c r="IT211" s="15"/>
      <c r="IU211" s="15"/>
      <c r="IV211" s="15"/>
    </row>
    <row r="212" spans="1:256" s="105" customFormat="1" ht="12.75">
      <c r="A212" s="179"/>
      <c r="B212" s="196"/>
      <c r="C212" s="195" t="s">
        <v>246</v>
      </c>
      <c r="D212" s="180">
        <f>SUM(D208:D211)</f>
        <v>11819</v>
      </c>
      <c r="E212" s="180">
        <f>SUM(E208:E211)</f>
        <v>12072</v>
      </c>
      <c r="F212" s="345">
        <f>SUM(F208:F211)</f>
        <v>10079</v>
      </c>
      <c r="G212" s="104">
        <f>F212/E212*100</f>
        <v>83.49072233267064</v>
      </c>
      <c r="H212" s="109"/>
      <c r="I212" s="28"/>
      <c r="J212" s="28"/>
      <c r="K212" s="28"/>
      <c r="L212" s="28"/>
      <c r="M212" s="28"/>
      <c r="N212" s="28"/>
      <c r="O212" s="69"/>
      <c r="P212" s="69"/>
      <c r="Q212" s="15"/>
      <c r="R212" s="134"/>
      <c r="S212" s="15"/>
      <c r="T212" s="15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  <c r="AE212" s="15"/>
      <c r="AF212" s="15"/>
      <c r="AG212" s="15"/>
      <c r="AH212" s="15"/>
      <c r="AI212" s="15"/>
      <c r="AJ212" s="15"/>
      <c r="AK212" s="15"/>
      <c r="AL212" s="15"/>
      <c r="AM212" s="15"/>
      <c r="AN212" s="15"/>
      <c r="AO212" s="15"/>
      <c r="AP212" s="15"/>
      <c r="AQ212" s="15"/>
      <c r="AR212" s="15"/>
      <c r="AS212" s="15"/>
      <c r="AT212" s="15"/>
      <c r="AU212" s="15"/>
      <c r="AV212" s="15"/>
      <c r="AW212" s="15"/>
      <c r="AX212" s="15"/>
      <c r="AY212" s="15"/>
      <c r="AZ212" s="15"/>
      <c r="BA212" s="15"/>
      <c r="BB212" s="15"/>
      <c r="BC212" s="15"/>
      <c r="BD212" s="15"/>
      <c r="BE212" s="15"/>
      <c r="BF212" s="15"/>
      <c r="BG212" s="15"/>
      <c r="BH212" s="15"/>
      <c r="BI212" s="15"/>
      <c r="BJ212" s="15"/>
      <c r="BK212" s="15"/>
      <c r="BL212" s="15"/>
      <c r="BM212" s="15"/>
      <c r="BN212" s="15"/>
      <c r="BO212" s="15"/>
      <c r="BP212" s="15"/>
      <c r="BQ212" s="15"/>
      <c r="BR212" s="15"/>
      <c r="BS212" s="15"/>
      <c r="BT212" s="15"/>
      <c r="BU212" s="15"/>
      <c r="BV212" s="15"/>
      <c r="BW212" s="15"/>
      <c r="BX212" s="15"/>
      <c r="BY212" s="15"/>
      <c r="BZ212" s="15"/>
      <c r="CA212" s="15"/>
      <c r="CB212" s="15"/>
      <c r="CC212" s="15"/>
      <c r="CD212" s="15"/>
      <c r="CE212" s="15"/>
      <c r="CF212" s="15"/>
      <c r="CG212" s="15"/>
      <c r="CH212" s="15"/>
      <c r="CI212" s="15"/>
      <c r="CJ212" s="15"/>
      <c r="CK212" s="15"/>
      <c r="CL212" s="15"/>
      <c r="CM212" s="15"/>
      <c r="CN212" s="15"/>
      <c r="CO212" s="15"/>
      <c r="CP212" s="15"/>
      <c r="CQ212" s="15"/>
      <c r="CR212" s="15"/>
      <c r="CS212" s="15"/>
      <c r="CT212" s="15"/>
      <c r="CU212" s="15"/>
      <c r="CV212" s="15"/>
      <c r="CW212" s="15"/>
      <c r="CX212" s="15"/>
      <c r="CY212" s="15"/>
      <c r="CZ212" s="15"/>
      <c r="DA212" s="15"/>
      <c r="DB212" s="15"/>
      <c r="DC212" s="15"/>
      <c r="DD212" s="15"/>
      <c r="DE212" s="15"/>
      <c r="DF212" s="15"/>
      <c r="DG212" s="15"/>
      <c r="DH212" s="15"/>
      <c r="DI212" s="15"/>
      <c r="DJ212" s="15"/>
      <c r="DK212" s="15"/>
      <c r="DL212" s="15"/>
      <c r="DM212" s="15"/>
      <c r="DN212" s="15"/>
      <c r="DO212" s="15"/>
      <c r="DP212" s="15"/>
      <c r="DQ212" s="15"/>
      <c r="DR212" s="15"/>
      <c r="DS212" s="15"/>
      <c r="DT212" s="15"/>
      <c r="DU212" s="15"/>
      <c r="DV212" s="15"/>
      <c r="DW212" s="15"/>
      <c r="DX212" s="15"/>
      <c r="DY212" s="15"/>
      <c r="DZ212" s="15"/>
      <c r="EA212" s="15"/>
      <c r="EB212" s="15"/>
      <c r="EC212" s="15"/>
      <c r="ED212" s="15"/>
      <c r="EE212" s="15"/>
      <c r="EF212" s="15"/>
      <c r="EG212" s="15"/>
      <c r="EH212" s="15"/>
      <c r="EI212" s="15"/>
      <c r="EJ212" s="15"/>
      <c r="EK212" s="15"/>
      <c r="EL212" s="15"/>
      <c r="EM212" s="15"/>
      <c r="EN212" s="15"/>
      <c r="EO212" s="15"/>
      <c r="EP212" s="15"/>
      <c r="EQ212" s="15"/>
      <c r="ER212" s="15"/>
      <c r="ES212" s="15"/>
      <c r="ET212" s="15"/>
      <c r="EU212" s="15"/>
      <c r="EV212" s="15"/>
      <c r="EW212" s="15"/>
      <c r="EX212" s="15"/>
      <c r="EY212" s="15"/>
      <c r="EZ212" s="15"/>
      <c r="FA212" s="15"/>
      <c r="FB212" s="15"/>
      <c r="FC212" s="15"/>
      <c r="FD212" s="15"/>
      <c r="FE212" s="15"/>
      <c r="FF212" s="15"/>
      <c r="FG212" s="15"/>
      <c r="FH212" s="15"/>
      <c r="FI212" s="15"/>
      <c r="FJ212" s="15"/>
      <c r="FK212" s="15"/>
      <c r="FL212" s="15"/>
      <c r="FM212" s="15"/>
      <c r="FN212" s="15"/>
      <c r="FO212" s="15"/>
      <c r="FP212" s="15"/>
      <c r="FQ212" s="15"/>
      <c r="FR212" s="15"/>
      <c r="FS212" s="15"/>
      <c r="FT212" s="15"/>
      <c r="FU212" s="15"/>
      <c r="FV212" s="15"/>
      <c r="FW212" s="15"/>
      <c r="FX212" s="15"/>
      <c r="FY212" s="15"/>
      <c r="FZ212" s="15"/>
      <c r="GA212" s="15"/>
      <c r="GB212" s="15"/>
      <c r="GC212" s="15"/>
      <c r="GD212" s="15"/>
      <c r="GE212" s="15"/>
      <c r="GF212" s="15"/>
      <c r="GG212" s="15"/>
      <c r="GH212" s="15"/>
      <c r="GI212" s="15"/>
      <c r="GJ212" s="15"/>
      <c r="GK212" s="15"/>
      <c r="GL212" s="15"/>
      <c r="GM212" s="15"/>
      <c r="GN212" s="15"/>
      <c r="GO212" s="15"/>
      <c r="GP212" s="15"/>
      <c r="GQ212" s="15"/>
      <c r="GR212" s="15"/>
      <c r="GS212" s="15"/>
      <c r="GT212" s="15"/>
      <c r="GU212" s="15"/>
      <c r="GV212" s="15"/>
      <c r="GW212" s="15"/>
      <c r="GX212" s="15"/>
      <c r="GY212" s="15"/>
      <c r="GZ212" s="15"/>
      <c r="HA212" s="15"/>
      <c r="HB212" s="15"/>
      <c r="HC212" s="15"/>
      <c r="HD212" s="15"/>
      <c r="HE212" s="15"/>
      <c r="HF212" s="15"/>
      <c r="HG212" s="15"/>
      <c r="HH212" s="15"/>
      <c r="HI212" s="15"/>
      <c r="HJ212" s="15"/>
      <c r="HK212" s="15"/>
      <c r="HL212" s="15"/>
      <c r="HM212" s="15"/>
      <c r="HN212" s="15"/>
      <c r="HO212" s="15"/>
      <c r="HP212" s="15"/>
      <c r="HQ212" s="15"/>
      <c r="HR212" s="15"/>
      <c r="HS212" s="15"/>
      <c r="HT212" s="15"/>
      <c r="HU212" s="15"/>
      <c r="HV212" s="15"/>
      <c r="HW212" s="15"/>
      <c r="HX212" s="15"/>
      <c r="HY212" s="15"/>
      <c r="HZ212" s="15"/>
      <c r="IA212" s="15"/>
      <c r="IB212" s="15"/>
      <c r="IC212" s="15"/>
      <c r="ID212" s="15"/>
      <c r="IE212" s="15"/>
      <c r="IF212" s="15"/>
      <c r="IG212" s="15"/>
      <c r="IH212" s="15"/>
      <c r="II212" s="15"/>
      <c r="IJ212" s="15"/>
      <c r="IK212" s="15"/>
      <c r="IL212" s="15"/>
      <c r="IM212" s="15"/>
      <c r="IN212" s="15"/>
      <c r="IO212" s="15"/>
      <c r="IP212" s="15"/>
      <c r="IQ212" s="15"/>
      <c r="IR212" s="15"/>
      <c r="IS212" s="15"/>
      <c r="IT212" s="15"/>
      <c r="IU212" s="15"/>
      <c r="IV212" s="15"/>
    </row>
    <row r="213" spans="1:256" s="105" customFormat="1" ht="6.75" customHeight="1">
      <c r="A213" s="16"/>
      <c r="B213" s="59"/>
      <c r="C213" s="183"/>
      <c r="D213" s="61"/>
      <c r="E213" s="185"/>
      <c r="F213" s="186"/>
      <c r="G213" s="29"/>
      <c r="H213" s="109"/>
      <c r="I213" s="28"/>
      <c r="J213" s="28"/>
      <c r="K213" s="28"/>
      <c r="L213" s="28"/>
      <c r="M213" s="28"/>
      <c r="N213" s="28"/>
      <c r="O213" s="69"/>
      <c r="P213" s="69"/>
      <c r="Q213" s="15"/>
      <c r="R213" s="134"/>
      <c r="S213" s="15"/>
      <c r="T213" s="15"/>
      <c r="U213" s="134"/>
      <c r="V213" s="15"/>
      <c r="W213" s="15"/>
      <c r="X213" s="15"/>
      <c r="Y213" s="15"/>
      <c r="Z213" s="15"/>
      <c r="AA213" s="15"/>
      <c r="AB213" s="15"/>
      <c r="AC213" s="15"/>
      <c r="AD213" s="15"/>
      <c r="AE213" s="15"/>
      <c r="AF213" s="15"/>
      <c r="AG213" s="15"/>
      <c r="AH213" s="15"/>
      <c r="AI213" s="15"/>
      <c r="AJ213" s="15"/>
      <c r="AK213" s="15"/>
      <c r="AL213" s="15"/>
      <c r="AM213" s="15"/>
      <c r="AN213" s="15"/>
      <c r="AO213" s="15"/>
      <c r="AP213" s="15"/>
      <c r="AQ213" s="15"/>
      <c r="AR213" s="15"/>
      <c r="AS213" s="15"/>
      <c r="AT213" s="15"/>
      <c r="AU213" s="15"/>
      <c r="AV213" s="15"/>
      <c r="AW213" s="15"/>
      <c r="AX213" s="15"/>
      <c r="AY213" s="15"/>
      <c r="AZ213" s="15"/>
      <c r="BA213" s="15"/>
      <c r="BB213" s="15"/>
      <c r="BC213" s="15"/>
      <c r="BD213" s="15"/>
      <c r="BE213" s="15"/>
      <c r="BF213" s="15"/>
      <c r="BG213" s="15"/>
      <c r="BH213" s="15"/>
      <c r="BI213" s="15"/>
      <c r="BJ213" s="15"/>
      <c r="BK213" s="15"/>
      <c r="BL213" s="15"/>
      <c r="BM213" s="15"/>
      <c r="BN213" s="15"/>
      <c r="BO213" s="15"/>
      <c r="BP213" s="15"/>
      <c r="BQ213" s="15"/>
      <c r="BR213" s="15"/>
      <c r="BS213" s="15"/>
      <c r="BT213" s="15"/>
      <c r="BU213" s="15"/>
      <c r="BV213" s="15"/>
      <c r="BW213" s="15"/>
      <c r="BX213" s="15"/>
      <c r="BY213" s="15"/>
      <c r="BZ213" s="15"/>
      <c r="CA213" s="15"/>
      <c r="CB213" s="15"/>
      <c r="CC213" s="15"/>
      <c r="CD213" s="15"/>
      <c r="CE213" s="15"/>
      <c r="CF213" s="15"/>
      <c r="CG213" s="15"/>
      <c r="CH213" s="15"/>
      <c r="CI213" s="15"/>
      <c r="CJ213" s="15"/>
      <c r="CK213" s="15"/>
      <c r="CL213" s="15"/>
      <c r="CM213" s="15"/>
      <c r="CN213" s="15"/>
      <c r="CO213" s="15"/>
      <c r="CP213" s="15"/>
      <c r="CQ213" s="15"/>
      <c r="CR213" s="15"/>
      <c r="CS213" s="15"/>
      <c r="CT213" s="15"/>
      <c r="CU213" s="15"/>
      <c r="CV213" s="15"/>
      <c r="CW213" s="15"/>
      <c r="CX213" s="15"/>
      <c r="CY213" s="15"/>
      <c r="CZ213" s="15"/>
      <c r="DA213" s="15"/>
      <c r="DB213" s="15"/>
      <c r="DC213" s="15"/>
      <c r="DD213" s="15"/>
      <c r="DE213" s="15"/>
      <c r="DF213" s="15"/>
      <c r="DG213" s="15"/>
      <c r="DH213" s="15"/>
      <c r="DI213" s="15"/>
      <c r="DJ213" s="15"/>
      <c r="DK213" s="15"/>
      <c r="DL213" s="15"/>
      <c r="DM213" s="15"/>
      <c r="DN213" s="15"/>
      <c r="DO213" s="15"/>
      <c r="DP213" s="15"/>
      <c r="DQ213" s="15"/>
      <c r="DR213" s="15"/>
      <c r="DS213" s="15"/>
      <c r="DT213" s="15"/>
      <c r="DU213" s="15"/>
      <c r="DV213" s="15"/>
      <c r="DW213" s="15"/>
      <c r="DX213" s="15"/>
      <c r="DY213" s="15"/>
      <c r="DZ213" s="15"/>
      <c r="EA213" s="15"/>
      <c r="EB213" s="15"/>
      <c r="EC213" s="15"/>
      <c r="ED213" s="15"/>
      <c r="EE213" s="15"/>
      <c r="EF213" s="15"/>
      <c r="EG213" s="15"/>
      <c r="EH213" s="15"/>
      <c r="EI213" s="15"/>
      <c r="EJ213" s="15"/>
      <c r="EK213" s="15"/>
      <c r="EL213" s="15"/>
      <c r="EM213" s="15"/>
      <c r="EN213" s="15"/>
      <c r="EO213" s="15"/>
      <c r="EP213" s="15"/>
      <c r="EQ213" s="15"/>
      <c r="ER213" s="15"/>
      <c r="ES213" s="15"/>
      <c r="ET213" s="15"/>
      <c r="EU213" s="15"/>
      <c r="EV213" s="15"/>
      <c r="EW213" s="15"/>
      <c r="EX213" s="15"/>
      <c r="EY213" s="15"/>
      <c r="EZ213" s="15"/>
      <c r="FA213" s="15"/>
      <c r="FB213" s="15"/>
      <c r="FC213" s="15"/>
      <c r="FD213" s="15"/>
      <c r="FE213" s="15"/>
      <c r="FF213" s="15"/>
      <c r="FG213" s="15"/>
      <c r="FH213" s="15"/>
      <c r="FI213" s="15"/>
      <c r="FJ213" s="15"/>
      <c r="FK213" s="15"/>
      <c r="FL213" s="15"/>
      <c r="FM213" s="15"/>
      <c r="FN213" s="15"/>
      <c r="FO213" s="15"/>
      <c r="FP213" s="15"/>
      <c r="FQ213" s="15"/>
      <c r="FR213" s="15"/>
      <c r="FS213" s="15"/>
      <c r="FT213" s="15"/>
      <c r="FU213" s="15"/>
      <c r="FV213" s="15"/>
      <c r="FW213" s="15"/>
      <c r="FX213" s="15"/>
      <c r="FY213" s="15"/>
      <c r="FZ213" s="15"/>
      <c r="GA213" s="15"/>
      <c r="GB213" s="15"/>
      <c r="GC213" s="15"/>
      <c r="GD213" s="15"/>
      <c r="GE213" s="15"/>
      <c r="GF213" s="15"/>
      <c r="GG213" s="15"/>
      <c r="GH213" s="15"/>
      <c r="GI213" s="15"/>
      <c r="GJ213" s="15"/>
      <c r="GK213" s="15"/>
      <c r="GL213" s="15"/>
      <c r="GM213" s="15"/>
      <c r="GN213" s="15"/>
      <c r="GO213" s="15"/>
      <c r="GP213" s="15"/>
      <c r="GQ213" s="15"/>
      <c r="GR213" s="15"/>
      <c r="GS213" s="15"/>
      <c r="GT213" s="15"/>
      <c r="GU213" s="15"/>
      <c r="GV213" s="15"/>
      <c r="GW213" s="15"/>
      <c r="GX213" s="15"/>
      <c r="GY213" s="15"/>
      <c r="GZ213" s="15"/>
      <c r="HA213" s="15"/>
      <c r="HB213" s="15"/>
      <c r="HC213" s="15"/>
      <c r="HD213" s="15"/>
      <c r="HE213" s="15"/>
      <c r="HF213" s="15"/>
      <c r="HG213" s="15"/>
      <c r="HH213" s="15"/>
      <c r="HI213" s="15"/>
      <c r="HJ213" s="15"/>
      <c r="HK213" s="15"/>
      <c r="HL213" s="15"/>
      <c r="HM213" s="15"/>
      <c r="HN213" s="15"/>
      <c r="HO213" s="15"/>
      <c r="HP213" s="15"/>
      <c r="HQ213" s="15"/>
      <c r="HR213" s="15"/>
      <c r="HS213" s="15"/>
      <c r="HT213" s="15"/>
      <c r="HU213" s="15"/>
      <c r="HV213" s="15"/>
      <c r="HW213" s="15"/>
      <c r="HX213" s="15"/>
      <c r="HY213" s="15"/>
      <c r="HZ213" s="15"/>
      <c r="IA213" s="15"/>
      <c r="IB213" s="15"/>
      <c r="IC213" s="15"/>
      <c r="ID213" s="15"/>
      <c r="IE213" s="15"/>
      <c r="IF213" s="15"/>
      <c r="IG213" s="15"/>
      <c r="IH213" s="15"/>
      <c r="II213" s="15"/>
      <c r="IJ213" s="15"/>
      <c r="IK213" s="15"/>
      <c r="IL213" s="15"/>
      <c r="IM213" s="15"/>
      <c r="IN213" s="15"/>
      <c r="IO213" s="15"/>
      <c r="IP213" s="15"/>
      <c r="IQ213" s="15"/>
      <c r="IR213" s="15"/>
      <c r="IS213" s="15"/>
      <c r="IT213" s="15"/>
      <c r="IU213" s="15"/>
      <c r="IV213" s="15"/>
    </row>
    <row r="214" spans="1:256" s="105" customFormat="1" ht="13.5" customHeight="1">
      <c r="A214" s="840" t="s">
        <v>150</v>
      </c>
      <c r="B214" s="841"/>
      <c r="C214" s="183"/>
      <c r="D214" s="61"/>
      <c r="E214" s="185"/>
      <c r="F214" s="186"/>
      <c r="G214" s="29"/>
      <c r="H214" s="109"/>
      <c r="I214" s="28"/>
      <c r="J214" s="28"/>
      <c r="K214" s="28"/>
      <c r="L214" s="28"/>
      <c r="M214" s="28"/>
      <c r="N214" s="28"/>
      <c r="O214" s="69"/>
      <c r="P214" s="69"/>
      <c r="Q214" s="15"/>
      <c r="R214" s="134"/>
      <c r="S214" s="15"/>
      <c r="T214" s="15"/>
      <c r="U214" s="134"/>
      <c r="V214" s="15"/>
      <c r="W214" s="15"/>
      <c r="X214" s="15"/>
      <c r="Y214" s="15"/>
      <c r="Z214" s="15"/>
      <c r="AA214" s="15"/>
      <c r="AB214" s="15"/>
      <c r="AC214" s="15"/>
      <c r="AD214" s="15"/>
      <c r="AE214" s="15"/>
      <c r="AF214" s="15"/>
      <c r="AG214" s="15"/>
      <c r="AH214" s="15"/>
      <c r="AI214" s="15"/>
      <c r="AJ214" s="15"/>
      <c r="AK214" s="15"/>
      <c r="AL214" s="15"/>
      <c r="AM214" s="15"/>
      <c r="AN214" s="15"/>
      <c r="AO214" s="15"/>
      <c r="AP214" s="15"/>
      <c r="AQ214" s="15"/>
      <c r="AR214" s="15"/>
      <c r="AS214" s="15"/>
      <c r="AT214" s="15"/>
      <c r="AU214" s="15"/>
      <c r="AV214" s="15"/>
      <c r="AW214" s="15"/>
      <c r="AX214" s="15"/>
      <c r="AY214" s="15"/>
      <c r="AZ214" s="15"/>
      <c r="BA214" s="15"/>
      <c r="BB214" s="15"/>
      <c r="BC214" s="15"/>
      <c r="BD214" s="15"/>
      <c r="BE214" s="15"/>
      <c r="BF214" s="15"/>
      <c r="BG214" s="15"/>
      <c r="BH214" s="15"/>
      <c r="BI214" s="15"/>
      <c r="BJ214" s="15"/>
      <c r="BK214" s="15"/>
      <c r="BL214" s="15"/>
      <c r="BM214" s="15"/>
      <c r="BN214" s="15"/>
      <c r="BO214" s="15"/>
      <c r="BP214" s="15"/>
      <c r="BQ214" s="15"/>
      <c r="BR214" s="15"/>
      <c r="BS214" s="15"/>
      <c r="BT214" s="15"/>
      <c r="BU214" s="15"/>
      <c r="BV214" s="15"/>
      <c r="BW214" s="15"/>
      <c r="BX214" s="15"/>
      <c r="BY214" s="15"/>
      <c r="BZ214" s="15"/>
      <c r="CA214" s="15"/>
      <c r="CB214" s="15"/>
      <c r="CC214" s="15"/>
      <c r="CD214" s="15"/>
      <c r="CE214" s="15"/>
      <c r="CF214" s="15"/>
      <c r="CG214" s="15"/>
      <c r="CH214" s="15"/>
      <c r="CI214" s="15"/>
      <c r="CJ214" s="15"/>
      <c r="CK214" s="15"/>
      <c r="CL214" s="15"/>
      <c r="CM214" s="15"/>
      <c r="CN214" s="15"/>
      <c r="CO214" s="15"/>
      <c r="CP214" s="15"/>
      <c r="CQ214" s="15"/>
      <c r="CR214" s="15"/>
      <c r="CS214" s="15"/>
      <c r="CT214" s="15"/>
      <c r="CU214" s="15"/>
      <c r="CV214" s="15"/>
      <c r="CW214" s="15"/>
      <c r="CX214" s="15"/>
      <c r="CY214" s="15"/>
      <c r="CZ214" s="15"/>
      <c r="DA214" s="15"/>
      <c r="DB214" s="15"/>
      <c r="DC214" s="15"/>
      <c r="DD214" s="15"/>
      <c r="DE214" s="15"/>
      <c r="DF214" s="15"/>
      <c r="DG214" s="15"/>
      <c r="DH214" s="15"/>
      <c r="DI214" s="15"/>
      <c r="DJ214" s="15"/>
      <c r="DK214" s="15"/>
      <c r="DL214" s="15"/>
      <c r="DM214" s="15"/>
      <c r="DN214" s="15"/>
      <c r="DO214" s="15"/>
      <c r="DP214" s="15"/>
      <c r="DQ214" s="15"/>
      <c r="DR214" s="15"/>
      <c r="DS214" s="15"/>
      <c r="DT214" s="15"/>
      <c r="DU214" s="15"/>
      <c r="DV214" s="15"/>
      <c r="DW214" s="15"/>
      <c r="DX214" s="15"/>
      <c r="DY214" s="15"/>
      <c r="DZ214" s="15"/>
      <c r="EA214" s="15"/>
      <c r="EB214" s="15"/>
      <c r="EC214" s="15"/>
      <c r="ED214" s="15"/>
      <c r="EE214" s="15"/>
      <c r="EF214" s="15"/>
      <c r="EG214" s="15"/>
      <c r="EH214" s="15"/>
      <c r="EI214" s="15"/>
      <c r="EJ214" s="15"/>
      <c r="EK214" s="15"/>
      <c r="EL214" s="15"/>
      <c r="EM214" s="15"/>
      <c r="EN214" s="15"/>
      <c r="EO214" s="15"/>
      <c r="EP214" s="15"/>
      <c r="EQ214" s="15"/>
      <c r="ER214" s="15"/>
      <c r="ES214" s="15"/>
      <c r="ET214" s="15"/>
      <c r="EU214" s="15"/>
      <c r="EV214" s="15"/>
      <c r="EW214" s="15"/>
      <c r="EX214" s="15"/>
      <c r="EY214" s="15"/>
      <c r="EZ214" s="15"/>
      <c r="FA214" s="15"/>
      <c r="FB214" s="15"/>
      <c r="FC214" s="15"/>
      <c r="FD214" s="15"/>
      <c r="FE214" s="15"/>
      <c r="FF214" s="15"/>
      <c r="FG214" s="15"/>
      <c r="FH214" s="15"/>
      <c r="FI214" s="15"/>
      <c r="FJ214" s="15"/>
      <c r="FK214" s="15"/>
      <c r="FL214" s="15"/>
      <c r="FM214" s="15"/>
      <c r="FN214" s="15"/>
      <c r="FO214" s="15"/>
      <c r="FP214" s="15"/>
      <c r="FQ214" s="15"/>
      <c r="FR214" s="15"/>
      <c r="FS214" s="15"/>
      <c r="FT214" s="15"/>
      <c r="FU214" s="15"/>
      <c r="FV214" s="15"/>
      <c r="FW214" s="15"/>
      <c r="FX214" s="15"/>
      <c r="FY214" s="15"/>
      <c r="FZ214" s="15"/>
      <c r="GA214" s="15"/>
      <c r="GB214" s="15"/>
      <c r="GC214" s="15"/>
      <c r="GD214" s="15"/>
      <c r="GE214" s="15"/>
      <c r="GF214" s="15"/>
      <c r="GG214" s="15"/>
      <c r="GH214" s="15"/>
      <c r="GI214" s="15"/>
      <c r="GJ214" s="15"/>
      <c r="GK214" s="15"/>
      <c r="GL214" s="15"/>
      <c r="GM214" s="15"/>
      <c r="GN214" s="15"/>
      <c r="GO214" s="15"/>
      <c r="GP214" s="15"/>
      <c r="GQ214" s="15"/>
      <c r="GR214" s="15"/>
      <c r="GS214" s="15"/>
      <c r="GT214" s="15"/>
      <c r="GU214" s="15"/>
      <c r="GV214" s="15"/>
      <c r="GW214" s="15"/>
      <c r="GX214" s="15"/>
      <c r="GY214" s="15"/>
      <c r="GZ214" s="15"/>
      <c r="HA214" s="15"/>
      <c r="HB214" s="15"/>
      <c r="HC214" s="15"/>
      <c r="HD214" s="15"/>
      <c r="HE214" s="15"/>
      <c r="HF214" s="15"/>
      <c r="HG214" s="15"/>
      <c r="HH214" s="15"/>
      <c r="HI214" s="15"/>
      <c r="HJ214" s="15"/>
      <c r="HK214" s="15"/>
      <c r="HL214" s="15"/>
      <c r="HM214" s="15"/>
      <c r="HN214" s="15"/>
      <c r="HO214" s="15"/>
      <c r="HP214" s="15"/>
      <c r="HQ214" s="15"/>
      <c r="HR214" s="15"/>
      <c r="HS214" s="15"/>
      <c r="HT214" s="15"/>
      <c r="HU214" s="15"/>
      <c r="HV214" s="15"/>
      <c r="HW214" s="15"/>
      <c r="HX214" s="15"/>
      <c r="HY214" s="15"/>
      <c r="HZ214" s="15"/>
      <c r="IA214" s="15"/>
      <c r="IB214" s="15"/>
      <c r="IC214" s="15"/>
      <c r="ID214" s="15"/>
      <c r="IE214" s="15"/>
      <c r="IF214" s="15"/>
      <c r="IG214" s="15"/>
      <c r="IH214" s="15"/>
      <c r="II214" s="15"/>
      <c r="IJ214" s="15"/>
      <c r="IK214" s="15"/>
      <c r="IL214" s="15"/>
      <c r="IM214" s="15"/>
      <c r="IN214" s="15"/>
      <c r="IO214" s="15"/>
      <c r="IP214" s="15"/>
      <c r="IQ214" s="15"/>
      <c r="IR214" s="15"/>
      <c r="IS214" s="15"/>
      <c r="IT214" s="15"/>
      <c r="IU214" s="15"/>
      <c r="IV214" s="15"/>
    </row>
    <row r="215" spans="1:256" s="105" customFormat="1" ht="5.25" customHeight="1">
      <c r="A215" s="342"/>
      <c r="B215" s="184"/>
      <c r="C215" s="185"/>
      <c r="D215" s="229"/>
      <c r="E215" s="185"/>
      <c r="F215" s="229"/>
      <c r="G215" s="29"/>
      <c r="H215" s="109"/>
      <c r="I215" s="28"/>
      <c r="J215" s="28"/>
      <c r="K215" s="28"/>
      <c r="L215" s="28"/>
      <c r="M215" s="28"/>
      <c r="N215" s="28"/>
      <c r="O215" s="69"/>
      <c r="P215" s="69"/>
      <c r="Q215" s="15"/>
      <c r="R215" s="134"/>
      <c r="S215" s="15"/>
      <c r="T215" s="15"/>
      <c r="U215" s="134"/>
      <c r="V215" s="15"/>
      <c r="W215" s="15"/>
      <c r="X215" s="15"/>
      <c r="Y215" s="15"/>
      <c r="Z215" s="15"/>
      <c r="AA215" s="15"/>
      <c r="AB215" s="15"/>
      <c r="AC215" s="15"/>
      <c r="AD215" s="15"/>
      <c r="AE215" s="15"/>
      <c r="AF215" s="15"/>
      <c r="AG215" s="15"/>
      <c r="AH215" s="15"/>
      <c r="AI215" s="15"/>
      <c r="AJ215" s="15"/>
      <c r="AK215" s="15"/>
      <c r="AL215" s="15"/>
      <c r="AM215" s="15"/>
      <c r="AN215" s="15"/>
      <c r="AO215" s="15"/>
      <c r="AP215" s="15"/>
      <c r="AQ215" s="15"/>
      <c r="AR215" s="15"/>
      <c r="AS215" s="15"/>
      <c r="AT215" s="15"/>
      <c r="AU215" s="15"/>
      <c r="AV215" s="15"/>
      <c r="AW215" s="15"/>
      <c r="AX215" s="15"/>
      <c r="AY215" s="15"/>
      <c r="AZ215" s="15"/>
      <c r="BA215" s="15"/>
      <c r="BB215" s="15"/>
      <c r="BC215" s="15"/>
      <c r="BD215" s="15"/>
      <c r="BE215" s="15"/>
      <c r="BF215" s="15"/>
      <c r="BG215" s="15"/>
      <c r="BH215" s="15"/>
      <c r="BI215" s="15"/>
      <c r="BJ215" s="15"/>
      <c r="BK215" s="15"/>
      <c r="BL215" s="15"/>
      <c r="BM215" s="15"/>
      <c r="BN215" s="15"/>
      <c r="BO215" s="15"/>
      <c r="BP215" s="15"/>
      <c r="BQ215" s="15"/>
      <c r="BR215" s="15"/>
      <c r="BS215" s="15"/>
      <c r="BT215" s="15"/>
      <c r="BU215" s="15"/>
      <c r="BV215" s="15"/>
      <c r="BW215" s="15"/>
      <c r="BX215" s="15"/>
      <c r="BY215" s="15"/>
      <c r="BZ215" s="15"/>
      <c r="CA215" s="15"/>
      <c r="CB215" s="15"/>
      <c r="CC215" s="15"/>
      <c r="CD215" s="15"/>
      <c r="CE215" s="15"/>
      <c r="CF215" s="15"/>
      <c r="CG215" s="15"/>
      <c r="CH215" s="15"/>
      <c r="CI215" s="15"/>
      <c r="CJ215" s="15"/>
      <c r="CK215" s="15"/>
      <c r="CL215" s="15"/>
      <c r="CM215" s="15"/>
      <c r="CN215" s="15"/>
      <c r="CO215" s="15"/>
      <c r="CP215" s="15"/>
      <c r="CQ215" s="15"/>
      <c r="CR215" s="15"/>
      <c r="CS215" s="15"/>
      <c r="CT215" s="15"/>
      <c r="CU215" s="15"/>
      <c r="CV215" s="15"/>
      <c r="CW215" s="15"/>
      <c r="CX215" s="15"/>
      <c r="CY215" s="15"/>
      <c r="CZ215" s="15"/>
      <c r="DA215" s="15"/>
      <c r="DB215" s="15"/>
      <c r="DC215" s="15"/>
      <c r="DD215" s="15"/>
      <c r="DE215" s="15"/>
      <c r="DF215" s="15"/>
      <c r="DG215" s="15"/>
      <c r="DH215" s="15"/>
      <c r="DI215" s="15"/>
      <c r="DJ215" s="15"/>
      <c r="DK215" s="15"/>
      <c r="DL215" s="15"/>
      <c r="DM215" s="15"/>
      <c r="DN215" s="15"/>
      <c r="DO215" s="15"/>
      <c r="DP215" s="15"/>
      <c r="DQ215" s="15"/>
      <c r="DR215" s="15"/>
      <c r="DS215" s="15"/>
      <c r="DT215" s="15"/>
      <c r="DU215" s="15"/>
      <c r="DV215" s="15"/>
      <c r="DW215" s="15"/>
      <c r="DX215" s="15"/>
      <c r="DY215" s="15"/>
      <c r="DZ215" s="15"/>
      <c r="EA215" s="15"/>
      <c r="EB215" s="15"/>
      <c r="EC215" s="15"/>
      <c r="ED215" s="15"/>
      <c r="EE215" s="15"/>
      <c r="EF215" s="15"/>
      <c r="EG215" s="15"/>
      <c r="EH215" s="15"/>
      <c r="EI215" s="15"/>
      <c r="EJ215" s="15"/>
      <c r="EK215" s="15"/>
      <c r="EL215" s="15"/>
      <c r="EM215" s="15"/>
      <c r="EN215" s="15"/>
      <c r="EO215" s="15"/>
      <c r="EP215" s="15"/>
      <c r="EQ215" s="15"/>
      <c r="ER215" s="15"/>
      <c r="ES215" s="15"/>
      <c r="ET215" s="15"/>
      <c r="EU215" s="15"/>
      <c r="EV215" s="15"/>
      <c r="EW215" s="15"/>
      <c r="EX215" s="15"/>
      <c r="EY215" s="15"/>
      <c r="EZ215" s="15"/>
      <c r="FA215" s="15"/>
      <c r="FB215" s="15"/>
      <c r="FC215" s="15"/>
      <c r="FD215" s="15"/>
      <c r="FE215" s="15"/>
      <c r="FF215" s="15"/>
      <c r="FG215" s="15"/>
      <c r="FH215" s="15"/>
      <c r="FI215" s="15"/>
      <c r="FJ215" s="15"/>
      <c r="FK215" s="15"/>
      <c r="FL215" s="15"/>
      <c r="FM215" s="15"/>
      <c r="FN215" s="15"/>
      <c r="FO215" s="15"/>
      <c r="FP215" s="15"/>
      <c r="FQ215" s="15"/>
      <c r="FR215" s="15"/>
      <c r="FS215" s="15"/>
      <c r="FT215" s="15"/>
      <c r="FU215" s="15"/>
      <c r="FV215" s="15"/>
      <c r="FW215" s="15"/>
      <c r="FX215" s="15"/>
      <c r="FY215" s="15"/>
      <c r="FZ215" s="15"/>
      <c r="GA215" s="15"/>
      <c r="GB215" s="15"/>
      <c r="GC215" s="15"/>
      <c r="GD215" s="15"/>
      <c r="GE215" s="15"/>
      <c r="GF215" s="15"/>
      <c r="GG215" s="15"/>
      <c r="GH215" s="15"/>
      <c r="GI215" s="15"/>
      <c r="GJ215" s="15"/>
      <c r="GK215" s="15"/>
      <c r="GL215" s="15"/>
      <c r="GM215" s="15"/>
      <c r="GN215" s="15"/>
      <c r="GO215" s="15"/>
      <c r="GP215" s="15"/>
      <c r="GQ215" s="15"/>
      <c r="GR215" s="15"/>
      <c r="GS215" s="15"/>
      <c r="GT215" s="15"/>
      <c r="GU215" s="15"/>
      <c r="GV215" s="15"/>
      <c r="GW215" s="15"/>
      <c r="GX215" s="15"/>
      <c r="GY215" s="15"/>
      <c r="GZ215" s="15"/>
      <c r="HA215" s="15"/>
      <c r="HB215" s="15"/>
      <c r="HC215" s="15"/>
      <c r="HD215" s="15"/>
      <c r="HE215" s="15"/>
      <c r="HF215" s="15"/>
      <c r="HG215" s="15"/>
      <c r="HH215" s="15"/>
      <c r="HI215" s="15"/>
      <c r="HJ215" s="15"/>
      <c r="HK215" s="15"/>
      <c r="HL215" s="15"/>
      <c r="HM215" s="15"/>
      <c r="HN215" s="15"/>
      <c r="HO215" s="15"/>
      <c r="HP215" s="15"/>
      <c r="HQ215" s="15"/>
      <c r="HR215" s="15"/>
      <c r="HS215" s="15"/>
      <c r="HT215" s="15"/>
      <c r="HU215" s="15"/>
      <c r="HV215" s="15"/>
      <c r="HW215" s="15"/>
      <c r="HX215" s="15"/>
      <c r="HY215" s="15"/>
      <c r="HZ215" s="15"/>
      <c r="IA215" s="15"/>
      <c r="IB215" s="15"/>
      <c r="IC215" s="15"/>
      <c r="ID215" s="15"/>
      <c r="IE215" s="15"/>
      <c r="IF215" s="15"/>
      <c r="IG215" s="15"/>
      <c r="IH215" s="15"/>
      <c r="II215" s="15"/>
      <c r="IJ215" s="15"/>
      <c r="IK215" s="15"/>
      <c r="IL215" s="15"/>
      <c r="IM215" s="15"/>
      <c r="IN215" s="15"/>
      <c r="IO215" s="15"/>
      <c r="IP215" s="15"/>
      <c r="IQ215" s="15"/>
      <c r="IR215" s="15"/>
      <c r="IS215" s="15"/>
      <c r="IT215" s="15"/>
      <c r="IU215" s="15"/>
      <c r="IV215" s="15"/>
    </row>
    <row r="216" spans="1:256" s="105" customFormat="1" ht="25.5" customHeight="1">
      <c r="A216" s="7" t="s">
        <v>325</v>
      </c>
      <c r="B216" s="7" t="s">
        <v>327</v>
      </c>
      <c r="C216" s="5" t="s">
        <v>328</v>
      </c>
      <c r="D216" s="44" t="s">
        <v>471</v>
      </c>
      <c r="E216" s="51" t="s">
        <v>472</v>
      </c>
      <c r="F216" s="5" t="s">
        <v>299</v>
      </c>
      <c r="G216" s="43" t="s">
        <v>473</v>
      </c>
      <c r="H216" s="109"/>
      <c r="I216" s="28"/>
      <c r="J216" s="28"/>
      <c r="K216" s="28"/>
      <c r="L216" s="28"/>
      <c r="M216" s="28"/>
      <c r="N216" s="28"/>
      <c r="O216" s="69"/>
      <c r="P216" s="69"/>
      <c r="Q216" s="15"/>
      <c r="R216" s="134"/>
      <c r="S216" s="15"/>
      <c r="T216" s="15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  <c r="AE216" s="15"/>
      <c r="AF216" s="15"/>
      <c r="AG216" s="15"/>
      <c r="AH216" s="15"/>
      <c r="AI216" s="15"/>
      <c r="AJ216" s="15"/>
      <c r="AK216" s="15"/>
      <c r="AL216" s="15"/>
      <c r="AM216" s="15"/>
      <c r="AN216" s="15"/>
      <c r="AO216" s="15"/>
      <c r="AP216" s="15"/>
      <c r="AQ216" s="15"/>
      <c r="AR216" s="15"/>
      <c r="AS216" s="15"/>
      <c r="AT216" s="15"/>
      <c r="AU216" s="15"/>
      <c r="AV216" s="15"/>
      <c r="AW216" s="15"/>
      <c r="AX216" s="15"/>
      <c r="AY216" s="15"/>
      <c r="AZ216" s="15"/>
      <c r="BA216" s="15"/>
      <c r="BB216" s="15"/>
      <c r="BC216" s="15"/>
      <c r="BD216" s="15"/>
      <c r="BE216" s="15"/>
      <c r="BF216" s="15"/>
      <c r="BG216" s="15"/>
      <c r="BH216" s="15"/>
      <c r="BI216" s="15"/>
      <c r="BJ216" s="15"/>
      <c r="BK216" s="15"/>
      <c r="BL216" s="15"/>
      <c r="BM216" s="15"/>
      <c r="BN216" s="15"/>
      <c r="BO216" s="15"/>
      <c r="BP216" s="15"/>
      <c r="BQ216" s="15"/>
      <c r="BR216" s="15"/>
      <c r="BS216" s="15"/>
      <c r="BT216" s="15"/>
      <c r="BU216" s="15"/>
      <c r="BV216" s="15"/>
      <c r="BW216" s="15"/>
      <c r="BX216" s="15"/>
      <c r="BY216" s="15"/>
      <c r="BZ216" s="15"/>
      <c r="CA216" s="15"/>
      <c r="CB216" s="15"/>
      <c r="CC216" s="15"/>
      <c r="CD216" s="15"/>
      <c r="CE216" s="15"/>
      <c r="CF216" s="15"/>
      <c r="CG216" s="15"/>
      <c r="CH216" s="15"/>
      <c r="CI216" s="15"/>
      <c r="CJ216" s="15"/>
      <c r="CK216" s="15"/>
      <c r="CL216" s="15"/>
      <c r="CM216" s="15"/>
      <c r="CN216" s="15"/>
      <c r="CO216" s="15"/>
      <c r="CP216" s="15"/>
      <c r="CQ216" s="15"/>
      <c r="CR216" s="15"/>
      <c r="CS216" s="15"/>
      <c r="CT216" s="15"/>
      <c r="CU216" s="15"/>
      <c r="CV216" s="15"/>
      <c r="CW216" s="15"/>
      <c r="CX216" s="15"/>
      <c r="CY216" s="15"/>
      <c r="CZ216" s="15"/>
      <c r="DA216" s="15"/>
      <c r="DB216" s="15"/>
      <c r="DC216" s="15"/>
      <c r="DD216" s="15"/>
      <c r="DE216" s="15"/>
      <c r="DF216" s="15"/>
      <c r="DG216" s="15"/>
      <c r="DH216" s="15"/>
      <c r="DI216" s="15"/>
      <c r="DJ216" s="15"/>
      <c r="DK216" s="15"/>
      <c r="DL216" s="15"/>
      <c r="DM216" s="15"/>
      <c r="DN216" s="15"/>
      <c r="DO216" s="15"/>
      <c r="DP216" s="15"/>
      <c r="DQ216" s="15"/>
      <c r="DR216" s="15"/>
      <c r="DS216" s="15"/>
      <c r="DT216" s="15"/>
      <c r="DU216" s="15"/>
      <c r="DV216" s="15"/>
      <c r="DW216" s="15"/>
      <c r="DX216" s="15"/>
      <c r="DY216" s="15"/>
      <c r="DZ216" s="15"/>
      <c r="EA216" s="15"/>
      <c r="EB216" s="15"/>
      <c r="EC216" s="15"/>
      <c r="ED216" s="15"/>
      <c r="EE216" s="15"/>
      <c r="EF216" s="15"/>
      <c r="EG216" s="15"/>
      <c r="EH216" s="15"/>
      <c r="EI216" s="15"/>
      <c r="EJ216" s="15"/>
      <c r="EK216" s="15"/>
      <c r="EL216" s="15"/>
      <c r="EM216" s="15"/>
      <c r="EN216" s="15"/>
      <c r="EO216" s="15"/>
      <c r="EP216" s="15"/>
      <c r="EQ216" s="15"/>
      <c r="ER216" s="15"/>
      <c r="ES216" s="15"/>
      <c r="ET216" s="15"/>
      <c r="EU216" s="15"/>
      <c r="EV216" s="15"/>
      <c r="EW216" s="15"/>
      <c r="EX216" s="15"/>
      <c r="EY216" s="15"/>
      <c r="EZ216" s="15"/>
      <c r="FA216" s="15"/>
      <c r="FB216" s="15"/>
      <c r="FC216" s="15"/>
      <c r="FD216" s="15"/>
      <c r="FE216" s="15"/>
      <c r="FF216" s="15"/>
      <c r="FG216" s="15"/>
      <c r="FH216" s="15"/>
      <c r="FI216" s="15"/>
      <c r="FJ216" s="15"/>
      <c r="FK216" s="15"/>
      <c r="FL216" s="15"/>
      <c r="FM216" s="15"/>
      <c r="FN216" s="15"/>
      <c r="FO216" s="15"/>
      <c r="FP216" s="15"/>
      <c r="FQ216" s="15"/>
      <c r="FR216" s="15"/>
      <c r="FS216" s="15"/>
      <c r="FT216" s="15"/>
      <c r="FU216" s="15"/>
      <c r="FV216" s="15"/>
      <c r="FW216" s="15"/>
      <c r="FX216" s="15"/>
      <c r="FY216" s="15"/>
      <c r="FZ216" s="15"/>
      <c r="GA216" s="15"/>
      <c r="GB216" s="15"/>
      <c r="GC216" s="15"/>
      <c r="GD216" s="15"/>
      <c r="GE216" s="15"/>
      <c r="GF216" s="15"/>
      <c r="GG216" s="15"/>
      <c r="GH216" s="15"/>
      <c r="GI216" s="15"/>
      <c r="GJ216" s="15"/>
      <c r="GK216" s="15"/>
      <c r="GL216" s="15"/>
      <c r="GM216" s="15"/>
      <c r="GN216" s="15"/>
      <c r="GO216" s="15"/>
      <c r="GP216" s="15"/>
      <c r="GQ216" s="15"/>
      <c r="GR216" s="15"/>
      <c r="GS216" s="15"/>
      <c r="GT216" s="15"/>
      <c r="GU216" s="15"/>
      <c r="GV216" s="15"/>
      <c r="GW216" s="15"/>
      <c r="GX216" s="15"/>
      <c r="GY216" s="15"/>
      <c r="GZ216" s="15"/>
      <c r="HA216" s="15"/>
      <c r="HB216" s="15"/>
      <c r="HC216" s="15"/>
      <c r="HD216" s="15"/>
      <c r="HE216" s="15"/>
      <c r="HF216" s="15"/>
      <c r="HG216" s="15"/>
      <c r="HH216" s="15"/>
      <c r="HI216" s="15"/>
      <c r="HJ216" s="15"/>
      <c r="HK216" s="15"/>
      <c r="HL216" s="15"/>
      <c r="HM216" s="15"/>
      <c r="HN216" s="15"/>
      <c r="HO216" s="15"/>
      <c r="HP216" s="15"/>
      <c r="HQ216" s="15"/>
      <c r="HR216" s="15"/>
      <c r="HS216" s="15"/>
      <c r="HT216" s="15"/>
      <c r="HU216" s="15"/>
      <c r="HV216" s="15"/>
      <c r="HW216" s="15"/>
      <c r="HX216" s="15"/>
      <c r="HY216" s="15"/>
      <c r="HZ216" s="15"/>
      <c r="IA216" s="15"/>
      <c r="IB216" s="15"/>
      <c r="IC216" s="15"/>
      <c r="ID216" s="15"/>
      <c r="IE216" s="15"/>
      <c r="IF216" s="15"/>
      <c r="IG216" s="15"/>
      <c r="IH216" s="15"/>
      <c r="II216" s="15"/>
      <c r="IJ216" s="15"/>
      <c r="IK216" s="15"/>
      <c r="IL216" s="15"/>
      <c r="IM216" s="15"/>
      <c r="IN216" s="15"/>
      <c r="IO216" s="15"/>
      <c r="IP216" s="15"/>
      <c r="IQ216" s="15"/>
      <c r="IR216" s="15"/>
      <c r="IS216" s="15"/>
      <c r="IT216" s="15"/>
      <c r="IU216" s="15"/>
      <c r="IV216" s="15"/>
    </row>
    <row r="217" spans="1:256" s="105" customFormat="1" ht="25.5">
      <c r="A217" s="386" t="s">
        <v>154</v>
      </c>
      <c r="B217" s="337">
        <v>3322</v>
      </c>
      <c r="C217" s="266" t="s">
        <v>830</v>
      </c>
      <c r="D217" s="298">
        <v>750</v>
      </c>
      <c r="E217" s="267">
        <v>750</v>
      </c>
      <c r="F217" s="267">
        <v>90</v>
      </c>
      <c r="G217" s="273">
        <f>F217/E217*100</f>
        <v>12</v>
      </c>
      <c r="H217" s="109"/>
      <c r="I217" s="28"/>
      <c r="J217" s="28"/>
      <c r="K217" s="28"/>
      <c r="L217" s="28"/>
      <c r="M217" s="28"/>
      <c r="N217" s="28"/>
      <c r="O217" s="69"/>
      <c r="P217" s="69"/>
      <c r="Q217" s="15"/>
      <c r="R217" s="134"/>
      <c r="S217" s="15"/>
      <c r="T217" s="15"/>
      <c r="U217" s="15"/>
      <c r="V217" s="15"/>
      <c r="W217" s="15"/>
      <c r="X217" s="15"/>
      <c r="Y217" s="15"/>
      <c r="Z217" s="15"/>
      <c r="AA217" s="15"/>
      <c r="AB217" s="15"/>
      <c r="AC217" s="15"/>
      <c r="AD217" s="15"/>
      <c r="AE217" s="15"/>
      <c r="AF217" s="15"/>
      <c r="AG217" s="15"/>
      <c r="AH217" s="15"/>
      <c r="AI217" s="15"/>
      <c r="AJ217" s="15"/>
      <c r="AK217" s="15"/>
      <c r="AL217" s="15"/>
      <c r="AM217" s="15"/>
      <c r="AN217" s="15"/>
      <c r="AO217" s="15"/>
      <c r="AP217" s="15"/>
      <c r="AQ217" s="15"/>
      <c r="AR217" s="15"/>
      <c r="AS217" s="15"/>
      <c r="AT217" s="15"/>
      <c r="AU217" s="15"/>
      <c r="AV217" s="15"/>
      <c r="AW217" s="15"/>
      <c r="AX217" s="15"/>
      <c r="AY217" s="15"/>
      <c r="AZ217" s="15"/>
      <c r="BA217" s="15"/>
      <c r="BB217" s="15"/>
      <c r="BC217" s="15"/>
      <c r="BD217" s="15"/>
      <c r="BE217" s="15"/>
      <c r="BF217" s="15"/>
      <c r="BG217" s="15"/>
      <c r="BH217" s="15"/>
      <c r="BI217" s="15"/>
      <c r="BJ217" s="15"/>
      <c r="BK217" s="15"/>
      <c r="BL217" s="15"/>
      <c r="BM217" s="15"/>
      <c r="BN217" s="15"/>
      <c r="BO217" s="15"/>
      <c r="BP217" s="15"/>
      <c r="BQ217" s="15"/>
      <c r="BR217" s="15"/>
      <c r="BS217" s="15"/>
      <c r="BT217" s="15"/>
      <c r="BU217" s="15"/>
      <c r="BV217" s="15"/>
      <c r="BW217" s="15"/>
      <c r="BX217" s="15"/>
      <c r="BY217" s="15"/>
      <c r="BZ217" s="15"/>
      <c r="CA217" s="15"/>
      <c r="CB217" s="15"/>
      <c r="CC217" s="15"/>
      <c r="CD217" s="15"/>
      <c r="CE217" s="15"/>
      <c r="CF217" s="15"/>
      <c r="CG217" s="15"/>
      <c r="CH217" s="15"/>
      <c r="CI217" s="15"/>
      <c r="CJ217" s="15"/>
      <c r="CK217" s="15"/>
      <c r="CL217" s="15"/>
      <c r="CM217" s="15"/>
      <c r="CN217" s="15"/>
      <c r="CO217" s="15"/>
      <c r="CP217" s="15"/>
      <c r="CQ217" s="15"/>
      <c r="CR217" s="15"/>
      <c r="CS217" s="15"/>
      <c r="CT217" s="15"/>
      <c r="CU217" s="15"/>
      <c r="CV217" s="15"/>
      <c r="CW217" s="15"/>
      <c r="CX217" s="15"/>
      <c r="CY217" s="15"/>
      <c r="CZ217" s="15"/>
      <c r="DA217" s="15"/>
      <c r="DB217" s="15"/>
      <c r="DC217" s="15"/>
      <c r="DD217" s="15"/>
      <c r="DE217" s="15"/>
      <c r="DF217" s="15"/>
      <c r="DG217" s="15"/>
      <c r="DH217" s="15"/>
      <c r="DI217" s="15"/>
      <c r="DJ217" s="15"/>
      <c r="DK217" s="15"/>
      <c r="DL217" s="15"/>
      <c r="DM217" s="15"/>
      <c r="DN217" s="15"/>
      <c r="DO217" s="15"/>
      <c r="DP217" s="15"/>
      <c r="DQ217" s="15"/>
      <c r="DR217" s="15"/>
      <c r="DS217" s="15"/>
      <c r="DT217" s="15"/>
      <c r="DU217" s="15"/>
      <c r="DV217" s="15"/>
      <c r="DW217" s="15"/>
      <c r="DX217" s="15"/>
      <c r="DY217" s="15"/>
      <c r="DZ217" s="15"/>
      <c r="EA217" s="15"/>
      <c r="EB217" s="15"/>
      <c r="EC217" s="15"/>
      <c r="ED217" s="15"/>
      <c r="EE217" s="15"/>
      <c r="EF217" s="15"/>
      <c r="EG217" s="15"/>
      <c r="EH217" s="15"/>
      <c r="EI217" s="15"/>
      <c r="EJ217" s="15"/>
      <c r="EK217" s="15"/>
      <c r="EL217" s="15"/>
      <c r="EM217" s="15"/>
      <c r="EN217" s="15"/>
      <c r="EO217" s="15"/>
      <c r="EP217" s="15"/>
      <c r="EQ217" s="15"/>
      <c r="ER217" s="15"/>
      <c r="ES217" s="15"/>
      <c r="ET217" s="15"/>
      <c r="EU217" s="15"/>
      <c r="EV217" s="15"/>
      <c r="EW217" s="15"/>
      <c r="EX217" s="15"/>
      <c r="EY217" s="15"/>
      <c r="EZ217" s="15"/>
      <c r="FA217" s="15"/>
      <c r="FB217" s="15"/>
      <c r="FC217" s="15"/>
      <c r="FD217" s="15"/>
      <c r="FE217" s="15"/>
      <c r="FF217" s="15"/>
      <c r="FG217" s="15"/>
      <c r="FH217" s="15"/>
      <c r="FI217" s="15"/>
      <c r="FJ217" s="15"/>
      <c r="FK217" s="15"/>
      <c r="FL217" s="15"/>
      <c r="FM217" s="15"/>
      <c r="FN217" s="15"/>
      <c r="FO217" s="15"/>
      <c r="FP217" s="15"/>
      <c r="FQ217" s="15"/>
      <c r="FR217" s="15"/>
      <c r="FS217" s="15"/>
      <c r="FT217" s="15"/>
      <c r="FU217" s="15"/>
      <c r="FV217" s="15"/>
      <c r="FW217" s="15"/>
      <c r="FX217" s="15"/>
      <c r="FY217" s="15"/>
      <c r="FZ217" s="15"/>
      <c r="GA217" s="15"/>
      <c r="GB217" s="15"/>
      <c r="GC217" s="15"/>
      <c r="GD217" s="15"/>
      <c r="GE217" s="15"/>
      <c r="GF217" s="15"/>
      <c r="GG217" s="15"/>
      <c r="GH217" s="15"/>
      <c r="GI217" s="15"/>
      <c r="GJ217" s="15"/>
      <c r="GK217" s="15"/>
      <c r="GL217" s="15"/>
      <c r="GM217" s="15"/>
      <c r="GN217" s="15"/>
      <c r="GO217" s="15"/>
      <c r="GP217" s="15"/>
      <c r="GQ217" s="15"/>
      <c r="GR217" s="15"/>
      <c r="GS217" s="15"/>
      <c r="GT217" s="15"/>
      <c r="GU217" s="15"/>
      <c r="GV217" s="15"/>
      <c r="GW217" s="15"/>
      <c r="GX217" s="15"/>
      <c r="GY217" s="15"/>
      <c r="GZ217" s="15"/>
      <c r="HA217" s="15"/>
      <c r="HB217" s="15"/>
      <c r="HC217" s="15"/>
      <c r="HD217" s="15"/>
      <c r="HE217" s="15"/>
      <c r="HF217" s="15"/>
      <c r="HG217" s="15"/>
      <c r="HH217" s="15"/>
      <c r="HI217" s="15"/>
      <c r="HJ217" s="15"/>
      <c r="HK217" s="15"/>
      <c r="HL217" s="15"/>
      <c r="HM217" s="15"/>
      <c r="HN217" s="15"/>
      <c r="HO217" s="15"/>
      <c r="HP217" s="15"/>
      <c r="HQ217" s="15"/>
      <c r="HR217" s="15"/>
      <c r="HS217" s="15"/>
      <c r="HT217" s="15"/>
      <c r="HU217" s="15"/>
      <c r="HV217" s="15"/>
      <c r="HW217" s="15"/>
      <c r="HX217" s="15"/>
      <c r="HY217" s="15"/>
      <c r="HZ217" s="15"/>
      <c r="IA217" s="15"/>
      <c r="IB217" s="15"/>
      <c r="IC217" s="15"/>
      <c r="ID217" s="15"/>
      <c r="IE217" s="15"/>
      <c r="IF217" s="15"/>
      <c r="IG217" s="15"/>
      <c r="IH217" s="15"/>
      <c r="II217" s="15"/>
      <c r="IJ217" s="15"/>
      <c r="IK217" s="15"/>
      <c r="IL217" s="15"/>
      <c r="IM217" s="15"/>
      <c r="IN217" s="15"/>
      <c r="IO217" s="15"/>
      <c r="IP217" s="15"/>
      <c r="IQ217" s="15"/>
      <c r="IR217" s="15"/>
      <c r="IS217" s="15"/>
      <c r="IT217" s="15"/>
      <c r="IU217" s="15"/>
      <c r="IV217" s="15"/>
    </row>
    <row r="218" spans="1:256" s="105" customFormat="1" ht="25.5">
      <c r="A218" s="386">
        <v>4000</v>
      </c>
      <c r="B218" s="337">
        <v>3322</v>
      </c>
      <c r="C218" s="266" t="s">
        <v>89</v>
      </c>
      <c r="D218" s="298">
        <v>3000</v>
      </c>
      <c r="E218" s="267">
        <v>3000</v>
      </c>
      <c r="F218" s="267">
        <v>0</v>
      </c>
      <c r="G218" s="273">
        <f>F218/E218*100</f>
        <v>0</v>
      </c>
      <c r="H218" s="109"/>
      <c r="I218" s="28"/>
      <c r="J218" s="28"/>
      <c r="K218" s="28"/>
      <c r="L218" s="28"/>
      <c r="M218" s="28"/>
      <c r="N218" s="28"/>
      <c r="O218" s="69"/>
      <c r="P218" s="69"/>
      <c r="Q218" s="15"/>
      <c r="R218" s="134"/>
      <c r="S218" s="15"/>
      <c r="T218" s="15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15"/>
      <c r="AF218" s="15"/>
      <c r="AG218" s="15"/>
      <c r="AH218" s="15"/>
      <c r="AI218" s="15"/>
      <c r="AJ218" s="15"/>
      <c r="AK218" s="15"/>
      <c r="AL218" s="15"/>
      <c r="AM218" s="15"/>
      <c r="AN218" s="15"/>
      <c r="AO218" s="15"/>
      <c r="AP218" s="15"/>
      <c r="AQ218" s="15"/>
      <c r="AR218" s="15"/>
      <c r="AS218" s="15"/>
      <c r="AT218" s="15"/>
      <c r="AU218" s="15"/>
      <c r="AV218" s="15"/>
      <c r="AW218" s="15"/>
      <c r="AX218" s="15"/>
      <c r="AY218" s="15"/>
      <c r="AZ218" s="15"/>
      <c r="BA218" s="15"/>
      <c r="BB218" s="15"/>
      <c r="BC218" s="15"/>
      <c r="BD218" s="15"/>
      <c r="BE218" s="15"/>
      <c r="BF218" s="15"/>
      <c r="BG218" s="15"/>
      <c r="BH218" s="15"/>
      <c r="BI218" s="15"/>
      <c r="BJ218" s="15"/>
      <c r="BK218" s="15"/>
      <c r="BL218" s="15"/>
      <c r="BM218" s="15"/>
      <c r="BN218" s="15"/>
      <c r="BO218" s="15"/>
      <c r="BP218" s="15"/>
      <c r="BQ218" s="15"/>
      <c r="BR218" s="15"/>
      <c r="BS218" s="15"/>
      <c r="BT218" s="15"/>
      <c r="BU218" s="15"/>
      <c r="BV218" s="15"/>
      <c r="BW218" s="15"/>
      <c r="BX218" s="15"/>
      <c r="BY218" s="15"/>
      <c r="BZ218" s="15"/>
      <c r="CA218" s="15"/>
      <c r="CB218" s="15"/>
      <c r="CC218" s="15"/>
      <c r="CD218" s="15"/>
      <c r="CE218" s="15"/>
      <c r="CF218" s="15"/>
      <c r="CG218" s="15"/>
      <c r="CH218" s="15"/>
      <c r="CI218" s="15"/>
      <c r="CJ218" s="15"/>
      <c r="CK218" s="15"/>
      <c r="CL218" s="15"/>
      <c r="CM218" s="15"/>
      <c r="CN218" s="15"/>
      <c r="CO218" s="15"/>
      <c r="CP218" s="15"/>
      <c r="CQ218" s="15"/>
      <c r="CR218" s="15"/>
      <c r="CS218" s="15"/>
      <c r="CT218" s="15"/>
      <c r="CU218" s="15"/>
      <c r="CV218" s="15"/>
      <c r="CW218" s="15"/>
      <c r="CX218" s="15"/>
      <c r="CY218" s="15"/>
      <c r="CZ218" s="15"/>
      <c r="DA218" s="15"/>
      <c r="DB218" s="15"/>
      <c r="DC218" s="15"/>
      <c r="DD218" s="15"/>
      <c r="DE218" s="15"/>
      <c r="DF218" s="15"/>
      <c r="DG218" s="15"/>
      <c r="DH218" s="15"/>
      <c r="DI218" s="15"/>
      <c r="DJ218" s="15"/>
      <c r="DK218" s="15"/>
      <c r="DL218" s="15"/>
      <c r="DM218" s="15"/>
      <c r="DN218" s="15"/>
      <c r="DO218" s="15"/>
      <c r="DP218" s="15"/>
      <c r="DQ218" s="15"/>
      <c r="DR218" s="15"/>
      <c r="DS218" s="15"/>
      <c r="DT218" s="15"/>
      <c r="DU218" s="15"/>
      <c r="DV218" s="15"/>
      <c r="DW218" s="15"/>
      <c r="DX218" s="15"/>
      <c r="DY218" s="15"/>
      <c r="DZ218" s="15"/>
      <c r="EA218" s="15"/>
      <c r="EB218" s="15"/>
      <c r="EC218" s="15"/>
      <c r="ED218" s="15"/>
      <c r="EE218" s="15"/>
      <c r="EF218" s="15"/>
      <c r="EG218" s="15"/>
      <c r="EH218" s="15"/>
      <c r="EI218" s="15"/>
      <c r="EJ218" s="15"/>
      <c r="EK218" s="15"/>
      <c r="EL218" s="15"/>
      <c r="EM218" s="15"/>
      <c r="EN218" s="15"/>
      <c r="EO218" s="15"/>
      <c r="EP218" s="15"/>
      <c r="EQ218" s="15"/>
      <c r="ER218" s="15"/>
      <c r="ES218" s="15"/>
      <c r="ET218" s="15"/>
      <c r="EU218" s="15"/>
      <c r="EV218" s="15"/>
      <c r="EW218" s="15"/>
      <c r="EX218" s="15"/>
      <c r="EY218" s="15"/>
      <c r="EZ218" s="15"/>
      <c r="FA218" s="15"/>
      <c r="FB218" s="15"/>
      <c r="FC218" s="15"/>
      <c r="FD218" s="15"/>
      <c r="FE218" s="15"/>
      <c r="FF218" s="15"/>
      <c r="FG218" s="15"/>
      <c r="FH218" s="15"/>
      <c r="FI218" s="15"/>
      <c r="FJ218" s="15"/>
      <c r="FK218" s="15"/>
      <c r="FL218" s="15"/>
      <c r="FM218" s="15"/>
      <c r="FN218" s="15"/>
      <c r="FO218" s="15"/>
      <c r="FP218" s="15"/>
      <c r="FQ218" s="15"/>
      <c r="FR218" s="15"/>
      <c r="FS218" s="15"/>
      <c r="FT218" s="15"/>
      <c r="FU218" s="15"/>
      <c r="FV218" s="15"/>
      <c r="FW218" s="15"/>
      <c r="FX218" s="15"/>
      <c r="FY218" s="15"/>
      <c r="FZ218" s="15"/>
      <c r="GA218" s="15"/>
      <c r="GB218" s="15"/>
      <c r="GC218" s="15"/>
      <c r="GD218" s="15"/>
      <c r="GE218" s="15"/>
      <c r="GF218" s="15"/>
      <c r="GG218" s="15"/>
      <c r="GH218" s="15"/>
      <c r="GI218" s="15"/>
      <c r="GJ218" s="15"/>
      <c r="GK218" s="15"/>
      <c r="GL218" s="15"/>
      <c r="GM218" s="15"/>
      <c r="GN218" s="15"/>
      <c r="GO218" s="15"/>
      <c r="GP218" s="15"/>
      <c r="GQ218" s="15"/>
      <c r="GR218" s="15"/>
      <c r="GS218" s="15"/>
      <c r="GT218" s="15"/>
      <c r="GU218" s="15"/>
      <c r="GV218" s="15"/>
      <c r="GW218" s="15"/>
      <c r="GX218" s="15"/>
      <c r="GY218" s="15"/>
      <c r="GZ218" s="15"/>
      <c r="HA218" s="15"/>
      <c r="HB218" s="15"/>
      <c r="HC218" s="15"/>
      <c r="HD218" s="15"/>
      <c r="HE218" s="15"/>
      <c r="HF218" s="15"/>
      <c r="HG218" s="15"/>
      <c r="HH218" s="15"/>
      <c r="HI218" s="15"/>
      <c r="HJ218" s="15"/>
      <c r="HK218" s="15"/>
      <c r="HL218" s="15"/>
      <c r="HM218" s="15"/>
      <c r="HN218" s="15"/>
      <c r="HO218" s="15"/>
      <c r="HP218" s="15"/>
      <c r="HQ218" s="15"/>
      <c r="HR218" s="15"/>
      <c r="HS218" s="15"/>
      <c r="HT218" s="15"/>
      <c r="HU218" s="15"/>
      <c r="HV218" s="15"/>
      <c r="HW218" s="15"/>
      <c r="HX218" s="15"/>
      <c r="HY218" s="15"/>
      <c r="HZ218" s="15"/>
      <c r="IA218" s="15"/>
      <c r="IB218" s="15"/>
      <c r="IC218" s="15"/>
      <c r="ID218" s="15"/>
      <c r="IE218" s="15"/>
      <c r="IF218" s="15"/>
      <c r="IG218" s="15"/>
      <c r="IH218" s="15"/>
      <c r="II218" s="15"/>
      <c r="IJ218" s="15"/>
      <c r="IK218" s="15"/>
      <c r="IL218" s="15"/>
      <c r="IM218" s="15"/>
      <c r="IN218" s="15"/>
      <c r="IO218" s="15"/>
      <c r="IP218" s="15"/>
      <c r="IQ218" s="15"/>
      <c r="IR218" s="15"/>
      <c r="IS218" s="15"/>
      <c r="IT218" s="15"/>
      <c r="IU218" s="15"/>
      <c r="IV218" s="15"/>
    </row>
    <row r="219" spans="1:256" s="105" customFormat="1" ht="25.5">
      <c r="A219" s="386">
        <v>4000</v>
      </c>
      <c r="B219" s="337">
        <v>3322</v>
      </c>
      <c r="C219" s="266" t="s">
        <v>90</v>
      </c>
      <c r="D219" s="298">
        <v>18000</v>
      </c>
      <c r="E219" s="267">
        <v>18000</v>
      </c>
      <c r="F219" s="267">
        <v>4366</v>
      </c>
      <c r="G219" s="273">
        <f>F219/E219*100</f>
        <v>24.255555555555556</v>
      </c>
      <c r="H219" s="109"/>
      <c r="I219" s="28"/>
      <c r="J219" s="28"/>
      <c r="K219" s="28"/>
      <c r="L219" s="28"/>
      <c r="M219" s="28"/>
      <c r="N219" s="28"/>
      <c r="O219" s="69"/>
      <c r="P219" s="69"/>
      <c r="Q219" s="15"/>
      <c r="R219" s="134"/>
      <c r="S219" s="15"/>
      <c r="T219" s="15"/>
      <c r="U219" s="15"/>
      <c r="V219" s="15"/>
      <c r="W219" s="15"/>
      <c r="X219" s="15"/>
      <c r="Y219" s="15"/>
      <c r="Z219" s="15"/>
      <c r="AA219" s="15"/>
      <c r="AB219" s="15"/>
      <c r="AC219" s="15"/>
      <c r="AD219" s="15"/>
      <c r="AE219" s="15"/>
      <c r="AF219" s="15"/>
      <c r="AG219" s="15"/>
      <c r="AH219" s="15"/>
      <c r="AI219" s="15"/>
      <c r="AJ219" s="15"/>
      <c r="AK219" s="15"/>
      <c r="AL219" s="15"/>
      <c r="AM219" s="15"/>
      <c r="AN219" s="15"/>
      <c r="AO219" s="15"/>
      <c r="AP219" s="15"/>
      <c r="AQ219" s="15"/>
      <c r="AR219" s="15"/>
      <c r="AS219" s="15"/>
      <c r="AT219" s="15"/>
      <c r="AU219" s="15"/>
      <c r="AV219" s="15"/>
      <c r="AW219" s="15"/>
      <c r="AX219" s="15"/>
      <c r="AY219" s="15"/>
      <c r="AZ219" s="15"/>
      <c r="BA219" s="15"/>
      <c r="BB219" s="15"/>
      <c r="BC219" s="15"/>
      <c r="BD219" s="15"/>
      <c r="BE219" s="15"/>
      <c r="BF219" s="15"/>
      <c r="BG219" s="15"/>
      <c r="BH219" s="15"/>
      <c r="BI219" s="15"/>
      <c r="BJ219" s="15"/>
      <c r="BK219" s="15"/>
      <c r="BL219" s="15"/>
      <c r="BM219" s="15"/>
      <c r="BN219" s="15"/>
      <c r="BO219" s="15"/>
      <c r="BP219" s="15"/>
      <c r="BQ219" s="15"/>
      <c r="BR219" s="15"/>
      <c r="BS219" s="15"/>
      <c r="BT219" s="15"/>
      <c r="BU219" s="15"/>
      <c r="BV219" s="15"/>
      <c r="BW219" s="15"/>
      <c r="BX219" s="15"/>
      <c r="BY219" s="15"/>
      <c r="BZ219" s="15"/>
      <c r="CA219" s="15"/>
      <c r="CB219" s="15"/>
      <c r="CC219" s="15"/>
      <c r="CD219" s="15"/>
      <c r="CE219" s="15"/>
      <c r="CF219" s="15"/>
      <c r="CG219" s="15"/>
      <c r="CH219" s="15"/>
      <c r="CI219" s="15"/>
      <c r="CJ219" s="15"/>
      <c r="CK219" s="15"/>
      <c r="CL219" s="15"/>
      <c r="CM219" s="15"/>
      <c r="CN219" s="15"/>
      <c r="CO219" s="15"/>
      <c r="CP219" s="15"/>
      <c r="CQ219" s="15"/>
      <c r="CR219" s="15"/>
      <c r="CS219" s="15"/>
      <c r="CT219" s="15"/>
      <c r="CU219" s="15"/>
      <c r="CV219" s="15"/>
      <c r="CW219" s="15"/>
      <c r="CX219" s="15"/>
      <c r="CY219" s="15"/>
      <c r="CZ219" s="15"/>
      <c r="DA219" s="15"/>
      <c r="DB219" s="15"/>
      <c r="DC219" s="15"/>
      <c r="DD219" s="15"/>
      <c r="DE219" s="15"/>
      <c r="DF219" s="15"/>
      <c r="DG219" s="15"/>
      <c r="DH219" s="15"/>
      <c r="DI219" s="15"/>
      <c r="DJ219" s="15"/>
      <c r="DK219" s="15"/>
      <c r="DL219" s="15"/>
      <c r="DM219" s="15"/>
      <c r="DN219" s="15"/>
      <c r="DO219" s="15"/>
      <c r="DP219" s="15"/>
      <c r="DQ219" s="15"/>
      <c r="DR219" s="15"/>
      <c r="DS219" s="15"/>
      <c r="DT219" s="15"/>
      <c r="DU219" s="15"/>
      <c r="DV219" s="15"/>
      <c r="DW219" s="15"/>
      <c r="DX219" s="15"/>
      <c r="DY219" s="15"/>
      <c r="DZ219" s="15"/>
      <c r="EA219" s="15"/>
      <c r="EB219" s="15"/>
      <c r="EC219" s="15"/>
      <c r="ED219" s="15"/>
      <c r="EE219" s="15"/>
      <c r="EF219" s="15"/>
      <c r="EG219" s="15"/>
      <c r="EH219" s="15"/>
      <c r="EI219" s="15"/>
      <c r="EJ219" s="15"/>
      <c r="EK219" s="15"/>
      <c r="EL219" s="15"/>
      <c r="EM219" s="15"/>
      <c r="EN219" s="15"/>
      <c r="EO219" s="15"/>
      <c r="EP219" s="15"/>
      <c r="EQ219" s="15"/>
      <c r="ER219" s="15"/>
      <c r="ES219" s="15"/>
      <c r="ET219" s="15"/>
      <c r="EU219" s="15"/>
      <c r="EV219" s="15"/>
      <c r="EW219" s="15"/>
      <c r="EX219" s="15"/>
      <c r="EY219" s="15"/>
      <c r="EZ219" s="15"/>
      <c r="FA219" s="15"/>
      <c r="FB219" s="15"/>
      <c r="FC219" s="15"/>
      <c r="FD219" s="15"/>
      <c r="FE219" s="15"/>
      <c r="FF219" s="15"/>
      <c r="FG219" s="15"/>
      <c r="FH219" s="15"/>
      <c r="FI219" s="15"/>
      <c r="FJ219" s="15"/>
      <c r="FK219" s="15"/>
      <c r="FL219" s="15"/>
      <c r="FM219" s="15"/>
      <c r="FN219" s="15"/>
      <c r="FO219" s="15"/>
      <c r="FP219" s="15"/>
      <c r="FQ219" s="15"/>
      <c r="FR219" s="15"/>
      <c r="FS219" s="15"/>
      <c r="FT219" s="15"/>
      <c r="FU219" s="15"/>
      <c r="FV219" s="15"/>
      <c r="FW219" s="15"/>
      <c r="FX219" s="15"/>
      <c r="FY219" s="15"/>
      <c r="FZ219" s="15"/>
      <c r="GA219" s="15"/>
      <c r="GB219" s="15"/>
      <c r="GC219" s="15"/>
      <c r="GD219" s="15"/>
      <c r="GE219" s="15"/>
      <c r="GF219" s="15"/>
      <c r="GG219" s="15"/>
      <c r="GH219" s="15"/>
      <c r="GI219" s="15"/>
      <c r="GJ219" s="15"/>
      <c r="GK219" s="15"/>
      <c r="GL219" s="15"/>
      <c r="GM219" s="15"/>
      <c r="GN219" s="15"/>
      <c r="GO219" s="15"/>
      <c r="GP219" s="15"/>
      <c r="GQ219" s="15"/>
      <c r="GR219" s="15"/>
      <c r="GS219" s="15"/>
      <c r="GT219" s="15"/>
      <c r="GU219" s="15"/>
      <c r="GV219" s="15"/>
      <c r="GW219" s="15"/>
      <c r="GX219" s="15"/>
      <c r="GY219" s="15"/>
      <c r="GZ219" s="15"/>
      <c r="HA219" s="15"/>
      <c r="HB219" s="15"/>
      <c r="HC219" s="15"/>
      <c r="HD219" s="15"/>
      <c r="HE219" s="15"/>
      <c r="HF219" s="15"/>
      <c r="HG219" s="15"/>
      <c r="HH219" s="15"/>
      <c r="HI219" s="15"/>
      <c r="HJ219" s="15"/>
      <c r="HK219" s="15"/>
      <c r="HL219" s="15"/>
      <c r="HM219" s="15"/>
      <c r="HN219" s="15"/>
      <c r="HO219" s="15"/>
      <c r="HP219" s="15"/>
      <c r="HQ219" s="15"/>
      <c r="HR219" s="15"/>
      <c r="HS219" s="15"/>
      <c r="HT219" s="15"/>
      <c r="HU219" s="15"/>
      <c r="HV219" s="15"/>
      <c r="HW219" s="15"/>
      <c r="HX219" s="15"/>
      <c r="HY219" s="15"/>
      <c r="HZ219" s="15"/>
      <c r="IA219" s="15"/>
      <c r="IB219" s="15"/>
      <c r="IC219" s="15"/>
      <c r="ID219" s="15"/>
      <c r="IE219" s="15"/>
      <c r="IF219" s="15"/>
      <c r="IG219" s="15"/>
      <c r="IH219" s="15"/>
      <c r="II219" s="15"/>
      <c r="IJ219" s="15"/>
      <c r="IK219" s="15"/>
      <c r="IL219" s="15"/>
      <c r="IM219" s="15"/>
      <c r="IN219" s="15"/>
      <c r="IO219" s="15"/>
      <c r="IP219" s="15"/>
      <c r="IQ219" s="15"/>
      <c r="IR219" s="15"/>
      <c r="IS219" s="15"/>
      <c r="IT219" s="15"/>
      <c r="IU219" s="15"/>
      <c r="IV219" s="15"/>
    </row>
    <row r="220" spans="1:256" s="105" customFormat="1" ht="12.75">
      <c r="A220" s="179"/>
      <c r="B220" s="196"/>
      <c r="C220" s="195" t="s">
        <v>741</v>
      </c>
      <c r="D220" s="444">
        <f>SUM(D217:D219)</f>
        <v>21750</v>
      </c>
      <c r="E220" s="444">
        <f>SUM(E217:E219)</f>
        <v>21750</v>
      </c>
      <c r="F220" s="619">
        <f>SUM(F217:F219)</f>
        <v>4456</v>
      </c>
      <c r="G220" s="104">
        <f>G217</f>
        <v>12</v>
      </c>
      <c r="H220" s="109"/>
      <c r="I220" s="28"/>
      <c r="J220" s="28"/>
      <c r="K220" s="28"/>
      <c r="L220" s="28"/>
      <c r="M220" s="28"/>
      <c r="N220" s="28"/>
      <c r="O220" s="69"/>
      <c r="P220" s="69"/>
      <c r="Q220" s="15"/>
      <c r="R220" s="134"/>
      <c r="S220" s="15"/>
      <c r="T220" s="15"/>
      <c r="U220" s="15"/>
      <c r="V220" s="15"/>
      <c r="W220" s="15"/>
      <c r="X220" s="15"/>
      <c r="Y220" s="15"/>
      <c r="Z220" s="15"/>
      <c r="AA220" s="15"/>
      <c r="AB220" s="15"/>
      <c r="AC220" s="15"/>
      <c r="AD220" s="15"/>
      <c r="AE220" s="15"/>
      <c r="AF220" s="15"/>
      <c r="AG220" s="15"/>
      <c r="AH220" s="15"/>
      <c r="AI220" s="15"/>
      <c r="AJ220" s="15"/>
      <c r="AK220" s="15"/>
      <c r="AL220" s="15"/>
      <c r="AM220" s="15"/>
      <c r="AN220" s="15"/>
      <c r="AO220" s="15"/>
      <c r="AP220" s="15"/>
      <c r="AQ220" s="15"/>
      <c r="AR220" s="15"/>
      <c r="AS220" s="15"/>
      <c r="AT220" s="15"/>
      <c r="AU220" s="15"/>
      <c r="AV220" s="15"/>
      <c r="AW220" s="15"/>
      <c r="AX220" s="15"/>
      <c r="AY220" s="15"/>
      <c r="AZ220" s="15"/>
      <c r="BA220" s="15"/>
      <c r="BB220" s="15"/>
      <c r="BC220" s="15"/>
      <c r="BD220" s="15"/>
      <c r="BE220" s="15"/>
      <c r="BF220" s="15"/>
      <c r="BG220" s="15"/>
      <c r="BH220" s="15"/>
      <c r="BI220" s="15"/>
      <c r="BJ220" s="15"/>
      <c r="BK220" s="15"/>
      <c r="BL220" s="15"/>
      <c r="BM220" s="15"/>
      <c r="BN220" s="15"/>
      <c r="BO220" s="15"/>
      <c r="BP220" s="15"/>
      <c r="BQ220" s="15"/>
      <c r="BR220" s="15"/>
      <c r="BS220" s="15"/>
      <c r="BT220" s="15"/>
      <c r="BU220" s="15"/>
      <c r="BV220" s="15"/>
      <c r="BW220" s="15"/>
      <c r="BX220" s="15"/>
      <c r="BY220" s="15"/>
      <c r="BZ220" s="15"/>
      <c r="CA220" s="15"/>
      <c r="CB220" s="15"/>
      <c r="CC220" s="15"/>
      <c r="CD220" s="15"/>
      <c r="CE220" s="15"/>
      <c r="CF220" s="15"/>
      <c r="CG220" s="15"/>
      <c r="CH220" s="15"/>
      <c r="CI220" s="15"/>
      <c r="CJ220" s="15"/>
      <c r="CK220" s="15"/>
      <c r="CL220" s="15"/>
      <c r="CM220" s="15"/>
      <c r="CN220" s="15"/>
      <c r="CO220" s="15"/>
      <c r="CP220" s="15"/>
      <c r="CQ220" s="15"/>
      <c r="CR220" s="15"/>
      <c r="CS220" s="15"/>
      <c r="CT220" s="15"/>
      <c r="CU220" s="15"/>
      <c r="CV220" s="15"/>
      <c r="CW220" s="15"/>
      <c r="CX220" s="15"/>
      <c r="CY220" s="15"/>
      <c r="CZ220" s="15"/>
      <c r="DA220" s="15"/>
      <c r="DB220" s="15"/>
      <c r="DC220" s="15"/>
      <c r="DD220" s="15"/>
      <c r="DE220" s="15"/>
      <c r="DF220" s="15"/>
      <c r="DG220" s="15"/>
      <c r="DH220" s="15"/>
      <c r="DI220" s="15"/>
      <c r="DJ220" s="15"/>
      <c r="DK220" s="15"/>
      <c r="DL220" s="15"/>
      <c r="DM220" s="15"/>
      <c r="DN220" s="15"/>
      <c r="DO220" s="15"/>
      <c r="DP220" s="15"/>
      <c r="DQ220" s="15"/>
      <c r="DR220" s="15"/>
      <c r="DS220" s="15"/>
      <c r="DT220" s="15"/>
      <c r="DU220" s="15"/>
      <c r="DV220" s="15"/>
      <c r="DW220" s="15"/>
      <c r="DX220" s="15"/>
      <c r="DY220" s="15"/>
      <c r="DZ220" s="15"/>
      <c r="EA220" s="15"/>
      <c r="EB220" s="15"/>
      <c r="EC220" s="15"/>
      <c r="ED220" s="15"/>
      <c r="EE220" s="15"/>
      <c r="EF220" s="15"/>
      <c r="EG220" s="15"/>
      <c r="EH220" s="15"/>
      <c r="EI220" s="15"/>
      <c r="EJ220" s="15"/>
      <c r="EK220" s="15"/>
      <c r="EL220" s="15"/>
      <c r="EM220" s="15"/>
      <c r="EN220" s="15"/>
      <c r="EO220" s="15"/>
      <c r="EP220" s="15"/>
      <c r="EQ220" s="15"/>
      <c r="ER220" s="15"/>
      <c r="ES220" s="15"/>
      <c r="ET220" s="15"/>
      <c r="EU220" s="15"/>
      <c r="EV220" s="15"/>
      <c r="EW220" s="15"/>
      <c r="EX220" s="15"/>
      <c r="EY220" s="15"/>
      <c r="EZ220" s="15"/>
      <c r="FA220" s="15"/>
      <c r="FB220" s="15"/>
      <c r="FC220" s="15"/>
      <c r="FD220" s="15"/>
      <c r="FE220" s="15"/>
      <c r="FF220" s="15"/>
      <c r="FG220" s="15"/>
      <c r="FH220" s="15"/>
      <c r="FI220" s="15"/>
      <c r="FJ220" s="15"/>
      <c r="FK220" s="15"/>
      <c r="FL220" s="15"/>
      <c r="FM220" s="15"/>
      <c r="FN220" s="15"/>
      <c r="FO220" s="15"/>
      <c r="FP220" s="15"/>
      <c r="FQ220" s="15"/>
      <c r="FR220" s="15"/>
      <c r="FS220" s="15"/>
      <c r="FT220" s="15"/>
      <c r="FU220" s="15"/>
      <c r="FV220" s="15"/>
      <c r="FW220" s="15"/>
      <c r="FX220" s="15"/>
      <c r="FY220" s="15"/>
      <c r="FZ220" s="15"/>
      <c r="GA220" s="15"/>
      <c r="GB220" s="15"/>
      <c r="GC220" s="15"/>
      <c r="GD220" s="15"/>
      <c r="GE220" s="15"/>
      <c r="GF220" s="15"/>
      <c r="GG220" s="15"/>
      <c r="GH220" s="15"/>
      <c r="GI220" s="15"/>
      <c r="GJ220" s="15"/>
      <c r="GK220" s="15"/>
      <c r="GL220" s="15"/>
      <c r="GM220" s="15"/>
      <c r="GN220" s="15"/>
      <c r="GO220" s="15"/>
      <c r="GP220" s="15"/>
      <c r="GQ220" s="15"/>
      <c r="GR220" s="15"/>
      <c r="GS220" s="15"/>
      <c r="GT220" s="15"/>
      <c r="GU220" s="15"/>
      <c r="GV220" s="15"/>
      <c r="GW220" s="15"/>
      <c r="GX220" s="15"/>
      <c r="GY220" s="15"/>
      <c r="GZ220" s="15"/>
      <c r="HA220" s="15"/>
      <c r="HB220" s="15"/>
      <c r="HC220" s="15"/>
      <c r="HD220" s="15"/>
      <c r="HE220" s="15"/>
      <c r="HF220" s="15"/>
      <c r="HG220" s="15"/>
      <c r="HH220" s="15"/>
      <c r="HI220" s="15"/>
      <c r="HJ220" s="15"/>
      <c r="HK220" s="15"/>
      <c r="HL220" s="15"/>
      <c r="HM220" s="15"/>
      <c r="HN220" s="15"/>
      <c r="HO220" s="15"/>
      <c r="HP220" s="15"/>
      <c r="HQ220" s="15"/>
      <c r="HR220" s="15"/>
      <c r="HS220" s="15"/>
      <c r="HT220" s="15"/>
      <c r="HU220" s="15"/>
      <c r="HV220" s="15"/>
      <c r="HW220" s="15"/>
      <c r="HX220" s="15"/>
      <c r="HY220" s="15"/>
      <c r="HZ220" s="15"/>
      <c r="IA220" s="15"/>
      <c r="IB220" s="15"/>
      <c r="IC220" s="15"/>
      <c r="ID220" s="15"/>
      <c r="IE220" s="15"/>
      <c r="IF220" s="15"/>
      <c r="IG220" s="15"/>
      <c r="IH220" s="15"/>
      <c r="II220" s="15"/>
      <c r="IJ220" s="15"/>
      <c r="IK220" s="15"/>
      <c r="IL220" s="15"/>
      <c r="IM220" s="15"/>
      <c r="IN220" s="15"/>
      <c r="IO220" s="15"/>
      <c r="IP220" s="15"/>
      <c r="IQ220" s="15"/>
      <c r="IR220" s="15"/>
      <c r="IS220" s="15"/>
      <c r="IT220" s="15"/>
      <c r="IU220" s="15"/>
      <c r="IV220" s="15"/>
    </row>
    <row r="221" spans="1:256" s="105" customFormat="1" ht="8.25" customHeight="1">
      <c r="A221" s="16"/>
      <c r="B221" s="59"/>
      <c r="C221" s="183"/>
      <c r="D221" s="526"/>
      <c r="E221" s="526"/>
      <c r="F221" s="620"/>
      <c r="G221" s="29"/>
      <c r="H221" s="109"/>
      <c r="I221" s="28"/>
      <c r="J221" s="28"/>
      <c r="K221" s="28"/>
      <c r="L221" s="28"/>
      <c r="M221" s="28"/>
      <c r="N221" s="28"/>
      <c r="O221" s="69"/>
      <c r="P221" s="69"/>
      <c r="Q221" s="15"/>
      <c r="R221" s="134"/>
      <c r="S221" s="15"/>
      <c r="T221" s="15"/>
      <c r="U221" s="15"/>
      <c r="V221" s="15"/>
      <c r="W221" s="15"/>
      <c r="X221" s="15"/>
      <c r="Y221" s="15"/>
      <c r="Z221" s="15"/>
      <c r="AA221" s="15"/>
      <c r="AB221" s="15"/>
      <c r="AC221" s="15"/>
      <c r="AD221" s="15"/>
      <c r="AE221" s="15"/>
      <c r="AF221" s="15"/>
      <c r="AG221" s="15"/>
      <c r="AH221" s="15"/>
      <c r="AI221" s="15"/>
      <c r="AJ221" s="15"/>
      <c r="AK221" s="15"/>
      <c r="AL221" s="15"/>
      <c r="AM221" s="15"/>
      <c r="AN221" s="15"/>
      <c r="AO221" s="15"/>
      <c r="AP221" s="15"/>
      <c r="AQ221" s="15"/>
      <c r="AR221" s="15"/>
      <c r="AS221" s="15"/>
      <c r="AT221" s="15"/>
      <c r="AU221" s="15"/>
      <c r="AV221" s="15"/>
      <c r="AW221" s="15"/>
      <c r="AX221" s="15"/>
      <c r="AY221" s="15"/>
      <c r="AZ221" s="15"/>
      <c r="BA221" s="15"/>
      <c r="BB221" s="15"/>
      <c r="BC221" s="15"/>
      <c r="BD221" s="15"/>
      <c r="BE221" s="15"/>
      <c r="BF221" s="15"/>
      <c r="BG221" s="15"/>
      <c r="BH221" s="15"/>
      <c r="BI221" s="15"/>
      <c r="BJ221" s="15"/>
      <c r="BK221" s="15"/>
      <c r="BL221" s="15"/>
      <c r="BM221" s="15"/>
      <c r="BN221" s="15"/>
      <c r="BO221" s="15"/>
      <c r="BP221" s="15"/>
      <c r="BQ221" s="15"/>
      <c r="BR221" s="15"/>
      <c r="BS221" s="15"/>
      <c r="BT221" s="15"/>
      <c r="BU221" s="15"/>
      <c r="BV221" s="15"/>
      <c r="BW221" s="15"/>
      <c r="BX221" s="15"/>
      <c r="BY221" s="15"/>
      <c r="BZ221" s="15"/>
      <c r="CA221" s="15"/>
      <c r="CB221" s="15"/>
      <c r="CC221" s="15"/>
      <c r="CD221" s="15"/>
      <c r="CE221" s="15"/>
      <c r="CF221" s="15"/>
      <c r="CG221" s="15"/>
      <c r="CH221" s="15"/>
      <c r="CI221" s="15"/>
      <c r="CJ221" s="15"/>
      <c r="CK221" s="15"/>
      <c r="CL221" s="15"/>
      <c r="CM221" s="15"/>
      <c r="CN221" s="15"/>
      <c r="CO221" s="15"/>
      <c r="CP221" s="15"/>
      <c r="CQ221" s="15"/>
      <c r="CR221" s="15"/>
      <c r="CS221" s="15"/>
      <c r="CT221" s="15"/>
      <c r="CU221" s="15"/>
      <c r="CV221" s="15"/>
      <c r="CW221" s="15"/>
      <c r="CX221" s="15"/>
      <c r="CY221" s="15"/>
      <c r="CZ221" s="15"/>
      <c r="DA221" s="15"/>
      <c r="DB221" s="15"/>
      <c r="DC221" s="15"/>
      <c r="DD221" s="15"/>
      <c r="DE221" s="15"/>
      <c r="DF221" s="15"/>
      <c r="DG221" s="15"/>
      <c r="DH221" s="15"/>
      <c r="DI221" s="15"/>
      <c r="DJ221" s="15"/>
      <c r="DK221" s="15"/>
      <c r="DL221" s="15"/>
      <c r="DM221" s="15"/>
      <c r="DN221" s="15"/>
      <c r="DO221" s="15"/>
      <c r="DP221" s="15"/>
      <c r="DQ221" s="15"/>
      <c r="DR221" s="15"/>
      <c r="DS221" s="15"/>
      <c r="DT221" s="15"/>
      <c r="DU221" s="15"/>
      <c r="DV221" s="15"/>
      <c r="DW221" s="15"/>
      <c r="DX221" s="15"/>
      <c r="DY221" s="15"/>
      <c r="DZ221" s="15"/>
      <c r="EA221" s="15"/>
      <c r="EB221" s="15"/>
      <c r="EC221" s="15"/>
      <c r="ED221" s="15"/>
      <c r="EE221" s="15"/>
      <c r="EF221" s="15"/>
      <c r="EG221" s="15"/>
      <c r="EH221" s="15"/>
      <c r="EI221" s="15"/>
      <c r="EJ221" s="15"/>
      <c r="EK221" s="15"/>
      <c r="EL221" s="15"/>
      <c r="EM221" s="15"/>
      <c r="EN221" s="15"/>
      <c r="EO221" s="15"/>
      <c r="EP221" s="15"/>
      <c r="EQ221" s="15"/>
      <c r="ER221" s="15"/>
      <c r="ES221" s="15"/>
      <c r="ET221" s="15"/>
      <c r="EU221" s="15"/>
      <c r="EV221" s="15"/>
      <c r="EW221" s="15"/>
      <c r="EX221" s="15"/>
      <c r="EY221" s="15"/>
      <c r="EZ221" s="15"/>
      <c r="FA221" s="15"/>
      <c r="FB221" s="15"/>
      <c r="FC221" s="15"/>
      <c r="FD221" s="15"/>
      <c r="FE221" s="15"/>
      <c r="FF221" s="15"/>
      <c r="FG221" s="15"/>
      <c r="FH221" s="15"/>
      <c r="FI221" s="15"/>
      <c r="FJ221" s="15"/>
      <c r="FK221" s="15"/>
      <c r="FL221" s="15"/>
      <c r="FM221" s="15"/>
      <c r="FN221" s="15"/>
      <c r="FO221" s="15"/>
      <c r="FP221" s="15"/>
      <c r="FQ221" s="15"/>
      <c r="FR221" s="15"/>
      <c r="FS221" s="15"/>
      <c r="FT221" s="15"/>
      <c r="FU221" s="15"/>
      <c r="FV221" s="15"/>
      <c r="FW221" s="15"/>
      <c r="FX221" s="15"/>
      <c r="FY221" s="15"/>
      <c r="FZ221" s="15"/>
      <c r="GA221" s="15"/>
      <c r="GB221" s="15"/>
      <c r="GC221" s="15"/>
      <c r="GD221" s="15"/>
      <c r="GE221" s="15"/>
      <c r="GF221" s="15"/>
      <c r="GG221" s="15"/>
      <c r="GH221" s="15"/>
      <c r="GI221" s="15"/>
      <c r="GJ221" s="15"/>
      <c r="GK221" s="15"/>
      <c r="GL221" s="15"/>
      <c r="GM221" s="15"/>
      <c r="GN221" s="15"/>
      <c r="GO221" s="15"/>
      <c r="GP221" s="15"/>
      <c r="GQ221" s="15"/>
      <c r="GR221" s="15"/>
      <c r="GS221" s="15"/>
      <c r="GT221" s="15"/>
      <c r="GU221" s="15"/>
      <c r="GV221" s="15"/>
      <c r="GW221" s="15"/>
      <c r="GX221" s="15"/>
      <c r="GY221" s="15"/>
      <c r="GZ221" s="15"/>
      <c r="HA221" s="15"/>
      <c r="HB221" s="15"/>
      <c r="HC221" s="15"/>
      <c r="HD221" s="15"/>
      <c r="HE221" s="15"/>
      <c r="HF221" s="15"/>
      <c r="HG221" s="15"/>
      <c r="HH221" s="15"/>
      <c r="HI221" s="15"/>
      <c r="HJ221" s="15"/>
      <c r="HK221" s="15"/>
      <c r="HL221" s="15"/>
      <c r="HM221" s="15"/>
      <c r="HN221" s="15"/>
      <c r="HO221" s="15"/>
      <c r="HP221" s="15"/>
      <c r="HQ221" s="15"/>
      <c r="HR221" s="15"/>
      <c r="HS221" s="15"/>
      <c r="HT221" s="15"/>
      <c r="HU221" s="15"/>
      <c r="HV221" s="15"/>
      <c r="HW221" s="15"/>
      <c r="HX221" s="15"/>
      <c r="HY221" s="15"/>
      <c r="HZ221" s="15"/>
      <c r="IA221" s="15"/>
      <c r="IB221" s="15"/>
      <c r="IC221" s="15"/>
      <c r="ID221" s="15"/>
      <c r="IE221" s="15"/>
      <c r="IF221" s="15"/>
      <c r="IG221" s="15"/>
      <c r="IH221" s="15"/>
      <c r="II221" s="15"/>
      <c r="IJ221" s="15"/>
      <c r="IK221" s="15"/>
      <c r="IL221" s="15"/>
      <c r="IM221" s="15"/>
      <c r="IN221" s="15"/>
      <c r="IO221" s="15"/>
      <c r="IP221" s="15"/>
      <c r="IQ221" s="15"/>
      <c r="IR221" s="15"/>
      <c r="IS221" s="15"/>
      <c r="IT221" s="15"/>
      <c r="IU221" s="15"/>
      <c r="IV221" s="15"/>
    </row>
    <row r="222" spans="1:256" s="105" customFormat="1" ht="12.75">
      <c r="A222" s="842" t="s">
        <v>986</v>
      </c>
      <c r="B222" s="842"/>
      <c r="C222" s="842"/>
      <c r="D222" s="842"/>
      <c r="E222" s="842"/>
      <c r="F222" s="336"/>
      <c r="G222" s="433"/>
      <c r="H222" s="109"/>
      <c r="I222" s="28"/>
      <c r="J222" s="28"/>
      <c r="K222" s="28"/>
      <c r="L222" s="28"/>
      <c r="M222" s="28"/>
      <c r="N222" s="28"/>
      <c r="O222" s="69"/>
      <c r="P222" s="69"/>
      <c r="Q222" s="15"/>
      <c r="R222" s="134"/>
      <c r="S222" s="15"/>
      <c r="T222" s="15"/>
      <c r="U222" s="15"/>
      <c r="V222" s="15"/>
      <c r="W222" s="15"/>
      <c r="X222" s="15"/>
      <c r="Y222" s="15"/>
      <c r="Z222" s="15"/>
      <c r="AA222" s="15"/>
      <c r="AB222" s="15"/>
      <c r="AC222" s="15"/>
      <c r="AD222" s="15"/>
      <c r="AE222" s="15"/>
      <c r="AF222" s="15"/>
      <c r="AG222" s="15"/>
      <c r="AH222" s="15"/>
      <c r="AI222" s="15"/>
      <c r="AJ222" s="15"/>
      <c r="AK222" s="15"/>
      <c r="AL222" s="15"/>
      <c r="AM222" s="15"/>
      <c r="AN222" s="15"/>
      <c r="AO222" s="15"/>
      <c r="AP222" s="15"/>
      <c r="AQ222" s="15"/>
      <c r="AR222" s="15"/>
      <c r="AS222" s="15"/>
      <c r="AT222" s="15"/>
      <c r="AU222" s="15"/>
      <c r="AV222" s="15"/>
      <c r="AW222" s="15"/>
      <c r="AX222" s="15"/>
      <c r="AY222" s="15"/>
      <c r="AZ222" s="15"/>
      <c r="BA222" s="15"/>
      <c r="BB222" s="15"/>
      <c r="BC222" s="15"/>
      <c r="BD222" s="15"/>
      <c r="BE222" s="15"/>
      <c r="BF222" s="15"/>
      <c r="BG222" s="15"/>
      <c r="BH222" s="15"/>
      <c r="BI222" s="15"/>
      <c r="BJ222" s="15"/>
      <c r="BK222" s="15"/>
      <c r="BL222" s="15"/>
      <c r="BM222" s="15"/>
      <c r="BN222" s="15"/>
      <c r="BO222" s="15"/>
      <c r="BP222" s="15"/>
      <c r="BQ222" s="15"/>
      <c r="BR222" s="15"/>
      <c r="BS222" s="15"/>
      <c r="BT222" s="15"/>
      <c r="BU222" s="15"/>
      <c r="BV222" s="15"/>
      <c r="BW222" s="15"/>
      <c r="BX222" s="15"/>
      <c r="BY222" s="15"/>
      <c r="BZ222" s="15"/>
      <c r="CA222" s="15"/>
      <c r="CB222" s="15"/>
      <c r="CC222" s="15"/>
      <c r="CD222" s="15"/>
      <c r="CE222" s="15"/>
      <c r="CF222" s="15"/>
      <c r="CG222" s="15"/>
      <c r="CH222" s="15"/>
      <c r="CI222" s="15"/>
      <c r="CJ222" s="15"/>
      <c r="CK222" s="15"/>
      <c r="CL222" s="15"/>
      <c r="CM222" s="15"/>
      <c r="CN222" s="15"/>
      <c r="CO222" s="15"/>
      <c r="CP222" s="15"/>
      <c r="CQ222" s="15"/>
      <c r="CR222" s="15"/>
      <c r="CS222" s="15"/>
      <c r="CT222" s="15"/>
      <c r="CU222" s="15"/>
      <c r="CV222" s="15"/>
      <c r="CW222" s="15"/>
      <c r="CX222" s="15"/>
      <c r="CY222" s="15"/>
      <c r="CZ222" s="15"/>
      <c r="DA222" s="15"/>
      <c r="DB222" s="15"/>
      <c r="DC222" s="15"/>
      <c r="DD222" s="15"/>
      <c r="DE222" s="15"/>
      <c r="DF222" s="15"/>
      <c r="DG222" s="15"/>
      <c r="DH222" s="15"/>
      <c r="DI222" s="15"/>
      <c r="DJ222" s="15"/>
      <c r="DK222" s="15"/>
      <c r="DL222" s="15"/>
      <c r="DM222" s="15"/>
      <c r="DN222" s="15"/>
      <c r="DO222" s="15"/>
      <c r="DP222" s="15"/>
      <c r="DQ222" s="15"/>
      <c r="DR222" s="15"/>
      <c r="DS222" s="15"/>
      <c r="DT222" s="15"/>
      <c r="DU222" s="15"/>
      <c r="DV222" s="15"/>
      <c r="DW222" s="15"/>
      <c r="DX222" s="15"/>
      <c r="DY222" s="15"/>
      <c r="DZ222" s="15"/>
      <c r="EA222" s="15"/>
      <c r="EB222" s="15"/>
      <c r="EC222" s="15"/>
      <c r="ED222" s="15"/>
      <c r="EE222" s="15"/>
      <c r="EF222" s="15"/>
      <c r="EG222" s="15"/>
      <c r="EH222" s="15"/>
      <c r="EI222" s="15"/>
      <c r="EJ222" s="15"/>
      <c r="EK222" s="15"/>
      <c r="EL222" s="15"/>
      <c r="EM222" s="15"/>
      <c r="EN222" s="15"/>
      <c r="EO222" s="15"/>
      <c r="EP222" s="15"/>
      <c r="EQ222" s="15"/>
      <c r="ER222" s="15"/>
      <c r="ES222" s="15"/>
      <c r="ET222" s="15"/>
      <c r="EU222" s="15"/>
      <c r="EV222" s="15"/>
      <c r="EW222" s="15"/>
      <c r="EX222" s="15"/>
      <c r="EY222" s="15"/>
      <c r="EZ222" s="15"/>
      <c r="FA222" s="15"/>
      <c r="FB222" s="15"/>
      <c r="FC222" s="15"/>
      <c r="FD222" s="15"/>
      <c r="FE222" s="15"/>
      <c r="FF222" s="15"/>
      <c r="FG222" s="15"/>
      <c r="FH222" s="15"/>
      <c r="FI222" s="15"/>
      <c r="FJ222" s="15"/>
      <c r="FK222" s="15"/>
      <c r="FL222" s="15"/>
      <c r="FM222" s="15"/>
      <c r="FN222" s="15"/>
      <c r="FO222" s="15"/>
      <c r="FP222" s="15"/>
      <c r="FQ222" s="15"/>
      <c r="FR222" s="15"/>
      <c r="FS222" s="15"/>
      <c r="FT222" s="15"/>
      <c r="FU222" s="15"/>
      <c r="FV222" s="15"/>
      <c r="FW222" s="15"/>
      <c r="FX222" s="15"/>
      <c r="FY222" s="15"/>
      <c r="FZ222" s="15"/>
      <c r="GA222" s="15"/>
      <c r="GB222" s="15"/>
      <c r="GC222" s="15"/>
      <c r="GD222" s="15"/>
      <c r="GE222" s="15"/>
      <c r="GF222" s="15"/>
      <c r="GG222" s="15"/>
      <c r="GH222" s="15"/>
      <c r="GI222" s="15"/>
      <c r="GJ222" s="15"/>
      <c r="GK222" s="15"/>
      <c r="GL222" s="15"/>
      <c r="GM222" s="15"/>
      <c r="GN222" s="15"/>
      <c r="GO222" s="15"/>
      <c r="GP222" s="15"/>
      <c r="GQ222" s="15"/>
      <c r="GR222" s="15"/>
      <c r="GS222" s="15"/>
      <c r="GT222" s="15"/>
      <c r="GU222" s="15"/>
      <c r="GV222" s="15"/>
      <c r="GW222" s="15"/>
      <c r="GX222" s="15"/>
      <c r="GY222" s="15"/>
      <c r="GZ222" s="15"/>
      <c r="HA222" s="15"/>
      <c r="HB222" s="15"/>
      <c r="HC222" s="15"/>
      <c r="HD222" s="15"/>
      <c r="HE222" s="15"/>
      <c r="HF222" s="15"/>
      <c r="HG222" s="15"/>
      <c r="HH222" s="15"/>
      <c r="HI222" s="15"/>
      <c r="HJ222" s="15"/>
      <c r="HK222" s="15"/>
      <c r="HL222" s="15"/>
      <c r="HM222" s="15"/>
      <c r="HN222" s="15"/>
      <c r="HO222" s="15"/>
      <c r="HP222" s="15"/>
      <c r="HQ222" s="15"/>
      <c r="HR222" s="15"/>
      <c r="HS222" s="15"/>
      <c r="HT222" s="15"/>
      <c r="HU222" s="15"/>
      <c r="HV222" s="15"/>
      <c r="HW222" s="15"/>
      <c r="HX222" s="15"/>
      <c r="HY222" s="15"/>
      <c r="HZ222" s="15"/>
      <c r="IA222" s="15"/>
      <c r="IB222" s="15"/>
      <c r="IC222" s="15"/>
      <c r="ID222" s="15"/>
      <c r="IE222" s="15"/>
      <c r="IF222" s="15"/>
      <c r="IG222" s="15"/>
      <c r="IH222" s="15"/>
      <c r="II222" s="15"/>
      <c r="IJ222" s="15"/>
      <c r="IK222" s="15"/>
      <c r="IL222" s="15"/>
      <c r="IM222" s="15"/>
      <c r="IN222" s="15"/>
      <c r="IO222" s="15"/>
      <c r="IP222" s="15"/>
      <c r="IQ222" s="15"/>
      <c r="IR222" s="15"/>
      <c r="IS222" s="15"/>
      <c r="IT222" s="15"/>
      <c r="IU222" s="15"/>
      <c r="IV222" s="15"/>
    </row>
    <row r="223" spans="1:256" s="105" customFormat="1" ht="9" customHeight="1">
      <c r="A223" s="449"/>
      <c r="B223" s="449"/>
      <c r="C223" s="449"/>
      <c r="D223" s="449"/>
      <c r="E223" s="449"/>
      <c r="F223" s="336"/>
      <c r="G223" s="433"/>
      <c r="H223" s="109"/>
      <c r="I223" s="28"/>
      <c r="J223" s="28"/>
      <c r="K223" s="28"/>
      <c r="L223" s="28"/>
      <c r="M223" s="28"/>
      <c r="N223" s="28"/>
      <c r="O223" s="69"/>
      <c r="P223" s="69"/>
      <c r="Q223" s="15"/>
      <c r="R223" s="134"/>
      <c r="S223" s="15"/>
      <c r="T223" s="15"/>
      <c r="U223" s="15"/>
      <c r="V223" s="15"/>
      <c r="W223" s="15"/>
      <c r="X223" s="15"/>
      <c r="Y223" s="15"/>
      <c r="Z223" s="15"/>
      <c r="AA223" s="15"/>
      <c r="AB223" s="15"/>
      <c r="AC223" s="15"/>
      <c r="AD223" s="15"/>
      <c r="AE223" s="15"/>
      <c r="AF223" s="15"/>
      <c r="AG223" s="15"/>
      <c r="AH223" s="15"/>
      <c r="AI223" s="15"/>
      <c r="AJ223" s="15"/>
      <c r="AK223" s="15"/>
      <c r="AL223" s="15"/>
      <c r="AM223" s="15"/>
      <c r="AN223" s="15"/>
      <c r="AO223" s="15"/>
      <c r="AP223" s="15"/>
      <c r="AQ223" s="15"/>
      <c r="AR223" s="15"/>
      <c r="AS223" s="15"/>
      <c r="AT223" s="15"/>
      <c r="AU223" s="15"/>
      <c r="AV223" s="15"/>
      <c r="AW223" s="15"/>
      <c r="AX223" s="15"/>
      <c r="AY223" s="15"/>
      <c r="AZ223" s="15"/>
      <c r="BA223" s="15"/>
      <c r="BB223" s="15"/>
      <c r="BC223" s="15"/>
      <c r="BD223" s="15"/>
      <c r="BE223" s="15"/>
      <c r="BF223" s="15"/>
      <c r="BG223" s="15"/>
      <c r="BH223" s="15"/>
      <c r="BI223" s="15"/>
      <c r="BJ223" s="15"/>
      <c r="BK223" s="15"/>
      <c r="BL223" s="15"/>
      <c r="BM223" s="15"/>
      <c r="BN223" s="15"/>
      <c r="BO223" s="15"/>
      <c r="BP223" s="15"/>
      <c r="BQ223" s="15"/>
      <c r="BR223" s="15"/>
      <c r="BS223" s="15"/>
      <c r="BT223" s="15"/>
      <c r="BU223" s="15"/>
      <c r="BV223" s="15"/>
      <c r="BW223" s="15"/>
      <c r="BX223" s="15"/>
      <c r="BY223" s="15"/>
      <c r="BZ223" s="15"/>
      <c r="CA223" s="15"/>
      <c r="CB223" s="15"/>
      <c r="CC223" s="15"/>
      <c r="CD223" s="15"/>
      <c r="CE223" s="15"/>
      <c r="CF223" s="15"/>
      <c r="CG223" s="15"/>
      <c r="CH223" s="15"/>
      <c r="CI223" s="15"/>
      <c r="CJ223" s="15"/>
      <c r="CK223" s="15"/>
      <c r="CL223" s="15"/>
      <c r="CM223" s="15"/>
      <c r="CN223" s="15"/>
      <c r="CO223" s="15"/>
      <c r="CP223" s="15"/>
      <c r="CQ223" s="15"/>
      <c r="CR223" s="15"/>
      <c r="CS223" s="15"/>
      <c r="CT223" s="15"/>
      <c r="CU223" s="15"/>
      <c r="CV223" s="15"/>
      <c r="CW223" s="15"/>
      <c r="CX223" s="15"/>
      <c r="CY223" s="15"/>
      <c r="CZ223" s="15"/>
      <c r="DA223" s="15"/>
      <c r="DB223" s="15"/>
      <c r="DC223" s="15"/>
      <c r="DD223" s="15"/>
      <c r="DE223" s="15"/>
      <c r="DF223" s="15"/>
      <c r="DG223" s="15"/>
      <c r="DH223" s="15"/>
      <c r="DI223" s="15"/>
      <c r="DJ223" s="15"/>
      <c r="DK223" s="15"/>
      <c r="DL223" s="15"/>
      <c r="DM223" s="15"/>
      <c r="DN223" s="15"/>
      <c r="DO223" s="15"/>
      <c r="DP223" s="15"/>
      <c r="DQ223" s="15"/>
      <c r="DR223" s="15"/>
      <c r="DS223" s="15"/>
      <c r="DT223" s="15"/>
      <c r="DU223" s="15"/>
      <c r="DV223" s="15"/>
      <c r="DW223" s="15"/>
      <c r="DX223" s="15"/>
      <c r="DY223" s="15"/>
      <c r="DZ223" s="15"/>
      <c r="EA223" s="15"/>
      <c r="EB223" s="15"/>
      <c r="EC223" s="15"/>
      <c r="ED223" s="15"/>
      <c r="EE223" s="15"/>
      <c r="EF223" s="15"/>
      <c r="EG223" s="15"/>
      <c r="EH223" s="15"/>
      <c r="EI223" s="15"/>
      <c r="EJ223" s="15"/>
      <c r="EK223" s="15"/>
      <c r="EL223" s="15"/>
      <c r="EM223" s="15"/>
      <c r="EN223" s="15"/>
      <c r="EO223" s="15"/>
      <c r="EP223" s="15"/>
      <c r="EQ223" s="15"/>
      <c r="ER223" s="15"/>
      <c r="ES223" s="15"/>
      <c r="ET223" s="15"/>
      <c r="EU223" s="15"/>
      <c r="EV223" s="15"/>
      <c r="EW223" s="15"/>
      <c r="EX223" s="15"/>
      <c r="EY223" s="15"/>
      <c r="EZ223" s="15"/>
      <c r="FA223" s="15"/>
      <c r="FB223" s="15"/>
      <c r="FC223" s="15"/>
      <c r="FD223" s="15"/>
      <c r="FE223" s="15"/>
      <c r="FF223" s="15"/>
      <c r="FG223" s="15"/>
      <c r="FH223" s="15"/>
      <c r="FI223" s="15"/>
      <c r="FJ223" s="15"/>
      <c r="FK223" s="15"/>
      <c r="FL223" s="15"/>
      <c r="FM223" s="15"/>
      <c r="FN223" s="15"/>
      <c r="FO223" s="15"/>
      <c r="FP223" s="15"/>
      <c r="FQ223" s="15"/>
      <c r="FR223" s="15"/>
      <c r="FS223" s="15"/>
      <c r="FT223" s="15"/>
      <c r="FU223" s="15"/>
      <c r="FV223" s="15"/>
      <c r="FW223" s="15"/>
      <c r="FX223" s="15"/>
      <c r="FY223" s="15"/>
      <c r="FZ223" s="15"/>
      <c r="GA223" s="15"/>
      <c r="GB223" s="15"/>
      <c r="GC223" s="15"/>
      <c r="GD223" s="15"/>
      <c r="GE223" s="15"/>
      <c r="GF223" s="15"/>
      <c r="GG223" s="15"/>
      <c r="GH223" s="15"/>
      <c r="GI223" s="15"/>
      <c r="GJ223" s="15"/>
      <c r="GK223" s="15"/>
      <c r="GL223" s="15"/>
      <c r="GM223" s="15"/>
      <c r="GN223" s="15"/>
      <c r="GO223" s="15"/>
      <c r="GP223" s="15"/>
      <c r="GQ223" s="15"/>
      <c r="GR223" s="15"/>
      <c r="GS223" s="15"/>
      <c r="GT223" s="15"/>
      <c r="GU223" s="15"/>
      <c r="GV223" s="15"/>
      <c r="GW223" s="15"/>
      <c r="GX223" s="15"/>
      <c r="GY223" s="15"/>
      <c r="GZ223" s="15"/>
      <c r="HA223" s="15"/>
      <c r="HB223" s="15"/>
      <c r="HC223" s="15"/>
      <c r="HD223" s="15"/>
      <c r="HE223" s="15"/>
      <c r="HF223" s="15"/>
      <c r="HG223" s="15"/>
      <c r="HH223" s="15"/>
      <c r="HI223" s="15"/>
      <c r="HJ223" s="15"/>
      <c r="HK223" s="15"/>
      <c r="HL223" s="15"/>
      <c r="HM223" s="15"/>
      <c r="HN223" s="15"/>
      <c r="HO223" s="15"/>
      <c r="HP223" s="15"/>
      <c r="HQ223" s="15"/>
      <c r="HR223" s="15"/>
      <c r="HS223" s="15"/>
      <c r="HT223" s="15"/>
      <c r="HU223" s="15"/>
      <c r="HV223" s="15"/>
      <c r="HW223" s="15"/>
      <c r="HX223" s="15"/>
      <c r="HY223" s="15"/>
      <c r="HZ223" s="15"/>
      <c r="IA223" s="15"/>
      <c r="IB223" s="15"/>
      <c r="IC223" s="15"/>
      <c r="ID223" s="15"/>
      <c r="IE223" s="15"/>
      <c r="IF223" s="15"/>
      <c r="IG223" s="15"/>
      <c r="IH223" s="15"/>
      <c r="II223" s="15"/>
      <c r="IJ223" s="15"/>
      <c r="IK223" s="15"/>
      <c r="IL223" s="15"/>
      <c r="IM223" s="15"/>
      <c r="IN223" s="15"/>
      <c r="IO223" s="15"/>
      <c r="IP223" s="15"/>
      <c r="IQ223" s="15"/>
      <c r="IR223" s="15"/>
      <c r="IS223" s="15"/>
      <c r="IT223" s="15"/>
      <c r="IU223" s="15"/>
      <c r="IV223" s="15"/>
    </row>
    <row r="224" spans="1:256" s="105" customFormat="1" ht="24.75" customHeight="1">
      <c r="A224" s="7" t="s">
        <v>325</v>
      </c>
      <c r="B224" s="7" t="s">
        <v>327</v>
      </c>
      <c r="C224" s="5" t="s">
        <v>328</v>
      </c>
      <c r="D224" s="44" t="s">
        <v>471</v>
      </c>
      <c r="E224" s="51" t="s">
        <v>472</v>
      </c>
      <c r="F224" s="5" t="s">
        <v>299</v>
      </c>
      <c r="G224" s="43" t="s">
        <v>473</v>
      </c>
      <c r="H224" s="109"/>
      <c r="I224" s="28"/>
      <c r="J224" s="28"/>
      <c r="K224" s="28"/>
      <c r="L224" s="28"/>
      <c r="M224" s="28"/>
      <c r="N224" s="28"/>
      <c r="O224" s="69"/>
      <c r="P224" s="69"/>
      <c r="Q224" s="15"/>
      <c r="R224" s="134"/>
      <c r="S224" s="15"/>
      <c r="T224" s="15"/>
      <c r="U224" s="15"/>
      <c r="V224" s="15"/>
      <c r="W224" s="15"/>
      <c r="X224" s="15"/>
      <c r="Y224" s="15"/>
      <c r="Z224" s="15"/>
      <c r="AA224" s="15"/>
      <c r="AB224" s="15"/>
      <c r="AC224" s="15"/>
      <c r="AD224" s="15"/>
      <c r="AE224" s="15"/>
      <c r="AF224" s="15"/>
      <c r="AG224" s="15"/>
      <c r="AH224" s="15"/>
      <c r="AI224" s="15"/>
      <c r="AJ224" s="15"/>
      <c r="AK224" s="15"/>
      <c r="AL224" s="15"/>
      <c r="AM224" s="15"/>
      <c r="AN224" s="15"/>
      <c r="AO224" s="15"/>
      <c r="AP224" s="15"/>
      <c r="AQ224" s="15"/>
      <c r="AR224" s="15"/>
      <c r="AS224" s="15"/>
      <c r="AT224" s="15"/>
      <c r="AU224" s="15"/>
      <c r="AV224" s="15"/>
      <c r="AW224" s="15"/>
      <c r="AX224" s="15"/>
      <c r="AY224" s="15"/>
      <c r="AZ224" s="15"/>
      <c r="BA224" s="15"/>
      <c r="BB224" s="15"/>
      <c r="BC224" s="15"/>
      <c r="BD224" s="15"/>
      <c r="BE224" s="15"/>
      <c r="BF224" s="15"/>
      <c r="BG224" s="15"/>
      <c r="BH224" s="15"/>
      <c r="BI224" s="15"/>
      <c r="BJ224" s="15"/>
      <c r="BK224" s="15"/>
      <c r="BL224" s="15"/>
      <c r="BM224" s="15"/>
      <c r="BN224" s="15"/>
      <c r="BO224" s="15"/>
      <c r="BP224" s="15"/>
      <c r="BQ224" s="15"/>
      <c r="BR224" s="15"/>
      <c r="BS224" s="15"/>
      <c r="BT224" s="15"/>
      <c r="BU224" s="15"/>
      <c r="BV224" s="15"/>
      <c r="BW224" s="15"/>
      <c r="BX224" s="15"/>
      <c r="BY224" s="15"/>
      <c r="BZ224" s="15"/>
      <c r="CA224" s="15"/>
      <c r="CB224" s="15"/>
      <c r="CC224" s="15"/>
      <c r="CD224" s="15"/>
      <c r="CE224" s="15"/>
      <c r="CF224" s="15"/>
      <c r="CG224" s="15"/>
      <c r="CH224" s="15"/>
      <c r="CI224" s="15"/>
      <c r="CJ224" s="15"/>
      <c r="CK224" s="15"/>
      <c r="CL224" s="15"/>
      <c r="CM224" s="15"/>
      <c r="CN224" s="15"/>
      <c r="CO224" s="15"/>
      <c r="CP224" s="15"/>
      <c r="CQ224" s="15"/>
      <c r="CR224" s="15"/>
      <c r="CS224" s="15"/>
      <c r="CT224" s="15"/>
      <c r="CU224" s="15"/>
      <c r="CV224" s="15"/>
      <c r="CW224" s="15"/>
      <c r="CX224" s="15"/>
      <c r="CY224" s="15"/>
      <c r="CZ224" s="15"/>
      <c r="DA224" s="15"/>
      <c r="DB224" s="15"/>
      <c r="DC224" s="15"/>
      <c r="DD224" s="15"/>
      <c r="DE224" s="15"/>
      <c r="DF224" s="15"/>
      <c r="DG224" s="15"/>
      <c r="DH224" s="15"/>
      <c r="DI224" s="15"/>
      <c r="DJ224" s="15"/>
      <c r="DK224" s="15"/>
      <c r="DL224" s="15"/>
      <c r="DM224" s="15"/>
      <c r="DN224" s="15"/>
      <c r="DO224" s="15"/>
      <c r="DP224" s="15"/>
      <c r="DQ224" s="15"/>
      <c r="DR224" s="15"/>
      <c r="DS224" s="15"/>
      <c r="DT224" s="15"/>
      <c r="DU224" s="15"/>
      <c r="DV224" s="15"/>
      <c r="DW224" s="15"/>
      <c r="DX224" s="15"/>
      <c r="DY224" s="15"/>
      <c r="DZ224" s="15"/>
      <c r="EA224" s="15"/>
      <c r="EB224" s="15"/>
      <c r="EC224" s="15"/>
      <c r="ED224" s="15"/>
      <c r="EE224" s="15"/>
      <c r="EF224" s="15"/>
      <c r="EG224" s="15"/>
      <c r="EH224" s="15"/>
      <c r="EI224" s="15"/>
      <c r="EJ224" s="15"/>
      <c r="EK224" s="15"/>
      <c r="EL224" s="15"/>
      <c r="EM224" s="15"/>
      <c r="EN224" s="15"/>
      <c r="EO224" s="15"/>
      <c r="EP224" s="15"/>
      <c r="EQ224" s="15"/>
      <c r="ER224" s="15"/>
      <c r="ES224" s="15"/>
      <c r="ET224" s="15"/>
      <c r="EU224" s="15"/>
      <c r="EV224" s="15"/>
      <c r="EW224" s="15"/>
      <c r="EX224" s="15"/>
      <c r="EY224" s="15"/>
      <c r="EZ224" s="15"/>
      <c r="FA224" s="15"/>
      <c r="FB224" s="15"/>
      <c r="FC224" s="15"/>
      <c r="FD224" s="15"/>
      <c r="FE224" s="15"/>
      <c r="FF224" s="15"/>
      <c r="FG224" s="15"/>
      <c r="FH224" s="15"/>
      <c r="FI224" s="15"/>
      <c r="FJ224" s="15"/>
      <c r="FK224" s="15"/>
      <c r="FL224" s="15"/>
      <c r="FM224" s="15"/>
      <c r="FN224" s="15"/>
      <c r="FO224" s="15"/>
      <c r="FP224" s="15"/>
      <c r="FQ224" s="15"/>
      <c r="FR224" s="15"/>
      <c r="FS224" s="15"/>
      <c r="FT224" s="15"/>
      <c r="FU224" s="15"/>
      <c r="FV224" s="15"/>
      <c r="FW224" s="15"/>
      <c r="FX224" s="15"/>
      <c r="FY224" s="15"/>
      <c r="FZ224" s="15"/>
      <c r="GA224" s="15"/>
      <c r="GB224" s="15"/>
      <c r="GC224" s="15"/>
      <c r="GD224" s="15"/>
      <c r="GE224" s="15"/>
      <c r="GF224" s="15"/>
      <c r="GG224" s="15"/>
      <c r="GH224" s="15"/>
      <c r="GI224" s="15"/>
      <c r="GJ224" s="15"/>
      <c r="GK224" s="15"/>
      <c r="GL224" s="15"/>
      <c r="GM224" s="15"/>
      <c r="GN224" s="15"/>
      <c r="GO224" s="15"/>
      <c r="GP224" s="15"/>
      <c r="GQ224" s="15"/>
      <c r="GR224" s="15"/>
      <c r="GS224" s="15"/>
      <c r="GT224" s="15"/>
      <c r="GU224" s="15"/>
      <c r="GV224" s="15"/>
      <c r="GW224" s="15"/>
      <c r="GX224" s="15"/>
      <c r="GY224" s="15"/>
      <c r="GZ224" s="15"/>
      <c r="HA224" s="15"/>
      <c r="HB224" s="15"/>
      <c r="HC224" s="15"/>
      <c r="HD224" s="15"/>
      <c r="HE224" s="15"/>
      <c r="HF224" s="15"/>
      <c r="HG224" s="15"/>
      <c r="HH224" s="15"/>
      <c r="HI224" s="15"/>
      <c r="HJ224" s="15"/>
      <c r="HK224" s="15"/>
      <c r="HL224" s="15"/>
      <c r="HM224" s="15"/>
      <c r="HN224" s="15"/>
      <c r="HO224" s="15"/>
      <c r="HP224" s="15"/>
      <c r="HQ224" s="15"/>
      <c r="HR224" s="15"/>
      <c r="HS224" s="15"/>
      <c r="HT224" s="15"/>
      <c r="HU224" s="15"/>
      <c r="HV224" s="15"/>
      <c r="HW224" s="15"/>
      <c r="HX224" s="15"/>
      <c r="HY224" s="15"/>
      <c r="HZ224" s="15"/>
      <c r="IA224" s="15"/>
      <c r="IB224" s="15"/>
      <c r="IC224" s="15"/>
      <c r="ID224" s="15"/>
      <c r="IE224" s="15"/>
      <c r="IF224" s="15"/>
      <c r="IG224" s="15"/>
      <c r="IH224" s="15"/>
      <c r="II224" s="15"/>
      <c r="IJ224" s="15"/>
      <c r="IK224" s="15"/>
      <c r="IL224" s="15"/>
      <c r="IM224" s="15"/>
      <c r="IN224" s="15"/>
      <c r="IO224" s="15"/>
      <c r="IP224" s="15"/>
      <c r="IQ224" s="15"/>
      <c r="IR224" s="15"/>
      <c r="IS224" s="15"/>
      <c r="IT224" s="15"/>
      <c r="IU224" s="15"/>
      <c r="IV224" s="15"/>
    </row>
    <row r="225" spans="1:256" s="105" customFormat="1" ht="25.5">
      <c r="A225" s="130" t="s">
        <v>154</v>
      </c>
      <c r="B225" s="127" t="s">
        <v>429</v>
      </c>
      <c r="C225" s="325" t="s">
        <v>430</v>
      </c>
      <c r="D225" s="424">
        <v>0</v>
      </c>
      <c r="E225" s="267">
        <v>16799</v>
      </c>
      <c r="F225" s="267">
        <v>16799</v>
      </c>
      <c r="G225" s="273">
        <f>F225/E225*100</f>
        <v>100</v>
      </c>
      <c r="H225" s="109"/>
      <c r="I225" s="28"/>
      <c r="J225" s="28"/>
      <c r="K225" s="28"/>
      <c r="L225" s="28"/>
      <c r="M225" s="28"/>
      <c r="N225" s="28"/>
      <c r="O225" s="69"/>
      <c r="P225" s="69"/>
      <c r="Q225" s="15"/>
      <c r="R225" s="134"/>
      <c r="S225" s="15"/>
      <c r="T225" s="15"/>
      <c r="U225" s="134"/>
      <c r="V225" s="15"/>
      <c r="W225" s="15"/>
      <c r="X225" s="15"/>
      <c r="Y225" s="15"/>
      <c r="Z225" s="15"/>
      <c r="AA225" s="15"/>
      <c r="AB225" s="15"/>
      <c r="AC225" s="15"/>
      <c r="AD225" s="15"/>
      <c r="AE225" s="15"/>
      <c r="AF225" s="15"/>
      <c r="AG225" s="15"/>
      <c r="AH225" s="15"/>
      <c r="AI225" s="15"/>
      <c r="AJ225" s="15"/>
      <c r="AK225" s="15"/>
      <c r="AL225" s="15"/>
      <c r="AM225" s="15"/>
      <c r="AN225" s="15"/>
      <c r="AO225" s="15"/>
      <c r="AP225" s="15"/>
      <c r="AQ225" s="15"/>
      <c r="AR225" s="15"/>
      <c r="AS225" s="15"/>
      <c r="AT225" s="15"/>
      <c r="AU225" s="15"/>
      <c r="AV225" s="15"/>
      <c r="AW225" s="15"/>
      <c r="AX225" s="15"/>
      <c r="AY225" s="15"/>
      <c r="AZ225" s="15"/>
      <c r="BA225" s="15"/>
      <c r="BB225" s="15"/>
      <c r="BC225" s="15"/>
      <c r="BD225" s="15"/>
      <c r="BE225" s="15"/>
      <c r="BF225" s="15"/>
      <c r="BG225" s="15"/>
      <c r="BH225" s="15"/>
      <c r="BI225" s="15"/>
      <c r="BJ225" s="15"/>
      <c r="BK225" s="15"/>
      <c r="BL225" s="15"/>
      <c r="BM225" s="15"/>
      <c r="BN225" s="15"/>
      <c r="BO225" s="15"/>
      <c r="BP225" s="15"/>
      <c r="BQ225" s="15"/>
      <c r="BR225" s="15"/>
      <c r="BS225" s="15"/>
      <c r="BT225" s="15"/>
      <c r="BU225" s="15"/>
      <c r="BV225" s="15"/>
      <c r="BW225" s="15"/>
      <c r="BX225" s="15"/>
      <c r="BY225" s="15"/>
      <c r="BZ225" s="15"/>
      <c r="CA225" s="15"/>
      <c r="CB225" s="15"/>
      <c r="CC225" s="15"/>
      <c r="CD225" s="15"/>
      <c r="CE225" s="15"/>
      <c r="CF225" s="15"/>
      <c r="CG225" s="15"/>
      <c r="CH225" s="15"/>
      <c r="CI225" s="15"/>
      <c r="CJ225" s="15"/>
      <c r="CK225" s="15"/>
      <c r="CL225" s="15"/>
      <c r="CM225" s="15"/>
      <c r="CN225" s="15"/>
      <c r="CO225" s="15"/>
      <c r="CP225" s="15"/>
      <c r="CQ225" s="15"/>
      <c r="CR225" s="15"/>
      <c r="CS225" s="15"/>
      <c r="CT225" s="15"/>
      <c r="CU225" s="15"/>
      <c r="CV225" s="15"/>
      <c r="CW225" s="15"/>
      <c r="CX225" s="15"/>
      <c r="CY225" s="15"/>
      <c r="CZ225" s="15"/>
      <c r="DA225" s="15"/>
      <c r="DB225" s="15"/>
      <c r="DC225" s="15"/>
      <c r="DD225" s="15"/>
      <c r="DE225" s="15"/>
      <c r="DF225" s="15"/>
      <c r="DG225" s="15"/>
      <c r="DH225" s="15"/>
      <c r="DI225" s="15"/>
      <c r="DJ225" s="15"/>
      <c r="DK225" s="15"/>
      <c r="DL225" s="15"/>
      <c r="DM225" s="15"/>
      <c r="DN225" s="15"/>
      <c r="DO225" s="15"/>
      <c r="DP225" s="15"/>
      <c r="DQ225" s="15"/>
      <c r="DR225" s="15"/>
      <c r="DS225" s="15"/>
      <c r="DT225" s="15"/>
      <c r="DU225" s="15"/>
      <c r="DV225" s="15"/>
      <c r="DW225" s="15"/>
      <c r="DX225" s="15"/>
      <c r="DY225" s="15"/>
      <c r="DZ225" s="15"/>
      <c r="EA225" s="15"/>
      <c r="EB225" s="15"/>
      <c r="EC225" s="15"/>
      <c r="ED225" s="15"/>
      <c r="EE225" s="15"/>
      <c r="EF225" s="15"/>
      <c r="EG225" s="15"/>
      <c r="EH225" s="15"/>
      <c r="EI225" s="15"/>
      <c r="EJ225" s="15"/>
      <c r="EK225" s="15"/>
      <c r="EL225" s="15"/>
      <c r="EM225" s="15"/>
      <c r="EN225" s="15"/>
      <c r="EO225" s="15"/>
      <c r="EP225" s="15"/>
      <c r="EQ225" s="15"/>
      <c r="ER225" s="15"/>
      <c r="ES225" s="15"/>
      <c r="ET225" s="15"/>
      <c r="EU225" s="15"/>
      <c r="EV225" s="15"/>
      <c r="EW225" s="15"/>
      <c r="EX225" s="15"/>
      <c r="EY225" s="15"/>
      <c r="EZ225" s="15"/>
      <c r="FA225" s="15"/>
      <c r="FB225" s="15"/>
      <c r="FC225" s="15"/>
      <c r="FD225" s="15"/>
      <c r="FE225" s="15"/>
      <c r="FF225" s="15"/>
      <c r="FG225" s="15"/>
      <c r="FH225" s="15"/>
      <c r="FI225" s="15"/>
      <c r="FJ225" s="15"/>
      <c r="FK225" s="15"/>
      <c r="FL225" s="15"/>
      <c r="FM225" s="15"/>
      <c r="FN225" s="15"/>
      <c r="FO225" s="15"/>
      <c r="FP225" s="15"/>
      <c r="FQ225" s="15"/>
      <c r="FR225" s="15"/>
      <c r="FS225" s="15"/>
      <c r="FT225" s="15"/>
      <c r="FU225" s="15"/>
      <c r="FV225" s="15"/>
      <c r="FW225" s="15"/>
      <c r="FX225" s="15"/>
      <c r="FY225" s="15"/>
      <c r="FZ225" s="15"/>
      <c r="GA225" s="15"/>
      <c r="GB225" s="15"/>
      <c r="GC225" s="15"/>
      <c r="GD225" s="15"/>
      <c r="GE225" s="15"/>
      <c r="GF225" s="15"/>
      <c r="GG225" s="15"/>
      <c r="GH225" s="15"/>
      <c r="GI225" s="15"/>
      <c r="GJ225" s="15"/>
      <c r="GK225" s="15"/>
      <c r="GL225" s="15"/>
      <c r="GM225" s="15"/>
      <c r="GN225" s="15"/>
      <c r="GO225" s="15"/>
      <c r="GP225" s="15"/>
      <c r="GQ225" s="15"/>
      <c r="GR225" s="15"/>
      <c r="GS225" s="15"/>
      <c r="GT225" s="15"/>
      <c r="GU225" s="15"/>
      <c r="GV225" s="15"/>
      <c r="GW225" s="15"/>
      <c r="GX225" s="15"/>
      <c r="GY225" s="15"/>
      <c r="GZ225" s="15"/>
      <c r="HA225" s="15"/>
      <c r="HB225" s="15"/>
      <c r="HC225" s="15"/>
      <c r="HD225" s="15"/>
      <c r="HE225" s="15"/>
      <c r="HF225" s="15"/>
      <c r="HG225" s="15"/>
      <c r="HH225" s="15"/>
      <c r="HI225" s="15"/>
      <c r="HJ225" s="15"/>
      <c r="HK225" s="15"/>
      <c r="HL225" s="15"/>
      <c r="HM225" s="15"/>
      <c r="HN225" s="15"/>
      <c r="HO225" s="15"/>
      <c r="HP225" s="15"/>
      <c r="HQ225" s="15"/>
      <c r="HR225" s="15"/>
      <c r="HS225" s="15"/>
      <c r="HT225" s="15"/>
      <c r="HU225" s="15"/>
      <c r="HV225" s="15"/>
      <c r="HW225" s="15"/>
      <c r="HX225" s="15"/>
      <c r="HY225" s="15"/>
      <c r="HZ225" s="15"/>
      <c r="IA225" s="15"/>
      <c r="IB225" s="15"/>
      <c r="IC225" s="15"/>
      <c r="ID225" s="15"/>
      <c r="IE225" s="15"/>
      <c r="IF225" s="15"/>
      <c r="IG225" s="15"/>
      <c r="IH225" s="15"/>
      <c r="II225" s="15"/>
      <c r="IJ225" s="15"/>
      <c r="IK225" s="15"/>
      <c r="IL225" s="15"/>
      <c r="IM225" s="15"/>
      <c r="IN225" s="15"/>
      <c r="IO225" s="15"/>
      <c r="IP225" s="15"/>
      <c r="IQ225" s="15"/>
      <c r="IR225" s="15"/>
      <c r="IS225" s="15"/>
      <c r="IT225" s="15"/>
      <c r="IU225" s="15"/>
      <c r="IV225" s="15"/>
    </row>
    <row r="226" spans="1:256" s="105" customFormat="1" ht="6.75" customHeight="1">
      <c r="A226" s="16"/>
      <c r="B226" s="59"/>
      <c r="C226" s="183"/>
      <c r="D226" s="184"/>
      <c r="E226" s="185"/>
      <c r="F226" s="186"/>
      <c r="G226" s="187"/>
      <c r="H226" s="109"/>
      <c r="I226" s="28"/>
      <c r="J226" s="28"/>
      <c r="K226" s="28"/>
      <c r="L226" s="28"/>
      <c r="M226" s="28"/>
      <c r="N226" s="28"/>
      <c r="O226" s="69"/>
      <c r="P226" s="69"/>
      <c r="Q226" s="15"/>
      <c r="R226" s="134"/>
      <c r="S226" s="15"/>
      <c r="T226" s="15"/>
      <c r="U226" s="15"/>
      <c r="V226" s="15"/>
      <c r="W226" s="15"/>
      <c r="X226" s="15"/>
      <c r="Y226" s="15"/>
      <c r="Z226" s="15"/>
      <c r="AA226" s="15"/>
      <c r="AB226" s="15"/>
      <c r="AC226" s="15"/>
      <c r="AD226" s="15"/>
      <c r="AE226" s="15"/>
      <c r="AF226" s="15"/>
      <c r="AG226" s="15"/>
      <c r="AH226" s="15"/>
      <c r="AI226" s="15"/>
      <c r="AJ226" s="15"/>
      <c r="AK226" s="15"/>
      <c r="AL226" s="15"/>
      <c r="AM226" s="15"/>
      <c r="AN226" s="15"/>
      <c r="AO226" s="15"/>
      <c r="AP226" s="15"/>
      <c r="AQ226" s="15"/>
      <c r="AR226" s="15"/>
      <c r="AS226" s="15"/>
      <c r="AT226" s="15"/>
      <c r="AU226" s="15"/>
      <c r="AV226" s="15"/>
      <c r="AW226" s="15"/>
      <c r="AX226" s="15"/>
      <c r="AY226" s="15"/>
      <c r="AZ226" s="15"/>
      <c r="BA226" s="15"/>
      <c r="BB226" s="15"/>
      <c r="BC226" s="15"/>
      <c r="BD226" s="15"/>
      <c r="BE226" s="15"/>
      <c r="BF226" s="15"/>
      <c r="BG226" s="15"/>
      <c r="BH226" s="15"/>
      <c r="BI226" s="15"/>
      <c r="BJ226" s="15"/>
      <c r="BK226" s="15"/>
      <c r="BL226" s="15"/>
      <c r="BM226" s="15"/>
      <c r="BN226" s="15"/>
      <c r="BO226" s="15"/>
      <c r="BP226" s="15"/>
      <c r="BQ226" s="15"/>
      <c r="BR226" s="15"/>
      <c r="BS226" s="15"/>
      <c r="BT226" s="15"/>
      <c r="BU226" s="15"/>
      <c r="BV226" s="15"/>
      <c r="BW226" s="15"/>
      <c r="BX226" s="15"/>
      <c r="BY226" s="15"/>
      <c r="BZ226" s="15"/>
      <c r="CA226" s="15"/>
      <c r="CB226" s="15"/>
      <c r="CC226" s="15"/>
      <c r="CD226" s="15"/>
      <c r="CE226" s="15"/>
      <c r="CF226" s="15"/>
      <c r="CG226" s="15"/>
      <c r="CH226" s="15"/>
      <c r="CI226" s="15"/>
      <c r="CJ226" s="15"/>
      <c r="CK226" s="15"/>
      <c r="CL226" s="15"/>
      <c r="CM226" s="15"/>
      <c r="CN226" s="15"/>
      <c r="CO226" s="15"/>
      <c r="CP226" s="15"/>
      <c r="CQ226" s="15"/>
      <c r="CR226" s="15"/>
      <c r="CS226" s="15"/>
      <c r="CT226" s="15"/>
      <c r="CU226" s="15"/>
      <c r="CV226" s="15"/>
      <c r="CW226" s="15"/>
      <c r="CX226" s="15"/>
      <c r="CY226" s="15"/>
      <c r="CZ226" s="15"/>
      <c r="DA226" s="15"/>
      <c r="DB226" s="15"/>
      <c r="DC226" s="15"/>
      <c r="DD226" s="15"/>
      <c r="DE226" s="15"/>
      <c r="DF226" s="15"/>
      <c r="DG226" s="15"/>
      <c r="DH226" s="15"/>
      <c r="DI226" s="15"/>
      <c r="DJ226" s="15"/>
      <c r="DK226" s="15"/>
      <c r="DL226" s="15"/>
      <c r="DM226" s="15"/>
      <c r="DN226" s="15"/>
      <c r="DO226" s="15"/>
      <c r="DP226" s="15"/>
      <c r="DQ226" s="15"/>
      <c r="DR226" s="15"/>
      <c r="DS226" s="15"/>
      <c r="DT226" s="15"/>
      <c r="DU226" s="15"/>
      <c r="DV226" s="15"/>
      <c r="DW226" s="15"/>
      <c r="DX226" s="15"/>
      <c r="DY226" s="15"/>
      <c r="DZ226" s="15"/>
      <c r="EA226" s="15"/>
      <c r="EB226" s="15"/>
      <c r="EC226" s="15"/>
      <c r="ED226" s="15"/>
      <c r="EE226" s="15"/>
      <c r="EF226" s="15"/>
      <c r="EG226" s="15"/>
      <c r="EH226" s="15"/>
      <c r="EI226" s="15"/>
      <c r="EJ226" s="15"/>
      <c r="EK226" s="15"/>
      <c r="EL226" s="15"/>
      <c r="EM226" s="15"/>
      <c r="EN226" s="15"/>
      <c r="EO226" s="15"/>
      <c r="EP226" s="15"/>
      <c r="EQ226" s="15"/>
      <c r="ER226" s="15"/>
      <c r="ES226" s="15"/>
      <c r="ET226" s="15"/>
      <c r="EU226" s="15"/>
      <c r="EV226" s="15"/>
      <c r="EW226" s="15"/>
      <c r="EX226" s="15"/>
      <c r="EY226" s="15"/>
      <c r="EZ226" s="15"/>
      <c r="FA226" s="15"/>
      <c r="FB226" s="15"/>
      <c r="FC226" s="15"/>
      <c r="FD226" s="15"/>
      <c r="FE226" s="15"/>
      <c r="FF226" s="15"/>
      <c r="FG226" s="15"/>
      <c r="FH226" s="15"/>
      <c r="FI226" s="15"/>
      <c r="FJ226" s="15"/>
      <c r="FK226" s="15"/>
      <c r="FL226" s="15"/>
      <c r="FM226" s="15"/>
      <c r="FN226" s="15"/>
      <c r="FO226" s="15"/>
      <c r="FP226" s="15"/>
      <c r="FQ226" s="15"/>
      <c r="FR226" s="15"/>
      <c r="FS226" s="15"/>
      <c r="FT226" s="15"/>
      <c r="FU226" s="15"/>
      <c r="FV226" s="15"/>
      <c r="FW226" s="15"/>
      <c r="FX226" s="15"/>
      <c r="FY226" s="15"/>
      <c r="FZ226" s="15"/>
      <c r="GA226" s="15"/>
      <c r="GB226" s="15"/>
      <c r="GC226" s="15"/>
      <c r="GD226" s="15"/>
      <c r="GE226" s="15"/>
      <c r="GF226" s="15"/>
      <c r="GG226" s="15"/>
      <c r="GH226" s="15"/>
      <c r="GI226" s="15"/>
      <c r="GJ226" s="15"/>
      <c r="GK226" s="15"/>
      <c r="GL226" s="15"/>
      <c r="GM226" s="15"/>
      <c r="GN226" s="15"/>
      <c r="GO226" s="15"/>
      <c r="GP226" s="15"/>
      <c r="GQ226" s="15"/>
      <c r="GR226" s="15"/>
      <c r="GS226" s="15"/>
      <c r="GT226" s="15"/>
      <c r="GU226" s="15"/>
      <c r="GV226" s="15"/>
      <c r="GW226" s="15"/>
      <c r="GX226" s="15"/>
      <c r="GY226" s="15"/>
      <c r="GZ226" s="15"/>
      <c r="HA226" s="15"/>
      <c r="HB226" s="15"/>
      <c r="HC226" s="15"/>
      <c r="HD226" s="15"/>
      <c r="HE226" s="15"/>
      <c r="HF226" s="15"/>
      <c r="HG226" s="15"/>
      <c r="HH226" s="15"/>
      <c r="HI226" s="15"/>
      <c r="HJ226" s="15"/>
      <c r="HK226" s="15"/>
      <c r="HL226" s="15"/>
      <c r="HM226" s="15"/>
      <c r="HN226" s="15"/>
      <c r="HO226" s="15"/>
      <c r="HP226" s="15"/>
      <c r="HQ226" s="15"/>
      <c r="HR226" s="15"/>
      <c r="HS226" s="15"/>
      <c r="HT226" s="15"/>
      <c r="HU226" s="15"/>
      <c r="HV226" s="15"/>
      <c r="HW226" s="15"/>
      <c r="HX226" s="15"/>
      <c r="HY226" s="15"/>
      <c r="HZ226" s="15"/>
      <c r="IA226" s="15"/>
      <c r="IB226" s="15"/>
      <c r="IC226" s="15"/>
      <c r="ID226" s="15"/>
      <c r="IE226" s="15"/>
      <c r="IF226" s="15"/>
      <c r="IG226" s="15"/>
      <c r="IH226" s="15"/>
      <c r="II226" s="15"/>
      <c r="IJ226" s="15"/>
      <c r="IK226" s="15"/>
      <c r="IL226" s="15"/>
      <c r="IM226" s="15"/>
      <c r="IN226" s="15"/>
      <c r="IO226" s="15"/>
      <c r="IP226" s="15"/>
      <c r="IQ226" s="15"/>
      <c r="IR226" s="15"/>
      <c r="IS226" s="15"/>
      <c r="IT226" s="15"/>
      <c r="IU226" s="15"/>
      <c r="IV226" s="15"/>
    </row>
    <row r="227" spans="1:256" s="105" customFormat="1" ht="12.75">
      <c r="A227" s="188"/>
      <c r="B227" s="198"/>
      <c r="C227" s="197" t="s">
        <v>742</v>
      </c>
      <c r="D227" s="189">
        <f>D193+D203+D212+D220+D225</f>
        <v>149638</v>
      </c>
      <c r="E227" s="189">
        <f>E193+E203+E212+E220+E225</f>
        <v>169108</v>
      </c>
      <c r="F227" s="189">
        <f>F193+F203+F212+F220+F225</f>
        <v>129459</v>
      </c>
      <c r="G227" s="10">
        <f>F227/E227*100</f>
        <v>76.55403647373276</v>
      </c>
      <c r="H227" s="109"/>
      <c r="I227" s="28"/>
      <c r="J227" s="28"/>
      <c r="K227" s="28"/>
      <c r="L227" s="28"/>
      <c r="M227" s="28"/>
      <c r="N227" s="28"/>
      <c r="O227" s="69"/>
      <c r="P227" s="69"/>
      <c r="Q227" s="15"/>
      <c r="R227" s="15"/>
      <c r="S227" s="15"/>
      <c r="T227" s="15"/>
      <c r="U227" s="15"/>
      <c r="V227" s="15"/>
      <c r="W227" s="15"/>
      <c r="X227" s="15"/>
      <c r="Y227" s="15"/>
      <c r="Z227" s="15"/>
      <c r="AA227" s="15"/>
      <c r="AB227" s="15"/>
      <c r="AC227" s="15"/>
      <c r="AD227" s="15"/>
      <c r="AE227" s="15"/>
      <c r="AF227" s="15"/>
      <c r="AG227" s="15"/>
      <c r="AH227" s="15"/>
      <c r="AI227" s="15"/>
      <c r="AJ227" s="15"/>
      <c r="AK227" s="15"/>
      <c r="AL227" s="15"/>
      <c r="AM227" s="15"/>
      <c r="AN227" s="15"/>
      <c r="AO227" s="15"/>
      <c r="AP227" s="15"/>
      <c r="AQ227" s="15"/>
      <c r="AR227" s="15"/>
      <c r="AS227" s="15"/>
      <c r="AT227" s="15"/>
      <c r="AU227" s="15"/>
      <c r="AV227" s="15"/>
      <c r="AW227" s="15"/>
      <c r="AX227" s="15"/>
      <c r="AY227" s="15"/>
      <c r="AZ227" s="15"/>
      <c r="BA227" s="15"/>
      <c r="BB227" s="15"/>
      <c r="BC227" s="15"/>
      <c r="BD227" s="15"/>
      <c r="BE227" s="15"/>
      <c r="BF227" s="15"/>
      <c r="BG227" s="15"/>
      <c r="BH227" s="15"/>
      <c r="BI227" s="15"/>
      <c r="BJ227" s="15"/>
      <c r="BK227" s="15"/>
      <c r="BL227" s="15"/>
      <c r="BM227" s="15"/>
      <c r="BN227" s="15"/>
      <c r="BO227" s="15"/>
      <c r="BP227" s="15"/>
      <c r="BQ227" s="15"/>
      <c r="BR227" s="15"/>
      <c r="BS227" s="15"/>
      <c r="BT227" s="15"/>
      <c r="BU227" s="15"/>
      <c r="BV227" s="15"/>
      <c r="BW227" s="15"/>
      <c r="BX227" s="15"/>
      <c r="BY227" s="15"/>
      <c r="BZ227" s="15"/>
      <c r="CA227" s="15"/>
      <c r="CB227" s="15"/>
      <c r="CC227" s="15"/>
      <c r="CD227" s="15"/>
      <c r="CE227" s="15"/>
      <c r="CF227" s="15"/>
      <c r="CG227" s="15"/>
      <c r="CH227" s="15"/>
      <c r="CI227" s="15"/>
      <c r="CJ227" s="15"/>
      <c r="CK227" s="15"/>
      <c r="CL227" s="15"/>
      <c r="CM227" s="15"/>
      <c r="CN227" s="15"/>
      <c r="CO227" s="15"/>
      <c r="CP227" s="15"/>
      <c r="CQ227" s="15"/>
      <c r="CR227" s="15"/>
      <c r="CS227" s="15"/>
      <c r="CT227" s="15"/>
      <c r="CU227" s="15"/>
      <c r="CV227" s="15"/>
      <c r="CW227" s="15"/>
      <c r="CX227" s="15"/>
      <c r="CY227" s="15"/>
      <c r="CZ227" s="15"/>
      <c r="DA227" s="15"/>
      <c r="DB227" s="15"/>
      <c r="DC227" s="15"/>
      <c r="DD227" s="15"/>
      <c r="DE227" s="15"/>
      <c r="DF227" s="15"/>
      <c r="DG227" s="15"/>
      <c r="DH227" s="15"/>
      <c r="DI227" s="15"/>
      <c r="DJ227" s="15"/>
      <c r="DK227" s="15"/>
      <c r="DL227" s="15"/>
      <c r="DM227" s="15"/>
      <c r="DN227" s="15"/>
      <c r="DO227" s="15"/>
      <c r="DP227" s="15"/>
      <c r="DQ227" s="15"/>
      <c r="DR227" s="15"/>
      <c r="DS227" s="15"/>
      <c r="DT227" s="15"/>
      <c r="DU227" s="15"/>
      <c r="DV227" s="15"/>
      <c r="DW227" s="15"/>
      <c r="DX227" s="15"/>
      <c r="DY227" s="15"/>
      <c r="DZ227" s="15"/>
      <c r="EA227" s="15"/>
      <c r="EB227" s="15"/>
      <c r="EC227" s="15"/>
      <c r="ED227" s="15"/>
      <c r="EE227" s="15"/>
      <c r="EF227" s="15"/>
      <c r="EG227" s="15"/>
      <c r="EH227" s="15"/>
      <c r="EI227" s="15"/>
      <c r="EJ227" s="15"/>
      <c r="EK227" s="15"/>
      <c r="EL227" s="15"/>
      <c r="EM227" s="15"/>
      <c r="EN227" s="15"/>
      <c r="EO227" s="15"/>
      <c r="EP227" s="15"/>
      <c r="EQ227" s="15"/>
      <c r="ER227" s="15"/>
      <c r="ES227" s="15"/>
      <c r="ET227" s="15"/>
      <c r="EU227" s="15"/>
      <c r="EV227" s="15"/>
      <c r="EW227" s="15"/>
      <c r="EX227" s="15"/>
      <c r="EY227" s="15"/>
      <c r="EZ227" s="15"/>
      <c r="FA227" s="15"/>
      <c r="FB227" s="15"/>
      <c r="FC227" s="15"/>
      <c r="FD227" s="15"/>
      <c r="FE227" s="15"/>
      <c r="FF227" s="15"/>
      <c r="FG227" s="15"/>
      <c r="FH227" s="15"/>
      <c r="FI227" s="15"/>
      <c r="FJ227" s="15"/>
      <c r="FK227" s="15"/>
      <c r="FL227" s="15"/>
      <c r="FM227" s="15"/>
      <c r="FN227" s="15"/>
      <c r="FO227" s="15"/>
      <c r="FP227" s="15"/>
      <c r="FQ227" s="15"/>
      <c r="FR227" s="15"/>
      <c r="FS227" s="15"/>
      <c r="FT227" s="15"/>
      <c r="FU227" s="15"/>
      <c r="FV227" s="15"/>
      <c r="FW227" s="15"/>
      <c r="FX227" s="15"/>
      <c r="FY227" s="15"/>
      <c r="FZ227" s="15"/>
      <c r="GA227" s="15"/>
      <c r="GB227" s="15"/>
      <c r="GC227" s="15"/>
      <c r="GD227" s="15"/>
      <c r="GE227" s="15"/>
      <c r="GF227" s="15"/>
      <c r="GG227" s="15"/>
      <c r="GH227" s="15"/>
      <c r="GI227" s="15"/>
      <c r="GJ227" s="15"/>
      <c r="GK227" s="15"/>
      <c r="GL227" s="15"/>
      <c r="GM227" s="15"/>
      <c r="GN227" s="15"/>
      <c r="GO227" s="15"/>
      <c r="GP227" s="15"/>
      <c r="GQ227" s="15"/>
      <c r="GR227" s="15"/>
      <c r="GS227" s="15"/>
      <c r="GT227" s="15"/>
      <c r="GU227" s="15"/>
      <c r="GV227" s="15"/>
      <c r="GW227" s="15"/>
      <c r="GX227" s="15"/>
      <c r="GY227" s="15"/>
      <c r="GZ227" s="15"/>
      <c r="HA227" s="15"/>
      <c r="HB227" s="15"/>
      <c r="HC227" s="15"/>
      <c r="HD227" s="15"/>
      <c r="HE227" s="15"/>
      <c r="HF227" s="15"/>
      <c r="HG227" s="15"/>
      <c r="HH227" s="15"/>
      <c r="HI227" s="15"/>
      <c r="HJ227" s="15"/>
      <c r="HK227" s="15"/>
      <c r="HL227" s="15"/>
      <c r="HM227" s="15"/>
      <c r="HN227" s="15"/>
      <c r="HO227" s="15"/>
      <c r="HP227" s="15"/>
      <c r="HQ227" s="15"/>
      <c r="HR227" s="15"/>
      <c r="HS227" s="15"/>
      <c r="HT227" s="15"/>
      <c r="HU227" s="15"/>
      <c r="HV227" s="15"/>
      <c r="HW227" s="15"/>
      <c r="HX227" s="15"/>
      <c r="HY227" s="15"/>
      <c r="HZ227" s="15"/>
      <c r="IA227" s="15"/>
      <c r="IB227" s="15"/>
      <c r="IC227" s="15"/>
      <c r="ID227" s="15"/>
      <c r="IE227" s="15"/>
      <c r="IF227" s="15"/>
      <c r="IG227" s="15"/>
      <c r="IH227" s="15"/>
      <c r="II227" s="15"/>
      <c r="IJ227" s="15"/>
      <c r="IK227" s="15"/>
      <c r="IL227" s="15"/>
      <c r="IM227" s="15"/>
      <c r="IN227" s="15"/>
      <c r="IO227" s="15"/>
      <c r="IP227" s="15"/>
      <c r="IQ227" s="15"/>
      <c r="IR227" s="15"/>
      <c r="IS227" s="15"/>
      <c r="IT227" s="15"/>
      <c r="IU227" s="15"/>
      <c r="IV227" s="15"/>
    </row>
    <row r="228" spans="1:256" s="105" customFormat="1" ht="12.75" customHeight="1">
      <c r="A228" s="16"/>
      <c r="B228" s="59"/>
      <c r="C228" s="183"/>
      <c r="D228" s="184"/>
      <c r="E228" s="185"/>
      <c r="F228" s="186"/>
      <c r="G228" s="187"/>
      <c r="H228" s="109"/>
      <c r="I228" s="28"/>
      <c r="J228" s="28"/>
      <c r="K228" s="28"/>
      <c r="L228" s="28"/>
      <c r="M228" s="28"/>
      <c r="N228" s="28"/>
      <c r="O228" s="69"/>
      <c r="P228" s="69"/>
      <c r="Q228" s="15"/>
      <c r="R228" s="15"/>
      <c r="S228" s="15"/>
      <c r="T228" s="15"/>
      <c r="U228" s="15"/>
      <c r="V228" s="15"/>
      <c r="W228" s="15"/>
      <c r="X228" s="15"/>
      <c r="Y228" s="15"/>
      <c r="Z228" s="15"/>
      <c r="AA228" s="15"/>
      <c r="AB228" s="15"/>
      <c r="AC228" s="15"/>
      <c r="AD228" s="15"/>
      <c r="AE228" s="15"/>
      <c r="AF228" s="15"/>
      <c r="AG228" s="15"/>
      <c r="AH228" s="15"/>
      <c r="AI228" s="15"/>
      <c r="AJ228" s="15"/>
      <c r="AK228" s="15"/>
      <c r="AL228" s="15"/>
      <c r="AM228" s="15"/>
      <c r="AN228" s="15"/>
      <c r="AO228" s="15"/>
      <c r="AP228" s="15"/>
      <c r="AQ228" s="15"/>
      <c r="AR228" s="15"/>
      <c r="AS228" s="15"/>
      <c r="AT228" s="15"/>
      <c r="AU228" s="15"/>
      <c r="AV228" s="15"/>
      <c r="AW228" s="15"/>
      <c r="AX228" s="15"/>
      <c r="AY228" s="15"/>
      <c r="AZ228" s="15"/>
      <c r="BA228" s="15"/>
      <c r="BB228" s="15"/>
      <c r="BC228" s="15"/>
      <c r="BD228" s="15"/>
      <c r="BE228" s="15"/>
      <c r="BF228" s="15"/>
      <c r="BG228" s="15"/>
      <c r="BH228" s="15"/>
      <c r="BI228" s="15"/>
      <c r="BJ228" s="15"/>
      <c r="BK228" s="15"/>
      <c r="BL228" s="15"/>
      <c r="BM228" s="15"/>
      <c r="BN228" s="15"/>
      <c r="BO228" s="15"/>
      <c r="BP228" s="15"/>
      <c r="BQ228" s="15"/>
      <c r="BR228" s="15"/>
      <c r="BS228" s="15"/>
      <c r="BT228" s="15"/>
      <c r="BU228" s="15"/>
      <c r="BV228" s="15"/>
      <c r="BW228" s="15"/>
      <c r="BX228" s="15"/>
      <c r="BY228" s="15"/>
      <c r="BZ228" s="15"/>
      <c r="CA228" s="15"/>
      <c r="CB228" s="15"/>
      <c r="CC228" s="15"/>
      <c r="CD228" s="15"/>
      <c r="CE228" s="15"/>
      <c r="CF228" s="15"/>
      <c r="CG228" s="15"/>
      <c r="CH228" s="15"/>
      <c r="CI228" s="15"/>
      <c r="CJ228" s="15"/>
      <c r="CK228" s="15"/>
      <c r="CL228" s="15"/>
      <c r="CM228" s="15"/>
      <c r="CN228" s="15"/>
      <c r="CO228" s="15"/>
      <c r="CP228" s="15"/>
      <c r="CQ228" s="15"/>
      <c r="CR228" s="15"/>
      <c r="CS228" s="15"/>
      <c r="CT228" s="15"/>
      <c r="CU228" s="15"/>
      <c r="CV228" s="15"/>
      <c r="CW228" s="15"/>
      <c r="CX228" s="15"/>
      <c r="CY228" s="15"/>
      <c r="CZ228" s="15"/>
      <c r="DA228" s="15"/>
      <c r="DB228" s="15"/>
      <c r="DC228" s="15"/>
      <c r="DD228" s="15"/>
      <c r="DE228" s="15"/>
      <c r="DF228" s="15"/>
      <c r="DG228" s="15"/>
      <c r="DH228" s="15"/>
      <c r="DI228" s="15"/>
      <c r="DJ228" s="15"/>
      <c r="DK228" s="15"/>
      <c r="DL228" s="15"/>
      <c r="DM228" s="15"/>
      <c r="DN228" s="15"/>
      <c r="DO228" s="15"/>
      <c r="DP228" s="15"/>
      <c r="DQ228" s="15"/>
      <c r="DR228" s="15"/>
      <c r="DS228" s="15"/>
      <c r="DT228" s="15"/>
      <c r="DU228" s="15"/>
      <c r="DV228" s="15"/>
      <c r="DW228" s="15"/>
      <c r="DX228" s="15"/>
      <c r="DY228" s="15"/>
      <c r="DZ228" s="15"/>
      <c r="EA228" s="15"/>
      <c r="EB228" s="15"/>
      <c r="EC228" s="15"/>
      <c r="ED228" s="15"/>
      <c r="EE228" s="15"/>
      <c r="EF228" s="15"/>
      <c r="EG228" s="15"/>
      <c r="EH228" s="15"/>
      <c r="EI228" s="15"/>
      <c r="EJ228" s="15"/>
      <c r="EK228" s="15"/>
      <c r="EL228" s="15"/>
      <c r="EM228" s="15"/>
      <c r="EN228" s="15"/>
      <c r="EO228" s="15"/>
      <c r="EP228" s="15"/>
      <c r="EQ228" s="15"/>
      <c r="ER228" s="15"/>
      <c r="ES228" s="15"/>
      <c r="ET228" s="15"/>
      <c r="EU228" s="15"/>
      <c r="EV228" s="15"/>
      <c r="EW228" s="15"/>
      <c r="EX228" s="15"/>
      <c r="EY228" s="15"/>
      <c r="EZ228" s="15"/>
      <c r="FA228" s="15"/>
      <c r="FB228" s="15"/>
      <c r="FC228" s="15"/>
      <c r="FD228" s="15"/>
      <c r="FE228" s="15"/>
      <c r="FF228" s="15"/>
      <c r="FG228" s="15"/>
      <c r="FH228" s="15"/>
      <c r="FI228" s="15"/>
      <c r="FJ228" s="15"/>
      <c r="FK228" s="15"/>
      <c r="FL228" s="15"/>
      <c r="FM228" s="15"/>
      <c r="FN228" s="15"/>
      <c r="FO228" s="15"/>
      <c r="FP228" s="15"/>
      <c r="FQ228" s="15"/>
      <c r="FR228" s="15"/>
      <c r="FS228" s="15"/>
      <c r="FT228" s="15"/>
      <c r="FU228" s="15"/>
      <c r="FV228" s="15"/>
      <c r="FW228" s="15"/>
      <c r="FX228" s="15"/>
      <c r="FY228" s="15"/>
      <c r="FZ228" s="15"/>
      <c r="GA228" s="15"/>
      <c r="GB228" s="15"/>
      <c r="GC228" s="15"/>
      <c r="GD228" s="15"/>
      <c r="GE228" s="15"/>
      <c r="GF228" s="15"/>
      <c r="GG228" s="15"/>
      <c r="GH228" s="15"/>
      <c r="GI228" s="15"/>
      <c r="GJ228" s="15"/>
      <c r="GK228" s="15"/>
      <c r="GL228" s="15"/>
      <c r="GM228" s="15"/>
      <c r="GN228" s="15"/>
      <c r="GO228" s="15"/>
      <c r="GP228" s="15"/>
      <c r="GQ228" s="15"/>
      <c r="GR228" s="15"/>
      <c r="GS228" s="15"/>
      <c r="GT228" s="15"/>
      <c r="GU228" s="15"/>
      <c r="GV228" s="15"/>
      <c r="GW228" s="15"/>
      <c r="GX228" s="15"/>
      <c r="GY228" s="15"/>
      <c r="GZ228" s="15"/>
      <c r="HA228" s="15"/>
      <c r="HB228" s="15"/>
      <c r="HC228" s="15"/>
      <c r="HD228" s="15"/>
      <c r="HE228" s="15"/>
      <c r="HF228" s="15"/>
      <c r="HG228" s="15"/>
      <c r="HH228" s="15"/>
      <c r="HI228" s="15"/>
      <c r="HJ228" s="15"/>
      <c r="HK228" s="15"/>
      <c r="HL228" s="15"/>
      <c r="HM228" s="15"/>
      <c r="HN228" s="15"/>
      <c r="HO228" s="15"/>
      <c r="HP228" s="15"/>
      <c r="HQ228" s="15"/>
      <c r="HR228" s="15"/>
      <c r="HS228" s="15"/>
      <c r="HT228" s="15"/>
      <c r="HU228" s="15"/>
      <c r="HV228" s="15"/>
      <c r="HW228" s="15"/>
      <c r="HX228" s="15"/>
      <c r="HY228" s="15"/>
      <c r="HZ228" s="15"/>
      <c r="IA228" s="15"/>
      <c r="IB228" s="15"/>
      <c r="IC228" s="15"/>
      <c r="ID228" s="15"/>
      <c r="IE228" s="15"/>
      <c r="IF228" s="15"/>
      <c r="IG228" s="15"/>
      <c r="IH228" s="15"/>
      <c r="II228" s="15"/>
      <c r="IJ228" s="15"/>
      <c r="IK228" s="15"/>
      <c r="IL228" s="15"/>
      <c r="IM228" s="15"/>
      <c r="IN228" s="15"/>
      <c r="IO228" s="15"/>
      <c r="IP228" s="15"/>
      <c r="IQ228" s="15"/>
      <c r="IR228" s="15"/>
      <c r="IS228" s="15"/>
      <c r="IT228" s="15"/>
      <c r="IU228" s="15"/>
      <c r="IV228" s="15"/>
    </row>
    <row r="229" spans="1:256" s="105" customFormat="1" ht="15.75">
      <c r="A229" s="64" t="s">
        <v>601</v>
      </c>
      <c r="B229" s="28"/>
      <c r="C229" s="28"/>
      <c r="D229" s="69"/>
      <c r="E229" s="69"/>
      <c r="F229" s="69"/>
      <c r="G229" s="28"/>
      <c r="H229" s="28"/>
      <c r="I229" s="28"/>
      <c r="J229" s="28"/>
      <c r="K229" s="28"/>
      <c r="L229" s="28"/>
      <c r="M229" s="28"/>
      <c r="N229" s="28"/>
      <c r="O229" s="69"/>
      <c r="P229" s="15"/>
      <c r="Q229" s="15"/>
      <c r="R229" s="15"/>
      <c r="S229" s="15"/>
      <c r="T229" s="15"/>
      <c r="U229" s="15"/>
      <c r="V229" s="15"/>
      <c r="W229" s="15"/>
      <c r="X229" s="15"/>
      <c r="Y229" s="15"/>
      <c r="Z229" s="15"/>
      <c r="AA229" s="15"/>
      <c r="AB229" s="15"/>
      <c r="AC229" s="15"/>
      <c r="AD229" s="15"/>
      <c r="AE229" s="15"/>
      <c r="AF229" s="15"/>
      <c r="AG229" s="15"/>
      <c r="AH229" s="15"/>
      <c r="AI229" s="15"/>
      <c r="AJ229" s="15"/>
      <c r="AK229" s="15"/>
      <c r="AL229" s="15"/>
      <c r="AM229" s="15"/>
      <c r="AN229" s="15"/>
      <c r="AO229" s="15"/>
      <c r="AP229" s="15"/>
      <c r="AQ229" s="15"/>
      <c r="AR229" s="15"/>
      <c r="AS229" s="15"/>
      <c r="AT229" s="15"/>
      <c r="AU229" s="15"/>
      <c r="AV229" s="15"/>
      <c r="AW229" s="15"/>
      <c r="AX229" s="15"/>
      <c r="AY229" s="15"/>
      <c r="AZ229" s="15"/>
      <c r="BA229" s="15"/>
      <c r="BB229" s="15"/>
      <c r="BC229" s="15"/>
      <c r="BD229" s="15"/>
      <c r="BE229" s="15"/>
      <c r="BF229" s="15"/>
      <c r="BG229" s="15"/>
      <c r="BH229" s="15"/>
      <c r="BI229" s="15"/>
      <c r="BJ229" s="15"/>
      <c r="BK229" s="15"/>
      <c r="BL229" s="15"/>
      <c r="BM229" s="15"/>
      <c r="BN229" s="15"/>
      <c r="BO229" s="15"/>
      <c r="BP229" s="15"/>
      <c r="BQ229" s="15"/>
      <c r="BR229" s="15"/>
      <c r="BS229" s="15"/>
      <c r="BT229" s="15"/>
      <c r="BU229" s="15"/>
      <c r="BV229" s="15"/>
      <c r="BW229" s="15"/>
      <c r="BX229" s="15"/>
      <c r="BY229" s="15"/>
      <c r="BZ229" s="15"/>
      <c r="CA229" s="15"/>
      <c r="CB229" s="15"/>
      <c r="CC229" s="15"/>
      <c r="CD229" s="15"/>
      <c r="CE229" s="15"/>
      <c r="CF229" s="15"/>
      <c r="CG229" s="15"/>
      <c r="CH229" s="15"/>
      <c r="CI229" s="15"/>
      <c r="CJ229" s="15"/>
      <c r="CK229" s="15"/>
      <c r="CL229" s="15"/>
      <c r="CM229" s="15"/>
      <c r="CN229" s="15"/>
      <c r="CO229" s="15"/>
      <c r="CP229" s="15"/>
      <c r="CQ229" s="15"/>
      <c r="CR229" s="15"/>
      <c r="CS229" s="15"/>
      <c r="CT229" s="15"/>
      <c r="CU229" s="15"/>
      <c r="CV229" s="15"/>
      <c r="CW229" s="15"/>
      <c r="CX229" s="15"/>
      <c r="CY229" s="15"/>
      <c r="CZ229" s="15"/>
      <c r="DA229" s="15"/>
      <c r="DB229" s="15"/>
      <c r="DC229" s="15"/>
      <c r="DD229" s="15"/>
      <c r="DE229" s="15"/>
      <c r="DF229" s="15"/>
      <c r="DG229" s="15"/>
      <c r="DH229" s="15"/>
      <c r="DI229" s="15"/>
      <c r="DJ229" s="15"/>
      <c r="DK229" s="15"/>
      <c r="DL229" s="15"/>
      <c r="DM229" s="15"/>
      <c r="DN229" s="15"/>
      <c r="DO229" s="15"/>
      <c r="DP229" s="15"/>
      <c r="DQ229" s="15"/>
      <c r="DR229" s="15"/>
      <c r="DS229" s="15"/>
      <c r="DT229" s="15"/>
      <c r="DU229" s="15"/>
      <c r="DV229" s="15"/>
      <c r="DW229" s="15"/>
      <c r="DX229" s="15"/>
      <c r="DY229" s="15"/>
      <c r="DZ229" s="15"/>
      <c r="EA229" s="15"/>
      <c r="EB229" s="15"/>
      <c r="EC229" s="15"/>
      <c r="ED229" s="15"/>
      <c r="EE229" s="15"/>
      <c r="EF229" s="15"/>
      <c r="EG229" s="15"/>
      <c r="EH229" s="15"/>
      <c r="EI229" s="15"/>
      <c r="EJ229" s="15"/>
      <c r="EK229" s="15"/>
      <c r="EL229" s="15"/>
      <c r="EM229" s="15"/>
      <c r="EN229" s="15"/>
      <c r="EO229" s="15"/>
      <c r="EP229" s="15"/>
      <c r="EQ229" s="15"/>
      <c r="ER229" s="15"/>
      <c r="ES229" s="15"/>
      <c r="ET229" s="15"/>
      <c r="EU229" s="15"/>
      <c r="EV229" s="15"/>
      <c r="EW229" s="15"/>
      <c r="EX229" s="15"/>
      <c r="EY229" s="15"/>
      <c r="EZ229" s="15"/>
      <c r="FA229" s="15"/>
      <c r="FB229" s="15"/>
      <c r="FC229" s="15"/>
      <c r="FD229" s="15"/>
      <c r="FE229" s="15"/>
      <c r="FF229" s="15"/>
      <c r="FG229" s="15"/>
      <c r="FH229" s="15"/>
      <c r="FI229" s="15"/>
      <c r="FJ229" s="15"/>
      <c r="FK229" s="15"/>
      <c r="FL229" s="15"/>
      <c r="FM229" s="15"/>
      <c r="FN229" s="15"/>
      <c r="FO229" s="15"/>
      <c r="FP229" s="15"/>
      <c r="FQ229" s="15"/>
      <c r="FR229" s="15"/>
      <c r="FS229" s="15"/>
      <c r="FT229" s="15"/>
      <c r="FU229" s="15"/>
      <c r="FV229" s="15"/>
      <c r="FW229" s="15"/>
      <c r="FX229" s="15"/>
      <c r="FY229" s="15"/>
      <c r="FZ229" s="15"/>
      <c r="GA229" s="15"/>
      <c r="GB229" s="15"/>
      <c r="GC229" s="15"/>
      <c r="GD229" s="15"/>
      <c r="GE229" s="15"/>
      <c r="GF229" s="15"/>
      <c r="GG229" s="15"/>
      <c r="GH229" s="15"/>
      <c r="GI229" s="15"/>
      <c r="GJ229" s="15"/>
      <c r="GK229" s="15"/>
      <c r="GL229" s="15"/>
      <c r="GM229" s="15"/>
      <c r="GN229" s="15"/>
      <c r="GO229" s="15"/>
      <c r="GP229" s="15"/>
      <c r="GQ229" s="15"/>
      <c r="GR229" s="15"/>
      <c r="GS229" s="15"/>
      <c r="GT229" s="15"/>
      <c r="GU229" s="15"/>
      <c r="GV229" s="15"/>
      <c r="GW229" s="15"/>
      <c r="GX229" s="15"/>
      <c r="GY229" s="15"/>
      <c r="GZ229" s="15"/>
      <c r="HA229" s="15"/>
      <c r="HB229" s="15"/>
      <c r="HC229" s="15"/>
      <c r="HD229" s="15"/>
      <c r="HE229" s="15"/>
      <c r="HF229" s="15"/>
      <c r="HG229" s="15"/>
      <c r="HH229" s="15"/>
      <c r="HI229" s="15"/>
      <c r="HJ229" s="15"/>
      <c r="HK229" s="15"/>
      <c r="HL229" s="15"/>
      <c r="HM229" s="15"/>
      <c r="HN229" s="15"/>
      <c r="HO229" s="15"/>
      <c r="HP229" s="15"/>
      <c r="HQ229" s="15"/>
      <c r="HR229" s="15"/>
      <c r="HS229" s="15"/>
      <c r="HT229" s="15"/>
      <c r="HU229" s="15"/>
      <c r="HV229" s="15"/>
      <c r="HW229" s="15"/>
      <c r="HX229" s="15"/>
      <c r="HY229" s="15"/>
      <c r="HZ229" s="15"/>
      <c r="IA229" s="15"/>
      <c r="IB229" s="15"/>
      <c r="IC229" s="15"/>
      <c r="ID229" s="15"/>
      <c r="IE229" s="15"/>
      <c r="IF229" s="15"/>
      <c r="IG229" s="15"/>
      <c r="IH229" s="15"/>
      <c r="II229" s="15"/>
      <c r="IJ229" s="15"/>
      <c r="IK229" s="15"/>
      <c r="IL229" s="15"/>
      <c r="IM229" s="15"/>
      <c r="IN229" s="15"/>
      <c r="IO229" s="15"/>
      <c r="IP229" s="15"/>
      <c r="IQ229" s="15"/>
      <c r="IR229" s="15"/>
      <c r="IS229" s="15"/>
      <c r="IT229" s="15"/>
      <c r="IU229" s="15"/>
      <c r="IV229" s="15"/>
    </row>
    <row r="230" spans="1:256" s="105" customFormat="1" ht="12.75" customHeight="1">
      <c r="A230" s="64"/>
      <c r="B230" s="28"/>
      <c r="C230" s="28"/>
      <c r="D230" s="69"/>
      <c r="E230" s="69"/>
      <c r="F230" s="69"/>
      <c r="G230" s="28"/>
      <c r="H230" s="28"/>
      <c r="I230" s="28"/>
      <c r="J230" s="28"/>
      <c r="K230" s="28"/>
      <c r="L230" s="28"/>
      <c r="M230" s="28"/>
      <c r="N230" s="28"/>
      <c r="O230" s="69"/>
      <c r="P230" s="15"/>
      <c r="Q230" s="15"/>
      <c r="R230" s="15"/>
      <c r="S230" s="15"/>
      <c r="T230" s="15"/>
      <c r="U230" s="15"/>
      <c r="V230" s="15"/>
      <c r="W230" s="15"/>
      <c r="X230" s="15"/>
      <c r="Y230" s="15"/>
      <c r="Z230" s="15"/>
      <c r="AA230" s="15"/>
      <c r="AB230" s="15"/>
      <c r="AC230" s="15"/>
      <c r="AD230" s="15"/>
      <c r="AE230" s="15"/>
      <c r="AF230" s="15"/>
      <c r="AG230" s="15"/>
      <c r="AH230" s="15"/>
      <c r="AI230" s="15"/>
      <c r="AJ230" s="15"/>
      <c r="AK230" s="15"/>
      <c r="AL230" s="15"/>
      <c r="AM230" s="15"/>
      <c r="AN230" s="15"/>
      <c r="AO230" s="15"/>
      <c r="AP230" s="15"/>
      <c r="AQ230" s="15"/>
      <c r="AR230" s="15"/>
      <c r="AS230" s="15"/>
      <c r="AT230" s="15"/>
      <c r="AU230" s="15"/>
      <c r="AV230" s="15"/>
      <c r="AW230" s="15"/>
      <c r="AX230" s="15"/>
      <c r="AY230" s="15"/>
      <c r="AZ230" s="15"/>
      <c r="BA230" s="15"/>
      <c r="BB230" s="15"/>
      <c r="BC230" s="15"/>
      <c r="BD230" s="15"/>
      <c r="BE230" s="15"/>
      <c r="BF230" s="15"/>
      <c r="BG230" s="15"/>
      <c r="BH230" s="15"/>
      <c r="BI230" s="15"/>
      <c r="BJ230" s="15"/>
      <c r="BK230" s="15"/>
      <c r="BL230" s="15"/>
      <c r="BM230" s="15"/>
      <c r="BN230" s="15"/>
      <c r="BO230" s="15"/>
      <c r="BP230" s="15"/>
      <c r="BQ230" s="15"/>
      <c r="BR230" s="15"/>
      <c r="BS230" s="15"/>
      <c r="BT230" s="15"/>
      <c r="BU230" s="15"/>
      <c r="BV230" s="15"/>
      <c r="BW230" s="15"/>
      <c r="BX230" s="15"/>
      <c r="BY230" s="15"/>
      <c r="BZ230" s="15"/>
      <c r="CA230" s="15"/>
      <c r="CB230" s="15"/>
      <c r="CC230" s="15"/>
      <c r="CD230" s="15"/>
      <c r="CE230" s="15"/>
      <c r="CF230" s="15"/>
      <c r="CG230" s="15"/>
      <c r="CH230" s="15"/>
      <c r="CI230" s="15"/>
      <c r="CJ230" s="15"/>
      <c r="CK230" s="15"/>
      <c r="CL230" s="15"/>
      <c r="CM230" s="15"/>
      <c r="CN230" s="15"/>
      <c r="CO230" s="15"/>
      <c r="CP230" s="15"/>
      <c r="CQ230" s="15"/>
      <c r="CR230" s="15"/>
      <c r="CS230" s="15"/>
      <c r="CT230" s="15"/>
      <c r="CU230" s="15"/>
      <c r="CV230" s="15"/>
      <c r="CW230" s="15"/>
      <c r="CX230" s="15"/>
      <c r="CY230" s="15"/>
      <c r="CZ230" s="15"/>
      <c r="DA230" s="15"/>
      <c r="DB230" s="15"/>
      <c r="DC230" s="15"/>
      <c r="DD230" s="15"/>
      <c r="DE230" s="15"/>
      <c r="DF230" s="15"/>
      <c r="DG230" s="15"/>
      <c r="DH230" s="15"/>
      <c r="DI230" s="15"/>
      <c r="DJ230" s="15"/>
      <c r="DK230" s="15"/>
      <c r="DL230" s="15"/>
      <c r="DM230" s="15"/>
      <c r="DN230" s="15"/>
      <c r="DO230" s="15"/>
      <c r="DP230" s="15"/>
      <c r="DQ230" s="15"/>
      <c r="DR230" s="15"/>
      <c r="DS230" s="15"/>
      <c r="DT230" s="15"/>
      <c r="DU230" s="15"/>
      <c r="DV230" s="15"/>
      <c r="DW230" s="15"/>
      <c r="DX230" s="15"/>
      <c r="DY230" s="15"/>
      <c r="DZ230" s="15"/>
      <c r="EA230" s="15"/>
      <c r="EB230" s="15"/>
      <c r="EC230" s="15"/>
      <c r="ED230" s="15"/>
      <c r="EE230" s="15"/>
      <c r="EF230" s="15"/>
      <c r="EG230" s="15"/>
      <c r="EH230" s="15"/>
      <c r="EI230" s="15"/>
      <c r="EJ230" s="15"/>
      <c r="EK230" s="15"/>
      <c r="EL230" s="15"/>
      <c r="EM230" s="15"/>
      <c r="EN230" s="15"/>
      <c r="EO230" s="15"/>
      <c r="EP230" s="15"/>
      <c r="EQ230" s="15"/>
      <c r="ER230" s="15"/>
      <c r="ES230" s="15"/>
      <c r="ET230" s="15"/>
      <c r="EU230" s="15"/>
      <c r="EV230" s="15"/>
      <c r="EW230" s="15"/>
      <c r="EX230" s="15"/>
      <c r="EY230" s="15"/>
      <c r="EZ230" s="15"/>
      <c r="FA230" s="15"/>
      <c r="FB230" s="15"/>
      <c r="FC230" s="15"/>
      <c r="FD230" s="15"/>
      <c r="FE230" s="15"/>
      <c r="FF230" s="15"/>
      <c r="FG230" s="15"/>
      <c r="FH230" s="15"/>
      <c r="FI230" s="15"/>
      <c r="FJ230" s="15"/>
      <c r="FK230" s="15"/>
      <c r="FL230" s="15"/>
      <c r="FM230" s="15"/>
      <c r="FN230" s="15"/>
      <c r="FO230" s="15"/>
      <c r="FP230" s="15"/>
      <c r="FQ230" s="15"/>
      <c r="FR230" s="15"/>
      <c r="FS230" s="15"/>
      <c r="FT230" s="15"/>
      <c r="FU230" s="15"/>
      <c r="FV230" s="15"/>
      <c r="FW230" s="15"/>
      <c r="FX230" s="15"/>
      <c r="FY230" s="15"/>
      <c r="FZ230" s="15"/>
      <c r="GA230" s="15"/>
      <c r="GB230" s="15"/>
      <c r="GC230" s="15"/>
      <c r="GD230" s="15"/>
      <c r="GE230" s="15"/>
      <c r="GF230" s="15"/>
      <c r="GG230" s="15"/>
      <c r="GH230" s="15"/>
      <c r="GI230" s="15"/>
      <c r="GJ230" s="15"/>
      <c r="GK230" s="15"/>
      <c r="GL230" s="15"/>
      <c r="GM230" s="15"/>
      <c r="GN230" s="15"/>
      <c r="GO230" s="15"/>
      <c r="GP230" s="15"/>
      <c r="GQ230" s="15"/>
      <c r="GR230" s="15"/>
      <c r="GS230" s="15"/>
      <c r="GT230" s="15"/>
      <c r="GU230" s="15"/>
      <c r="GV230" s="15"/>
      <c r="GW230" s="15"/>
      <c r="GX230" s="15"/>
      <c r="GY230" s="15"/>
      <c r="GZ230" s="15"/>
      <c r="HA230" s="15"/>
      <c r="HB230" s="15"/>
      <c r="HC230" s="15"/>
      <c r="HD230" s="15"/>
      <c r="HE230" s="15"/>
      <c r="HF230" s="15"/>
      <c r="HG230" s="15"/>
      <c r="HH230" s="15"/>
      <c r="HI230" s="15"/>
      <c r="HJ230" s="15"/>
      <c r="HK230" s="15"/>
      <c r="HL230" s="15"/>
      <c r="HM230" s="15"/>
      <c r="HN230" s="15"/>
      <c r="HO230" s="15"/>
      <c r="HP230" s="15"/>
      <c r="HQ230" s="15"/>
      <c r="HR230" s="15"/>
      <c r="HS230" s="15"/>
      <c r="HT230" s="15"/>
      <c r="HU230" s="15"/>
      <c r="HV230" s="15"/>
      <c r="HW230" s="15"/>
      <c r="HX230" s="15"/>
      <c r="HY230" s="15"/>
      <c r="HZ230" s="15"/>
      <c r="IA230" s="15"/>
      <c r="IB230" s="15"/>
      <c r="IC230" s="15"/>
      <c r="ID230" s="15"/>
      <c r="IE230" s="15"/>
      <c r="IF230" s="15"/>
      <c r="IG230" s="15"/>
      <c r="IH230" s="15"/>
      <c r="II230" s="15"/>
      <c r="IJ230" s="15"/>
      <c r="IK230" s="15"/>
      <c r="IL230" s="15"/>
      <c r="IM230" s="15"/>
      <c r="IN230" s="15"/>
      <c r="IO230" s="15"/>
      <c r="IP230" s="15"/>
      <c r="IQ230" s="15"/>
      <c r="IR230" s="15"/>
      <c r="IS230" s="15"/>
      <c r="IT230" s="15"/>
      <c r="IU230" s="15"/>
      <c r="IV230" s="15"/>
    </row>
    <row r="231" spans="1:256" s="105" customFormat="1" ht="15" customHeight="1">
      <c r="A231" s="55" t="s">
        <v>428</v>
      </c>
      <c r="B231"/>
      <c r="C231"/>
      <c r="D231" s="15"/>
      <c r="E231" s="15"/>
      <c r="F231" s="15"/>
      <c r="G231"/>
      <c r="H231" s="28"/>
      <c r="I231" s="28"/>
      <c r="J231" s="28"/>
      <c r="K231" s="28"/>
      <c r="L231" s="28"/>
      <c r="M231" s="28"/>
      <c r="N231" s="28"/>
      <c r="O231" s="69"/>
      <c r="P231" s="15"/>
      <c r="Q231" s="15"/>
      <c r="R231" s="15"/>
      <c r="S231" s="15"/>
      <c r="T231" s="15"/>
      <c r="U231" s="15"/>
      <c r="V231" s="135"/>
      <c r="W231" s="15"/>
      <c r="X231" s="15"/>
      <c r="Y231" s="15"/>
      <c r="Z231" s="15"/>
      <c r="AA231" s="15"/>
      <c r="AB231" s="15"/>
      <c r="AC231" s="15"/>
      <c r="AD231" s="15"/>
      <c r="AE231" s="15"/>
      <c r="AF231" s="15"/>
      <c r="AG231" s="15"/>
      <c r="AH231" s="15"/>
      <c r="AI231" s="15"/>
      <c r="AJ231" s="15"/>
      <c r="AK231" s="15"/>
      <c r="AL231" s="15"/>
      <c r="AM231" s="15"/>
      <c r="AN231" s="15"/>
      <c r="AO231" s="15"/>
      <c r="AP231" s="15"/>
      <c r="AQ231" s="15"/>
      <c r="AR231" s="15"/>
      <c r="AS231" s="15"/>
      <c r="AT231" s="15"/>
      <c r="AU231" s="15"/>
      <c r="AV231" s="15"/>
      <c r="AW231" s="15"/>
      <c r="AX231" s="15"/>
      <c r="AY231" s="15"/>
      <c r="AZ231" s="15"/>
      <c r="BA231" s="15"/>
      <c r="BB231" s="15"/>
      <c r="BC231" s="15"/>
      <c r="BD231" s="15"/>
      <c r="BE231" s="15"/>
      <c r="BF231" s="15"/>
      <c r="BG231" s="15"/>
      <c r="BH231" s="15"/>
      <c r="BI231" s="15"/>
      <c r="BJ231" s="15"/>
      <c r="BK231" s="15"/>
      <c r="BL231" s="15"/>
      <c r="BM231" s="15"/>
      <c r="BN231" s="15"/>
      <c r="BO231" s="15"/>
      <c r="BP231" s="15"/>
      <c r="BQ231" s="15"/>
      <c r="BR231" s="15"/>
      <c r="BS231" s="15"/>
      <c r="BT231" s="15"/>
      <c r="BU231" s="15"/>
      <c r="BV231" s="15"/>
      <c r="BW231" s="15"/>
      <c r="BX231" s="15"/>
      <c r="BY231" s="15"/>
      <c r="BZ231" s="15"/>
      <c r="CA231" s="15"/>
      <c r="CB231" s="15"/>
      <c r="CC231" s="15"/>
      <c r="CD231" s="15"/>
      <c r="CE231" s="15"/>
      <c r="CF231" s="15"/>
      <c r="CG231" s="15"/>
      <c r="CH231" s="15"/>
      <c r="CI231" s="15"/>
      <c r="CJ231" s="15"/>
      <c r="CK231" s="15"/>
      <c r="CL231" s="15"/>
      <c r="CM231" s="15"/>
      <c r="CN231" s="15"/>
      <c r="CO231" s="15"/>
      <c r="CP231" s="15"/>
      <c r="CQ231" s="15"/>
      <c r="CR231" s="15"/>
      <c r="CS231" s="15"/>
      <c r="CT231" s="15"/>
      <c r="CU231" s="15"/>
      <c r="CV231" s="15"/>
      <c r="CW231" s="15"/>
      <c r="CX231" s="15"/>
      <c r="CY231" s="15"/>
      <c r="CZ231" s="15"/>
      <c r="DA231" s="15"/>
      <c r="DB231" s="15"/>
      <c r="DC231" s="15"/>
      <c r="DD231" s="15"/>
      <c r="DE231" s="15"/>
      <c r="DF231" s="15"/>
      <c r="DG231" s="15"/>
      <c r="DH231" s="15"/>
      <c r="DI231" s="15"/>
      <c r="DJ231" s="15"/>
      <c r="DK231" s="15"/>
      <c r="DL231" s="15"/>
      <c r="DM231" s="15"/>
      <c r="DN231" s="15"/>
      <c r="DO231" s="15"/>
      <c r="DP231" s="15"/>
      <c r="DQ231" s="15"/>
      <c r="DR231" s="15"/>
      <c r="DS231" s="15"/>
      <c r="DT231" s="15"/>
      <c r="DU231" s="15"/>
      <c r="DV231" s="15"/>
      <c r="DW231" s="15"/>
      <c r="DX231" s="15"/>
      <c r="DY231" s="15"/>
      <c r="DZ231" s="15"/>
      <c r="EA231" s="15"/>
      <c r="EB231" s="15"/>
      <c r="EC231" s="15"/>
      <c r="ED231" s="15"/>
      <c r="EE231" s="15"/>
      <c r="EF231" s="15"/>
      <c r="EG231" s="15"/>
      <c r="EH231" s="15"/>
      <c r="EI231" s="15"/>
      <c r="EJ231" s="15"/>
      <c r="EK231" s="15"/>
      <c r="EL231" s="15"/>
      <c r="EM231" s="15"/>
      <c r="EN231" s="15"/>
      <c r="EO231" s="15"/>
      <c r="EP231" s="15"/>
      <c r="EQ231" s="15"/>
      <c r="ER231" s="15"/>
      <c r="ES231" s="15"/>
      <c r="ET231" s="15"/>
      <c r="EU231" s="15"/>
      <c r="EV231" s="15"/>
      <c r="EW231" s="15"/>
      <c r="EX231" s="15"/>
      <c r="EY231" s="15"/>
      <c r="EZ231" s="15"/>
      <c r="FA231" s="15"/>
      <c r="FB231" s="15"/>
      <c r="FC231" s="15"/>
      <c r="FD231" s="15"/>
      <c r="FE231" s="15"/>
      <c r="FF231" s="15"/>
      <c r="FG231" s="15"/>
      <c r="FH231" s="15"/>
      <c r="FI231" s="15"/>
      <c r="FJ231" s="15"/>
      <c r="FK231" s="15"/>
      <c r="FL231" s="15"/>
      <c r="FM231" s="15"/>
      <c r="FN231" s="15"/>
      <c r="FO231" s="15"/>
      <c r="FP231" s="15"/>
      <c r="FQ231" s="15"/>
      <c r="FR231" s="15"/>
      <c r="FS231" s="15"/>
      <c r="FT231" s="15"/>
      <c r="FU231" s="15"/>
      <c r="FV231" s="15"/>
      <c r="FW231" s="15"/>
      <c r="FX231" s="15"/>
      <c r="FY231" s="15"/>
      <c r="FZ231" s="15"/>
      <c r="GA231" s="15"/>
      <c r="GB231" s="15"/>
      <c r="GC231" s="15"/>
      <c r="GD231" s="15"/>
      <c r="GE231" s="15"/>
      <c r="GF231" s="15"/>
      <c r="GG231" s="15"/>
      <c r="GH231" s="15"/>
      <c r="GI231" s="15"/>
      <c r="GJ231" s="15"/>
      <c r="GK231" s="15"/>
      <c r="GL231" s="15"/>
      <c r="GM231" s="15"/>
      <c r="GN231" s="15"/>
      <c r="GO231" s="15"/>
      <c r="GP231" s="15"/>
      <c r="GQ231" s="15"/>
      <c r="GR231" s="15"/>
      <c r="GS231" s="15"/>
      <c r="GT231" s="15"/>
      <c r="GU231" s="15"/>
      <c r="GV231" s="15"/>
      <c r="GW231" s="15"/>
      <c r="GX231" s="15"/>
      <c r="GY231" s="15"/>
      <c r="GZ231" s="15"/>
      <c r="HA231" s="15"/>
      <c r="HB231" s="15"/>
      <c r="HC231" s="15"/>
      <c r="HD231" s="15"/>
      <c r="HE231" s="15"/>
      <c r="HF231" s="15"/>
      <c r="HG231" s="15"/>
      <c r="HH231" s="15"/>
      <c r="HI231" s="15"/>
      <c r="HJ231" s="15"/>
      <c r="HK231" s="15"/>
      <c r="HL231" s="15"/>
      <c r="HM231" s="15"/>
      <c r="HN231" s="15"/>
      <c r="HO231" s="15"/>
      <c r="HP231" s="15"/>
      <c r="HQ231" s="15"/>
      <c r="HR231" s="15"/>
      <c r="HS231" s="15"/>
      <c r="HT231" s="15"/>
      <c r="HU231" s="15"/>
      <c r="HV231" s="15"/>
      <c r="HW231" s="15"/>
      <c r="HX231" s="15"/>
      <c r="HY231" s="15"/>
      <c r="HZ231" s="15"/>
      <c r="IA231" s="15"/>
      <c r="IB231" s="15"/>
      <c r="IC231" s="15"/>
      <c r="ID231" s="15"/>
      <c r="IE231" s="15"/>
      <c r="IF231" s="15"/>
      <c r="IG231" s="15"/>
      <c r="IH231" s="15"/>
      <c r="II231" s="15"/>
      <c r="IJ231" s="15"/>
      <c r="IK231" s="15"/>
      <c r="IL231" s="15"/>
      <c r="IM231" s="15"/>
      <c r="IN231" s="15"/>
      <c r="IO231" s="15"/>
      <c r="IP231" s="15"/>
      <c r="IQ231" s="15"/>
      <c r="IR231" s="15"/>
      <c r="IS231" s="15"/>
      <c r="IT231" s="15"/>
      <c r="IU231" s="15"/>
      <c r="IV231" s="15"/>
    </row>
    <row r="232" spans="1:256" s="105" customFormat="1" ht="12.75">
      <c r="A232" s="55"/>
      <c r="B232"/>
      <c r="C232"/>
      <c r="D232" s="15"/>
      <c r="E232" s="15"/>
      <c r="F232" s="15"/>
      <c r="G232"/>
      <c r="H232" s="28"/>
      <c r="I232" s="28"/>
      <c r="J232" s="28"/>
      <c r="K232" s="28"/>
      <c r="L232" s="28"/>
      <c r="M232" s="28"/>
      <c r="N232" s="28"/>
      <c r="O232" s="69"/>
      <c r="P232" s="15"/>
      <c r="Q232" s="15"/>
      <c r="R232" s="15"/>
      <c r="S232" s="15"/>
      <c r="T232" s="15"/>
      <c r="U232" s="15"/>
      <c r="V232" s="135"/>
      <c r="W232" s="15"/>
      <c r="X232" s="15"/>
      <c r="Y232" s="15"/>
      <c r="Z232" s="15"/>
      <c r="AA232" s="15"/>
      <c r="AB232" s="15"/>
      <c r="AC232" s="15"/>
      <c r="AD232" s="15"/>
      <c r="AE232" s="15"/>
      <c r="AF232" s="15"/>
      <c r="AG232" s="15"/>
      <c r="AH232" s="15"/>
      <c r="AI232" s="15"/>
      <c r="AJ232" s="15"/>
      <c r="AK232" s="15"/>
      <c r="AL232" s="15"/>
      <c r="AM232" s="15"/>
      <c r="AN232" s="15"/>
      <c r="AO232" s="15"/>
      <c r="AP232" s="15"/>
      <c r="AQ232" s="15"/>
      <c r="AR232" s="15"/>
      <c r="AS232" s="15"/>
      <c r="AT232" s="15"/>
      <c r="AU232" s="15"/>
      <c r="AV232" s="15"/>
      <c r="AW232" s="15"/>
      <c r="AX232" s="15"/>
      <c r="AY232" s="15"/>
      <c r="AZ232" s="15"/>
      <c r="BA232" s="15"/>
      <c r="BB232" s="15"/>
      <c r="BC232" s="15"/>
      <c r="BD232" s="15"/>
      <c r="BE232" s="15"/>
      <c r="BF232" s="15"/>
      <c r="BG232" s="15"/>
      <c r="BH232" s="15"/>
      <c r="BI232" s="15"/>
      <c r="BJ232" s="15"/>
      <c r="BK232" s="15"/>
      <c r="BL232" s="15"/>
      <c r="BM232" s="15"/>
      <c r="BN232" s="15"/>
      <c r="BO232" s="15"/>
      <c r="BP232" s="15"/>
      <c r="BQ232" s="15"/>
      <c r="BR232" s="15"/>
      <c r="BS232" s="15"/>
      <c r="BT232" s="15"/>
      <c r="BU232" s="15"/>
      <c r="BV232" s="15"/>
      <c r="BW232" s="15"/>
      <c r="BX232" s="15"/>
      <c r="BY232" s="15"/>
      <c r="BZ232" s="15"/>
      <c r="CA232" s="15"/>
      <c r="CB232" s="15"/>
      <c r="CC232" s="15"/>
      <c r="CD232" s="15"/>
      <c r="CE232" s="15"/>
      <c r="CF232" s="15"/>
      <c r="CG232" s="15"/>
      <c r="CH232" s="15"/>
      <c r="CI232" s="15"/>
      <c r="CJ232" s="15"/>
      <c r="CK232" s="15"/>
      <c r="CL232" s="15"/>
      <c r="CM232" s="15"/>
      <c r="CN232" s="15"/>
      <c r="CO232" s="15"/>
      <c r="CP232" s="15"/>
      <c r="CQ232" s="15"/>
      <c r="CR232" s="15"/>
      <c r="CS232" s="15"/>
      <c r="CT232" s="15"/>
      <c r="CU232" s="15"/>
      <c r="CV232" s="15"/>
      <c r="CW232" s="15"/>
      <c r="CX232" s="15"/>
      <c r="CY232" s="15"/>
      <c r="CZ232" s="15"/>
      <c r="DA232" s="15"/>
      <c r="DB232" s="15"/>
      <c r="DC232" s="15"/>
      <c r="DD232" s="15"/>
      <c r="DE232" s="15"/>
      <c r="DF232" s="15"/>
      <c r="DG232" s="15"/>
      <c r="DH232" s="15"/>
      <c r="DI232" s="15"/>
      <c r="DJ232" s="15"/>
      <c r="DK232" s="15"/>
      <c r="DL232" s="15"/>
      <c r="DM232" s="15"/>
      <c r="DN232" s="15"/>
      <c r="DO232" s="15"/>
      <c r="DP232" s="15"/>
      <c r="DQ232" s="15"/>
      <c r="DR232" s="15"/>
      <c r="DS232" s="15"/>
      <c r="DT232" s="15"/>
      <c r="DU232" s="15"/>
      <c r="DV232" s="15"/>
      <c r="DW232" s="15"/>
      <c r="DX232" s="15"/>
      <c r="DY232" s="15"/>
      <c r="DZ232" s="15"/>
      <c r="EA232" s="15"/>
      <c r="EB232" s="15"/>
      <c r="EC232" s="15"/>
      <c r="ED232" s="15"/>
      <c r="EE232" s="15"/>
      <c r="EF232" s="15"/>
      <c r="EG232" s="15"/>
      <c r="EH232" s="15"/>
      <c r="EI232" s="15"/>
      <c r="EJ232" s="15"/>
      <c r="EK232" s="15"/>
      <c r="EL232" s="15"/>
      <c r="EM232" s="15"/>
      <c r="EN232" s="15"/>
      <c r="EO232" s="15"/>
      <c r="EP232" s="15"/>
      <c r="EQ232" s="15"/>
      <c r="ER232" s="15"/>
      <c r="ES232" s="15"/>
      <c r="ET232" s="15"/>
      <c r="EU232" s="15"/>
      <c r="EV232" s="15"/>
      <c r="EW232" s="15"/>
      <c r="EX232" s="15"/>
      <c r="EY232" s="15"/>
      <c r="EZ232" s="15"/>
      <c r="FA232" s="15"/>
      <c r="FB232" s="15"/>
      <c r="FC232" s="15"/>
      <c r="FD232" s="15"/>
      <c r="FE232" s="15"/>
      <c r="FF232" s="15"/>
      <c r="FG232" s="15"/>
      <c r="FH232" s="15"/>
      <c r="FI232" s="15"/>
      <c r="FJ232" s="15"/>
      <c r="FK232" s="15"/>
      <c r="FL232" s="15"/>
      <c r="FM232" s="15"/>
      <c r="FN232" s="15"/>
      <c r="FO232" s="15"/>
      <c r="FP232" s="15"/>
      <c r="FQ232" s="15"/>
      <c r="FR232" s="15"/>
      <c r="FS232" s="15"/>
      <c r="FT232" s="15"/>
      <c r="FU232" s="15"/>
      <c r="FV232" s="15"/>
      <c r="FW232" s="15"/>
      <c r="FX232" s="15"/>
      <c r="FY232" s="15"/>
      <c r="FZ232" s="15"/>
      <c r="GA232" s="15"/>
      <c r="GB232" s="15"/>
      <c r="GC232" s="15"/>
      <c r="GD232" s="15"/>
      <c r="GE232" s="15"/>
      <c r="GF232" s="15"/>
      <c r="GG232" s="15"/>
      <c r="GH232" s="15"/>
      <c r="GI232" s="15"/>
      <c r="GJ232" s="15"/>
      <c r="GK232" s="15"/>
      <c r="GL232" s="15"/>
      <c r="GM232" s="15"/>
      <c r="GN232" s="15"/>
      <c r="GO232" s="15"/>
      <c r="GP232" s="15"/>
      <c r="GQ232" s="15"/>
      <c r="GR232" s="15"/>
      <c r="GS232" s="15"/>
      <c r="GT232" s="15"/>
      <c r="GU232" s="15"/>
      <c r="GV232" s="15"/>
      <c r="GW232" s="15"/>
      <c r="GX232" s="15"/>
      <c r="GY232" s="15"/>
      <c r="GZ232" s="15"/>
      <c r="HA232" s="15"/>
      <c r="HB232" s="15"/>
      <c r="HC232" s="15"/>
      <c r="HD232" s="15"/>
      <c r="HE232" s="15"/>
      <c r="HF232" s="15"/>
      <c r="HG232" s="15"/>
      <c r="HH232" s="15"/>
      <c r="HI232" s="15"/>
      <c r="HJ232" s="15"/>
      <c r="HK232" s="15"/>
      <c r="HL232" s="15"/>
      <c r="HM232" s="15"/>
      <c r="HN232" s="15"/>
      <c r="HO232" s="15"/>
      <c r="HP232" s="15"/>
      <c r="HQ232" s="15"/>
      <c r="HR232" s="15"/>
      <c r="HS232" s="15"/>
      <c r="HT232" s="15"/>
      <c r="HU232" s="15"/>
      <c r="HV232" s="15"/>
      <c r="HW232" s="15"/>
      <c r="HX232" s="15"/>
      <c r="HY232" s="15"/>
      <c r="HZ232" s="15"/>
      <c r="IA232" s="15"/>
      <c r="IB232" s="15"/>
      <c r="IC232" s="15"/>
      <c r="ID232" s="15"/>
      <c r="IE232" s="15"/>
      <c r="IF232" s="15"/>
      <c r="IG232" s="15"/>
      <c r="IH232" s="15"/>
      <c r="II232" s="15"/>
      <c r="IJ232" s="15"/>
      <c r="IK232" s="15"/>
      <c r="IL232" s="15"/>
      <c r="IM232" s="15"/>
      <c r="IN232" s="15"/>
      <c r="IO232" s="15"/>
      <c r="IP232" s="15"/>
      <c r="IQ232" s="15"/>
      <c r="IR232" s="15"/>
      <c r="IS232" s="15"/>
      <c r="IT232" s="15"/>
      <c r="IU232" s="15"/>
      <c r="IV232" s="15"/>
    </row>
    <row r="233" spans="1:256" s="105" customFormat="1" ht="25.5" customHeight="1">
      <c r="A233" s="7" t="s">
        <v>325</v>
      </c>
      <c r="B233" s="7" t="s">
        <v>327</v>
      </c>
      <c r="C233" s="5" t="s">
        <v>328</v>
      </c>
      <c r="D233" s="44" t="s">
        <v>471</v>
      </c>
      <c r="E233" s="51" t="s">
        <v>472</v>
      </c>
      <c r="F233" s="5" t="s">
        <v>299</v>
      </c>
      <c r="G233" s="43" t="s">
        <v>473</v>
      </c>
      <c r="H233" s="28"/>
      <c r="I233" s="28"/>
      <c r="J233" s="28"/>
      <c r="K233" s="28"/>
      <c r="L233" s="28"/>
      <c r="M233" s="28"/>
      <c r="N233" s="28"/>
      <c r="O233" s="69"/>
      <c r="P233" s="15"/>
      <c r="Q233" s="15"/>
      <c r="R233" s="134"/>
      <c r="S233" s="15"/>
      <c r="T233" s="15"/>
      <c r="U233" s="15"/>
      <c r="V233" s="15"/>
      <c r="W233" s="15"/>
      <c r="X233" s="15"/>
      <c r="Y233" s="15"/>
      <c r="Z233" s="15"/>
      <c r="AA233" s="15"/>
      <c r="AB233" s="15"/>
      <c r="AC233" s="15"/>
      <c r="AD233" s="15"/>
      <c r="AE233" s="15"/>
      <c r="AF233" s="15"/>
      <c r="AG233" s="15"/>
      <c r="AH233" s="15"/>
      <c r="AI233" s="15"/>
      <c r="AJ233" s="15"/>
      <c r="AK233" s="15"/>
      <c r="AL233" s="15"/>
      <c r="AM233" s="15"/>
      <c r="AN233" s="15"/>
      <c r="AO233" s="15"/>
      <c r="AP233" s="15"/>
      <c r="AQ233" s="15"/>
      <c r="AR233" s="15"/>
      <c r="AS233" s="15"/>
      <c r="AT233" s="15"/>
      <c r="AU233" s="15"/>
      <c r="AV233" s="15"/>
      <c r="AW233" s="15"/>
      <c r="AX233" s="15"/>
      <c r="AY233" s="15"/>
      <c r="AZ233" s="15"/>
      <c r="BA233" s="15"/>
      <c r="BB233" s="15"/>
      <c r="BC233" s="15"/>
      <c r="BD233" s="15"/>
      <c r="BE233" s="15"/>
      <c r="BF233" s="15"/>
      <c r="BG233" s="15"/>
      <c r="BH233" s="15"/>
      <c r="BI233" s="15"/>
      <c r="BJ233" s="15"/>
      <c r="BK233" s="15"/>
      <c r="BL233" s="15"/>
      <c r="BM233" s="15"/>
      <c r="BN233" s="15"/>
      <c r="BO233" s="15"/>
      <c r="BP233" s="15"/>
      <c r="BQ233" s="15"/>
      <c r="BR233" s="15"/>
      <c r="BS233" s="15"/>
      <c r="BT233" s="15"/>
      <c r="BU233" s="15"/>
      <c r="BV233" s="15"/>
      <c r="BW233" s="15"/>
      <c r="BX233" s="15"/>
      <c r="BY233" s="15"/>
      <c r="BZ233" s="15"/>
      <c r="CA233" s="15"/>
      <c r="CB233" s="15"/>
      <c r="CC233" s="15"/>
      <c r="CD233" s="15"/>
      <c r="CE233" s="15"/>
      <c r="CF233" s="15"/>
      <c r="CG233" s="15"/>
      <c r="CH233" s="15"/>
      <c r="CI233" s="15"/>
      <c r="CJ233" s="15"/>
      <c r="CK233" s="15"/>
      <c r="CL233" s="15"/>
      <c r="CM233" s="15"/>
      <c r="CN233" s="15"/>
      <c r="CO233" s="15"/>
      <c r="CP233" s="15"/>
      <c r="CQ233" s="15"/>
      <c r="CR233" s="15"/>
      <c r="CS233" s="15"/>
      <c r="CT233" s="15"/>
      <c r="CU233" s="15"/>
      <c r="CV233" s="15"/>
      <c r="CW233" s="15"/>
      <c r="CX233" s="15"/>
      <c r="CY233" s="15"/>
      <c r="CZ233" s="15"/>
      <c r="DA233" s="15"/>
      <c r="DB233" s="15"/>
      <c r="DC233" s="15"/>
      <c r="DD233" s="15"/>
      <c r="DE233" s="15"/>
      <c r="DF233" s="15"/>
      <c r="DG233" s="15"/>
      <c r="DH233" s="15"/>
      <c r="DI233" s="15"/>
      <c r="DJ233" s="15"/>
      <c r="DK233" s="15"/>
      <c r="DL233" s="15"/>
      <c r="DM233" s="15"/>
      <c r="DN233" s="15"/>
      <c r="DO233" s="15"/>
      <c r="DP233" s="15"/>
      <c r="DQ233" s="15"/>
      <c r="DR233" s="15"/>
      <c r="DS233" s="15"/>
      <c r="DT233" s="15"/>
      <c r="DU233" s="15"/>
      <c r="DV233" s="15"/>
      <c r="DW233" s="15"/>
      <c r="DX233" s="15"/>
      <c r="DY233" s="15"/>
      <c r="DZ233" s="15"/>
      <c r="EA233" s="15"/>
      <c r="EB233" s="15"/>
      <c r="EC233" s="15"/>
      <c r="ED233" s="15"/>
      <c r="EE233" s="15"/>
      <c r="EF233" s="15"/>
      <c r="EG233" s="15"/>
      <c r="EH233" s="15"/>
      <c r="EI233" s="15"/>
      <c r="EJ233" s="15"/>
      <c r="EK233" s="15"/>
      <c r="EL233" s="15"/>
      <c r="EM233" s="15"/>
      <c r="EN233" s="15"/>
      <c r="EO233" s="15"/>
      <c r="EP233" s="15"/>
      <c r="EQ233" s="15"/>
      <c r="ER233" s="15"/>
      <c r="ES233" s="15"/>
      <c r="ET233" s="15"/>
      <c r="EU233" s="15"/>
      <c r="EV233" s="15"/>
      <c r="EW233" s="15"/>
      <c r="EX233" s="15"/>
      <c r="EY233" s="15"/>
      <c r="EZ233" s="15"/>
      <c r="FA233" s="15"/>
      <c r="FB233" s="15"/>
      <c r="FC233" s="15"/>
      <c r="FD233" s="15"/>
      <c r="FE233" s="15"/>
      <c r="FF233" s="15"/>
      <c r="FG233" s="15"/>
      <c r="FH233" s="15"/>
      <c r="FI233" s="15"/>
      <c r="FJ233" s="15"/>
      <c r="FK233" s="15"/>
      <c r="FL233" s="15"/>
      <c r="FM233" s="15"/>
      <c r="FN233" s="15"/>
      <c r="FO233" s="15"/>
      <c r="FP233" s="15"/>
      <c r="FQ233" s="15"/>
      <c r="FR233" s="15"/>
      <c r="FS233" s="15"/>
      <c r="FT233" s="15"/>
      <c r="FU233" s="15"/>
      <c r="FV233" s="15"/>
      <c r="FW233" s="15"/>
      <c r="FX233" s="15"/>
      <c r="FY233" s="15"/>
      <c r="FZ233" s="15"/>
      <c r="GA233" s="15"/>
      <c r="GB233" s="15"/>
      <c r="GC233" s="15"/>
      <c r="GD233" s="15"/>
      <c r="GE233" s="15"/>
      <c r="GF233" s="15"/>
      <c r="GG233" s="15"/>
      <c r="GH233" s="15"/>
      <c r="GI233" s="15"/>
      <c r="GJ233" s="15"/>
      <c r="GK233" s="15"/>
      <c r="GL233" s="15"/>
      <c r="GM233" s="15"/>
      <c r="GN233" s="15"/>
      <c r="GO233" s="15"/>
      <c r="GP233" s="15"/>
      <c r="GQ233" s="15"/>
      <c r="GR233" s="15"/>
      <c r="GS233" s="15"/>
      <c r="GT233" s="15"/>
      <c r="GU233" s="15"/>
      <c r="GV233" s="15"/>
      <c r="GW233" s="15"/>
      <c r="GX233" s="15"/>
      <c r="GY233" s="15"/>
      <c r="GZ233" s="15"/>
      <c r="HA233" s="15"/>
      <c r="HB233" s="15"/>
      <c r="HC233" s="15"/>
      <c r="HD233" s="15"/>
      <c r="HE233" s="15"/>
      <c r="HF233" s="15"/>
      <c r="HG233" s="15"/>
      <c r="HH233" s="15"/>
      <c r="HI233" s="15"/>
      <c r="HJ233" s="15"/>
      <c r="HK233" s="15"/>
      <c r="HL233" s="15"/>
      <c r="HM233" s="15"/>
      <c r="HN233" s="15"/>
      <c r="HO233" s="15"/>
      <c r="HP233" s="15"/>
      <c r="HQ233" s="15"/>
      <c r="HR233" s="15"/>
      <c r="HS233" s="15"/>
      <c r="HT233" s="15"/>
      <c r="HU233" s="15"/>
      <c r="HV233" s="15"/>
      <c r="HW233" s="15"/>
      <c r="HX233" s="15"/>
      <c r="HY233" s="15"/>
      <c r="HZ233" s="15"/>
      <c r="IA233" s="15"/>
      <c r="IB233" s="15"/>
      <c r="IC233" s="15"/>
      <c r="ID233" s="15"/>
      <c r="IE233" s="15"/>
      <c r="IF233" s="15"/>
      <c r="IG233" s="15"/>
      <c r="IH233" s="15"/>
      <c r="II233" s="15"/>
      <c r="IJ233" s="15"/>
      <c r="IK233" s="15"/>
      <c r="IL233" s="15"/>
      <c r="IM233" s="15"/>
      <c r="IN233" s="15"/>
      <c r="IO233" s="15"/>
      <c r="IP233" s="15"/>
      <c r="IQ233" s="15"/>
      <c r="IR233" s="15"/>
      <c r="IS233" s="15"/>
      <c r="IT233" s="15"/>
      <c r="IU233" s="15"/>
      <c r="IV233" s="15"/>
    </row>
    <row r="234" spans="1:256" s="105" customFormat="1" ht="25.5">
      <c r="A234" s="130" t="s">
        <v>155</v>
      </c>
      <c r="B234" s="127">
        <v>3539</v>
      </c>
      <c r="C234" s="128" t="s">
        <v>248</v>
      </c>
      <c r="D234" s="200">
        <v>4600</v>
      </c>
      <c r="E234" s="267">
        <v>4600</v>
      </c>
      <c r="F234" s="267">
        <v>3816</v>
      </c>
      <c r="G234" s="269">
        <f aca="true" t="shared" si="8" ref="G234:G248">F234/E234*100</f>
        <v>82.95652173913044</v>
      </c>
      <c r="H234" s="28"/>
      <c r="I234" s="28"/>
      <c r="J234" s="28"/>
      <c r="K234" s="28"/>
      <c r="L234" s="28"/>
      <c r="M234" s="28"/>
      <c r="N234" s="28"/>
      <c r="O234" s="69"/>
      <c r="P234" s="15"/>
      <c r="Q234" s="15"/>
      <c r="R234" s="134"/>
      <c r="S234" s="15"/>
      <c r="T234" s="15"/>
      <c r="U234" s="15"/>
      <c r="V234" s="15"/>
      <c r="W234" s="15"/>
      <c r="X234" s="15"/>
      <c r="Y234" s="15"/>
      <c r="Z234" s="15"/>
      <c r="AA234" s="15"/>
      <c r="AB234" s="15"/>
      <c r="AC234" s="15"/>
      <c r="AD234" s="15"/>
      <c r="AE234" s="15"/>
      <c r="AF234" s="15"/>
      <c r="AG234" s="15"/>
      <c r="AH234" s="15"/>
      <c r="AI234" s="15"/>
      <c r="AJ234" s="15"/>
      <c r="AK234" s="15"/>
      <c r="AL234" s="15"/>
      <c r="AM234" s="15"/>
      <c r="AN234" s="15"/>
      <c r="AO234" s="15"/>
      <c r="AP234" s="15"/>
      <c r="AQ234" s="15"/>
      <c r="AR234" s="15"/>
      <c r="AS234" s="15"/>
      <c r="AT234" s="15"/>
      <c r="AU234" s="15"/>
      <c r="AV234" s="15"/>
      <c r="AW234" s="15"/>
      <c r="AX234" s="15"/>
      <c r="AY234" s="15"/>
      <c r="AZ234" s="15"/>
      <c r="BA234" s="15"/>
      <c r="BB234" s="15"/>
      <c r="BC234" s="15"/>
      <c r="BD234" s="15"/>
      <c r="BE234" s="15"/>
      <c r="BF234" s="15"/>
      <c r="BG234" s="15"/>
      <c r="BH234" s="15"/>
      <c r="BI234" s="15"/>
      <c r="BJ234" s="15"/>
      <c r="BK234" s="15"/>
      <c r="BL234" s="15"/>
      <c r="BM234" s="15"/>
      <c r="BN234" s="15"/>
      <c r="BO234" s="15"/>
      <c r="BP234" s="15"/>
      <c r="BQ234" s="15"/>
      <c r="BR234" s="15"/>
      <c r="BS234" s="15"/>
      <c r="BT234" s="15"/>
      <c r="BU234" s="15"/>
      <c r="BV234" s="15"/>
      <c r="BW234" s="15"/>
      <c r="BX234" s="15"/>
      <c r="BY234" s="15"/>
      <c r="BZ234" s="15"/>
      <c r="CA234" s="15"/>
      <c r="CB234" s="15"/>
      <c r="CC234" s="15"/>
      <c r="CD234" s="15"/>
      <c r="CE234" s="15"/>
      <c r="CF234" s="15"/>
      <c r="CG234" s="15"/>
      <c r="CH234" s="15"/>
      <c r="CI234" s="15"/>
      <c r="CJ234" s="15"/>
      <c r="CK234" s="15"/>
      <c r="CL234" s="15"/>
      <c r="CM234" s="15"/>
      <c r="CN234" s="15"/>
      <c r="CO234" s="15"/>
      <c r="CP234" s="15"/>
      <c r="CQ234" s="15"/>
      <c r="CR234" s="15"/>
      <c r="CS234" s="15"/>
      <c r="CT234" s="15"/>
      <c r="CU234" s="15"/>
      <c r="CV234" s="15"/>
      <c r="CW234" s="15"/>
      <c r="CX234" s="15"/>
      <c r="CY234" s="15"/>
      <c r="CZ234" s="15"/>
      <c r="DA234" s="15"/>
      <c r="DB234" s="15"/>
      <c r="DC234" s="15"/>
      <c r="DD234" s="15"/>
      <c r="DE234" s="15"/>
      <c r="DF234" s="15"/>
      <c r="DG234" s="15"/>
      <c r="DH234" s="15"/>
      <c r="DI234" s="15"/>
      <c r="DJ234" s="15"/>
      <c r="DK234" s="15"/>
      <c r="DL234" s="15"/>
      <c r="DM234" s="15"/>
      <c r="DN234" s="15"/>
      <c r="DO234" s="15"/>
      <c r="DP234" s="15"/>
      <c r="DQ234" s="15"/>
      <c r="DR234" s="15"/>
      <c r="DS234" s="15"/>
      <c r="DT234" s="15"/>
      <c r="DU234" s="15"/>
      <c r="DV234" s="15"/>
      <c r="DW234" s="15"/>
      <c r="DX234" s="15"/>
      <c r="DY234" s="15"/>
      <c r="DZ234" s="15"/>
      <c r="EA234" s="15"/>
      <c r="EB234" s="15"/>
      <c r="EC234" s="15"/>
      <c r="ED234" s="15"/>
      <c r="EE234" s="15"/>
      <c r="EF234" s="15"/>
      <c r="EG234" s="15"/>
      <c r="EH234" s="15"/>
      <c r="EI234" s="15"/>
      <c r="EJ234" s="15"/>
      <c r="EK234" s="15"/>
      <c r="EL234" s="15"/>
      <c r="EM234" s="15"/>
      <c r="EN234" s="15"/>
      <c r="EO234" s="15"/>
      <c r="EP234" s="15"/>
      <c r="EQ234" s="15"/>
      <c r="ER234" s="15"/>
      <c r="ES234" s="15"/>
      <c r="ET234" s="15"/>
      <c r="EU234" s="15"/>
      <c r="EV234" s="15"/>
      <c r="EW234" s="15"/>
      <c r="EX234" s="15"/>
      <c r="EY234" s="15"/>
      <c r="EZ234" s="15"/>
      <c r="FA234" s="15"/>
      <c r="FB234" s="15"/>
      <c r="FC234" s="15"/>
      <c r="FD234" s="15"/>
      <c r="FE234" s="15"/>
      <c r="FF234" s="15"/>
      <c r="FG234" s="15"/>
      <c r="FH234" s="15"/>
      <c r="FI234" s="15"/>
      <c r="FJ234" s="15"/>
      <c r="FK234" s="15"/>
      <c r="FL234" s="15"/>
      <c r="FM234" s="15"/>
      <c r="FN234" s="15"/>
      <c r="FO234" s="15"/>
      <c r="FP234" s="15"/>
      <c r="FQ234" s="15"/>
      <c r="FR234" s="15"/>
      <c r="FS234" s="15"/>
      <c r="FT234" s="15"/>
      <c r="FU234" s="15"/>
      <c r="FV234" s="15"/>
      <c r="FW234" s="15"/>
      <c r="FX234" s="15"/>
      <c r="FY234" s="15"/>
      <c r="FZ234" s="15"/>
      <c r="GA234" s="15"/>
      <c r="GB234" s="15"/>
      <c r="GC234" s="15"/>
      <c r="GD234" s="15"/>
      <c r="GE234" s="15"/>
      <c r="GF234" s="15"/>
      <c r="GG234" s="15"/>
      <c r="GH234" s="15"/>
      <c r="GI234" s="15"/>
      <c r="GJ234" s="15"/>
      <c r="GK234" s="15"/>
      <c r="GL234" s="15"/>
      <c r="GM234" s="15"/>
      <c r="GN234" s="15"/>
      <c r="GO234" s="15"/>
      <c r="GP234" s="15"/>
      <c r="GQ234" s="15"/>
      <c r="GR234" s="15"/>
      <c r="GS234" s="15"/>
      <c r="GT234" s="15"/>
      <c r="GU234" s="15"/>
      <c r="GV234" s="15"/>
      <c r="GW234" s="15"/>
      <c r="GX234" s="15"/>
      <c r="GY234" s="15"/>
      <c r="GZ234" s="15"/>
      <c r="HA234" s="15"/>
      <c r="HB234" s="15"/>
      <c r="HC234" s="15"/>
      <c r="HD234" s="15"/>
      <c r="HE234" s="15"/>
      <c r="HF234" s="15"/>
      <c r="HG234" s="15"/>
      <c r="HH234" s="15"/>
      <c r="HI234" s="15"/>
      <c r="HJ234" s="15"/>
      <c r="HK234" s="15"/>
      <c r="HL234" s="15"/>
      <c r="HM234" s="15"/>
      <c r="HN234" s="15"/>
      <c r="HO234" s="15"/>
      <c r="HP234" s="15"/>
      <c r="HQ234" s="15"/>
      <c r="HR234" s="15"/>
      <c r="HS234" s="15"/>
      <c r="HT234" s="15"/>
      <c r="HU234" s="15"/>
      <c r="HV234" s="15"/>
      <c r="HW234" s="15"/>
      <c r="HX234" s="15"/>
      <c r="HY234" s="15"/>
      <c r="HZ234" s="15"/>
      <c r="IA234" s="15"/>
      <c r="IB234" s="15"/>
      <c r="IC234" s="15"/>
      <c r="ID234" s="15"/>
      <c r="IE234" s="15"/>
      <c r="IF234" s="15"/>
      <c r="IG234" s="15"/>
      <c r="IH234" s="15"/>
      <c r="II234" s="15"/>
      <c r="IJ234" s="15"/>
      <c r="IK234" s="15"/>
      <c r="IL234" s="15"/>
      <c r="IM234" s="15"/>
      <c r="IN234" s="15"/>
      <c r="IO234" s="15"/>
      <c r="IP234" s="15"/>
      <c r="IQ234" s="15"/>
      <c r="IR234" s="15"/>
      <c r="IS234" s="15"/>
      <c r="IT234" s="15"/>
      <c r="IU234" s="15"/>
      <c r="IV234" s="15"/>
    </row>
    <row r="235" spans="1:256" s="105" customFormat="1" ht="25.5">
      <c r="A235" s="130" t="s">
        <v>155</v>
      </c>
      <c r="B235" s="127">
        <v>3549</v>
      </c>
      <c r="C235" s="118" t="s">
        <v>179</v>
      </c>
      <c r="D235" s="200">
        <v>300</v>
      </c>
      <c r="E235" s="267">
        <v>61</v>
      </c>
      <c r="F235" s="267">
        <v>61</v>
      </c>
      <c r="G235" s="269">
        <f t="shared" si="8"/>
        <v>100</v>
      </c>
      <c r="H235" s="28"/>
      <c r="I235" s="28"/>
      <c r="J235" s="28"/>
      <c r="K235" s="28"/>
      <c r="L235" s="28"/>
      <c r="M235" s="28"/>
      <c r="N235" s="28"/>
      <c r="O235" s="69"/>
      <c r="P235" s="15"/>
      <c r="Q235" s="15"/>
      <c r="R235" s="134"/>
      <c r="S235" s="15"/>
      <c r="T235" s="15"/>
      <c r="U235" s="15"/>
      <c r="V235" s="15"/>
      <c r="W235" s="15"/>
      <c r="X235" s="15"/>
      <c r="Y235" s="15"/>
      <c r="Z235" s="15"/>
      <c r="AA235" s="15"/>
      <c r="AB235" s="15"/>
      <c r="AC235" s="15"/>
      <c r="AD235" s="15"/>
      <c r="AE235" s="15"/>
      <c r="AF235" s="15"/>
      <c r="AG235" s="15"/>
      <c r="AH235" s="15"/>
      <c r="AI235" s="15"/>
      <c r="AJ235" s="15"/>
      <c r="AK235" s="15"/>
      <c r="AL235" s="15"/>
      <c r="AM235" s="15"/>
      <c r="AN235" s="15"/>
      <c r="AO235" s="15"/>
      <c r="AP235" s="15"/>
      <c r="AQ235" s="15"/>
      <c r="AR235" s="15"/>
      <c r="AS235" s="15"/>
      <c r="AT235" s="15"/>
      <c r="AU235" s="15"/>
      <c r="AV235" s="15"/>
      <c r="AW235" s="15"/>
      <c r="AX235" s="15"/>
      <c r="AY235" s="15"/>
      <c r="AZ235" s="15"/>
      <c r="BA235" s="15"/>
      <c r="BB235" s="15"/>
      <c r="BC235" s="15"/>
      <c r="BD235" s="15"/>
      <c r="BE235" s="15"/>
      <c r="BF235" s="15"/>
      <c r="BG235" s="15"/>
      <c r="BH235" s="15"/>
      <c r="BI235" s="15"/>
      <c r="BJ235" s="15"/>
      <c r="BK235" s="15"/>
      <c r="BL235" s="15"/>
      <c r="BM235" s="15"/>
      <c r="BN235" s="15"/>
      <c r="BO235" s="15"/>
      <c r="BP235" s="15"/>
      <c r="BQ235" s="15"/>
      <c r="BR235" s="15"/>
      <c r="BS235" s="15"/>
      <c r="BT235" s="15"/>
      <c r="BU235" s="15"/>
      <c r="BV235" s="15"/>
      <c r="BW235" s="15"/>
      <c r="BX235" s="15"/>
      <c r="BY235" s="15"/>
      <c r="BZ235" s="15"/>
      <c r="CA235" s="15"/>
      <c r="CB235" s="15"/>
      <c r="CC235" s="15"/>
      <c r="CD235" s="15"/>
      <c r="CE235" s="15"/>
      <c r="CF235" s="15"/>
      <c r="CG235" s="15"/>
      <c r="CH235" s="15"/>
      <c r="CI235" s="15"/>
      <c r="CJ235" s="15"/>
      <c r="CK235" s="15"/>
      <c r="CL235" s="15"/>
      <c r="CM235" s="15"/>
      <c r="CN235" s="15"/>
      <c r="CO235" s="15"/>
      <c r="CP235" s="15"/>
      <c r="CQ235" s="15"/>
      <c r="CR235" s="15"/>
      <c r="CS235" s="15"/>
      <c r="CT235" s="15"/>
      <c r="CU235" s="15"/>
      <c r="CV235" s="15"/>
      <c r="CW235" s="15"/>
      <c r="CX235" s="15"/>
      <c r="CY235" s="15"/>
      <c r="CZ235" s="15"/>
      <c r="DA235" s="15"/>
      <c r="DB235" s="15"/>
      <c r="DC235" s="15"/>
      <c r="DD235" s="15"/>
      <c r="DE235" s="15"/>
      <c r="DF235" s="15"/>
      <c r="DG235" s="15"/>
      <c r="DH235" s="15"/>
      <c r="DI235" s="15"/>
      <c r="DJ235" s="15"/>
      <c r="DK235" s="15"/>
      <c r="DL235" s="15"/>
      <c r="DM235" s="15"/>
      <c r="DN235" s="15"/>
      <c r="DO235" s="15"/>
      <c r="DP235" s="15"/>
      <c r="DQ235" s="15"/>
      <c r="DR235" s="15"/>
      <c r="DS235" s="15"/>
      <c r="DT235" s="15"/>
      <c r="DU235" s="15"/>
      <c r="DV235" s="15"/>
      <c r="DW235" s="15"/>
      <c r="DX235" s="15"/>
      <c r="DY235" s="15"/>
      <c r="DZ235" s="15"/>
      <c r="EA235" s="15"/>
      <c r="EB235" s="15"/>
      <c r="EC235" s="15"/>
      <c r="ED235" s="15"/>
      <c r="EE235" s="15"/>
      <c r="EF235" s="15"/>
      <c r="EG235" s="15"/>
      <c r="EH235" s="15"/>
      <c r="EI235" s="15"/>
      <c r="EJ235" s="15"/>
      <c r="EK235" s="15"/>
      <c r="EL235" s="15"/>
      <c r="EM235" s="15"/>
      <c r="EN235" s="15"/>
      <c r="EO235" s="15"/>
      <c r="EP235" s="15"/>
      <c r="EQ235" s="15"/>
      <c r="ER235" s="15"/>
      <c r="ES235" s="15"/>
      <c r="ET235" s="15"/>
      <c r="EU235" s="15"/>
      <c r="EV235" s="15"/>
      <c r="EW235" s="15"/>
      <c r="EX235" s="15"/>
      <c r="EY235" s="15"/>
      <c r="EZ235" s="15"/>
      <c r="FA235" s="15"/>
      <c r="FB235" s="15"/>
      <c r="FC235" s="15"/>
      <c r="FD235" s="15"/>
      <c r="FE235" s="15"/>
      <c r="FF235" s="15"/>
      <c r="FG235" s="15"/>
      <c r="FH235" s="15"/>
      <c r="FI235" s="15"/>
      <c r="FJ235" s="15"/>
      <c r="FK235" s="15"/>
      <c r="FL235" s="15"/>
      <c r="FM235" s="15"/>
      <c r="FN235" s="15"/>
      <c r="FO235" s="15"/>
      <c r="FP235" s="15"/>
      <c r="FQ235" s="15"/>
      <c r="FR235" s="15"/>
      <c r="FS235" s="15"/>
      <c r="FT235" s="15"/>
      <c r="FU235" s="15"/>
      <c r="FV235" s="15"/>
      <c r="FW235" s="15"/>
      <c r="FX235" s="15"/>
      <c r="FY235" s="15"/>
      <c r="FZ235" s="15"/>
      <c r="GA235" s="15"/>
      <c r="GB235" s="15"/>
      <c r="GC235" s="15"/>
      <c r="GD235" s="15"/>
      <c r="GE235" s="15"/>
      <c r="GF235" s="15"/>
      <c r="GG235" s="15"/>
      <c r="GH235" s="15"/>
      <c r="GI235" s="15"/>
      <c r="GJ235" s="15"/>
      <c r="GK235" s="15"/>
      <c r="GL235" s="15"/>
      <c r="GM235" s="15"/>
      <c r="GN235" s="15"/>
      <c r="GO235" s="15"/>
      <c r="GP235" s="15"/>
      <c r="GQ235" s="15"/>
      <c r="GR235" s="15"/>
      <c r="GS235" s="15"/>
      <c r="GT235" s="15"/>
      <c r="GU235" s="15"/>
      <c r="GV235" s="15"/>
      <c r="GW235" s="15"/>
      <c r="GX235" s="15"/>
      <c r="GY235" s="15"/>
      <c r="GZ235" s="15"/>
      <c r="HA235" s="15"/>
      <c r="HB235" s="15"/>
      <c r="HC235" s="15"/>
      <c r="HD235" s="15"/>
      <c r="HE235" s="15"/>
      <c r="HF235" s="15"/>
      <c r="HG235" s="15"/>
      <c r="HH235" s="15"/>
      <c r="HI235" s="15"/>
      <c r="HJ235" s="15"/>
      <c r="HK235" s="15"/>
      <c r="HL235" s="15"/>
      <c r="HM235" s="15"/>
      <c r="HN235" s="15"/>
      <c r="HO235" s="15"/>
      <c r="HP235" s="15"/>
      <c r="HQ235" s="15"/>
      <c r="HR235" s="15"/>
      <c r="HS235" s="15"/>
      <c r="HT235" s="15"/>
      <c r="HU235" s="15"/>
      <c r="HV235" s="15"/>
      <c r="HW235" s="15"/>
      <c r="HX235" s="15"/>
      <c r="HY235" s="15"/>
      <c r="HZ235" s="15"/>
      <c r="IA235" s="15"/>
      <c r="IB235" s="15"/>
      <c r="IC235" s="15"/>
      <c r="ID235" s="15"/>
      <c r="IE235" s="15"/>
      <c r="IF235" s="15"/>
      <c r="IG235" s="15"/>
      <c r="IH235" s="15"/>
      <c r="II235" s="15"/>
      <c r="IJ235" s="15"/>
      <c r="IK235" s="15"/>
      <c r="IL235" s="15"/>
      <c r="IM235" s="15"/>
      <c r="IN235" s="15"/>
      <c r="IO235" s="15"/>
      <c r="IP235" s="15"/>
      <c r="IQ235" s="15"/>
      <c r="IR235" s="15"/>
      <c r="IS235" s="15"/>
      <c r="IT235" s="15"/>
      <c r="IU235" s="15"/>
      <c r="IV235" s="15"/>
    </row>
    <row r="236" spans="1:256" s="105" customFormat="1" ht="23.25" customHeight="1">
      <c r="A236" s="130" t="s">
        <v>155</v>
      </c>
      <c r="B236" s="127">
        <v>3569</v>
      </c>
      <c r="C236" s="128" t="s">
        <v>95</v>
      </c>
      <c r="D236" s="200">
        <v>600</v>
      </c>
      <c r="E236" s="267">
        <v>600</v>
      </c>
      <c r="F236" s="267">
        <v>35</v>
      </c>
      <c r="G236" s="269">
        <f t="shared" si="8"/>
        <v>5.833333333333333</v>
      </c>
      <c r="H236" s="28"/>
      <c r="I236" s="28"/>
      <c r="J236" s="28"/>
      <c r="K236" s="28"/>
      <c r="L236" s="28"/>
      <c r="M236" s="28"/>
      <c r="N236" s="28"/>
      <c r="O236" s="69"/>
      <c r="P236" s="15"/>
      <c r="Q236" s="15"/>
      <c r="R236" s="134"/>
      <c r="S236" s="15"/>
      <c r="T236" s="15"/>
      <c r="U236" s="15"/>
      <c r="V236" s="15"/>
      <c r="W236" s="15"/>
      <c r="X236" s="15"/>
      <c r="Y236" s="15"/>
      <c r="Z236" s="15"/>
      <c r="AA236" s="15"/>
      <c r="AB236" s="15"/>
      <c r="AC236" s="15"/>
      <c r="AD236" s="15"/>
      <c r="AE236" s="15"/>
      <c r="AF236" s="15"/>
      <c r="AG236" s="15"/>
      <c r="AH236" s="15"/>
      <c r="AI236" s="15"/>
      <c r="AJ236" s="15"/>
      <c r="AK236" s="15"/>
      <c r="AL236" s="15"/>
      <c r="AM236" s="15"/>
      <c r="AN236" s="15"/>
      <c r="AO236" s="15"/>
      <c r="AP236" s="15"/>
      <c r="AQ236" s="15"/>
      <c r="AR236" s="15"/>
      <c r="AS236" s="15"/>
      <c r="AT236" s="15"/>
      <c r="AU236" s="15"/>
      <c r="AV236" s="15"/>
      <c r="AW236" s="15"/>
      <c r="AX236" s="15"/>
      <c r="AY236" s="15"/>
      <c r="AZ236" s="15"/>
      <c r="BA236" s="15"/>
      <c r="BB236" s="15"/>
      <c r="BC236" s="15"/>
      <c r="BD236" s="15"/>
      <c r="BE236" s="15"/>
      <c r="BF236" s="15"/>
      <c r="BG236" s="15"/>
      <c r="BH236" s="15"/>
      <c r="BI236" s="15"/>
      <c r="BJ236" s="15"/>
      <c r="BK236" s="15"/>
      <c r="BL236" s="15"/>
      <c r="BM236" s="15"/>
      <c r="BN236" s="15"/>
      <c r="BO236" s="15"/>
      <c r="BP236" s="15"/>
      <c r="BQ236" s="15"/>
      <c r="BR236" s="15"/>
      <c r="BS236" s="15"/>
      <c r="BT236" s="15"/>
      <c r="BU236" s="15"/>
      <c r="BV236" s="15"/>
      <c r="BW236" s="15"/>
      <c r="BX236" s="15"/>
      <c r="BY236" s="15"/>
      <c r="BZ236" s="15"/>
      <c r="CA236" s="15"/>
      <c r="CB236" s="15"/>
      <c r="CC236" s="15"/>
      <c r="CD236" s="15"/>
      <c r="CE236" s="15"/>
      <c r="CF236" s="15"/>
      <c r="CG236" s="15"/>
      <c r="CH236" s="15"/>
      <c r="CI236" s="15"/>
      <c r="CJ236" s="15"/>
      <c r="CK236" s="15"/>
      <c r="CL236" s="15"/>
      <c r="CM236" s="15"/>
      <c r="CN236" s="15"/>
      <c r="CO236" s="15"/>
      <c r="CP236" s="15"/>
      <c r="CQ236" s="15"/>
      <c r="CR236" s="15"/>
      <c r="CS236" s="15"/>
      <c r="CT236" s="15"/>
      <c r="CU236" s="15"/>
      <c r="CV236" s="15"/>
      <c r="CW236" s="15"/>
      <c r="CX236" s="15"/>
      <c r="CY236" s="15"/>
      <c r="CZ236" s="15"/>
      <c r="DA236" s="15"/>
      <c r="DB236" s="15"/>
      <c r="DC236" s="15"/>
      <c r="DD236" s="15"/>
      <c r="DE236" s="15"/>
      <c r="DF236" s="15"/>
      <c r="DG236" s="15"/>
      <c r="DH236" s="15"/>
      <c r="DI236" s="15"/>
      <c r="DJ236" s="15"/>
      <c r="DK236" s="15"/>
      <c r="DL236" s="15"/>
      <c r="DM236" s="15"/>
      <c r="DN236" s="15"/>
      <c r="DO236" s="15"/>
      <c r="DP236" s="15"/>
      <c r="DQ236" s="15"/>
      <c r="DR236" s="15"/>
      <c r="DS236" s="15"/>
      <c r="DT236" s="15"/>
      <c r="DU236" s="15"/>
      <c r="DV236" s="15"/>
      <c r="DW236" s="15"/>
      <c r="DX236" s="15"/>
      <c r="DY236" s="15"/>
      <c r="DZ236" s="15"/>
      <c r="EA236" s="15"/>
      <c r="EB236" s="15"/>
      <c r="EC236" s="15"/>
      <c r="ED236" s="15"/>
      <c r="EE236" s="15"/>
      <c r="EF236" s="15"/>
      <c r="EG236" s="15"/>
      <c r="EH236" s="15"/>
      <c r="EI236" s="15"/>
      <c r="EJ236" s="15"/>
      <c r="EK236" s="15"/>
      <c r="EL236" s="15"/>
      <c r="EM236" s="15"/>
      <c r="EN236" s="15"/>
      <c r="EO236" s="15"/>
      <c r="EP236" s="15"/>
      <c r="EQ236" s="15"/>
      <c r="ER236" s="15"/>
      <c r="ES236" s="15"/>
      <c r="ET236" s="15"/>
      <c r="EU236" s="15"/>
      <c r="EV236" s="15"/>
      <c r="EW236" s="15"/>
      <c r="EX236" s="15"/>
      <c r="EY236" s="15"/>
      <c r="EZ236" s="15"/>
      <c r="FA236" s="15"/>
      <c r="FB236" s="15"/>
      <c r="FC236" s="15"/>
      <c r="FD236" s="15"/>
      <c r="FE236" s="15"/>
      <c r="FF236" s="15"/>
      <c r="FG236" s="15"/>
      <c r="FH236" s="15"/>
      <c r="FI236" s="15"/>
      <c r="FJ236" s="15"/>
      <c r="FK236" s="15"/>
      <c r="FL236" s="15"/>
      <c r="FM236" s="15"/>
      <c r="FN236" s="15"/>
      <c r="FO236" s="15"/>
      <c r="FP236" s="15"/>
      <c r="FQ236" s="15"/>
      <c r="FR236" s="15"/>
      <c r="FS236" s="15"/>
      <c r="FT236" s="15"/>
      <c r="FU236" s="15"/>
      <c r="FV236" s="15"/>
      <c r="FW236" s="15"/>
      <c r="FX236" s="15"/>
      <c r="FY236" s="15"/>
      <c r="FZ236" s="15"/>
      <c r="GA236" s="15"/>
      <c r="GB236" s="15"/>
      <c r="GC236" s="15"/>
      <c r="GD236" s="15"/>
      <c r="GE236" s="15"/>
      <c r="GF236" s="15"/>
      <c r="GG236" s="15"/>
      <c r="GH236" s="15"/>
      <c r="GI236" s="15"/>
      <c r="GJ236" s="15"/>
      <c r="GK236" s="15"/>
      <c r="GL236" s="15"/>
      <c r="GM236" s="15"/>
      <c r="GN236" s="15"/>
      <c r="GO236" s="15"/>
      <c r="GP236" s="15"/>
      <c r="GQ236" s="15"/>
      <c r="GR236" s="15"/>
      <c r="GS236" s="15"/>
      <c r="GT236" s="15"/>
      <c r="GU236" s="15"/>
      <c r="GV236" s="15"/>
      <c r="GW236" s="15"/>
      <c r="GX236" s="15"/>
      <c r="GY236" s="15"/>
      <c r="GZ236" s="15"/>
      <c r="HA236" s="15"/>
      <c r="HB236" s="15"/>
      <c r="HC236" s="15"/>
      <c r="HD236" s="15"/>
      <c r="HE236" s="15"/>
      <c r="HF236" s="15"/>
      <c r="HG236" s="15"/>
      <c r="HH236" s="15"/>
      <c r="HI236" s="15"/>
      <c r="HJ236" s="15"/>
      <c r="HK236" s="15"/>
      <c r="HL236" s="15"/>
      <c r="HM236" s="15"/>
      <c r="HN236" s="15"/>
      <c r="HO236" s="15"/>
      <c r="HP236" s="15"/>
      <c r="HQ236" s="15"/>
      <c r="HR236" s="15"/>
      <c r="HS236" s="15"/>
      <c r="HT236" s="15"/>
      <c r="HU236" s="15"/>
      <c r="HV236" s="15"/>
      <c r="HW236" s="15"/>
      <c r="HX236" s="15"/>
      <c r="HY236" s="15"/>
      <c r="HZ236" s="15"/>
      <c r="IA236" s="15"/>
      <c r="IB236" s="15"/>
      <c r="IC236" s="15"/>
      <c r="ID236" s="15"/>
      <c r="IE236" s="15"/>
      <c r="IF236" s="15"/>
      <c r="IG236" s="15"/>
      <c r="IH236" s="15"/>
      <c r="II236" s="15"/>
      <c r="IJ236" s="15"/>
      <c r="IK236" s="15"/>
      <c r="IL236" s="15"/>
      <c r="IM236" s="15"/>
      <c r="IN236" s="15"/>
      <c r="IO236" s="15"/>
      <c r="IP236" s="15"/>
      <c r="IQ236" s="15"/>
      <c r="IR236" s="15"/>
      <c r="IS236" s="15"/>
      <c r="IT236" s="15"/>
      <c r="IU236" s="15"/>
      <c r="IV236" s="15"/>
    </row>
    <row r="237" spans="1:256" s="105" customFormat="1" ht="38.25">
      <c r="A237" s="130" t="s">
        <v>155</v>
      </c>
      <c r="B237" s="127">
        <v>3592</v>
      </c>
      <c r="C237" s="118" t="s">
        <v>99</v>
      </c>
      <c r="D237" s="200">
        <v>1500</v>
      </c>
      <c r="E237" s="267">
        <v>1375</v>
      </c>
      <c r="F237" s="267">
        <v>445</v>
      </c>
      <c r="G237" s="269">
        <f>F237/E237*100</f>
        <v>32.36363636363636</v>
      </c>
      <c r="H237" s="28"/>
      <c r="I237" s="28"/>
      <c r="J237" s="28"/>
      <c r="K237" s="28"/>
      <c r="L237" s="28"/>
      <c r="M237" s="28"/>
      <c r="N237" s="28"/>
      <c r="O237" s="69"/>
      <c r="P237" s="15"/>
      <c r="Q237" s="15"/>
      <c r="R237" s="134"/>
      <c r="S237" s="15"/>
      <c r="T237" s="15"/>
      <c r="U237" s="134"/>
      <c r="V237" s="15"/>
      <c r="W237" s="15"/>
      <c r="X237" s="15"/>
      <c r="Y237" s="15"/>
      <c r="Z237" s="15"/>
      <c r="AA237" s="15"/>
      <c r="AB237" s="15"/>
      <c r="AC237" s="15"/>
      <c r="AD237" s="15"/>
      <c r="AE237" s="15"/>
      <c r="AF237" s="15"/>
      <c r="AG237" s="15"/>
      <c r="AH237" s="15"/>
      <c r="AI237" s="15"/>
      <c r="AJ237" s="15"/>
      <c r="AK237" s="15"/>
      <c r="AL237" s="15"/>
      <c r="AM237" s="15"/>
      <c r="AN237" s="15"/>
      <c r="AO237" s="15"/>
      <c r="AP237" s="15"/>
      <c r="AQ237" s="15"/>
      <c r="AR237" s="15"/>
      <c r="AS237" s="15"/>
      <c r="AT237" s="15"/>
      <c r="AU237" s="15"/>
      <c r="AV237" s="15"/>
      <c r="AW237" s="15"/>
      <c r="AX237" s="15"/>
      <c r="AY237" s="15"/>
      <c r="AZ237" s="15"/>
      <c r="BA237" s="15"/>
      <c r="BB237" s="15"/>
      <c r="BC237" s="15"/>
      <c r="BD237" s="15"/>
      <c r="BE237" s="15"/>
      <c r="BF237" s="15"/>
      <c r="BG237" s="15"/>
      <c r="BH237" s="15"/>
      <c r="BI237" s="15"/>
      <c r="BJ237" s="15"/>
      <c r="BK237" s="15"/>
      <c r="BL237" s="15"/>
      <c r="BM237" s="15"/>
      <c r="BN237" s="15"/>
      <c r="BO237" s="15"/>
      <c r="BP237" s="15"/>
      <c r="BQ237" s="15"/>
      <c r="BR237" s="15"/>
      <c r="BS237" s="15"/>
      <c r="BT237" s="15"/>
      <c r="BU237" s="15"/>
      <c r="BV237" s="15"/>
      <c r="BW237" s="15"/>
      <c r="BX237" s="15"/>
      <c r="BY237" s="15"/>
      <c r="BZ237" s="15"/>
      <c r="CA237" s="15"/>
      <c r="CB237" s="15"/>
      <c r="CC237" s="15"/>
      <c r="CD237" s="15"/>
      <c r="CE237" s="15"/>
      <c r="CF237" s="15"/>
      <c r="CG237" s="15"/>
      <c r="CH237" s="15"/>
      <c r="CI237" s="15"/>
      <c r="CJ237" s="15"/>
      <c r="CK237" s="15"/>
      <c r="CL237" s="15"/>
      <c r="CM237" s="15"/>
      <c r="CN237" s="15"/>
      <c r="CO237" s="15"/>
      <c r="CP237" s="15"/>
      <c r="CQ237" s="15"/>
      <c r="CR237" s="15"/>
      <c r="CS237" s="15"/>
      <c r="CT237" s="15"/>
      <c r="CU237" s="15"/>
      <c r="CV237" s="15"/>
      <c r="CW237" s="15"/>
      <c r="CX237" s="15"/>
      <c r="CY237" s="15"/>
      <c r="CZ237" s="15"/>
      <c r="DA237" s="15"/>
      <c r="DB237" s="15"/>
      <c r="DC237" s="15"/>
      <c r="DD237" s="15"/>
      <c r="DE237" s="15"/>
      <c r="DF237" s="15"/>
      <c r="DG237" s="15"/>
      <c r="DH237" s="15"/>
      <c r="DI237" s="15"/>
      <c r="DJ237" s="15"/>
      <c r="DK237" s="15"/>
      <c r="DL237" s="15"/>
      <c r="DM237" s="15"/>
      <c r="DN237" s="15"/>
      <c r="DO237" s="15"/>
      <c r="DP237" s="15"/>
      <c r="DQ237" s="15"/>
      <c r="DR237" s="15"/>
      <c r="DS237" s="15"/>
      <c r="DT237" s="15"/>
      <c r="DU237" s="15"/>
      <c r="DV237" s="15"/>
      <c r="DW237" s="15"/>
      <c r="DX237" s="15"/>
      <c r="DY237" s="15"/>
      <c r="DZ237" s="15"/>
      <c r="EA237" s="15"/>
      <c r="EB237" s="15"/>
      <c r="EC237" s="15"/>
      <c r="ED237" s="15"/>
      <c r="EE237" s="15"/>
      <c r="EF237" s="15"/>
      <c r="EG237" s="15"/>
      <c r="EH237" s="15"/>
      <c r="EI237" s="15"/>
      <c r="EJ237" s="15"/>
      <c r="EK237" s="15"/>
      <c r="EL237" s="15"/>
      <c r="EM237" s="15"/>
      <c r="EN237" s="15"/>
      <c r="EO237" s="15"/>
      <c r="EP237" s="15"/>
      <c r="EQ237" s="15"/>
      <c r="ER237" s="15"/>
      <c r="ES237" s="15"/>
      <c r="ET237" s="15"/>
      <c r="EU237" s="15"/>
      <c r="EV237" s="15"/>
      <c r="EW237" s="15"/>
      <c r="EX237" s="15"/>
      <c r="EY237" s="15"/>
      <c r="EZ237" s="15"/>
      <c r="FA237" s="15"/>
      <c r="FB237" s="15"/>
      <c r="FC237" s="15"/>
      <c r="FD237" s="15"/>
      <c r="FE237" s="15"/>
      <c r="FF237" s="15"/>
      <c r="FG237" s="15"/>
      <c r="FH237" s="15"/>
      <c r="FI237" s="15"/>
      <c r="FJ237" s="15"/>
      <c r="FK237" s="15"/>
      <c r="FL237" s="15"/>
      <c r="FM237" s="15"/>
      <c r="FN237" s="15"/>
      <c r="FO237" s="15"/>
      <c r="FP237" s="15"/>
      <c r="FQ237" s="15"/>
      <c r="FR237" s="15"/>
      <c r="FS237" s="15"/>
      <c r="FT237" s="15"/>
      <c r="FU237" s="15"/>
      <c r="FV237" s="15"/>
      <c r="FW237" s="15"/>
      <c r="FX237" s="15"/>
      <c r="FY237" s="15"/>
      <c r="FZ237" s="15"/>
      <c r="GA237" s="15"/>
      <c r="GB237" s="15"/>
      <c r="GC237" s="15"/>
      <c r="GD237" s="15"/>
      <c r="GE237" s="15"/>
      <c r="GF237" s="15"/>
      <c r="GG237" s="15"/>
      <c r="GH237" s="15"/>
      <c r="GI237" s="15"/>
      <c r="GJ237" s="15"/>
      <c r="GK237" s="15"/>
      <c r="GL237" s="15"/>
      <c r="GM237" s="15"/>
      <c r="GN237" s="15"/>
      <c r="GO237" s="15"/>
      <c r="GP237" s="15"/>
      <c r="GQ237" s="15"/>
      <c r="GR237" s="15"/>
      <c r="GS237" s="15"/>
      <c r="GT237" s="15"/>
      <c r="GU237" s="15"/>
      <c r="GV237" s="15"/>
      <c r="GW237" s="15"/>
      <c r="GX237" s="15"/>
      <c r="GY237" s="15"/>
      <c r="GZ237" s="15"/>
      <c r="HA237" s="15"/>
      <c r="HB237" s="15"/>
      <c r="HC237" s="15"/>
      <c r="HD237" s="15"/>
      <c r="HE237" s="15"/>
      <c r="HF237" s="15"/>
      <c r="HG237" s="15"/>
      <c r="HH237" s="15"/>
      <c r="HI237" s="15"/>
      <c r="HJ237" s="15"/>
      <c r="HK237" s="15"/>
      <c r="HL237" s="15"/>
      <c r="HM237" s="15"/>
      <c r="HN237" s="15"/>
      <c r="HO237" s="15"/>
      <c r="HP237" s="15"/>
      <c r="HQ237" s="15"/>
      <c r="HR237" s="15"/>
      <c r="HS237" s="15"/>
      <c r="HT237" s="15"/>
      <c r="HU237" s="15"/>
      <c r="HV237" s="15"/>
      <c r="HW237" s="15"/>
      <c r="HX237" s="15"/>
      <c r="HY237" s="15"/>
      <c r="HZ237" s="15"/>
      <c r="IA237" s="15"/>
      <c r="IB237" s="15"/>
      <c r="IC237" s="15"/>
      <c r="ID237" s="15"/>
      <c r="IE237" s="15"/>
      <c r="IF237" s="15"/>
      <c r="IG237" s="15"/>
      <c r="IH237" s="15"/>
      <c r="II237" s="15"/>
      <c r="IJ237" s="15"/>
      <c r="IK237" s="15"/>
      <c r="IL237" s="15"/>
      <c r="IM237" s="15"/>
      <c r="IN237" s="15"/>
      <c r="IO237" s="15"/>
      <c r="IP237" s="15"/>
      <c r="IQ237" s="15"/>
      <c r="IR237" s="15"/>
      <c r="IS237" s="15"/>
      <c r="IT237" s="15"/>
      <c r="IU237" s="15"/>
      <c r="IV237" s="15"/>
    </row>
    <row r="238" spans="1:256" s="105" customFormat="1" ht="12.75">
      <c r="A238" s="130" t="s">
        <v>155</v>
      </c>
      <c r="B238" s="127" t="s">
        <v>96</v>
      </c>
      <c r="C238" s="118" t="s">
        <v>233</v>
      </c>
      <c r="D238" s="267">
        <f>D239+D240+D241+D242+D243</f>
        <v>8120</v>
      </c>
      <c r="E238" s="267">
        <f>E239+E240+E241+E242+E243</f>
        <v>10878</v>
      </c>
      <c r="F238" s="267">
        <f>F239+F240+F241+F242+F243</f>
        <v>6010</v>
      </c>
      <c r="G238" s="269">
        <f>F238/E238*100</f>
        <v>55.2491266776981</v>
      </c>
      <c r="H238" s="28"/>
      <c r="I238" s="28"/>
      <c r="J238" s="28"/>
      <c r="K238" s="28"/>
      <c r="L238" s="28"/>
      <c r="M238" s="28"/>
      <c r="N238" s="28"/>
      <c r="O238" s="69"/>
      <c r="P238" s="15"/>
      <c r="Q238" s="15"/>
      <c r="R238" s="134"/>
      <c r="S238" s="15"/>
      <c r="T238" s="15"/>
      <c r="U238" s="15"/>
      <c r="V238" s="134"/>
      <c r="W238" s="134"/>
      <c r="X238" s="15"/>
      <c r="Y238" s="15"/>
      <c r="Z238" s="15"/>
      <c r="AA238" s="15"/>
      <c r="AB238" s="15"/>
      <c r="AC238" s="15"/>
      <c r="AD238" s="15"/>
      <c r="AE238" s="15"/>
      <c r="AF238" s="15"/>
      <c r="AG238" s="15"/>
      <c r="AH238" s="15"/>
      <c r="AI238" s="15"/>
      <c r="AJ238" s="15"/>
      <c r="AK238" s="15"/>
      <c r="AL238" s="15"/>
      <c r="AM238" s="15"/>
      <c r="AN238" s="15"/>
      <c r="AO238" s="15"/>
      <c r="AP238" s="15"/>
      <c r="AQ238" s="15"/>
      <c r="AR238" s="15"/>
      <c r="AS238" s="15"/>
      <c r="AT238" s="15"/>
      <c r="AU238" s="15"/>
      <c r="AV238" s="15"/>
      <c r="AW238" s="15"/>
      <c r="AX238" s="15"/>
      <c r="AY238" s="15"/>
      <c r="AZ238" s="15"/>
      <c r="BA238" s="15"/>
      <c r="BB238" s="15"/>
      <c r="BC238" s="15"/>
      <c r="BD238" s="15"/>
      <c r="BE238" s="15"/>
      <c r="BF238" s="15"/>
      <c r="BG238" s="15"/>
      <c r="BH238" s="15"/>
      <c r="BI238" s="15"/>
      <c r="BJ238" s="15"/>
      <c r="BK238" s="15"/>
      <c r="BL238" s="15"/>
      <c r="BM238" s="15"/>
      <c r="BN238" s="15"/>
      <c r="BO238" s="15"/>
      <c r="BP238" s="15"/>
      <c r="BQ238" s="15"/>
      <c r="BR238" s="15"/>
      <c r="BS238" s="15"/>
      <c r="BT238" s="15"/>
      <c r="BU238" s="15"/>
      <c r="BV238" s="15"/>
      <c r="BW238" s="15"/>
      <c r="BX238" s="15"/>
      <c r="BY238" s="15"/>
      <c r="BZ238" s="15"/>
      <c r="CA238" s="15"/>
      <c r="CB238" s="15"/>
      <c r="CC238" s="15"/>
      <c r="CD238" s="15"/>
      <c r="CE238" s="15"/>
      <c r="CF238" s="15"/>
      <c r="CG238" s="15"/>
      <c r="CH238" s="15"/>
      <c r="CI238" s="15"/>
      <c r="CJ238" s="15"/>
      <c r="CK238" s="15"/>
      <c r="CL238" s="15"/>
      <c r="CM238" s="15"/>
      <c r="CN238" s="15"/>
      <c r="CO238" s="15"/>
      <c r="CP238" s="15"/>
      <c r="CQ238" s="15"/>
      <c r="CR238" s="15"/>
      <c r="CS238" s="15"/>
      <c r="CT238" s="15"/>
      <c r="CU238" s="15"/>
      <c r="CV238" s="15"/>
      <c r="CW238" s="15"/>
      <c r="CX238" s="15"/>
      <c r="CY238" s="15"/>
      <c r="CZ238" s="15"/>
      <c r="DA238" s="15"/>
      <c r="DB238" s="15"/>
      <c r="DC238" s="15"/>
      <c r="DD238" s="15"/>
      <c r="DE238" s="15"/>
      <c r="DF238" s="15"/>
      <c r="DG238" s="15"/>
      <c r="DH238" s="15"/>
      <c r="DI238" s="15"/>
      <c r="DJ238" s="15"/>
      <c r="DK238" s="15"/>
      <c r="DL238" s="15"/>
      <c r="DM238" s="15"/>
      <c r="DN238" s="15"/>
      <c r="DO238" s="15"/>
      <c r="DP238" s="15"/>
      <c r="DQ238" s="15"/>
      <c r="DR238" s="15"/>
      <c r="DS238" s="15"/>
      <c r="DT238" s="15"/>
      <c r="DU238" s="15"/>
      <c r="DV238" s="15"/>
      <c r="DW238" s="15"/>
      <c r="DX238" s="15"/>
      <c r="DY238" s="15"/>
      <c r="DZ238" s="15"/>
      <c r="EA238" s="15"/>
      <c r="EB238" s="15"/>
      <c r="EC238" s="15"/>
      <c r="ED238" s="15"/>
      <c r="EE238" s="15"/>
      <c r="EF238" s="15"/>
      <c r="EG238" s="15"/>
      <c r="EH238" s="15"/>
      <c r="EI238" s="15"/>
      <c r="EJ238" s="15"/>
      <c r="EK238" s="15"/>
      <c r="EL238" s="15"/>
      <c r="EM238" s="15"/>
      <c r="EN238" s="15"/>
      <c r="EO238" s="15"/>
      <c r="EP238" s="15"/>
      <c r="EQ238" s="15"/>
      <c r="ER238" s="15"/>
      <c r="ES238" s="15"/>
      <c r="ET238" s="15"/>
      <c r="EU238" s="15"/>
      <c r="EV238" s="15"/>
      <c r="EW238" s="15"/>
      <c r="EX238" s="15"/>
      <c r="EY238" s="15"/>
      <c r="EZ238" s="15"/>
      <c r="FA238" s="15"/>
      <c r="FB238" s="15"/>
      <c r="FC238" s="15"/>
      <c r="FD238" s="15"/>
      <c r="FE238" s="15"/>
      <c r="FF238" s="15"/>
      <c r="FG238" s="15"/>
      <c r="FH238" s="15"/>
      <c r="FI238" s="15"/>
      <c r="FJ238" s="15"/>
      <c r="FK238" s="15"/>
      <c r="FL238" s="15"/>
      <c r="FM238" s="15"/>
      <c r="FN238" s="15"/>
      <c r="FO238" s="15"/>
      <c r="FP238" s="15"/>
      <c r="FQ238" s="15"/>
      <c r="FR238" s="15"/>
      <c r="FS238" s="15"/>
      <c r="FT238" s="15"/>
      <c r="FU238" s="15"/>
      <c r="FV238" s="15"/>
      <c r="FW238" s="15"/>
      <c r="FX238" s="15"/>
      <c r="FY238" s="15"/>
      <c r="FZ238" s="15"/>
      <c r="GA238" s="15"/>
      <c r="GB238" s="15"/>
      <c r="GC238" s="15"/>
      <c r="GD238" s="15"/>
      <c r="GE238" s="15"/>
      <c r="GF238" s="15"/>
      <c r="GG238" s="15"/>
      <c r="GH238" s="15"/>
      <c r="GI238" s="15"/>
      <c r="GJ238" s="15"/>
      <c r="GK238" s="15"/>
      <c r="GL238" s="15"/>
      <c r="GM238" s="15"/>
      <c r="GN238" s="15"/>
      <c r="GO238" s="15"/>
      <c r="GP238" s="15"/>
      <c r="GQ238" s="15"/>
      <c r="GR238" s="15"/>
      <c r="GS238" s="15"/>
      <c r="GT238" s="15"/>
      <c r="GU238" s="15"/>
      <c r="GV238" s="15"/>
      <c r="GW238" s="15"/>
      <c r="GX238" s="15"/>
      <c r="GY238" s="15"/>
      <c r="GZ238" s="15"/>
      <c r="HA238" s="15"/>
      <c r="HB238" s="15"/>
      <c r="HC238" s="15"/>
      <c r="HD238" s="15"/>
      <c r="HE238" s="15"/>
      <c r="HF238" s="15"/>
      <c r="HG238" s="15"/>
      <c r="HH238" s="15"/>
      <c r="HI238" s="15"/>
      <c r="HJ238" s="15"/>
      <c r="HK238" s="15"/>
      <c r="HL238" s="15"/>
      <c r="HM238" s="15"/>
      <c r="HN238" s="15"/>
      <c r="HO238" s="15"/>
      <c r="HP238" s="15"/>
      <c r="HQ238" s="15"/>
      <c r="HR238" s="15"/>
      <c r="HS238" s="15"/>
      <c r="HT238" s="15"/>
      <c r="HU238" s="15"/>
      <c r="HV238" s="15"/>
      <c r="HW238" s="15"/>
      <c r="HX238" s="15"/>
      <c r="HY238" s="15"/>
      <c r="HZ238" s="15"/>
      <c r="IA238" s="15"/>
      <c r="IB238" s="15"/>
      <c r="IC238" s="15"/>
      <c r="ID238" s="15"/>
      <c r="IE238" s="15"/>
      <c r="IF238" s="15"/>
      <c r="IG238" s="15"/>
      <c r="IH238" s="15"/>
      <c r="II238" s="15"/>
      <c r="IJ238" s="15"/>
      <c r="IK238" s="15"/>
      <c r="IL238" s="15"/>
      <c r="IM238" s="15"/>
      <c r="IN238" s="15"/>
      <c r="IO238" s="15"/>
      <c r="IP238" s="15"/>
      <c r="IQ238" s="15"/>
      <c r="IR238" s="15"/>
      <c r="IS238" s="15"/>
      <c r="IT238" s="15"/>
      <c r="IU238" s="15"/>
      <c r="IV238" s="15"/>
    </row>
    <row r="239" spans="1:256" s="105" customFormat="1" ht="12.75">
      <c r="A239" s="130" t="s">
        <v>155</v>
      </c>
      <c r="B239" s="362" t="s">
        <v>949</v>
      </c>
      <c r="C239" s="363" t="s">
        <v>870</v>
      </c>
      <c r="D239" s="400">
        <v>2900</v>
      </c>
      <c r="E239" s="365">
        <v>2900</v>
      </c>
      <c r="F239" s="365">
        <v>938</v>
      </c>
      <c r="G239" s="439">
        <f t="shared" si="8"/>
        <v>32.3448275862069</v>
      </c>
      <c r="H239" s="28"/>
      <c r="I239" s="28"/>
      <c r="J239" s="28"/>
      <c r="K239" s="28"/>
      <c r="L239" s="28"/>
      <c r="M239" s="28"/>
      <c r="N239" s="28"/>
      <c r="O239" s="69"/>
      <c r="P239" s="15"/>
      <c r="Q239" s="15"/>
      <c r="R239" s="134"/>
      <c r="S239" s="15"/>
      <c r="T239" s="15"/>
      <c r="U239" s="15"/>
      <c r="V239" s="15"/>
      <c r="W239" s="134"/>
      <c r="X239" s="15"/>
      <c r="Y239" s="15"/>
      <c r="Z239" s="15"/>
      <c r="AA239" s="15"/>
      <c r="AB239" s="15"/>
      <c r="AC239" s="15"/>
      <c r="AD239" s="15"/>
      <c r="AE239" s="15"/>
      <c r="AF239" s="15"/>
      <c r="AG239" s="15"/>
      <c r="AH239" s="15"/>
      <c r="AI239" s="15"/>
      <c r="AJ239" s="15"/>
      <c r="AK239" s="15"/>
      <c r="AL239" s="15"/>
      <c r="AM239" s="15"/>
      <c r="AN239" s="15"/>
      <c r="AO239" s="15"/>
      <c r="AP239" s="15"/>
      <c r="AQ239" s="15"/>
      <c r="AR239" s="15"/>
      <c r="AS239" s="15"/>
      <c r="AT239" s="15"/>
      <c r="AU239" s="15"/>
      <c r="AV239" s="15"/>
      <c r="AW239" s="15"/>
      <c r="AX239" s="15"/>
      <c r="AY239" s="15"/>
      <c r="AZ239" s="15"/>
      <c r="BA239" s="15"/>
      <c r="BB239" s="15"/>
      <c r="BC239" s="15"/>
      <c r="BD239" s="15"/>
      <c r="BE239" s="15"/>
      <c r="BF239" s="15"/>
      <c r="BG239" s="15"/>
      <c r="BH239" s="15"/>
      <c r="BI239" s="15"/>
      <c r="BJ239" s="15"/>
      <c r="BK239" s="15"/>
      <c r="BL239" s="15"/>
      <c r="BM239" s="15"/>
      <c r="BN239" s="15"/>
      <c r="BO239" s="15"/>
      <c r="BP239" s="15"/>
      <c r="BQ239" s="15"/>
      <c r="BR239" s="15"/>
      <c r="BS239" s="15"/>
      <c r="BT239" s="15"/>
      <c r="BU239" s="15"/>
      <c r="BV239" s="15"/>
      <c r="BW239" s="15"/>
      <c r="BX239" s="15"/>
      <c r="BY239" s="15"/>
      <c r="BZ239" s="15"/>
      <c r="CA239" s="15"/>
      <c r="CB239" s="15"/>
      <c r="CC239" s="15"/>
      <c r="CD239" s="15"/>
      <c r="CE239" s="15"/>
      <c r="CF239" s="15"/>
      <c r="CG239" s="15"/>
      <c r="CH239" s="15"/>
      <c r="CI239" s="15"/>
      <c r="CJ239" s="15"/>
      <c r="CK239" s="15"/>
      <c r="CL239" s="15"/>
      <c r="CM239" s="15"/>
      <c r="CN239" s="15"/>
      <c r="CO239" s="15"/>
      <c r="CP239" s="15"/>
      <c r="CQ239" s="15"/>
      <c r="CR239" s="15"/>
      <c r="CS239" s="15"/>
      <c r="CT239" s="15"/>
      <c r="CU239" s="15"/>
      <c r="CV239" s="15"/>
      <c r="CW239" s="15"/>
      <c r="CX239" s="15"/>
      <c r="CY239" s="15"/>
      <c r="CZ239" s="15"/>
      <c r="DA239" s="15"/>
      <c r="DB239" s="15"/>
      <c r="DC239" s="15"/>
      <c r="DD239" s="15"/>
      <c r="DE239" s="15"/>
      <c r="DF239" s="15"/>
      <c r="DG239" s="15"/>
      <c r="DH239" s="15"/>
      <c r="DI239" s="15"/>
      <c r="DJ239" s="15"/>
      <c r="DK239" s="15"/>
      <c r="DL239" s="15"/>
      <c r="DM239" s="15"/>
      <c r="DN239" s="15"/>
      <c r="DO239" s="15"/>
      <c r="DP239" s="15"/>
      <c r="DQ239" s="15"/>
      <c r="DR239" s="15"/>
      <c r="DS239" s="15"/>
      <c r="DT239" s="15"/>
      <c r="DU239" s="15"/>
      <c r="DV239" s="15"/>
      <c r="DW239" s="15"/>
      <c r="DX239" s="15"/>
      <c r="DY239" s="15"/>
      <c r="DZ239" s="15"/>
      <c r="EA239" s="15"/>
      <c r="EB239" s="15"/>
      <c r="EC239" s="15"/>
      <c r="ED239" s="15"/>
      <c r="EE239" s="15"/>
      <c r="EF239" s="15"/>
      <c r="EG239" s="15"/>
      <c r="EH239" s="15"/>
      <c r="EI239" s="15"/>
      <c r="EJ239" s="15"/>
      <c r="EK239" s="15"/>
      <c r="EL239" s="15"/>
      <c r="EM239" s="15"/>
      <c r="EN239" s="15"/>
      <c r="EO239" s="15"/>
      <c r="EP239" s="15"/>
      <c r="EQ239" s="15"/>
      <c r="ER239" s="15"/>
      <c r="ES239" s="15"/>
      <c r="ET239" s="15"/>
      <c r="EU239" s="15"/>
      <c r="EV239" s="15"/>
      <c r="EW239" s="15"/>
      <c r="EX239" s="15"/>
      <c r="EY239" s="15"/>
      <c r="EZ239" s="15"/>
      <c r="FA239" s="15"/>
      <c r="FB239" s="15"/>
      <c r="FC239" s="15"/>
      <c r="FD239" s="15"/>
      <c r="FE239" s="15"/>
      <c r="FF239" s="15"/>
      <c r="FG239" s="15"/>
      <c r="FH239" s="15"/>
      <c r="FI239" s="15"/>
      <c r="FJ239" s="15"/>
      <c r="FK239" s="15"/>
      <c r="FL239" s="15"/>
      <c r="FM239" s="15"/>
      <c r="FN239" s="15"/>
      <c r="FO239" s="15"/>
      <c r="FP239" s="15"/>
      <c r="FQ239" s="15"/>
      <c r="FR239" s="15"/>
      <c r="FS239" s="15"/>
      <c r="FT239" s="15"/>
      <c r="FU239" s="15"/>
      <c r="FV239" s="15"/>
      <c r="FW239" s="15"/>
      <c r="FX239" s="15"/>
      <c r="FY239" s="15"/>
      <c r="FZ239" s="15"/>
      <c r="GA239" s="15"/>
      <c r="GB239" s="15"/>
      <c r="GC239" s="15"/>
      <c r="GD239" s="15"/>
      <c r="GE239" s="15"/>
      <c r="GF239" s="15"/>
      <c r="GG239" s="15"/>
      <c r="GH239" s="15"/>
      <c r="GI239" s="15"/>
      <c r="GJ239" s="15"/>
      <c r="GK239" s="15"/>
      <c r="GL239" s="15"/>
      <c r="GM239" s="15"/>
      <c r="GN239" s="15"/>
      <c r="GO239" s="15"/>
      <c r="GP239" s="15"/>
      <c r="GQ239" s="15"/>
      <c r="GR239" s="15"/>
      <c r="GS239" s="15"/>
      <c r="GT239" s="15"/>
      <c r="GU239" s="15"/>
      <c r="GV239" s="15"/>
      <c r="GW239" s="15"/>
      <c r="GX239" s="15"/>
      <c r="GY239" s="15"/>
      <c r="GZ239" s="15"/>
      <c r="HA239" s="15"/>
      <c r="HB239" s="15"/>
      <c r="HC239" s="15"/>
      <c r="HD239" s="15"/>
      <c r="HE239" s="15"/>
      <c r="HF239" s="15"/>
      <c r="HG239" s="15"/>
      <c r="HH239" s="15"/>
      <c r="HI239" s="15"/>
      <c r="HJ239" s="15"/>
      <c r="HK239" s="15"/>
      <c r="HL239" s="15"/>
      <c r="HM239" s="15"/>
      <c r="HN239" s="15"/>
      <c r="HO239" s="15"/>
      <c r="HP239" s="15"/>
      <c r="HQ239" s="15"/>
      <c r="HR239" s="15"/>
      <c r="HS239" s="15"/>
      <c r="HT239" s="15"/>
      <c r="HU239" s="15"/>
      <c r="HV239" s="15"/>
      <c r="HW239" s="15"/>
      <c r="HX239" s="15"/>
      <c r="HY239" s="15"/>
      <c r="HZ239" s="15"/>
      <c r="IA239" s="15"/>
      <c r="IB239" s="15"/>
      <c r="IC239" s="15"/>
      <c r="ID239" s="15"/>
      <c r="IE239" s="15"/>
      <c r="IF239" s="15"/>
      <c r="IG239" s="15"/>
      <c r="IH239" s="15"/>
      <c r="II239" s="15"/>
      <c r="IJ239" s="15"/>
      <c r="IK239" s="15"/>
      <c r="IL239" s="15"/>
      <c r="IM239" s="15"/>
      <c r="IN239" s="15"/>
      <c r="IO239" s="15"/>
      <c r="IP239" s="15"/>
      <c r="IQ239" s="15"/>
      <c r="IR239" s="15"/>
      <c r="IS239" s="15"/>
      <c r="IT239" s="15"/>
      <c r="IU239" s="15"/>
      <c r="IV239" s="15"/>
    </row>
    <row r="240" spans="1:256" s="105" customFormat="1" ht="12.75">
      <c r="A240" s="130" t="s">
        <v>155</v>
      </c>
      <c r="B240" s="362" t="s">
        <v>888</v>
      </c>
      <c r="C240" s="363" t="s">
        <v>251</v>
      </c>
      <c r="D240" s="400">
        <v>750</v>
      </c>
      <c r="E240" s="365">
        <v>2125</v>
      </c>
      <c r="F240" s="365">
        <v>1934</v>
      </c>
      <c r="G240" s="439">
        <f t="shared" si="8"/>
        <v>91.01176470588234</v>
      </c>
      <c r="H240" s="28"/>
      <c r="I240" s="28"/>
      <c r="J240" s="28"/>
      <c r="K240" s="28"/>
      <c r="L240" s="28"/>
      <c r="M240" s="28"/>
      <c r="N240" s="28"/>
      <c r="O240" s="69"/>
      <c r="P240" s="15"/>
      <c r="Q240" s="15"/>
      <c r="R240" s="134"/>
      <c r="S240" s="15"/>
      <c r="T240" s="15"/>
      <c r="U240" s="15"/>
      <c r="V240" s="15"/>
      <c r="W240" s="134"/>
      <c r="X240" s="15"/>
      <c r="Y240" s="15"/>
      <c r="Z240" s="15"/>
      <c r="AA240" s="15"/>
      <c r="AB240" s="15"/>
      <c r="AC240" s="15"/>
      <c r="AD240" s="15"/>
      <c r="AE240" s="15"/>
      <c r="AF240" s="15"/>
      <c r="AG240" s="15"/>
      <c r="AH240" s="15"/>
      <c r="AI240" s="15"/>
      <c r="AJ240" s="15"/>
      <c r="AK240" s="15"/>
      <c r="AL240" s="15"/>
      <c r="AM240" s="15"/>
      <c r="AN240" s="15"/>
      <c r="AO240" s="15"/>
      <c r="AP240" s="15"/>
      <c r="AQ240" s="15"/>
      <c r="AR240" s="15"/>
      <c r="AS240" s="15"/>
      <c r="AT240" s="15"/>
      <c r="AU240" s="15"/>
      <c r="AV240" s="15"/>
      <c r="AW240" s="15"/>
      <c r="AX240" s="15"/>
      <c r="AY240" s="15"/>
      <c r="AZ240" s="15"/>
      <c r="BA240" s="15"/>
      <c r="BB240" s="15"/>
      <c r="BC240" s="15"/>
      <c r="BD240" s="15"/>
      <c r="BE240" s="15"/>
      <c r="BF240" s="15"/>
      <c r="BG240" s="15"/>
      <c r="BH240" s="15"/>
      <c r="BI240" s="15"/>
      <c r="BJ240" s="15"/>
      <c r="BK240" s="15"/>
      <c r="BL240" s="15"/>
      <c r="BM240" s="15"/>
      <c r="BN240" s="15"/>
      <c r="BO240" s="15"/>
      <c r="BP240" s="15"/>
      <c r="BQ240" s="15"/>
      <c r="BR240" s="15"/>
      <c r="BS240" s="15"/>
      <c r="BT240" s="15"/>
      <c r="BU240" s="15"/>
      <c r="BV240" s="15"/>
      <c r="BW240" s="15"/>
      <c r="BX240" s="15"/>
      <c r="BY240" s="15"/>
      <c r="BZ240" s="15"/>
      <c r="CA240" s="15"/>
      <c r="CB240" s="15"/>
      <c r="CC240" s="15"/>
      <c r="CD240" s="15"/>
      <c r="CE240" s="15"/>
      <c r="CF240" s="15"/>
      <c r="CG240" s="15"/>
      <c r="CH240" s="15"/>
      <c r="CI240" s="15"/>
      <c r="CJ240" s="15"/>
      <c r="CK240" s="15"/>
      <c r="CL240" s="15"/>
      <c r="CM240" s="15"/>
      <c r="CN240" s="15"/>
      <c r="CO240" s="15"/>
      <c r="CP240" s="15"/>
      <c r="CQ240" s="15"/>
      <c r="CR240" s="15"/>
      <c r="CS240" s="15"/>
      <c r="CT240" s="15"/>
      <c r="CU240" s="15"/>
      <c r="CV240" s="15"/>
      <c r="CW240" s="15"/>
      <c r="CX240" s="15"/>
      <c r="CY240" s="15"/>
      <c r="CZ240" s="15"/>
      <c r="DA240" s="15"/>
      <c r="DB240" s="15"/>
      <c r="DC240" s="15"/>
      <c r="DD240" s="15"/>
      <c r="DE240" s="15"/>
      <c r="DF240" s="15"/>
      <c r="DG240" s="15"/>
      <c r="DH240" s="15"/>
      <c r="DI240" s="15"/>
      <c r="DJ240" s="15"/>
      <c r="DK240" s="15"/>
      <c r="DL240" s="15"/>
      <c r="DM240" s="15"/>
      <c r="DN240" s="15"/>
      <c r="DO240" s="15"/>
      <c r="DP240" s="15"/>
      <c r="DQ240" s="15"/>
      <c r="DR240" s="15"/>
      <c r="DS240" s="15"/>
      <c r="DT240" s="15"/>
      <c r="DU240" s="15"/>
      <c r="DV240" s="15"/>
      <c r="DW240" s="15"/>
      <c r="DX240" s="15"/>
      <c r="DY240" s="15"/>
      <c r="DZ240" s="15"/>
      <c r="EA240" s="15"/>
      <c r="EB240" s="15"/>
      <c r="EC240" s="15"/>
      <c r="ED240" s="15"/>
      <c r="EE240" s="15"/>
      <c r="EF240" s="15"/>
      <c r="EG240" s="15"/>
      <c r="EH240" s="15"/>
      <c r="EI240" s="15"/>
      <c r="EJ240" s="15"/>
      <c r="EK240" s="15"/>
      <c r="EL240" s="15"/>
      <c r="EM240" s="15"/>
      <c r="EN240" s="15"/>
      <c r="EO240" s="15"/>
      <c r="EP240" s="15"/>
      <c r="EQ240" s="15"/>
      <c r="ER240" s="15"/>
      <c r="ES240" s="15"/>
      <c r="ET240" s="15"/>
      <c r="EU240" s="15"/>
      <c r="EV240" s="15"/>
      <c r="EW240" s="15"/>
      <c r="EX240" s="15"/>
      <c r="EY240" s="15"/>
      <c r="EZ240" s="15"/>
      <c r="FA240" s="15"/>
      <c r="FB240" s="15"/>
      <c r="FC240" s="15"/>
      <c r="FD240" s="15"/>
      <c r="FE240" s="15"/>
      <c r="FF240" s="15"/>
      <c r="FG240" s="15"/>
      <c r="FH240" s="15"/>
      <c r="FI240" s="15"/>
      <c r="FJ240" s="15"/>
      <c r="FK240" s="15"/>
      <c r="FL240" s="15"/>
      <c r="FM240" s="15"/>
      <c r="FN240" s="15"/>
      <c r="FO240" s="15"/>
      <c r="FP240" s="15"/>
      <c r="FQ240" s="15"/>
      <c r="FR240" s="15"/>
      <c r="FS240" s="15"/>
      <c r="FT240" s="15"/>
      <c r="FU240" s="15"/>
      <c r="FV240" s="15"/>
      <c r="FW240" s="15"/>
      <c r="FX240" s="15"/>
      <c r="FY240" s="15"/>
      <c r="FZ240" s="15"/>
      <c r="GA240" s="15"/>
      <c r="GB240" s="15"/>
      <c r="GC240" s="15"/>
      <c r="GD240" s="15"/>
      <c r="GE240" s="15"/>
      <c r="GF240" s="15"/>
      <c r="GG240" s="15"/>
      <c r="GH240" s="15"/>
      <c r="GI240" s="15"/>
      <c r="GJ240" s="15"/>
      <c r="GK240" s="15"/>
      <c r="GL240" s="15"/>
      <c r="GM240" s="15"/>
      <c r="GN240" s="15"/>
      <c r="GO240" s="15"/>
      <c r="GP240" s="15"/>
      <c r="GQ240" s="15"/>
      <c r="GR240" s="15"/>
      <c r="GS240" s="15"/>
      <c r="GT240" s="15"/>
      <c r="GU240" s="15"/>
      <c r="GV240" s="15"/>
      <c r="GW240" s="15"/>
      <c r="GX240" s="15"/>
      <c r="GY240" s="15"/>
      <c r="GZ240" s="15"/>
      <c r="HA240" s="15"/>
      <c r="HB240" s="15"/>
      <c r="HC240" s="15"/>
      <c r="HD240" s="15"/>
      <c r="HE240" s="15"/>
      <c r="HF240" s="15"/>
      <c r="HG240" s="15"/>
      <c r="HH240" s="15"/>
      <c r="HI240" s="15"/>
      <c r="HJ240" s="15"/>
      <c r="HK240" s="15"/>
      <c r="HL240" s="15"/>
      <c r="HM240" s="15"/>
      <c r="HN240" s="15"/>
      <c r="HO240" s="15"/>
      <c r="HP240" s="15"/>
      <c r="HQ240" s="15"/>
      <c r="HR240" s="15"/>
      <c r="HS240" s="15"/>
      <c r="HT240" s="15"/>
      <c r="HU240" s="15"/>
      <c r="HV240" s="15"/>
      <c r="HW240" s="15"/>
      <c r="HX240" s="15"/>
      <c r="HY240" s="15"/>
      <c r="HZ240" s="15"/>
      <c r="IA240" s="15"/>
      <c r="IB240" s="15"/>
      <c r="IC240" s="15"/>
      <c r="ID240" s="15"/>
      <c r="IE240" s="15"/>
      <c r="IF240" s="15"/>
      <c r="IG240" s="15"/>
      <c r="IH240" s="15"/>
      <c r="II240" s="15"/>
      <c r="IJ240" s="15"/>
      <c r="IK240" s="15"/>
      <c r="IL240" s="15"/>
      <c r="IM240" s="15"/>
      <c r="IN240" s="15"/>
      <c r="IO240" s="15"/>
      <c r="IP240" s="15"/>
      <c r="IQ240" s="15"/>
      <c r="IR240" s="15"/>
      <c r="IS240" s="15"/>
      <c r="IT240" s="15"/>
      <c r="IU240" s="15"/>
      <c r="IV240" s="15"/>
    </row>
    <row r="241" spans="1:256" s="105" customFormat="1" ht="12.75">
      <c r="A241" s="130" t="s">
        <v>155</v>
      </c>
      <c r="B241" s="362" t="s">
        <v>252</v>
      </c>
      <c r="C241" s="363" t="s">
        <v>262</v>
      </c>
      <c r="D241" s="400">
        <v>1810</v>
      </c>
      <c r="E241" s="365">
        <v>1810</v>
      </c>
      <c r="F241" s="365">
        <v>1670</v>
      </c>
      <c r="G241" s="439">
        <f t="shared" si="8"/>
        <v>92.26519337016575</v>
      </c>
      <c r="H241" s="28"/>
      <c r="I241" s="28"/>
      <c r="J241" s="28"/>
      <c r="K241" s="28"/>
      <c r="L241" s="28"/>
      <c r="M241" s="28"/>
      <c r="N241" s="28"/>
      <c r="O241" s="69"/>
      <c r="P241" s="15"/>
      <c r="Q241" s="15"/>
      <c r="R241" s="134"/>
      <c r="S241" s="15"/>
      <c r="T241" s="15"/>
      <c r="U241" s="15"/>
      <c r="V241" s="15"/>
      <c r="W241" s="134"/>
      <c r="X241" s="15"/>
      <c r="Y241" s="15"/>
      <c r="Z241" s="15"/>
      <c r="AA241" s="15"/>
      <c r="AB241" s="15"/>
      <c r="AC241" s="15"/>
      <c r="AD241" s="15"/>
      <c r="AE241" s="15"/>
      <c r="AF241" s="15"/>
      <c r="AG241" s="15"/>
      <c r="AH241" s="15"/>
      <c r="AI241" s="15"/>
      <c r="AJ241" s="15"/>
      <c r="AK241" s="15"/>
      <c r="AL241" s="15"/>
      <c r="AM241" s="15"/>
      <c r="AN241" s="15"/>
      <c r="AO241" s="15"/>
      <c r="AP241" s="15"/>
      <c r="AQ241" s="15"/>
      <c r="AR241" s="15"/>
      <c r="AS241" s="15"/>
      <c r="AT241" s="15"/>
      <c r="AU241" s="15"/>
      <c r="AV241" s="15"/>
      <c r="AW241" s="15"/>
      <c r="AX241" s="15"/>
      <c r="AY241" s="15"/>
      <c r="AZ241" s="15"/>
      <c r="BA241" s="15"/>
      <c r="BB241" s="15"/>
      <c r="BC241" s="15"/>
      <c r="BD241" s="15"/>
      <c r="BE241" s="15"/>
      <c r="BF241" s="15"/>
      <c r="BG241" s="15"/>
      <c r="BH241" s="15"/>
      <c r="BI241" s="15"/>
      <c r="BJ241" s="15"/>
      <c r="BK241" s="15"/>
      <c r="BL241" s="15"/>
      <c r="BM241" s="15"/>
      <c r="BN241" s="15"/>
      <c r="BO241" s="15"/>
      <c r="BP241" s="15"/>
      <c r="BQ241" s="15"/>
      <c r="BR241" s="15"/>
      <c r="BS241" s="15"/>
      <c r="BT241" s="15"/>
      <c r="BU241" s="15"/>
      <c r="BV241" s="15"/>
      <c r="BW241" s="15"/>
      <c r="BX241" s="15"/>
      <c r="BY241" s="15"/>
      <c r="BZ241" s="15"/>
      <c r="CA241" s="15"/>
      <c r="CB241" s="15"/>
      <c r="CC241" s="15"/>
      <c r="CD241" s="15"/>
      <c r="CE241" s="15"/>
      <c r="CF241" s="15"/>
      <c r="CG241" s="15"/>
      <c r="CH241" s="15"/>
      <c r="CI241" s="15"/>
      <c r="CJ241" s="15"/>
      <c r="CK241" s="15"/>
      <c r="CL241" s="15"/>
      <c r="CM241" s="15"/>
      <c r="CN241" s="15"/>
      <c r="CO241" s="15"/>
      <c r="CP241" s="15"/>
      <c r="CQ241" s="15"/>
      <c r="CR241" s="15"/>
      <c r="CS241" s="15"/>
      <c r="CT241" s="15"/>
      <c r="CU241" s="15"/>
      <c r="CV241" s="15"/>
      <c r="CW241" s="15"/>
      <c r="CX241" s="15"/>
      <c r="CY241" s="15"/>
      <c r="CZ241" s="15"/>
      <c r="DA241" s="15"/>
      <c r="DB241" s="15"/>
      <c r="DC241" s="15"/>
      <c r="DD241" s="15"/>
      <c r="DE241" s="15"/>
      <c r="DF241" s="15"/>
      <c r="DG241" s="15"/>
      <c r="DH241" s="15"/>
      <c r="DI241" s="15"/>
      <c r="DJ241" s="15"/>
      <c r="DK241" s="15"/>
      <c r="DL241" s="15"/>
      <c r="DM241" s="15"/>
      <c r="DN241" s="15"/>
      <c r="DO241" s="15"/>
      <c r="DP241" s="15"/>
      <c r="DQ241" s="15"/>
      <c r="DR241" s="15"/>
      <c r="DS241" s="15"/>
      <c r="DT241" s="15"/>
      <c r="DU241" s="15"/>
      <c r="DV241" s="15"/>
      <c r="DW241" s="15"/>
      <c r="DX241" s="15"/>
      <c r="DY241" s="15"/>
      <c r="DZ241" s="15"/>
      <c r="EA241" s="15"/>
      <c r="EB241" s="15"/>
      <c r="EC241" s="15"/>
      <c r="ED241" s="15"/>
      <c r="EE241" s="15"/>
      <c r="EF241" s="15"/>
      <c r="EG241" s="15"/>
      <c r="EH241" s="15"/>
      <c r="EI241" s="15"/>
      <c r="EJ241" s="15"/>
      <c r="EK241" s="15"/>
      <c r="EL241" s="15"/>
      <c r="EM241" s="15"/>
      <c r="EN241" s="15"/>
      <c r="EO241" s="15"/>
      <c r="EP241" s="15"/>
      <c r="EQ241" s="15"/>
      <c r="ER241" s="15"/>
      <c r="ES241" s="15"/>
      <c r="ET241" s="15"/>
      <c r="EU241" s="15"/>
      <c r="EV241" s="15"/>
      <c r="EW241" s="15"/>
      <c r="EX241" s="15"/>
      <c r="EY241" s="15"/>
      <c r="EZ241" s="15"/>
      <c r="FA241" s="15"/>
      <c r="FB241" s="15"/>
      <c r="FC241" s="15"/>
      <c r="FD241" s="15"/>
      <c r="FE241" s="15"/>
      <c r="FF241" s="15"/>
      <c r="FG241" s="15"/>
      <c r="FH241" s="15"/>
      <c r="FI241" s="15"/>
      <c r="FJ241" s="15"/>
      <c r="FK241" s="15"/>
      <c r="FL241" s="15"/>
      <c r="FM241" s="15"/>
      <c r="FN241" s="15"/>
      <c r="FO241" s="15"/>
      <c r="FP241" s="15"/>
      <c r="FQ241" s="15"/>
      <c r="FR241" s="15"/>
      <c r="FS241" s="15"/>
      <c r="FT241" s="15"/>
      <c r="FU241" s="15"/>
      <c r="FV241" s="15"/>
      <c r="FW241" s="15"/>
      <c r="FX241" s="15"/>
      <c r="FY241" s="15"/>
      <c r="FZ241" s="15"/>
      <c r="GA241" s="15"/>
      <c r="GB241" s="15"/>
      <c r="GC241" s="15"/>
      <c r="GD241" s="15"/>
      <c r="GE241" s="15"/>
      <c r="GF241" s="15"/>
      <c r="GG241" s="15"/>
      <c r="GH241" s="15"/>
      <c r="GI241" s="15"/>
      <c r="GJ241" s="15"/>
      <c r="GK241" s="15"/>
      <c r="GL241" s="15"/>
      <c r="GM241" s="15"/>
      <c r="GN241" s="15"/>
      <c r="GO241" s="15"/>
      <c r="GP241" s="15"/>
      <c r="GQ241" s="15"/>
      <c r="GR241" s="15"/>
      <c r="GS241" s="15"/>
      <c r="GT241" s="15"/>
      <c r="GU241" s="15"/>
      <c r="GV241" s="15"/>
      <c r="GW241" s="15"/>
      <c r="GX241" s="15"/>
      <c r="GY241" s="15"/>
      <c r="GZ241" s="15"/>
      <c r="HA241" s="15"/>
      <c r="HB241" s="15"/>
      <c r="HC241" s="15"/>
      <c r="HD241" s="15"/>
      <c r="HE241" s="15"/>
      <c r="HF241" s="15"/>
      <c r="HG241" s="15"/>
      <c r="HH241" s="15"/>
      <c r="HI241" s="15"/>
      <c r="HJ241" s="15"/>
      <c r="HK241" s="15"/>
      <c r="HL241" s="15"/>
      <c r="HM241" s="15"/>
      <c r="HN241" s="15"/>
      <c r="HO241" s="15"/>
      <c r="HP241" s="15"/>
      <c r="HQ241" s="15"/>
      <c r="HR241" s="15"/>
      <c r="HS241" s="15"/>
      <c r="HT241" s="15"/>
      <c r="HU241" s="15"/>
      <c r="HV241" s="15"/>
      <c r="HW241" s="15"/>
      <c r="HX241" s="15"/>
      <c r="HY241" s="15"/>
      <c r="HZ241" s="15"/>
      <c r="IA241" s="15"/>
      <c r="IB241" s="15"/>
      <c r="IC241" s="15"/>
      <c r="ID241" s="15"/>
      <c r="IE241" s="15"/>
      <c r="IF241" s="15"/>
      <c r="IG241" s="15"/>
      <c r="IH241" s="15"/>
      <c r="II241" s="15"/>
      <c r="IJ241" s="15"/>
      <c r="IK241" s="15"/>
      <c r="IL241" s="15"/>
      <c r="IM241" s="15"/>
      <c r="IN241" s="15"/>
      <c r="IO241" s="15"/>
      <c r="IP241" s="15"/>
      <c r="IQ241" s="15"/>
      <c r="IR241" s="15"/>
      <c r="IS241" s="15"/>
      <c r="IT241" s="15"/>
      <c r="IU241" s="15"/>
      <c r="IV241" s="15"/>
    </row>
    <row r="242" spans="1:256" s="105" customFormat="1" ht="12.75">
      <c r="A242" s="130" t="s">
        <v>155</v>
      </c>
      <c r="B242" s="362" t="s">
        <v>252</v>
      </c>
      <c r="C242" s="363" t="s">
        <v>263</v>
      </c>
      <c r="D242" s="364">
        <v>2460</v>
      </c>
      <c r="E242" s="365">
        <v>3657</v>
      </c>
      <c r="F242" s="365">
        <v>1169</v>
      </c>
      <c r="G242" s="439">
        <f t="shared" si="8"/>
        <v>31.96609242548537</v>
      </c>
      <c r="H242" s="28"/>
      <c r="I242" s="28"/>
      <c r="J242" s="28"/>
      <c r="K242" s="28"/>
      <c r="L242" s="28"/>
      <c r="M242" s="28"/>
      <c r="N242" s="28"/>
      <c r="O242" s="69"/>
      <c r="P242" s="15"/>
      <c r="Q242" s="15"/>
      <c r="R242" s="134"/>
      <c r="S242" s="15"/>
      <c r="T242" s="15"/>
      <c r="U242" s="134"/>
      <c r="V242" s="15"/>
      <c r="W242" s="134"/>
      <c r="X242" s="15"/>
      <c r="Y242" s="15"/>
      <c r="Z242" s="15"/>
      <c r="AA242" s="15"/>
      <c r="AB242" s="15"/>
      <c r="AC242" s="15"/>
      <c r="AD242" s="15"/>
      <c r="AE242" s="15"/>
      <c r="AF242" s="15"/>
      <c r="AG242" s="15"/>
      <c r="AH242" s="15"/>
      <c r="AI242" s="15"/>
      <c r="AJ242" s="15"/>
      <c r="AK242" s="15"/>
      <c r="AL242" s="15"/>
      <c r="AM242" s="15"/>
      <c r="AN242" s="15"/>
      <c r="AO242" s="15"/>
      <c r="AP242" s="15"/>
      <c r="AQ242" s="15"/>
      <c r="AR242" s="15"/>
      <c r="AS242" s="15"/>
      <c r="AT242" s="15"/>
      <c r="AU242" s="15"/>
      <c r="AV242" s="15"/>
      <c r="AW242" s="15"/>
      <c r="AX242" s="15"/>
      <c r="AY242" s="15"/>
      <c r="AZ242" s="15"/>
      <c r="BA242" s="15"/>
      <c r="BB242" s="15"/>
      <c r="BC242" s="15"/>
      <c r="BD242" s="15"/>
      <c r="BE242" s="15"/>
      <c r="BF242" s="15"/>
      <c r="BG242" s="15"/>
      <c r="BH242" s="15"/>
      <c r="BI242" s="15"/>
      <c r="BJ242" s="15"/>
      <c r="BK242" s="15"/>
      <c r="BL242" s="15"/>
      <c r="BM242" s="15"/>
      <c r="BN242" s="15"/>
      <c r="BO242" s="15"/>
      <c r="BP242" s="15"/>
      <c r="BQ242" s="15"/>
      <c r="BR242" s="15"/>
      <c r="BS242" s="15"/>
      <c r="BT242" s="15"/>
      <c r="BU242" s="15"/>
      <c r="BV242" s="15"/>
      <c r="BW242" s="15"/>
      <c r="BX242" s="15"/>
      <c r="BY242" s="15"/>
      <c r="BZ242" s="15"/>
      <c r="CA242" s="15"/>
      <c r="CB242" s="15"/>
      <c r="CC242" s="15"/>
      <c r="CD242" s="15"/>
      <c r="CE242" s="15"/>
      <c r="CF242" s="15"/>
      <c r="CG242" s="15"/>
      <c r="CH242" s="15"/>
      <c r="CI242" s="15"/>
      <c r="CJ242" s="15"/>
      <c r="CK242" s="15"/>
      <c r="CL242" s="15"/>
      <c r="CM242" s="15"/>
      <c r="CN242" s="15"/>
      <c r="CO242" s="15"/>
      <c r="CP242" s="15"/>
      <c r="CQ242" s="15"/>
      <c r="CR242" s="15"/>
      <c r="CS242" s="15"/>
      <c r="CT242" s="15"/>
      <c r="CU242" s="15"/>
      <c r="CV242" s="15"/>
      <c r="CW242" s="15"/>
      <c r="CX242" s="15"/>
      <c r="CY242" s="15"/>
      <c r="CZ242" s="15"/>
      <c r="DA242" s="15"/>
      <c r="DB242" s="15"/>
      <c r="DC242" s="15"/>
      <c r="DD242" s="15"/>
      <c r="DE242" s="15"/>
      <c r="DF242" s="15"/>
      <c r="DG242" s="15"/>
      <c r="DH242" s="15"/>
      <c r="DI242" s="15"/>
      <c r="DJ242" s="15"/>
      <c r="DK242" s="15"/>
      <c r="DL242" s="15"/>
      <c r="DM242" s="15"/>
      <c r="DN242" s="15"/>
      <c r="DO242" s="15"/>
      <c r="DP242" s="15"/>
      <c r="DQ242" s="15"/>
      <c r="DR242" s="15"/>
      <c r="DS242" s="15"/>
      <c r="DT242" s="15"/>
      <c r="DU242" s="15"/>
      <c r="DV242" s="15"/>
      <c r="DW242" s="15"/>
      <c r="DX242" s="15"/>
      <c r="DY242" s="15"/>
      <c r="DZ242" s="15"/>
      <c r="EA242" s="15"/>
      <c r="EB242" s="15"/>
      <c r="EC242" s="15"/>
      <c r="ED242" s="15"/>
      <c r="EE242" s="15"/>
      <c r="EF242" s="15"/>
      <c r="EG242" s="15"/>
      <c r="EH242" s="15"/>
      <c r="EI242" s="15"/>
      <c r="EJ242" s="15"/>
      <c r="EK242" s="15"/>
      <c r="EL242" s="15"/>
      <c r="EM242" s="15"/>
      <c r="EN242" s="15"/>
      <c r="EO242" s="15"/>
      <c r="EP242" s="15"/>
      <c r="EQ242" s="15"/>
      <c r="ER242" s="15"/>
      <c r="ES242" s="15"/>
      <c r="ET242" s="15"/>
      <c r="EU242" s="15"/>
      <c r="EV242" s="15"/>
      <c r="EW242" s="15"/>
      <c r="EX242" s="15"/>
      <c r="EY242" s="15"/>
      <c r="EZ242" s="15"/>
      <c r="FA242" s="15"/>
      <c r="FB242" s="15"/>
      <c r="FC242" s="15"/>
      <c r="FD242" s="15"/>
      <c r="FE242" s="15"/>
      <c r="FF242" s="15"/>
      <c r="FG242" s="15"/>
      <c r="FH242" s="15"/>
      <c r="FI242" s="15"/>
      <c r="FJ242" s="15"/>
      <c r="FK242" s="15"/>
      <c r="FL242" s="15"/>
      <c r="FM242" s="15"/>
      <c r="FN242" s="15"/>
      <c r="FO242" s="15"/>
      <c r="FP242" s="15"/>
      <c r="FQ242" s="15"/>
      <c r="FR242" s="15"/>
      <c r="FS242" s="15"/>
      <c r="FT242" s="15"/>
      <c r="FU242" s="15"/>
      <c r="FV242" s="15"/>
      <c r="FW242" s="15"/>
      <c r="FX242" s="15"/>
      <c r="FY242" s="15"/>
      <c r="FZ242" s="15"/>
      <c r="GA242" s="15"/>
      <c r="GB242" s="15"/>
      <c r="GC242" s="15"/>
      <c r="GD242" s="15"/>
      <c r="GE242" s="15"/>
      <c r="GF242" s="15"/>
      <c r="GG242" s="15"/>
      <c r="GH242" s="15"/>
      <c r="GI242" s="15"/>
      <c r="GJ242" s="15"/>
      <c r="GK242" s="15"/>
      <c r="GL242" s="15"/>
      <c r="GM242" s="15"/>
      <c r="GN242" s="15"/>
      <c r="GO242" s="15"/>
      <c r="GP242" s="15"/>
      <c r="GQ242" s="15"/>
      <c r="GR242" s="15"/>
      <c r="GS242" s="15"/>
      <c r="GT242" s="15"/>
      <c r="GU242" s="15"/>
      <c r="GV242" s="15"/>
      <c r="GW242" s="15"/>
      <c r="GX242" s="15"/>
      <c r="GY242" s="15"/>
      <c r="GZ242" s="15"/>
      <c r="HA242" s="15"/>
      <c r="HB242" s="15"/>
      <c r="HC242" s="15"/>
      <c r="HD242" s="15"/>
      <c r="HE242" s="15"/>
      <c r="HF242" s="15"/>
      <c r="HG242" s="15"/>
      <c r="HH242" s="15"/>
      <c r="HI242" s="15"/>
      <c r="HJ242" s="15"/>
      <c r="HK242" s="15"/>
      <c r="HL242" s="15"/>
      <c r="HM242" s="15"/>
      <c r="HN242" s="15"/>
      <c r="HO242" s="15"/>
      <c r="HP242" s="15"/>
      <c r="HQ242" s="15"/>
      <c r="HR242" s="15"/>
      <c r="HS242" s="15"/>
      <c r="HT242" s="15"/>
      <c r="HU242" s="15"/>
      <c r="HV242" s="15"/>
      <c r="HW242" s="15"/>
      <c r="HX242" s="15"/>
      <c r="HY242" s="15"/>
      <c r="HZ242" s="15"/>
      <c r="IA242" s="15"/>
      <c r="IB242" s="15"/>
      <c r="IC242" s="15"/>
      <c r="ID242" s="15"/>
      <c r="IE242" s="15"/>
      <c r="IF242" s="15"/>
      <c r="IG242" s="15"/>
      <c r="IH242" s="15"/>
      <c r="II242" s="15"/>
      <c r="IJ242" s="15"/>
      <c r="IK242" s="15"/>
      <c r="IL242" s="15"/>
      <c r="IM242" s="15"/>
      <c r="IN242" s="15"/>
      <c r="IO242" s="15"/>
      <c r="IP242" s="15"/>
      <c r="IQ242" s="15"/>
      <c r="IR242" s="15"/>
      <c r="IS242" s="15"/>
      <c r="IT242" s="15"/>
      <c r="IU242" s="15"/>
      <c r="IV242" s="15"/>
    </row>
    <row r="243" spans="1:256" s="105" customFormat="1" ht="12.75">
      <c r="A243" s="130" t="s">
        <v>155</v>
      </c>
      <c r="B243" s="362" t="s">
        <v>249</v>
      </c>
      <c r="C243" s="363" t="s">
        <v>250</v>
      </c>
      <c r="D243" s="364">
        <v>200</v>
      </c>
      <c r="E243" s="365">
        <v>386</v>
      </c>
      <c r="F243" s="365">
        <v>299</v>
      </c>
      <c r="G243" s="439">
        <f>F243/E243*100</f>
        <v>77.46113989637306</v>
      </c>
      <c r="H243" s="28"/>
      <c r="I243" s="28"/>
      <c r="J243" s="28"/>
      <c r="K243" s="28"/>
      <c r="L243" s="28"/>
      <c r="M243" s="28"/>
      <c r="N243" s="28"/>
      <c r="O243" s="69"/>
      <c r="P243" s="15"/>
      <c r="Q243" s="15"/>
      <c r="R243" s="134"/>
      <c r="S243" s="15"/>
      <c r="T243" s="15"/>
      <c r="U243" s="134"/>
      <c r="V243" s="15"/>
      <c r="W243" s="134"/>
      <c r="X243" s="15"/>
      <c r="Y243" s="15"/>
      <c r="Z243" s="15"/>
      <c r="AA243" s="15"/>
      <c r="AB243" s="15"/>
      <c r="AC243" s="15"/>
      <c r="AD243" s="15"/>
      <c r="AE243" s="15"/>
      <c r="AF243" s="15"/>
      <c r="AG243" s="15"/>
      <c r="AH243" s="15"/>
      <c r="AI243" s="15"/>
      <c r="AJ243" s="15"/>
      <c r="AK243" s="15"/>
      <c r="AL243" s="15"/>
      <c r="AM243" s="15"/>
      <c r="AN243" s="15"/>
      <c r="AO243" s="15"/>
      <c r="AP243" s="15"/>
      <c r="AQ243" s="15"/>
      <c r="AR243" s="15"/>
      <c r="AS243" s="15"/>
      <c r="AT243" s="15"/>
      <c r="AU243" s="15"/>
      <c r="AV243" s="15"/>
      <c r="AW243" s="15"/>
      <c r="AX243" s="15"/>
      <c r="AY243" s="15"/>
      <c r="AZ243" s="15"/>
      <c r="BA243" s="15"/>
      <c r="BB243" s="15"/>
      <c r="BC243" s="15"/>
      <c r="BD243" s="15"/>
      <c r="BE243" s="15"/>
      <c r="BF243" s="15"/>
      <c r="BG243" s="15"/>
      <c r="BH243" s="15"/>
      <c r="BI243" s="15"/>
      <c r="BJ243" s="15"/>
      <c r="BK243" s="15"/>
      <c r="BL243" s="15"/>
      <c r="BM243" s="15"/>
      <c r="BN243" s="15"/>
      <c r="BO243" s="15"/>
      <c r="BP243" s="15"/>
      <c r="BQ243" s="15"/>
      <c r="BR243" s="15"/>
      <c r="BS243" s="15"/>
      <c r="BT243" s="15"/>
      <c r="BU243" s="15"/>
      <c r="BV243" s="15"/>
      <c r="BW243" s="15"/>
      <c r="BX243" s="15"/>
      <c r="BY243" s="15"/>
      <c r="BZ243" s="15"/>
      <c r="CA243" s="15"/>
      <c r="CB243" s="15"/>
      <c r="CC243" s="15"/>
      <c r="CD243" s="15"/>
      <c r="CE243" s="15"/>
      <c r="CF243" s="15"/>
      <c r="CG243" s="15"/>
      <c r="CH243" s="15"/>
      <c r="CI243" s="15"/>
      <c r="CJ243" s="15"/>
      <c r="CK243" s="15"/>
      <c r="CL243" s="15"/>
      <c r="CM243" s="15"/>
      <c r="CN243" s="15"/>
      <c r="CO243" s="15"/>
      <c r="CP243" s="15"/>
      <c r="CQ243" s="15"/>
      <c r="CR243" s="15"/>
      <c r="CS243" s="15"/>
      <c r="CT243" s="15"/>
      <c r="CU243" s="15"/>
      <c r="CV243" s="15"/>
      <c r="CW243" s="15"/>
      <c r="CX243" s="15"/>
      <c r="CY243" s="15"/>
      <c r="CZ243" s="15"/>
      <c r="DA243" s="15"/>
      <c r="DB243" s="15"/>
      <c r="DC243" s="15"/>
      <c r="DD243" s="15"/>
      <c r="DE243" s="15"/>
      <c r="DF243" s="15"/>
      <c r="DG243" s="15"/>
      <c r="DH243" s="15"/>
      <c r="DI243" s="15"/>
      <c r="DJ243" s="15"/>
      <c r="DK243" s="15"/>
      <c r="DL243" s="15"/>
      <c r="DM243" s="15"/>
      <c r="DN243" s="15"/>
      <c r="DO243" s="15"/>
      <c r="DP243" s="15"/>
      <c r="DQ243" s="15"/>
      <c r="DR243" s="15"/>
      <c r="DS243" s="15"/>
      <c r="DT243" s="15"/>
      <c r="DU243" s="15"/>
      <c r="DV243" s="15"/>
      <c r="DW243" s="15"/>
      <c r="DX243" s="15"/>
      <c r="DY243" s="15"/>
      <c r="DZ243" s="15"/>
      <c r="EA243" s="15"/>
      <c r="EB243" s="15"/>
      <c r="EC243" s="15"/>
      <c r="ED243" s="15"/>
      <c r="EE243" s="15"/>
      <c r="EF243" s="15"/>
      <c r="EG243" s="15"/>
      <c r="EH243" s="15"/>
      <c r="EI243" s="15"/>
      <c r="EJ243" s="15"/>
      <c r="EK243" s="15"/>
      <c r="EL243" s="15"/>
      <c r="EM243" s="15"/>
      <c r="EN243" s="15"/>
      <c r="EO243" s="15"/>
      <c r="EP243" s="15"/>
      <c r="EQ243" s="15"/>
      <c r="ER243" s="15"/>
      <c r="ES243" s="15"/>
      <c r="ET243" s="15"/>
      <c r="EU243" s="15"/>
      <c r="EV243" s="15"/>
      <c r="EW243" s="15"/>
      <c r="EX243" s="15"/>
      <c r="EY243" s="15"/>
      <c r="EZ243" s="15"/>
      <c r="FA243" s="15"/>
      <c r="FB243" s="15"/>
      <c r="FC243" s="15"/>
      <c r="FD243" s="15"/>
      <c r="FE243" s="15"/>
      <c r="FF243" s="15"/>
      <c r="FG243" s="15"/>
      <c r="FH243" s="15"/>
      <c r="FI243" s="15"/>
      <c r="FJ243" s="15"/>
      <c r="FK243" s="15"/>
      <c r="FL243" s="15"/>
      <c r="FM243" s="15"/>
      <c r="FN243" s="15"/>
      <c r="FO243" s="15"/>
      <c r="FP243" s="15"/>
      <c r="FQ243" s="15"/>
      <c r="FR243" s="15"/>
      <c r="FS243" s="15"/>
      <c r="FT243" s="15"/>
      <c r="FU243" s="15"/>
      <c r="FV243" s="15"/>
      <c r="FW243" s="15"/>
      <c r="FX243" s="15"/>
      <c r="FY243" s="15"/>
      <c r="FZ243" s="15"/>
      <c r="GA243" s="15"/>
      <c r="GB243" s="15"/>
      <c r="GC243" s="15"/>
      <c r="GD243" s="15"/>
      <c r="GE243" s="15"/>
      <c r="GF243" s="15"/>
      <c r="GG243" s="15"/>
      <c r="GH243" s="15"/>
      <c r="GI243" s="15"/>
      <c r="GJ243" s="15"/>
      <c r="GK243" s="15"/>
      <c r="GL243" s="15"/>
      <c r="GM243" s="15"/>
      <c r="GN243" s="15"/>
      <c r="GO243" s="15"/>
      <c r="GP243" s="15"/>
      <c r="GQ243" s="15"/>
      <c r="GR243" s="15"/>
      <c r="GS243" s="15"/>
      <c r="GT243" s="15"/>
      <c r="GU243" s="15"/>
      <c r="GV243" s="15"/>
      <c r="GW243" s="15"/>
      <c r="GX243" s="15"/>
      <c r="GY243" s="15"/>
      <c r="GZ243" s="15"/>
      <c r="HA243" s="15"/>
      <c r="HB243" s="15"/>
      <c r="HC243" s="15"/>
      <c r="HD243" s="15"/>
      <c r="HE243" s="15"/>
      <c r="HF243" s="15"/>
      <c r="HG243" s="15"/>
      <c r="HH243" s="15"/>
      <c r="HI243" s="15"/>
      <c r="HJ243" s="15"/>
      <c r="HK243" s="15"/>
      <c r="HL243" s="15"/>
      <c r="HM243" s="15"/>
      <c r="HN243" s="15"/>
      <c r="HO243" s="15"/>
      <c r="HP243" s="15"/>
      <c r="HQ243" s="15"/>
      <c r="HR243" s="15"/>
      <c r="HS243" s="15"/>
      <c r="HT243" s="15"/>
      <c r="HU243" s="15"/>
      <c r="HV243" s="15"/>
      <c r="HW243" s="15"/>
      <c r="HX243" s="15"/>
      <c r="HY243" s="15"/>
      <c r="HZ243" s="15"/>
      <c r="IA243" s="15"/>
      <c r="IB243" s="15"/>
      <c r="IC243" s="15"/>
      <c r="ID243" s="15"/>
      <c r="IE243" s="15"/>
      <c r="IF243" s="15"/>
      <c r="IG243" s="15"/>
      <c r="IH243" s="15"/>
      <c r="II243" s="15"/>
      <c r="IJ243" s="15"/>
      <c r="IK243" s="15"/>
      <c r="IL243" s="15"/>
      <c r="IM243" s="15"/>
      <c r="IN243" s="15"/>
      <c r="IO243" s="15"/>
      <c r="IP243" s="15"/>
      <c r="IQ243" s="15"/>
      <c r="IR243" s="15"/>
      <c r="IS243" s="15"/>
      <c r="IT243" s="15"/>
      <c r="IU243" s="15"/>
      <c r="IV243" s="15"/>
    </row>
    <row r="244" spans="1:256" s="105" customFormat="1" ht="25.5">
      <c r="A244" s="130">
        <v>5000</v>
      </c>
      <c r="B244" s="337">
        <v>4324</v>
      </c>
      <c r="C244" s="128" t="s">
        <v>414</v>
      </c>
      <c r="D244" s="156">
        <v>0</v>
      </c>
      <c r="E244" s="155">
        <v>0</v>
      </c>
      <c r="F244" s="267">
        <v>1488</v>
      </c>
      <c r="G244" s="273" t="s">
        <v>739</v>
      </c>
      <c r="H244" s="28"/>
      <c r="I244" s="28"/>
      <c r="J244" s="28"/>
      <c r="K244" s="28"/>
      <c r="L244" s="28"/>
      <c r="M244" s="28"/>
      <c r="N244" s="28"/>
      <c r="O244" s="69"/>
      <c r="P244" s="15"/>
      <c r="Q244" s="15"/>
      <c r="R244" s="134"/>
      <c r="S244" s="15"/>
      <c r="T244" s="15"/>
      <c r="U244" s="134"/>
      <c r="V244" s="15"/>
      <c r="W244" s="134"/>
      <c r="X244" s="15"/>
      <c r="Y244" s="15"/>
      <c r="Z244" s="15"/>
      <c r="AA244" s="15"/>
      <c r="AB244" s="15"/>
      <c r="AC244" s="15"/>
      <c r="AD244" s="15"/>
      <c r="AE244" s="15"/>
      <c r="AF244" s="15"/>
      <c r="AG244" s="15"/>
      <c r="AH244" s="15"/>
      <c r="AI244" s="15"/>
      <c r="AJ244" s="15"/>
      <c r="AK244" s="15"/>
      <c r="AL244" s="15"/>
      <c r="AM244" s="15"/>
      <c r="AN244" s="15"/>
      <c r="AO244" s="15"/>
      <c r="AP244" s="15"/>
      <c r="AQ244" s="15"/>
      <c r="AR244" s="15"/>
      <c r="AS244" s="15"/>
      <c r="AT244" s="15"/>
      <c r="AU244" s="15"/>
      <c r="AV244" s="15"/>
      <c r="AW244" s="15"/>
      <c r="AX244" s="15"/>
      <c r="AY244" s="15"/>
      <c r="AZ244" s="15"/>
      <c r="BA244" s="15"/>
      <c r="BB244" s="15"/>
      <c r="BC244" s="15"/>
      <c r="BD244" s="15"/>
      <c r="BE244" s="15"/>
      <c r="BF244" s="15"/>
      <c r="BG244" s="15"/>
      <c r="BH244" s="15"/>
      <c r="BI244" s="15"/>
      <c r="BJ244" s="15"/>
      <c r="BK244" s="15"/>
      <c r="BL244" s="15"/>
      <c r="BM244" s="15"/>
      <c r="BN244" s="15"/>
      <c r="BO244" s="15"/>
      <c r="BP244" s="15"/>
      <c r="BQ244" s="15"/>
      <c r="BR244" s="15"/>
      <c r="BS244" s="15"/>
      <c r="BT244" s="15"/>
      <c r="BU244" s="15"/>
      <c r="BV244" s="15"/>
      <c r="BW244" s="15"/>
      <c r="BX244" s="15"/>
      <c r="BY244" s="15"/>
      <c r="BZ244" s="15"/>
      <c r="CA244" s="15"/>
      <c r="CB244" s="15"/>
      <c r="CC244" s="15"/>
      <c r="CD244" s="15"/>
      <c r="CE244" s="15"/>
      <c r="CF244" s="15"/>
      <c r="CG244" s="15"/>
      <c r="CH244" s="15"/>
      <c r="CI244" s="15"/>
      <c r="CJ244" s="15"/>
      <c r="CK244" s="15"/>
      <c r="CL244" s="15"/>
      <c r="CM244" s="15"/>
      <c r="CN244" s="15"/>
      <c r="CO244" s="15"/>
      <c r="CP244" s="15"/>
      <c r="CQ244" s="15"/>
      <c r="CR244" s="15"/>
      <c r="CS244" s="15"/>
      <c r="CT244" s="15"/>
      <c r="CU244" s="15"/>
      <c r="CV244" s="15"/>
      <c r="CW244" s="15"/>
      <c r="CX244" s="15"/>
      <c r="CY244" s="15"/>
      <c r="CZ244" s="15"/>
      <c r="DA244" s="15"/>
      <c r="DB244" s="15"/>
      <c r="DC244" s="15"/>
      <c r="DD244" s="15"/>
      <c r="DE244" s="15"/>
      <c r="DF244" s="15"/>
      <c r="DG244" s="15"/>
      <c r="DH244" s="15"/>
      <c r="DI244" s="15"/>
      <c r="DJ244" s="15"/>
      <c r="DK244" s="15"/>
      <c r="DL244" s="15"/>
      <c r="DM244" s="15"/>
      <c r="DN244" s="15"/>
      <c r="DO244" s="15"/>
      <c r="DP244" s="15"/>
      <c r="DQ244" s="15"/>
      <c r="DR244" s="15"/>
      <c r="DS244" s="15"/>
      <c r="DT244" s="15"/>
      <c r="DU244" s="15"/>
      <c r="DV244" s="15"/>
      <c r="DW244" s="15"/>
      <c r="DX244" s="15"/>
      <c r="DY244" s="15"/>
      <c r="DZ244" s="15"/>
      <c r="EA244" s="15"/>
      <c r="EB244" s="15"/>
      <c r="EC244" s="15"/>
      <c r="ED244" s="15"/>
      <c r="EE244" s="15"/>
      <c r="EF244" s="15"/>
      <c r="EG244" s="15"/>
      <c r="EH244" s="15"/>
      <c r="EI244" s="15"/>
      <c r="EJ244" s="15"/>
      <c r="EK244" s="15"/>
      <c r="EL244" s="15"/>
      <c r="EM244" s="15"/>
      <c r="EN244" s="15"/>
      <c r="EO244" s="15"/>
      <c r="EP244" s="15"/>
      <c r="EQ244" s="15"/>
      <c r="ER244" s="15"/>
      <c r="ES244" s="15"/>
      <c r="ET244" s="15"/>
      <c r="EU244" s="15"/>
      <c r="EV244" s="15"/>
      <c r="EW244" s="15"/>
      <c r="EX244" s="15"/>
      <c r="EY244" s="15"/>
      <c r="EZ244" s="15"/>
      <c r="FA244" s="15"/>
      <c r="FB244" s="15"/>
      <c r="FC244" s="15"/>
      <c r="FD244" s="15"/>
      <c r="FE244" s="15"/>
      <c r="FF244" s="15"/>
      <c r="FG244" s="15"/>
      <c r="FH244" s="15"/>
      <c r="FI244" s="15"/>
      <c r="FJ244" s="15"/>
      <c r="FK244" s="15"/>
      <c r="FL244" s="15"/>
      <c r="FM244" s="15"/>
      <c r="FN244" s="15"/>
      <c r="FO244" s="15"/>
      <c r="FP244" s="15"/>
      <c r="FQ244" s="15"/>
      <c r="FR244" s="15"/>
      <c r="FS244" s="15"/>
      <c r="FT244" s="15"/>
      <c r="FU244" s="15"/>
      <c r="FV244" s="15"/>
      <c r="FW244" s="15"/>
      <c r="FX244" s="15"/>
      <c r="FY244" s="15"/>
      <c r="FZ244" s="15"/>
      <c r="GA244" s="15"/>
      <c r="GB244" s="15"/>
      <c r="GC244" s="15"/>
      <c r="GD244" s="15"/>
      <c r="GE244" s="15"/>
      <c r="GF244" s="15"/>
      <c r="GG244" s="15"/>
      <c r="GH244" s="15"/>
      <c r="GI244" s="15"/>
      <c r="GJ244" s="15"/>
      <c r="GK244" s="15"/>
      <c r="GL244" s="15"/>
      <c r="GM244" s="15"/>
      <c r="GN244" s="15"/>
      <c r="GO244" s="15"/>
      <c r="GP244" s="15"/>
      <c r="GQ244" s="15"/>
      <c r="GR244" s="15"/>
      <c r="GS244" s="15"/>
      <c r="GT244" s="15"/>
      <c r="GU244" s="15"/>
      <c r="GV244" s="15"/>
      <c r="GW244" s="15"/>
      <c r="GX244" s="15"/>
      <c r="GY244" s="15"/>
      <c r="GZ244" s="15"/>
      <c r="HA244" s="15"/>
      <c r="HB244" s="15"/>
      <c r="HC244" s="15"/>
      <c r="HD244" s="15"/>
      <c r="HE244" s="15"/>
      <c r="HF244" s="15"/>
      <c r="HG244" s="15"/>
      <c r="HH244" s="15"/>
      <c r="HI244" s="15"/>
      <c r="HJ244" s="15"/>
      <c r="HK244" s="15"/>
      <c r="HL244" s="15"/>
      <c r="HM244" s="15"/>
      <c r="HN244" s="15"/>
      <c r="HO244" s="15"/>
      <c r="HP244" s="15"/>
      <c r="HQ244" s="15"/>
      <c r="HR244" s="15"/>
      <c r="HS244" s="15"/>
      <c r="HT244" s="15"/>
      <c r="HU244" s="15"/>
      <c r="HV244" s="15"/>
      <c r="HW244" s="15"/>
      <c r="HX244" s="15"/>
      <c r="HY244" s="15"/>
      <c r="HZ244" s="15"/>
      <c r="IA244" s="15"/>
      <c r="IB244" s="15"/>
      <c r="IC244" s="15"/>
      <c r="ID244" s="15"/>
      <c r="IE244" s="15"/>
      <c r="IF244" s="15"/>
      <c r="IG244" s="15"/>
      <c r="IH244" s="15"/>
      <c r="II244" s="15"/>
      <c r="IJ244" s="15"/>
      <c r="IK244" s="15"/>
      <c r="IL244" s="15"/>
      <c r="IM244" s="15"/>
      <c r="IN244" s="15"/>
      <c r="IO244" s="15"/>
      <c r="IP244" s="15"/>
      <c r="IQ244" s="15"/>
      <c r="IR244" s="15"/>
      <c r="IS244" s="15"/>
      <c r="IT244" s="15"/>
      <c r="IU244" s="15"/>
      <c r="IV244" s="15"/>
    </row>
    <row r="245" spans="1:256" s="105" customFormat="1" ht="14.25" customHeight="1">
      <c r="A245" s="130" t="s">
        <v>155</v>
      </c>
      <c r="B245" s="127">
        <v>3592</v>
      </c>
      <c r="C245" s="118" t="s">
        <v>994</v>
      </c>
      <c r="D245" s="200">
        <v>0</v>
      </c>
      <c r="E245" s="267">
        <v>611</v>
      </c>
      <c r="F245" s="267">
        <v>581</v>
      </c>
      <c r="G245" s="269">
        <f t="shared" si="8"/>
        <v>95.0900163666121</v>
      </c>
      <c r="H245" s="28"/>
      <c r="I245" s="28"/>
      <c r="J245" s="28"/>
      <c r="K245" s="28"/>
      <c r="L245" s="28"/>
      <c r="M245" s="28"/>
      <c r="N245" s="28"/>
      <c r="O245" s="69"/>
      <c r="P245" s="15"/>
      <c r="Q245" s="15"/>
      <c r="R245" s="134"/>
      <c r="S245" s="15"/>
      <c r="T245" s="15"/>
      <c r="U245" s="134"/>
      <c r="V245" s="15"/>
      <c r="W245" s="134"/>
      <c r="X245" s="15"/>
      <c r="Y245" s="15"/>
      <c r="Z245" s="15"/>
      <c r="AA245" s="15"/>
      <c r="AB245" s="15"/>
      <c r="AC245" s="15"/>
      <c r="AD245" s="15"/>
      <c r="AE245" s="15"/>
      <c r="AF245" s="15"/>
      <c r="AG245" s="15"/>
      <c r="AH245" s="15"/>
      <c r="AI245" s="15"/>
      <c r="AJ245" s="15"/>
      <c r="AK245" s="15"/>
      <c r="AL245" s="15"/>
      <c r="AM245" s="15"/>
      <c r="AN245" s="15"/>
      <c r="AO245" s="15"/>
      <c r="AP245" s="15"/>
      <c r="AQ245" s="15"/>
      <c r="AR245" s="15"/>
      <c r="AS245" s="15"/>
      <c r="AT245" s="15"/>
      <c r="AU245" s="15"/>
      <c r="AV245" s="15"/>
      <c r="AW245" s="15"/>
      <c r="AX245" s="15"/>
      <c r="AY245" s="15"/>
      <c r="AZ245" s="15"/>
      <c r="BA245" s="15"/>
      <c r="BB245" s="15"/>
      <c r="BC245" s="15"/>
      <c r="BD245" s="15"/>
      <c r="BE245" s="15"/>
      <c r="BF245" s="15"/>
      <c r="BG245" s="15"/>
      <c r="BH245" s="15"/>
      <c r="BI245" s="15"/>
      <c r="BJ245" s="15"/>
      <c r="BK245" s="15"/>
      <c r="BL245" s="15"/>
      <c r="BM245" s="15"/>
      <c r="BN245" s="15"/>
      <c r="BO245" s="15"/>
      <c r="BP245" s="15"/>
      <c r="BQ245" s="15"/>
      <c r="BR245" s="15"/>
      <c r="BS245" s="15"/>
      <c r="BT245" s="15"/>
      <c r="BU245" s="15"/>
      <c r="BV245" s="15"/>
      <c r="BW245" s="15"/>
      <c r="BX245" s="15"/>
      <c r="BY245" s="15"/>
      <c r="BZ245" s="15"/>
      <c r="CA245" s="15"/>
      <c r="CB245" s="15"/>
      <c r="CC245" s="15"/>
      <c r="CD245" s="15"/>
      <c r="CE245" s="15"/>
      <c r="CF245" s="15"/>
      <c r="CG245" s="15"/>
      <c r="CH245" s="15"/>
      <c r="CI245" s="15"/>
      <c r="CJ245" s="15"/>
      <c r="CK245" s="15"/>
      <c r="CL245" s="15"/>
      <c r="CM245" s="15"/>
      <c r="CN245" s="15"/>
      <c r="CO245" s="15"/>
      <c r="CP245" s="15"/>
      <c r="CQ245" s="15"/>
      <c r="CR245" s="15"/>
      <c r="CS245" s="15"/>
      <c r="CT245" s="15"/>
      <c r="CU245" s="15"/>
      <c r="CV245" s="15"/>
      <c r="CW245" s="15"/>
      <c r="CX245" s="15"/>
      <c r="CY245" s="15"/>
      <c r="CZ245" s="15"/>
      <c r="DA245" s="15"/>
      <c r="DB245" s="15"/>
      <c r="DC245" s="15"/>
      <c r="DD245" s="15"/>
      <c r="DE245" s="15"/>
      <c r="DF245" s="15"/>
      <c r="DG245" s="15"/>
      <c r="DH245" s="15"/>
      <c r="DI245" s="15"/>
      <c r="DJ245" s="15"/>
      <c r="DK245" s="15"/>
      <c r="DL245" s="15"/>
      <c r="DM245" s="15"/>
      <c r="DN245" s="15"/>
      <c r="DO245" s="15"/>
      <c r="DP245" s="15"/>
      <c r="DQ245" s="15"/>
      <c r="DR245" s="15"/>
      <c r="DS245" s="15"/>
      <c r="DT245" s="15"/>
      <c r="DU245" s="15"/>
      <c r="DV245" s="15"/>
      <c r="DW245" s="15"/>
      <c r="DX245" s="15"/>
      <c r="DY245" s="15"/>
      <c r="DZ245" s="15"/>
      <c r="EA245" s="15"/>
      <c r="EB245" s="15"/>
      <c r="EC245" s="15"/>
      <c r="ED245" s="15"/>
      <c r="EE245" s="15"/>
      <c r="EF245" s="15"/>
      <c r="EG245" s="15"/>
      <c r="EH245" s="15"/>
      <c r="EI245" s="15"/>
      <c r="EJ245" s="15"/>
      <c r="EK245" s="15"/>
      <c r="EL245" s="15"/>
      <c r="EM245" s="15"/>
      <c r="EN245" s="15"/>
      <c r="EO245" s="15"/>
      <c r="EP245" s="15"/>
      <c r="EQ245" s="15"/>
      <c r="ER245" s="15"/>
      <c r="ES245" s="15"/>
      <c r="ET245" s="15"/>
      <c r="EU245" s="15"/>
      <c r="EV245" s="15"/>
      <c r="EW245" s="15"/>
      <c r="EX245" s="15"/>
      <c r="EY245" s="15"/>
      <c r="EZ245" s="15"/>
      <c r="FA245" s="15"/>
      <c r="FB245" s="15"/>
      <c r="FC245" s="15"/>
      <c r="FD245" s="15"/>
      <c r="FE245" s="15"/>
      <c r="FF245" s="15"/>
      <c r="FG245" s="15"/>
      <c r="FH245" s="15"/>
      <c r="FI245" s="15"/>
      <c r="FJ245" s="15"/>
      <c r="FK245" s="15"/>
      <c r="FL245" s="15"/>
      <c r="FM245" s="15"/>
      <c r="FN245" s="15"/>
      <c r="FO245" s="15"/>
      <c r="FP245" s="15"/>
      <c r="FQ245" s="15"/>
      <c r="FR245" s="15"/>
      <c r="FS245" s="15"/>
      <c r="FT245" s="15"/>
      <c r="FU245" s="15"/>
      <c r="FV245" s="15"/>
      <c r="FW245" s="15"/>
      <c r="FX245" s="15"/>
      <c r="FY245" s="15"/>
      <c r="FZ245" s="15"/>
      <c r="GA245" s="15"/>
      <c r="GB245" s="15"/>
      <c r="GC245" s="15"/>
      <c r="GD245" s="15"/>
      <c r="GE245" s="15"/>
      <c r="GF245" s="15"/>
      <c r="GG245" s="15"/>
      <c r="GH245" s="15"/>
      <c r="GI245" s="15"/>
      <c r="GJ245" s="15"/>
      <c r="GK245" s="15"/>
      <c r="GL245" s="15"/>
      <c r="GM245" s="15"/>
      <c r="GN245" s="15"/>
      <c r="GO245" s="15"/>
      <c r="GP245" s="15"/>
      <c r="GQ245" s="15"/>
      <c r="GR245" s="15"/>
      <c r="GS245" s="15"/>
      <c r="GT245" s="15"/>
      <c r="GU245" s="15"/>
      <c r="GV245" s="15"/>
      <c r="GW245" s="15"/>
      <c r="GX245" s="15"/>
      <c r="GY245" s="15"/>
      <c r="GZ245" s="15"/>
      <c r="HA245" s="15"/>
      <c r="HB245" s="15"/>
      <c r="HC245" s="15"/>
      <c r="HD245" s="15"/>
      <c r="HE245" s="15"/>
      <c r="HF245" s="15"/>
      <c r="HG245" s="15"/>
      <c r="HH245" s="15"/>
      <c r="HI245" s="15"/>
      <c r="HJ245" s="15"/>
      <c r="HK245" s="15"/>
      <c r="HL245" s="15"/>
      <c r="HM245" s="15"/>
      <c r="HN245" s="15"/>
      <c r="HO245" s="15"/>
      <c r="HP245" s="15"/>
      <c r="HQ245" s="15"/>
      <c r="HR245" s="15"/>
      <c r="HS245" s="15"/>
      <c r="HT245" s="15"/>
      <c r="HU245" s="15"/>
      <c r="HV245" s="15"/>
      <c r="HW245" s="15"/>
      <c r="HX245" s="15"/>
      <c r="HY245" s="15"/>
      <c r="HZ245" s="15"/>
      <c r="IA245" s="15"/>
      <c r="IB245" s="15"/>
      <c r="IC245" s="15"/>
      <c r="ID245" s="15"/>
      <c r="IE245" s="15"/>
      <c r="IF245" s="15"/>
      <c r="IG245" s="15"/>
      <c r="IH245" s="15"/>
      <c r="II245" s="15"/>
      <c r="IJ245" s="15"/>
      <c r="IK245" s="15"/>
      <c r="IL245" s="15"/>
      <c r="IM245" s="15"/>
      <c r="IN245" s="15"/>
      <c r="IO245" s="15"/>
      <c r="IP245" s="15"/>
      <c r="IQ245" s="15"/>
      <c r="IR245" s="15"/>
      <c r="IS245" s="15"/>
      <c r="IT245" s="15"/>
      <c r="IU245" s="15"/>
      <c r="IV245" s="15"/>
    </row>
    <row r="246" spans="1:256" s="105" customFormat="1" ht="14.25" customHeight="1">
      <c r="A246" s="130" t="s">
        <v>155</v>
      </c>
      <c r="B246" s="127">
        <v>3531</v>
      </c>
      <c r="C246" s="118" t="s">
        <v>226</v>
      </c>
      <c r="D246" s="200">
        <v>0</v>
      </c>
      <c r="E246" s="267">
        <v>40</v>
      </c>
      <c r="F246" s="267">
        <v>40</v>
      </c>
      <c r="G246" s="269">
        <f t="shared" si="8"/>
        <v>100</v>
      </c>
      <c r="H246" s="28"/>
      <c r="I246" s="28"/>
      <c r="J246" s="28"/>
      <c r="K246" s="28"/>
      <c r="L246" s="28"/>
      <c r="M246" s="28"/>
      <c r="N246" s="28"/>
      <c r="O246" s="69"/>
      <c r="P246" s="15"/>
      <c r="Q246" s="15"/>
      <c r="R246" s="134"/>
      <c r="S246" s="15"/>
      <c r="T246" s="15"/>
      <c r="U246" s="134"/>
      <c r="V246" s="15"/>
      <c r="W246" s="134"/>
      <c r="X246" s="15"/>
      <c r="Y246" s="15"/>
      <c r="Z246" s="15"/>
      <c r="AA246" s="15"/>
      <c r="AB246" s="15"/>
      <c r="AC246" s="15"/>
      <c r="AD246" s="15"/>
      <c r="AE246" s="15"/>
      <c r="AF246" s="15"/>
      <c r="AG246" s="15"/>
      <c r="AH246" s="15"/>
      <c r="AI246" s="15"/>
      <c r="AJ246" s="15"/>
      <c r="AK246" s="15"/>
      <c r="AL246" s="15"/>
      <c r="AM246" s="15"/>
      <c r="AN246" s="15"/>
      <c r="AO246" s="15"/>
      <c r="AP246" s="15"/>
      <c r="AQ246" s="15"/>
      <c r="AR246" s="15"/>
      <c r="AS246" s="15"/>
      <c r="AT246" s="15"/>
      <c r="AU246" s="15"/>
      <c r="AV246" s="15"/>
      <c r="AW246" s="15"/>
      <c r="AX246" s="15"/>
      <c r="AY246" s="15"/>
      <c r="AZ246" s="15"/>
      <c r="BA246" s="15"/>
      <c r="BB246" s="15"/>
      <c r="BC246" s="15"/>
      <c r="BD246" s="15"/>
      <c r="BE246" s="15"/>
      <c r="BF246" s="15"/>
      <c r="BG246" s="15"/>
      <c r="BH246" s="15"/>
      <c r="BI246" s="15"/>
      <c r="BJ246" s="15"/>
      <c r="BK246" s="15"/>
      <c r="BL246" s="15"/>
      <c r="BM246" s="15"/>
      <c r="BN246" s="15"/>
      <c r="BO246" s="15"/>
      <c r="BP246" s="15"/>
      <c r="BQ246" s="15"/>
      <c r="BR246" s="15"/>
      <c r="BS246" s="15"/>
      <c r="BT246" s="15"/>
      <c r="BU246" s="15"/>
      <c r="BV246" s="15"/>
      <c r="BW246" s="15"/>
      <c r="BX246" s="15"/>
      <c r="BY246" s="15"/>
      <c r="BZ246" s="15"/>
      <c r="CA246" s="15"/>
      <c r="CB246" s="15"/>
      <c r="CC246" s="15"/>
      <c r="CD246" s="15"/>
      <c r="CE246" s="15"/>
      <c r="CF246" s="15"/>
      <c r="CG246" s="15"/>
      <c r="CH246" s="15"/>
      <c r="CI246" s="15"/>
      <c r="CJ246" s="15"/>
      <c r="CK246" s="15"/>
      <c r="CL246" s="15"/>
      <c r="CM246" s="15"/>
      <c r="CN246" s="15"/>
      <c r="CO246" s="15"/>
      <c r="CP246" s="15"/>
      <c r="CQ246" s="15"/>
      <c r="CR246" s="15"/>
      <c r="CS246" s="15"/>
      <c r="CT246" s="15"/>
      <c r="CU246" s="15"/>
      <c r="CV246" s="15"/>
      <c r="CW246" s="15"/>
      <c r="CX246" s="15"/>
      <c r="CY246" s="15"/>
      <c r="CZ246" s="15"/>
      <c r="DA246" s="15"/>
      <c r="DB246" s="15"/>
      <c r="DC246" s="15"/>
      <c r="DD246" s="15"/>
      <c r="DE246" s="15"/>
      <c r="DF246" s="15"/>
      <c r="DG246" s="15"/>
      <c r="DH246" s="15"/>
      <c r="DI246" s="15"/>
      <c r="DJ246" s="15"/>
      <c r="DK246" s="15"/>
      <c r="DL246" s="15"/>
      <c r="DM246" s="15"/>
      <c r="DN246" s="15"/>
      <c r="DO246" s="15"/>
      <c r="DP246" s="15"/>
      <c r="DQ246" s="15"/>
      <c r="DR246" s="15"/>
      <c r="DS246" s="15"/>
      <c r="DT246" s="15"/>
      <c r="DU246" s="15"/>
      <c r="DV246" s="15"/>
      <c r="DW246" s="15"/>
      <c r="DX246" s="15"/>
      <c r="DY246" s="15"/>
      <c r="DZ246" s="15"/>
      <c r="EA246" s="15"/>
      <c r="EB246" s="15"/>
      <c r="EC246" s="15"/>
      <c r="ED246" s="15"/>
      <c r="EE246" s="15"/>
      <c r="EF246" s="15"/>
      <c r="EG246" s="15"/>
      <c r="EH246" s="15"/>
      <c r="EI246" s="15"/>
      <c r="EJ246" s="15"/>
      <c r="EK246" s="15"/>
      <c r="EL246" s="15"/>
      <c r="EM246" s="15"/>
      <c r="EN246" s="15"/>
      <c r="EO246" s="15"/>
      <c r="EP246" s="15"/>
      <c r="EQ246" s="15"/>
      <c r="ER246" s="15"/>
      <c r="ES246" s="15"/>
      <c r="ET246" s="15"/>
      <c r="EU246" s="15"/>
      <c r="EV246" s="15"/>
      <c r="EW246" s="15"/>
      <c r="EX246" s="15"/>
      <c r="EY246" s="15"/>
      <c r="EZ246" s="15"/>
      <c r="FA246" s="15"/>
      <c r="FB246" s="15"/>
      <c r="FC246" s="15"/>
      <c r="FD246" s="15"/>
      <c r="FE246" s="15"/>
      <c r="FF246" s="15"/>
      <c r="FG246" s="15"/>
      <c r="FH246" s="15"/>
      <c r="FI246" s="15"/>
      <c r="FJ246" s="15"/>
      <c r="FK246" s="15"/>
      <c r="FL246" s="15"/>
      <c r="FM246" s="15"/>
      <c r="FN246" s="15"/>
      <c r="FO246" s="15"/>
      <c r="FP246" s="15"/>
      <c r="FQ246" s="15"/>
      <c r="FR246" s="15"/>
      <c r="FS246" s="15"/>
      <c r="FT246" s="15"/>
      <c r="FU246" s="15"/>
      <c r="FV246" s="15"/>
      <c r="FW246" s="15"/>
      <c r="FX246" s="15"/>
      <c r="FY246" s="15"/>
      <c r="FZ246" s="15"/>
      <c r="GA246" s="15"/>
      <c r="GB246" s="15"/>
      <c r="GC246" s="15"/>
      <c r="GD246" s="15"/>
      <c r="GE246" s="15"/>
      <c r="GF246" s="15"/>
      <c r="GG246" s="15"/>
      <c r="GH246" s="15"/>
      <c r="GI246" s="15"/>
      <c r="GJ246" s="15"/>
      <c r="GK246" s="15"/>
      <c r="GL246" s="15"/>
      <c r="GM246" s="15"/>
      <c r="GN246" s="15"/>
      <c r="GO246" s="15"/>
      <c r="GP246" s="15"/>
      <c r="GQ246" s="15"/>
      <c r="GR246" s="15"/>
      <c r="GS246" s="15"/>
      <c r="GT246" s="15"/>
      <c r="GU246" s="15"/>
      <c r="GV246" s="15"/>
      <c r="GW246" s="15"/>
      <c r="GX246" s="15"/>
      <c r="GY246" s="15"/>
      <c r="GZ246" s="15"/>
      <c r="HA246" s="15"/>
      <c r="HB246" s="15"/>
      <c r="HC246" s="15"/>
      <c r="HD246" s="15"/>
      <c r="HE246" s="15"/>
      <c r="HF246" s="15"/>
      <c r="HG246" s="15"/>
      <c r="HH246" s="15"/>
      <c r="HI246" s="15"/>
      <c r="HJ246" s="15"/>
      <c r="HK246" s="15"/>
      <c r="HL246" s="15"/>
      <c r="HM246" s="15"/>
      <c r="HN246" s="15"/>
      <c r="HO246" s="15"/>
      <c r="HP246" s="15"/>
      <c r="HQ246" s="15"/>
      <c r="HR246" s="15"/>
      <c r="HS246" s="15"/>
      <c r="HT246" s="15"/>
      <c r="HU246" s="15"/>
      <c r="HV246" s="15"/>
      <c r="HW246" s="15"/>
      <c r="HX246" s="15"/>
      <c r="HY246" s="15"/>
      <c r="HZ246" s="15"/>
      <c r="IA246" s="15"/>
      <c r="IB246" s="15"/>
      <c r="IC246" s="15"/>
      <c r="ID246" s="15"/>
      <c r="IE246" s="15"/>
      <c r="IF246" s="15"/>
      <c r="IG246" s="15"/>
      <c r="IH246" s="15"/>
      <c r="II246" s="15"/>
      <c r="IJ246" s="15"/>
      <c r="IK246" s="15"/>
      <c r="IL246" s="15"/>
      <c r="IM246" s="15"/>
      <c r="IN246" s="15"/>
      <c r="IO246" s="15"/>
      <c r="IP246" s="15"/>
      <c r="IQ246" s="15"/>
      <c r="IR246" s="15"/>
      <c r="IS246" s="15"/>
      <c r="IT246" s="15"/>
      <c r="IU246" s="15"/>
      <c r="IV246" s="15"/>
    </row>
    <row r="247" spans="1:256" s="105" customFormat="1" ht="24" customHeight="1">
      <c r="A247" s="130" t="s">
        <v>155</v>
      </c>
      <c r="B247" s="127">
        <v>6409</v>
      </c>
      <c r="C247" s="118" t="s">
        <v>518</v>
      </c>
      <c r="D247" s="200">
        <v>0</v>
      </c>
      <c r="E247" s="267">
        <v>400</v>
      </c>
      <c r="F247" s="267">
        <v>400</v>
      </c>
      <c r="G247" s="269">
        <f t="shared" si="8"/>
        <v>100</v>
      </c>
      <c r="H247" s="28"/>
      <c r="I247" s="28"/>
      <c r="J247" s="28"/>
      <c r="K247" s="28"/>
      <c r="L247" s="28"/>
      <c r="M247" s="28"/>
      <c r="N247" s="28"/>
      <c r="O247" s="69"/>
      <c r="P247" s="15"/>
      <c r="Q247" s="15"/>
      <c r="R247" s="134"/>
      <c r="S247" s="15"/>
      <c r="T247" s="15"/>
      <c r="U247" s="134"/>
      <c r="V247" s="15"/>
      <c r="W247" s="134"/>
      <c r="X247" s="15"/>
      <c r="Y247" s="15"/>
      <c r="Z247" s="15"/>
      <c r="AA247" s="15"/>
      <c r="AB247" s="15"/>
      <c r="AC247" s="15"/>
      <c r="AD247" s="15"/>
      <c r="AE247" s="15"/>
      <c r="AF247" s="15"/>
      <c r="AG247" s="15"/>
      <c r="AH247" s="15"/>
      <c r="AI247" s="15"/>
      <c r="AJ247" s="15"/>
      <c r="AK247" s="15"/>
      <c r="AL247" s="15"/>
      <c r="AM247" s="15"/>
      <c r="AN247" s="15"/>
      <c r="AO247" s="15"/>
      <c r="AP247" s="15"/>
      <c r="AQ247" s="15"/>
      <c r="AR247" s="15"/>
      <c r="AS247" s="15"/>
      <c r="AT247" s="15"/>
      <c r="AU247" s="15"/>
      <c r="AV247" s="15"/>
      <c r="AW247" s="15"/>
      <c r="AX247" s="15"/>
      <c r="AY247" s="15"/>
      <c r="AZ247" s="15"/>
      <c r="BA247" s="15"/>
      <c r="BB247" s="15"/>
      <c r="BC247" s="15"/>
      <c r="BD247" s="15"/>
      <c r="BE247" s="15"/>
      <c r="BF247" s="15"/>
      <c r="BG247" s="15"/>
      <c r="BH247" s="15"/>
      <c r="BI247" s="15"/>
      <c r="BJ247" s="15"/>
      <c r="BK247" s="15"/>
      <c r="BL247" s="15"/>
      <c r="BM247" s="15"/>
      <c r="BN247" s="15"/>
      <c r="BO247" s="15"/>
      <c r="BP247" s="15"/>
      <c r="BQ247" s="15"/>
      <c r="BR247" s="15"/>
      <c r="BS247" s="15"/>
      <c r="BT247" s="15"/>
      <c r="BU247" s="15"/>
      <c r="BV247" s="15"/>
      <c r="BW247" s="15"/>
      <c r="BX247" s="15"/>
      <c r="BY247" s="15"/>
      <c r="BZ247" s="15"/>
      <c r="CA247" s="15"/>
      <c r="CB247" s="15"/>
      <c r="CC247" s="15"/>
      <c r="CD247" s="15"/>
      <c r="CE247" s="15"/>
      <c r="CF247" s="15"/>
      <c r="CG247" s="15"/>
      <c r="CH247" s="15"/>
      <c r="CI247" s="15"/>
      <c r="CJ247" s="15"/>
      <c r="CK247" s="15"/>
      <c r="CL247" s="15"/>
      <c r="CM247" s="15"/>
      <c r="CN247" s="15"/>
      <c r="CO247" s="15"/>
      <c r="CP247" s="15"/>
      <c r="CQ247" s="15"/>
      <c r="CR247" s="15"/>
      <c r="CS247" s="15"/>
      <c r="CT247" s="15"/>
      <c r="CU247" s="15"/>
      <c r="CV247" s="15"/>
      <c r="CW247" s="15"/>
      <c r="CX247" s="15"/>
      <c r="CY247" s="15"/>
      <c r="CZ247" s="15"/>
      <c r="DA247" s="15"/>
      <c r="DB247" s="15"/>
      <c r="DC247" s="15"/>
      <c r="DD247" s="15"/>
      <c r="DE247" s="15"/>
      <c r="DF247" s="15"/>
      <c r="DG247" s="15"/>
      <c r="DH247" s="15"/>
      <c r="DI247" s="15"/>
      <c r="DJ247" s="15"/>
      <c r="DK247" s="15"/>
      <c r="DL247" s="15"/>
      <c r="DM247" s="15"/>
      <c r="DN247" s="15"/>
      <c r="DO247" s="15"/>
      <c r="DP247" s="15"/>
      <c r="DQ247" s="15"/>
      <c r="DR247" s="15"/>
      <c r="DS247" s="15"/>
      <c r="DT247" s="15"/>
      <c r="DU247" s="15"/>
      <c r="DV247" s="15"/>
      <c r="DW247" s="15"/>
      <c r="DX247" s="15"/>
      <c r="DY247" s="15"/>
      <c r="DZ247" s="15"/>
      <c r="EA247" s="15"/>
      <c r="EB247" s="15"/>
      <c r="EC247" s="15"/>
      <c r="ED247" s="15"/>
      <c r="EE247" s="15"/>
      <c r="EF247" s="15"/>
      <c r="EG247" s="15"/>
      <c r="EH247" s="15"/>
      <c r="EI247" s="15"/>
      <c r="EJ247" s="15"/>
      <c r="EK247" s="15"/>
      <c r="EL247" s="15"/>
      <c r="EM247" s="15"/>
      <c r="EN247" s="15"/>
      <c r="EO247" s="15"/>
      <c r="EP247" s="15"/>
      <c r="EQ247" s="15"/>
      <c r="ER247" s="15"/>
      <c r="ES247" s="15"/>
      <c r="ET247" s="15"/>
      <c r="EU247" s="15"/>
      <c r="EV247" s="15"/>
      <c r="EW247" s="15"/>
      <c r="EX247" s="15"/>
      <c r="EY247" s="15"/>
      <c r="EZ247" s="15"/>
      <c r="FA247" s="15"/>
      <c r="FB247" s="15"/>
      <c r="FC247" s="15"/>
      <c r="FD247" s="15"/>
      <c r="FE247" s="15"/>
      <c r="FF247" s="15"/>
      <c r="FG247" s="15"/>
      <c r="FH247" s="15"/>
      <c r="FI247" s="15"/>
      <c r="FJ247" s="15"/>
      <c r="FK247" s="15"/>
      <c r="FL247" s="15"/>
      <c r="FM247" s="15"/>
      <c r="FN247" s="15"/>
      <c r="FO247" s="15"/>
      <c r="FP247" s="15"/>
      <c r="FQ247" s="15"/>
      <c r="FR247" s="15"/>
      <c r="FS247" s="15"/>
      <c r="FT247" s="15"/>
      <c r="FU247" s="15"/>
      <c r="FV247" s="15"/>
      <c r="FW247" s="15"/>
      <c r="FX247" s="15"/>
      <c r="FY247" s="15"/>
      <c r="FZ247" s="15"/>
      <c r="GA247" s="15"/>
      <c r="GB247" s="15"/>
      <c r="GC247" s="15"/>
      <c r="GD247" s="15"/>
      <c r="GE247" s="15"/>
      <c r="GF247" s="15"/>
      <c r="GG247" s="15"/>
      <c r="GH247" s="15"/>
      <c r="GI247" s="15"/>
      <c r="GJ247" s="15"/>
      <c r="GK247" s="15"/>
      <c r="GL247" s="15"/>
      <c r="GM247" s="15"/>
      <c r="GN247" s="15"/>
      <c r="GO247" s="15"/>
      <c r="GP247" s="15"/>
      <c r="GQ247" s="15"/>
      <c r="GR247" s="15"/>
      <c r="GS247" s="15"/>
      <c r="GT247" s="15"/>
      <c r="GU247" s="15"/>
      <c r="GV247" s="15"/>
      <c r="GW247" s="15"/>
      <c r="GX247" s="15"/>
      <c r="GY247" s="15"/>
      <c r="GZ247" s="15"/>
      <c r="HA247" s="15"/>
      <c r="HB247" s="15"/>
      <c r="HC247" s="15"/>
      <c r="HD247" s="15"/>
      <c r="HE247" s="15"/>
      <c r="HF247" s="15"/>
      <c r="HG247" s="15"/>
      <c r="HH247" s="15"/>
      <c r="HI247" s="15"/>
      <c r="HJ247" s="15"/>
      <c r="HK247" s="15"/>
      <c r="HL247" s="15"/>
      <c r="HM247" s="15"/>
      <c r="HN247" s="15"/>
      <c r="HO247" s="15"/>
      <c r="HP247" s="15"/>
      <c r="HQ247" s="15"/>
      <c r="HR247" s="15"/>
      <c r="HS247" s="15"/>
      <c r="HT247" s="15"/>
      <c r="HU247" s="15"/>
      <c r="HV247" s="15"/>
      <c r="HW247" s="15"/>
      <c r="HX247" s="15"/>
      <c r="HY247" s="15"/>
      <c r="HZ247" s="15"/>
      <c r="IA247" s="15"/>
      <c r="IB247" s="15"/>
      <c r="IC247" s="15"/>
      <c r="ID247" s="15"/>
      <c r="IE247" s="15"/>
      <c r="IF247" s="15"/>
      <c r="IG247" s="15"/>
      <c r="IH247" s="15"/>
      <c r="II247" s="15"/>
      <c r="IJ247" s="15"/>
      <c r="IK247" s="15"/>
      <c r="IL247" s="15"/>
      <c r="IM247" s="15"/>
      <c r="IN247" s="15"/>
      <c r="IO247" s="15"/>
      <c r="IP247" s="15"/>
      <c r="IQ247" s="15"/>
      <c r="IR247" s="15"/>
      <c r="IS247" s="15"/>
      <c r="IT247" s="15"/>
      <c r="IU247" s="15"/>
      <c r="IV247" s="15"/>
    </row>
    <row r="248" spans="1:256" s="105" customFormat="1" ht="12.75">
      <c r="A248" s="179"/>
      <c r="B248" s="196"/>
      <c r="C248" s="195" t="s">
        <v>270</v>
      </c>
      <c r="D248" s="180">
        <f>SUM(D234:D247)-D238</f>
        <v>15120</v>
      </c>
      <c r="E248" s="180">
        <f>SUM(E234:E247)-E238</f>
        <v>18565</v>
      </c>
      <c r="F248" s="180">
        <f>SUM(F234:F247)-F238</f>
        <v>12876</v>
      </c>
      <c r="G248" s="389">
        <f t="shared" si="8"/>
        <v>69.35631564772422</v>
      </c>
      <c r="H248" s="109" t="s">
        <v>438</v>
      </c>
      <c r="I248" s="28"/>
      <c r="J248" s="28"/>
      <c r="K248" s="28"/>
      <c r="L248" s="28"/>
      <c r="M248" s="28"/>
      <c r="N248" s="28"/>
      <c r="O248" s="69" t="s">
        <v>613</v>
      </c>
      <c r="P248" s="69"/>
      <c r="Q248" s="15"/>
      <c r="R248" s="15"/>
      <c r="S248" s="15"/>
      <c r="T248" s="15"/>
      <c r="U248" s="15"/>
      <c r="V248" s="15"/>
      <c r="W248" s="15"/>
      <c r="X248" s="15"/>
      <c r="Y248" s="15"/>
      <c r="Z248" s="15"/>
      <c r="AA248" s="15"/>
      <c r="AB248" s="15"/>
      <c r="AC248" s="15"/>
      <c r="AD248" s="15"/>
      <c r="AE248" s="15"/>
      <c r="AF248" s="15"/>
      <c r="AG248" s="15"/>
      <c r="AH248" s="15"/>
      <c r="AI248" s="15"/>
      <c r="AJ248" s="15"/>
      <c r="AK248" s="15"/>
      <c r="AL248" s="15"/>
      <c r="AM248" s="15"/>
      <c r="AN248" s="15"/>
      <c r="AO248" s="15"/>
      <c r="AP248" s="15"/>
      <c r="AQ248" s="15"/>
      <c r="AR248" s="15"/>
      <c r="AS248" s="15"/>
      <c r="AT248" s="15"/>
      <c r="AU248" s="15"/>
      <c r="AV248" s="15"/>
      <c r="AW248" s="15"/>
      <c r="AX248" s="15"/>
      <c r="AY248" s="15"/>
      <c r="AZ248" s="15"/>
      <c r="BA248" s="15"/>
      <c r="BB248" s="15"/>
      <c r="BC248" s="15"/>
      <c r="BD248" s="15"/>
      <c r="BE248" s="15"/>
      <c r="BF248" s="15"/>
      <c r="BG248" s="15"/>
      <c r="BH248" s="15"/>
      <c r="BI248" s="15"/>
      <c r="BJ248" s="15"/>
      <c r="BK248" s="15"/>
      <c r="BL248" s="15"/>
      <c r="BM248" s="15"/>
      <c r="BN248" s="15"/>
      <c r="BO248" s="15"/>
      <c r="BP248" s="15"/>
      <c r="BQ248" s="15"/>
      <c r="BR248" s="15"/>
      <c r="BS248" s="15"/>
      <c r="BT248" s="15"/>
      <c r="BU248" s="15"/>
      <c r="BV248" s="15"/>
      <c r="BW248" s="15"/>
      <c r="BX248" s="15"/>
      <c r="BY248" s="15"/>
      <c r="BZ248" s="15"/>
      <c r="CA248" s="15"/>
      <c r="CB248" s="15"/>
      <c r="CC248" s="15"/>
      <c r="CD248" s="15"/>
      <c r="CE248" s="15"/>
      <c r="CF248" s="15"/>
      <c r="CG248" s="15"/>
      <c r="CH248" s="15"/>
      <c r="CI248" s="15"/>
      <c r="CJ248" s="15"/>
      <c r="CK248" s="15"/>
      <c r="CL248" s="15"/>
      <c r="CM248" s="15"/>
      <c r="CN248" s="15"/>
      <c r="CO248" s="15"/>
      <c r="CP248" s="15"/>
      <c r="CQ248" s="15"/>
      <c r="CR248" s="15"/>
      <c r="CS248" s="15"/>
      <c r="CT248" s="15"/>
      <c r="CU248" s="15"/>
      <c r="CV248" s="15"/>
      <c r="CW248" s="15"/>
      <c r="CX248" s="15"/>
      <c r="CY248" s="15"/>
      <c r="CZ248" s="15"/>
      <c r="DA248" s="15"/>
      <c r="DB248" s="15"/>
      <c r="DC248" s="15"/>
      <c r="DD248" s="15"/>
      <c r="DE248" s="15"/>
      <c r="DF248" s="15"/>
      <c r="DG248" s="15"/>
      <c r="DH248" s="15"/>
      <c r="DI248" s="15"/>
      <c r="DJ248" s="15"/>
      <c r="DK248" s="15"/>
      <c r="DL248" s="15"/>
      <c r="DM248" s="15"/>
      <c r="DN248" s="15"/>
      <c r="DO248" s="15"/>
      <c r="DP248" s="15"/>
      <c r="DQ248" s="15"/>
      <c r="DR248" s="15"/>
      <c r="DS248" s="15"/>
      <c r="DT248" s="15"/>
      <c r="DU248" s="15"/>
      <c r="DV248" s="15"/>
      <c r="DW248" s="15"/>
      <c r="DX248" s="15"/>
      <c r="DY248" s="15"/>
      <c r="DZ248" s="15"/>
      <c r="EA248" s="15"/>
      <c r="EB248" s="15"/>
      <c r="EC248" s="15"/>
      <c r="ED248" s="15"/>
      <c r="EE248" s="15"/>
      <c r="EF248" s="15"/>
      <c r="EG248" s="15"/>
      <c r="EH248" s="15"/>
      <c r="EI248" s="15"/>
      <c r="EJ248" s="15"/>
      <c r="EK248" s="15"/>
      <c r="EL248" s="15"/>
      <c r="EM248" s="15"/>
      <c r="EN248" s="15"/>
      <c r="EO248" s="15"/>
      <c r="EP248" s="15"/>
      <c r="EQ248" s="15"/>
      <c r="ER248" s="15"/>
      <c r="ES248" s="15"/>
      <c r="ET248" s="15"/>
      <c r="EU248" s="15"/>
      <c r="EV248" s="15"/>
      <c r="EW248" s="15"/>
      <c r="EX248" s="15"/>
      <c r="EY248" s="15"/>
      <c r="EZ248" s="15"/>
      <c r="FA248" s="15"/>
      <c r="FB248" s="15"/>
      <c r="FC248" s="15"/>
      <c r="FD248" s="15"/>
      <c r="FE248" s="15"/>
      <c r="FF248" s="15"/>
      <c r="FG248" s="15"/>
      <c r="FH248" s="15"/>
      <c r="FI248" s="15"/>
      <c r="FJ248" s="15"/>
      <c r="FK248" s="15"/>
      <c r="FL248" s="15"/>
      <c r="FM248" s="15"/>
      <c r="FN248" s="15"/>
      <c r="FO248" s="15"/>
      <c r="FP248" s="15"/>
      <c r="FQ248" s="15"/>
      <c r="FR248" s="15"/>
      <c r="FS248" s="15"/>
      <c r="FT248" s="15"/>
      <c r="FU248" s="15"/>
      <c r="FV248" s="15"/>
      <c r="FW248" s="15"/>
      <c r="FX248" s="15"/>
      <c r="FY248" s="15"/>
      <c r="FZ248" s="15"/>
      <c r="GA248" s="15"/>
      <c r="GB248" s="15"/>
      <c r="GC248" s="15"/>
      <c r="GD248" s="15"/>
      <c r="GE248" s="15"/>
      <c r="GF248" s="15"/>
      <c r="GG248" s="15"/>
      <c r="GH248" s="15"/>
      <c r="GI248" s="15"/>
      <c r="GJ248" s="15"/>
      <c r="GK248" s="15"/>
      <c r="GL248" s="15"/>
      <c r="GM248" s="15"/>
      <c r="GN248" s="15"/>
      <c r="GO248" s="15"/>
      <c r="GP248" s="15"/>
      <c r="GQ248" s="15"/>
      <c r="GR248" s="15"/>
      <c r="GS248" s="15"/>
      <c r="GT248" s="15"/>
      <c r="GU248" s="15"/>
      <c r="GV248" s="15"/>
      <c r="GW248" s="15"/>
      <c r="GX248" s="15"/>
      <c r="GY248" s="15"/>
      <c r="GZ248" s="15"/>
      <c r="HA248" s="15"/>
      <c r="HB248" s="15"/>
      <c r="HC248" s="15"/>
      <c r="HD248" s="15"/>
      <c r="HE248" s="15"/>
      <c r="HF248" s="15"/>
      <c r="HG248" s="15"/>
      <c r="HH248" s="15"/>
      <c r="HI248" s="15"/>
      <c r="HJ248" s="15"/>
      <c r="HK248" s="15"/>
      <c r="HL248" s="15"/>
      <c r="HM248" s="15"/>
      <c r="HN248" s="15"/>
      <c r="HO248" s="15"/>
      <c r="HP248" s="15"/>
      <c r="HQ248" s="15"/>
      <c r="HR248" s="15"/>
      <c r="HS248" s="15"/>
      <c r="HT248" s="15"/>
      <c r="HU248" s="15"/>
      <c r="HV248" s="15"/>
      <c r="HW248" s="15"/>
      <c r="HX248" s="15"/>
      <c r="HY248" s="15"/>
      <c r="HZ248" s="15"/>
      <c r="IA248" s="15"/>
      <c r="IB248" s="15"/>
      <c r="IC248" s="15"/>
      <c r="ID248" s="15"/>
      <c r="IE248" s="15"/>
      <c r="IF248" s="15"/>
      <c r="IG248" s="15"/>
      <c r="IH248" s="15"/>
      <c r="II248" s="15"/>
      <c r="IJ248" s="15"/>
      <c r="IK248" s="15"/>
      <c r="IL248" s="15"/>
      <c r="IM248" s="15"/>
      <c r="IN248" s="15"/>
      <c r="IO248" s="15"/>
      <c r="IP248" s="15"/>
      <c r="IQ248" s="15"/>
      <c r="IR248" s="15"/>
      <c r="IS248" s="15"/>
      <c r="IT248" s="15"/>
      <c r="IU248" s="15"/>
      <c r="IV248" s="15"/>
    </row>
    <row r="249" spans="1:256" s="105" customFormat="1" ht="12.75">
      <c r="A249" s="16"/>
      <c r="B249" s="59"/>
      <c r="C249" s="183"/>
      <c r="D249" s="184"/>
      <c r="E249" s="184"/>
      <c r="F249" s="184"/>
      <c r="G249" s="381"/>
      <c r="H249" s="109"/>
      <c r="I249" s="28"/>
      <c r="J249" s="28"/>
      <c r="K249" s="28"/>
      <c r="L249" s="28"/>
      <c r="M249" s="28"/>
      <c r="N249" s="28"/>
      <c r="O249" s="69"/>
      <c r="P249" s="69"/>
      <c r="Q249" s="15"/>
      <c r="R249" s="15"/>
      <c r="S249" s="15"/>
      <c r="T249" s="15"/>
      <c r="U249" s="15"/>
      <c r="V249" s="15"/>
      <c r="W249" s="15"/>
      <c r="X249" s="15"/>
      <c r="Y249" s="15"/>
      <c r="Z249" s="15"/>
      <c r="AA249" s="15"/>
      <c r="AB249" s="15"/>
      <c r="AC249" s="15"/>
      <c r="AD249" s="15"/>
      <c r="AE249" s="15"/>
      <c r="AF249" s="15"/>
      <c r="AG249" s="15"/>
      <c r="AH249" s="15"/>
      <c r="AI249" s="15"/>
      <c r="AJ249" s="15"/>
      <c r="AK249" s="15"/>
      <c r="AL249" s="15"/>
      <c r="AM249" s="15"/>
      <c r="AN249" s="15"/>
      <c r="AO249" s="15"/>
      <c r="AP249" s="15"/>
      <c r="AQ249" s="15"/>
      <c r="AR249" s="15"/>
      <c r="AS249" s="15"/>
      <c r="AT249" s="15"/>
      <c r="AU249" s="15"/>
      <c r="AV249" s="15"/>
      <c r="AW249" s="15"/>
      <c r="AX249" s="15"/>
      <c r="AY249" s="15"/>
      <c r="AZ249" s="15"/>
      <c r="BA249" s="15"/>
      <c r="BB249" s="15"/>
      <c r="BC249" s="15"/>
      <c r="BD249" s="15"/>
      <c r="BE249" s="15"/>
      <c r="BF249" s="15"/>
      <c r="BG249" s="15"/>
      <c r="BH249" s="15"/>
      <c r="BI249" s="15"/>
      <c r="BJ249" s="15"/>
      <c r="BK249" s="15"/>
      <c r="BL249" s="15"/>
      <c r="BM249" s="15"/>
      <c r="BN249" s="15"/>
      <c r="BO249" s="15"/>
      <c r="BP249" s="15"/>
      <c r="BQ249" s="15"/>
      <c r="BR249" s="15"/>
      <c r="BS249" s="15"/>
      <c r="BT249" s="15"/>
      <c r="BU249" s="15"/>
      <c r="BV249" s="15"/>
      <c r="BW249" s="15"/>
      <c r="BX249" s="15"/>
      <c r="BY249" s="15"/>
      <c r="BZ249" s="15"/>
      <c r="CA249" s="15"/>
      <c r="CB249" s="15"/>
      <c r="CC249" s="15"/>
      <c r="CD249" s="15"/>
      <c r="CE249" s="15"/>
      <c r="CF249" s="15"/>
      <c r="CG249" s="15"/>
      <c r="CH249" s="15"/>
      <c r="CI249" s="15"/>
      <c r="CJ249" s="15"/>
      <c r="CK249" s="15"/>
      <c r="CL249" s="15"/>
      <c r="CM249" s="15"/>
      <c r="CN249" s="15"/>
      <c r="CO249" s="15"/>
      <c r="CP249" s="15"/>
      <c r="CQ249" s="15"/>
      <c r="CR249" s="15"/>
      <c r="CS249" s="15"/>
      <c r="CT249" s="15"/>
      <c r="CU249" s="15"/>
      <c r="CV249" s="15"/>
      <c r="CW249" s="15"/>
      <c r="CX249" s="15"/>
      <c r="CY249" s="15"/>
      <c r="CZ249" s="15"/>
      <c r="DA249" s="15"/>
      <c r="DB249" s="15"/>
      <c r="DC249" s="15"/>
      <c r="DD249" s="15"/>
      <c r="DE249" s="15"/>
      <c r="DF249" s="15"/>
      <c r="DG249" s="15"/>
      <c r="DH249" s="15"/>
      <c r="DI249" s="15"/>
      <c r="DJ249" s="15"/>
      <c r="DK249" s="15"/>
      <c r="DL249" s="15"/>
      <c r="DM249" s="15"/>
      <c r="DN249" s="15"/>
      <c r="DO249" s="15"/>
      <c r="DP249" s="15"/>
      <c r="DQ249" s="15"/>
      <c r="DR249" s="15"/>
      <c r="DS249" s="15"/>
      <c r="DT249" s="15"/>
      <c r="DU249" s="15"/>
      <c r="DV249" s="15"/>
      <c r="DW249" s="15"/>
      <c r="DX249" s="15"/>
      <c r="DY249" s="15"/>
      <c r="DZ249" s="15"/>
      <c r="EA249" s="15"/>
      <c r="EB249" s="15"/>
      <c r="EC249" s="15"/>
      <c r="ED249" s="15"/>
      <c r="EE249" s="15"/>
      <c r="EF249" s="15"/>
      <c r="EG249" s="15"/>
      <c r="EH249" s="15"/>
      <c r="EI249" s="15"/>
      <c r="EJ249" s="15"/>
      <c r="EK249" s="15"/>
      <c r="EL249" s="15"/>
      <c r="EM249" s="15"/>
      <c r="EN249" s="15"/>
      <c r="EO249" s="15"/>
      <c r="EP249" s="15"/>
      <c r="EQ249" s="15"/>
      <c r="ER249" s="15"/>
      <c r="ES249" s="15"/>
      <c r="ET249" s="15"/>
      <c r="EU249" s="15"/>
      <c r="EV249" s="15"/>
      <c r="EW249" s="15"/>
      <c r="EX249" s="15"/>
      <c r="EY249" s="15"/>
      <c r="EZ249" s="15"/>
      <c r="FA249" s="15"/>
      <c r="FB249" s="15"/>
      <c r="FC249" s="15"/>
      <c r="FD249" s="15"/>
      <c r="FE249" s="15"/>
      <c r="FF249" s="15"/>
      <c r="FG249" s="15"/>
      <c r="FH249" s="15"/>
      <c r="FI249" s="15"/>
      <c r="FJ249" s="15"/>
      <c r="FK249" s="15"/>
      <c r="FL249" s="15"/>
      <c r="FM249" s="15"/>
      <c r="FN249" s="15"/>
      <c r="FO249" s="15"/>
      <c r="FP249" s="15"/>
      <c r="FQ249" s="15"/>
      <c r="FR249" s="15"/>
      <c r="FS249" s="15"/>
      <c r="FT249" s="15"/>
      <c r="FU249" s="15"/>
      <c r="FV249" s="15"/>
      <c r="FW249" s="15"/>
      <c r="FX249" s="15"/>
      <c r="FY249" s="15"/>
      <c r="FZ249" s="15"/>
      <c r="GA249" s="15"/>
      <c r="GB249" s="15"/>
      <c r="GC249" s="15"/>
      <c r="GD249" s="15"/>
      <c r="GE249" s="15"/>
      <c r="GF249" s="15"/>
      <c r="GG249" s="15"/>
      <c r="GH249" s="15"/>
      <c r="GI249" s="15"/>
      <c r="GJ249" s="15"/>
      <c r="GK249" s="15"/>
      <c r="GL249" s="15"/>
      <c r="GM249" s="15"/>
      <c r="GN249" s="15"/>
      <c r="GO249" s="15"/>
      <c r="GP249" s="15"/>
      <c r="GQ249" s="15"/>
      <c r="GR249" s="15"/>
      <c r="GS249" s="15"/>
      <c r="GT249" s="15"/>
      <c r="GU249" s="15"/>
      <c r="GV249" s="15"/>
      <c r="GW249" s="15"/>
      <c r="GX249" s="15"/>
      <c r="GY249" s="15"/>
      <c r="GZ249" s="15"/>
      <c r="HA249" s="15"/>
      <c r="HB249" s="15"/>
      <c r="HC249" s="15"/>
      <c r="HD249" s="15"/>
      <c r="HE249" s="15"/>
      <c r="HF249" s="15"/>
      <c r="HG249" s="15"/>
      <c r="HH249" s="15"/>
      <c r="HI249" s="15"/>
      <c r="HJ249" s="15"/>
      <c r="HK249" s="15"/>
      <c r="HL249" s="15"/>
      <c r="HM249" s="15"/>
      <c r="HN249" s="15"/>
      <c r="HO249" s="15"/>
      <c r="HP249" s="15"/>
      <c r="HQ249" s="15"/>
      <c r="HR249" s="15"/>
      <c r="HS249" s="15"/>
      <c r="HT249" s="15"/>
      <c r="HU249" s="15"/>
      <c r="HV249" s="15"/>
      <c r="HW249" s="15"/>
      <c r="HX249" s="15"/>
      <c r="HY249" s="15"/>
      <c r="HZ249" s="15"/>
      <c r="IA249" s="15"/>
      <c r="IB249" s="15"/>
      <c r="IC249" s="15"/>
      <c r="ID249" s="15"/>
      <c r="IE249" s="15"/>
      <c r="IF249" s="15"/>
      <c r="IG249" s="15"/>
      <c r="IH249" s="15"/>
      <c r="II249" s="15"/>
      <c r="IJ249" s="15"/>
      <c r="IK249" s="15"/>
      <c r="IL249" s="15"/>
      <c r="IM249" s="15"/>
      <c r="IN249" s="15"/>
      <c r="IO249" s="15"/>
      <c r="IP249" s="15"/>
      <c r="IQ249" s="15"/>
      <c r="IR249" s="15"/>
      <c r="IS249" s="15"/>
      <c r="IT249" s="15"/>
      <c r="IU249" s="15"/>
      <c r="IV249" s="15"/>
    </row>
    <row r="250" spans="1:256" s="105" customFormat="1" ht="15.75" customHeight="1">
      <c r="A250" s="342" t="s">
        <v>517</v>
      </c>
      <c r="B250" s="184"/>
      <c r="C250" s="185"/>
      <c r="D250" s="229"/>
      <c r="E250" s="185"/>
      <c r="F250" s="229"/>
      <c r="G250" s="99"/>
      <c r="H250" s="109"/>
      <c r="I250" s="28"/>
      <c r="J250" s="28"/>
      <c r="K250" s="28"/>
      <c r="L250" s="28"/>
      <c r="M250" s="28"/>
      <c r="N250" s="28"/>
      <c r="O250" s="69"/>
      <c r="P250" s="69"/>
      <c r="Q250" s="15"/>
      <c r="R250" s="15"/>
      <c r="S250" s="15"/>
      <c r="T250" s="15"/>
      <c r="U250" s="15"/>
      <c r="V250" s="15"/>
      <c r="W250" s="15"/>
      <c r="X250" s="15"/>
      <c r="Y250" s="15"/>
      <c r="Z250" s="15"/>
      <c r="AA250" s="15"/>
      <c r="AB250" s="15"/>
      <c r="AC250" s="15"/>
      <c r="AD250" s="15"/>
      <c r="AE250" s="15"/>
      <c r="AF250" s="15"/>
      <c r="AG250" s="15"/>
      <c r="AH250" s="15"/>
      <c r="AI250" s="15"/>
      <c r="AJ250" s="15"/>
      <c r="AK250" s="15"/>
      <c r="AL250" s="15"/>
      <c r="AM250" s="15"/>
      <c r="AN250" s="15"/>
      <c r="AO250" s="15"/>
      <c r="AP250" s="15"/>
      <c r="AQ250" s="15"/>
      <c r="AR250" s="15"/>
      <c r="AS250" s="15"/>
      <c r="AT250" s="15"/>
      <c r="AU250" s="15"/>
      <c r="AV250" s="15"/>
      <c r="AW250" s="15"/>
      <c r="AX250" s="15"/>
      <c r="AY250" s="15"/>
      <c r="AZ250" s="15"/>
      <c r="BA250" s="15"/>
      <c r="BB250" s="15"/>
      <c r="BC250" s="15"/>
      <c r="BD250" s="15"/>
      <c r="BE250" s="15"/>
      <c r="BF250" s="15"/>
      <c r="BG250" s="15"/>
      <c r="BH250" s="15"/>
      <c r="BI250" s="15"/>
      <c r="BJ250" s="15"/>
      <c r="BK250" s="15"/>
      <c r="BL250" s="15"/>
      <c r="BM250" s="15"/>
      <c r="BN250" s="15"/>
      <c r="BO250" s="15"/>
      <c r="BP250" s="15"/>
      <c r="BQ250" s="15"/>
      <c r="BR250" s="15"/>
      <c r="BS250" s="15"/>
      <c r="BT250" s="15"/>
      <c r="BU250" s="15"/>
      <c r="BV250" s="15"/>
      <c r="BW250" s="15"/>
      <c r="BX250" s="15"/>
      <c r="BY250" s="15"/>
      <c r="BZ250" s="15"/>
      <c r="CA250" s="15"/>
      <c r="CB250" s="15"/>
      <c r="CC250" s="15"/>
      <c r="CD250" s="15"/>
      <c r="CE250" s="15"/>
      <c r="CF250" s="15"/>
      <c r="CG250" s="15"/>
      <c r="CH250" s="15"/>
      <c r="CI250" s="15"/>
      <c r="CJ250" s="15"/>
      <c r="CK250" s="15"/>
      <c r="CL250" s="15"/>
      <c r="CM250" s="15"/>
      <c r="CN250" s="15"/>
      <c r="CO250" s="15"/>
      <c r="CP250" s="15"/>
      <c r="CQ250" s="15"/>
      <c r="CR250" s="15"/>
      <c r="CS250" s="15"/>
      <c r="CT250" s="15"/>
      <c r="CU250" s="15"/>
      <c r="CV250" s="15"/>
      <c r="CW250" s="15"/>
      <c r="CX250" s="15"/>
      <c r="CY250" s="15"/>
      <c r="CZ250" s="15"/>
      <c r="DA250" s="15"/>
      <c r="DB250" s="15"/>
      <c r="DC250" s="15"/>
      <c r="DD250" s="15"/>
      <c r="DE250" s="15"/>
      <c r="DF250" s="15"/>
      <c r="DG250" s="15"/>
      <c r="DH250" s="15"/>
      <c r="DI250" s="15"/>
      <c r="DJ250" s="15"/>
      <c r="DK250" s="15"/>
      <c r="DL250" s="15"/>
      <c r="DM250" s="15"/>
      <c r="DN250" s="15"/>
      <c r="DO250" s="15"/>
      <c r="DP250" s="15"/>
      <c r="DQ250" s="15"/>
      <c r="DR250" s="15"/>
      <c r="DS250" s="15"/>
      <c r="DT250" s="15"/>
      <c r="DU250" s="15"/>
      <c r="DV250" s="15"/>
      <c r="DW250" s="15"/>
      <c r="DX250" s="15"/>
      <c r="DY250" s="15"/>
      <c r="DZ250" s="15"/>
      <c r="EA250" s="15"/>
      <c r="EB250" s="15"/>
      <c r="EC250" s="15"/>
      <c r="ED250" s="15"/>
      <c r="EE250" s="15"/>
      <c r="EF250" s="15"/>
      <c r="EG250" s="15"/>
      <c r="EH250" s="15"/>
      <c r="EI250" s="15"/>
      <c r="EJ250" s="15"/>
      <c r="EK250" s="15"/>
      <c r="EL250" s="15"/>
      <c r="EM250" s="15"/>
      <c r="EN250" s="15"/>
      <c r="EO250" s="15"/>
      <c r="EP250" s="15"/>
      <c r="EQ250" s="15"/>
      <c r="ER250" s="15"/>
      <c r="ES250" s="15"/>
      <c r="ET250" s="15"/>
      <c r="EU250" s="15"/>
      <c r="EV250" s="15"/>
      <c r="EW250" s="15"/>
      <c r="EX250" s="15"/>
      <c r="EY250" s="15"/>
      <c r="EZ250" s="15"/>
      <c r="FA250" s="15"/>
      <c r="FB250" s="15"/>
      <c r="FC250" s="15"/>
      <c r="FD250" s="15"/>
      <c r="FE250" s="15"/>
      <c r="FF250" s="15"/>
      <c r="FG250" s="15"/>
      <c r="FH250" s="15"/>
      <c r="FI250" s="15"/>
      <c r="FJ250" s="15"/>
      <c r="FK250" s="15"/>
      <c r="FL250" s="15"/>
      <c r="FM250" s="15"/>
      <c r="FN250" s="15"/>
      <c r="FO250" s="15"/>
      <c r="FP250" s="15"/>
      <c r="FQ250" s="15"/>
      <c r="FR250" s="15"/>
      <c r="FS250" s="15"/>
      <c r="FT250" s="15"/>
      <c r="FU250" s="15"/>
      <c r="FV250" s="15"/>
      <c r="FW250" s="15"/>
      <c r="FX250" s="15"/>
      <c r="FY250" s="15"/>
      <c r="FZ250" s="15"/>
      <c r="GA250" s="15"/>
      <c r="GB250" s="15"/>
      <c r="GC250" s="15"/>
      <c r="GD250" s="15"/>
      <c r="GE250" s="15"/>
      <c r="GF250" s="15"/>
      <c r="GG250" s="15"/>
      <c r="GH250" s="15"/>
      <c r="GI250" s="15"/>
      <c r="GJ250" s="15"/>
      <c r="GK250" s="15"/>
      <c r="GL250" s="15"/>
      <c r="GM250" s="15"/>
      <c r="GN250" s="15"/>
      <c r="GO250" s="15"/>
      <c r="GP250" s="15"/>
      <c r="GQ250" s="15"/>
      <c r="GR250" s="15"/>
      <c r="GS250" s="15"/>
      <c r="GT250" s="15"/>
      <c r="GU250" s="15"/>
      <c r="GV250" s="15"/>
      <c r="GW250" s="15"/>
      <c r="GX250" s="15"/>
      <c r="GY250" s="15"/>
      <c r="GZ250" s="15"/>
      <c r="HA250" s="15"/>
      <c r="HB250" s="15"/>
      <c r="HC250" s="15"/>
      <c r="HD250" s="15"/>
      <c r="HE250" s="15"/>
      <c r="HF250" s="15"/>
      <c r="HG250" s="15"/>
      <c r="HH250" s="15"/>
      <c r="HI250" s="15"/>
      <c r="HJ250" s="15"/>
      <c r="HK250" s="15"/>
      <c r="HL250" s="15"/>
      <c r="HM250" s="15"/>
      <c r="HN250" s="15"/>
      <c r="HO250" s="15"/>
      <c r="HP250" s="15"/>
      <c r="HQ250" s="15"/>
      <c r="HR250" s="15"/>
      <c r="HS250" s="15"/>
      <c r="HT250" s="15"/>
      <c r="HU250" s="15"/>
      <c r="HV250" s="15"/>
      <c r="HW250" s="15"/>
      <c r="HX250" s="15"/>
      <c r="HY250" s="15"/>
      <c r="HZ250" s="15"/>
      <c r="IA250" s="15"/>
      <c r="IB250" s="15"/>
      <c r="IC250" s="15"/>
      <c r="ID250" s="15"/>
      <c r="IE250" s="15"/>
      <c r="IF250" s="15"/>
      <c r="IG250" s="15"/>
      <c r="IH250" s="15"/>
      <c r="II250" s="15"/>
      <c r="IJ250" s="15"/>
      <c r="IK250" s="15"/>
      <c r="IL250" s="15"/>
      <c r="IM250" s="15"/>
      <c r="IN250" s="15"/>
      <c r="IO250" s="15"/>
      <c r="IP250" s="15"/>
      <c r="IQ250" s="15"/>
      <c r="IR250" s="15"/>
      <c r="IS250" s="15"/>
      <c r="IT250" s="15"/>
      <c r="IU250" s="15"/>
      <c r="IV250" s="15"/>
    </row>
    <row r="251" spans="1:256" s="105" customFormat="1" ht="15" customHeight="1">
      <c r="A251" s="342"/>
      <c r="B251" s="184"/>
      <c r="C251" s="185"/>
      <c r="D251" s="229"/>
      <c r="E251" s="185"/>
      <c r="F251" s="229"/>
      <c r="G251" s="99"/>
      <c r="H251" s="109"/>
      <c r="I251" s="28"/>
      <c r="J251" s="28"/>
      <c r="K251" s="28"/>
      <c r="L251" s="28"/>
      <c r="M251" s="28"/>
      <c r="N251" s="28"/>
      <c r="O251" s="69"/>
      <c r="P251" s="69"/>
      <c r="Q251" s="15"/>
      <c r="R251" s="15"/>
      <c r="S251" s="15"/>
      <c r="T251" s="15"/>
      <c r="U251" s="15"/>
      <c r="V251" s="15"/>
      <c r="W251" s="15"/>
      <c r="X251" s="15"/>
      <c r="Y251" s="15"/>
      <c r="Z251" s="15"/>
      <c r="AA251" s="15"/>
      <c r="AB251" s="15"/>
      <c r="AC251" s="15"/>
      <c r="AD251" s="15"/>
      <c r="AE251" s="15"/>
      <c r="AF251" s="15"/>
      <c r="AG251" s="15"/>
      <c r="AH251" s="15"/>
      <c r="AI251" s="15"/>
      <c r="AJ251" s="15"/>
      <c r="AK251" s="15"/>
      <c r="AL251" s="15"/>
      <c r="AM251" s="15"/>
      <c r="AN251" s="15"/>
      <c r="AO251" s="15"/>
      <c r="AP251" s="15"/>
      <c r="AQ251" s="15"/>
      <c r="AR251" s="15"/>
      <c r="AS251" s="15"/>
      <c r="AT251" s="15"/>
      <c r="AU251" s="15"/>
      <c r="AV251" s="15"/>
      <c r="AW251" s="15"/>
      <c r="AX251" s="15"/>
      <c r="AY251" s="15"/>
      <c r="AZ251" s="15"/>
      <c r="BA251" s="15"/>
      <c r="BB251" s="15"/>
      <c r="BC251" s="15"/>
      <c r="BD251" s="15"/>
      <c r="BE251" s="15"/>
      <c r="BF251" s="15"/>
      <c r="BG251" s="15"/>
      <c r="BH251" s="15"/>
      <c r="BI251" s="15"/>
      <c r="BJ251" s="15"/>
      <c r="BK251" s="15"/>
      <c r="BL251" s="15"/>
      <c r="BM251" s="15"/>
      <c r="BN251" s="15"/>
      <c r="BO251" s="15"/>
      <c r="BP251" s="15"/>
      <c r="BQ251" s="15"/>
      <c r="BR251" s="15"/>
      <c r="BS251" s="15"/>
      <c r="BT251" s="15"/>
      <c r="BU251" s="15"/>
      <c r="BV251" s="15"/>
      <c r="BW251" s="15"/>
      <c r="BX251" s="15"/>
      <c r="BY251" s="15"/>
      <c r="BZ251" s="15"/>
      <c r="CA251" s="15"/>
      <c r="CB251" s="15"/>
      <c r="CC251" s="15"/>
      <c r="CD251" s="15"/>
      <c r="CE251" s="15"/>
      <c r="CF251" s="15"/>
      <c r="CG251" s="15"/>
      <c r="CH251" s="15"/>
      <c r="CI251" s="15"/>
      <c r="CJ251" s="15"/>
      <c r="CK251" s="15"/>
      <c r="CL251" s="15"/>
      <c r="CM251" s="15"/>
      <c r="CN251" s="15"/>
      <c r="CO251" s="15"/>
      <c r="CP251" s="15"/>
      <c r="CQ251" s="15"/>
      <c r="CR251" s="15"/>
      <c r="CS251" s="15"/>
      <c r="CT251" s="15"/>
      <c r="CU251" s="15"/>
      <c r="CV251" s="15"/>
      <c r="CW251" s="15"/>
      <c r="CX251" s="15"/>
      <c r="CY251" s="15"/>
      <c r="CZ251" s="15"/>
      <c r="DA251" s="15"/>
      <c r="DB251" s="15"/>
      <c r="DC251" s="15"/>
      <c r="DD251" s="15"/>
      <c r="DE251" s="15"/>
      <c r="DF251" s="15"/>
      <c r="DG251" s="15"/>
      <c r="DH251" s="15"/>
      <c r="DI251" s="15"/>
      <c r="DJ251" s="15"/>
      <c r="DK251" s="15"/>
      <c r="DL251" s="15"/>
      <c r="DM251" s="15"/>
      <c r="DN251" s="15"/>
      <c r="DO251" s="15"/>
      <c r="DP251" s="15"/>
      <c r="DQ251" s="15"/>
      <c r="DR251" s="15"/>
      <c r="DS251" s="15"/>
      <c r="DT251" s="15"/>
      <c r="DU251" s="15"/>
      <c r="DV251" s="15"/>
      <c r="DW251" s="15"/>
      <c r="DX251" s="15"/>
      <c r="DY251" s="15"/>
      <c r="DZ251" s="15"/>
      <c r="EA251" s="15"/>
      <c r="EB251" s="15"/>
      <c r="EC251" s="15"/>
      <c r="ED251" s="15"/>
      <c r="EE251" s="15"/>
      <c r="EF251" s="15"/>
      <c r="EG251" s="15"/>
      <c r="EH251" s="15"/>
      <c r="EI251" s="15"/>
      <c r="EJ251" s="15"/>
      <c r="EK251" s="15"/>
      <c r="EL251" s="15"/>
      <c r="EM251" s="15"/>
      <c r="EN251" s="15"/>
      <c r="EO251" s="15"/>
      <c r="EP251" s="15"/>
      <c r="EQ251" s="15"/>
      <c r="ER251" s="15"/>
      <c r="ES251" s="15"/>
      <c r="ET251" s="15"/>
      <c r="EU251" s="15"/>
      <c r="EV251" s="15"/>
      <c r="EW251" s="15"/>
      <c r="EX251" s="15"/>
      <c r="EY251" s="15"/>
      <c r="EZ251" s="15"/>
      <c r="FA251" s="15"/>
      <c r="FB251" s="15"/>
      <c r="FC251" s="15"/>
      <c r="FD251" s="15"/>
      <c r="FE251" s="15"/>
      <c r="FF251" s="15"/>
      <c r="FG251" s="15"/>
      <c r="FH251" s="15"/>
      <c r="FI251" s="15"/>
      <c r="FJ251" s="15"/>
      <c r="FK251" s="15"/>
      <c r="FL251" s="15"/>
      <c r="FM251" s="15"/>
      <c r="FN251" s="15"/>
      <c r="FO251" s="15"/>
      <c r="FP251" s="15"/>
      <c r="FQ251" s="15"/>
      <c r="FR251" s="15"/>
      <c r="FS251" s="15"/>
      <c r="FT251" s="15"/>
      <c r="FU251" s="15"/>
      <c r="FV251" s="15"/>
      <c r="FW251" s="15"/>
      <c r="FX251" s="15"/>
      <c r="FY251" s="15"/>
      <c r="FZ251" s="15"/>
      <c r="GA251" s="15"/>
      <c r="GB251" s="15"/>
      <c r="GC251" s="15"/>
      <c r="GD251" s="15"/>
      <c r="GE251" s="15"/>
      <c r="GF251" s="15"/>
      <c r="GG251" s="15"/>
      <c r="GH251" s="15"/>
      <c r="GI251" s="15"/>
      <c r="GJ251" s="15"/>
      <c r="GK251" s="15"/>
      <c r="GL251" s="15"/>
      <c r="GM251" s="15"/>
      <c r="GN251" s="15"/>
      <c r="GO251" s="15"/>
      <c r="GP251" s="15"/>
      <c r="GQ251" s="15"/>
      <c r="GR251" s="15"/>
      <c r="GS251" s="15"/>
      <c r="GT251" s="15"/>
      <c r="GU251" s="15"/>
      <c r="GV251" s="15"/>
      <c r="GW251" s="15"/>
      <c r="GX251" s="15"/>
      <c r="GY251" s="15"/>
      <c r="GZ251" s="15"/>
      <c r="HA251" s="15"/>
      <c r="HB251" s="15"/>
      <c r="HC251" s="15"/>
      <c r="HD251" s="15"/>
      <c r="HE251" s="15"/>
      <c r="HF251" s="15"/>
      <c r="HG251" s="15"/>
      <c r="HH251" s="15"/>
      <c r="HI251" s="15"/>
      <c r="HJ251" s="15"/>
      <c r="HK251" s="15"/>
      <c r="HL251" s="15"/>
      <c r="HM251" s="15"/>
      <c r="HN251" s="15"/>
      <c r="HO251" s="15"/>
      <c r="HP251" s="15"/>
      <c r="HQ251" s="15"/>
      <c r="HR251" s="15"/>
      <c r="HS251" s="15"/>
      <c r="HT251" s="15"/>
      <c r="HU251" s="15"/>
      <c r="HV251" s="15"/>
      <c r="HW251" s="15"/>
      <c r="HX251" s="15"/>
      <c r="HY251" s="15"/>
      <c r="HZ251" s="15"/>
      <c r="IA251" s="15"/>
      <c r="IB251" s="15"/>
      <c r="IC251" s="15"/>
      <c r="ID251" s="15"/>
      <c r="IE251" s="15"/>
      <c r="IF251" s="15"/>
      <c r="IG251" s="15"/>
      <c r="IH251" s="15"/>
      <c r="II251" s="15"/>
      <c r="IJ251" s="15"/>
      <c r="IK251" s="15"/>
      <c r="IL251" s="15"/>
      <c r="IM251" s="15"/>
      <c r="IN251" s="15"/>
      <c r="IO251" s="15"/>
      <c r="IP251" s="15"/>
      <c r="IQ251" s="15"/>
      <c r="IR251" s="15"/>
      <c r="IS251" s="15"/>
      <c r="IT251" s="15"/>
      <c r="IU251" s="15"/>
      <c r="IV251" s="15"/>
    </row>
    <row r="252" spans="1:256" s="105" customFormat="1" ht="24.75" customHeight="1">
      <c r="A252" s="7" t="s">
        <v>325</v>
      </c>
      <c r="B252" s="7" t="s">
        <v>327</v>
      </c>
      <c r="C252" s="5" t="s">
        <v>328</v>
      </c>
      <c r="D252" s="44" t="s">
        <v>471</v>
      </c>
      <c r="E252" s="51" t="s">
        <v>472</v>
      </c>
      <c r="F252" s="5" t="s">
        <v>299</v>
      </c>
      <c r="G252" s="43" t="s">
        <v>473</v>
      </c>
      <c r="H252" s="109"/>
      <c r="I252" s="28"/>
      <c r="J252" s="28"/>
      <c r="K252" s="28"/>
      <c r="L252" s="28"/>
      <c r="M252" s="28"/>
      <c r="N252" s="28"/>
      <c r="O252" s="69"/>
      <c r="P252" s="69"/>
      <c r="Q252" s="15"/>
      <c r="R252" s="134"/>
      <c r="S252" s="15"/>
      <c r="T252" s="15"/>
      <c r="U252" s="15"/>
      <c r="V252" s="15"/>
      <c r="W252" s="15"/>
      <c r="X252" s="15"/>
      <c r="Y252" s="15"/>
      <c r="Z252" s="15"/>
      <c r="AA252" s="15"/>
      <c r="AB252" s="15"/>
      <c r="AC252" s="15"/>
      <c r="AD252" s="15"/>
      <c r="AE252" s="15"/>
      <c r="AF252" s="15"/>
      <c r="AG252" s="15"/>
      <c r="AH252" s="15"/>
      <c r="AI252" s="15"/>
      <c r="AJ252" s="15"/>
      <c r="AK252" s="15"/>
      <c r="AL252" s="15"/>
      <c r="AM252" s="15"/>
      <c r="AN252" s="15"/>
      <c r="AO252" s="15"/>
      <c r="AP252" s="15"/>
      <c r="AQ252" s="15"/>
      <c r="AR252" s="15"/>
      <c r="AS252" s="15"/>
      <c r="AT252" s="15"/>
      <c r="AU252" s="15"/>
      <c r="AV252" s="15"/>
      <c r="AW252" s="15"/>
      <c r="AX252" s="15"/>
      <c r="AY252" s="15"/>
      <c r="AZ252" s="15"/>
      <c r="BA252" s="15"/>
      <c r="BB252" s="15"/>
      <c r="BC252" s="15"/>
      <c r="BD252" s="15"/>
      <c r="BE252" s="15"/>
      <c r="BF252" s="15"/>
      <c r="BG252" s="15"/>
      <c r="BH252" s="15"/>
      <c r="BI252" s="15"/>
      <c r="BJ252" s="15"/>
      <c r="BK252" s="15"/>
      <c r="BL252" s="15"/>
      <c r="BM252" s="15"/>
      <c r="BN252" s="15"/>
      <c r="BO252" s="15"/>
      <c r="BP252" s="15"/>
      <c r="BQ252" s="15"/>
      <c r="BR252" s="15"/>
      <c r="BS252" s="15"/>
      <c r="BT252" s="15"/>
      <c r="BU252" s="15"/>
      <c r="BV252" s="15"/>
      <c r="BW252" s="15"/>
      <c r="BX252" s="15"/>
      <c r="BY252" s="15"/>
      <c r="BZ252" s="15"/>
      <c r="CA252" s="15"/>
      <c r="CB252" s="15"/>
      <c r="CC252" s="15"/>
      <c r="CD252" s="15"/>
      <c r="CE252" s="15"/>
      <c r="CF252" s="15"/>
      <c r="CG252" s="15"/>
      <c r="CH252" s="15"/>
      <c r="CI252" s="15"/>
      <c r="CJ252" s="15"/>
      <c r="CK252" s="15"/>
      <c r="CL252" s="15"/>
      <c r="CM252" s="15"/>
      <c r="CN252" s="15"/>
      <c r="CO252" s="15"/>
      <c r="CP252" s="15"/>
      <c r="CQ252" s="15"/>
      <c r="CR252" s="15"/>
      <c r="CS252" s="15"/>
      <c r="CT252" s="15"/>
      <c r="CU252" s="15"/>
      <c r="CV252" s="15"/>
      <c r="CW252" s="15"/>
      <c r="CX252" s="15"/>
      <c r="CY252" s="15"/>
      <c r="CZ252" s="15"/>
      <c r="DA252" s="15"/>
      <c r="DB252" s="15"/>
      <c r="DC252" s="15"/>
      <c r="DD252" s="15"/>
      <c r="DE252" s="15"/>
      <c r="DF252" s="15"/>
      <c r="DG252" s="15"/>
      <c r="DH252" s="15"/>
      <c r="DI252" s="15"/>
      <c r="DJ252" s="15"/>
      <c r="DK252" s="15"/>
      <c r="DL252" s="15"/>
      <c r="DM252" s="15"/>
      <c r="DN252" s="15"/>
      <c r="DO252" s="15"/>
      <c r="DP252" s="15"/>
      <c r="DQ252" s="15"/>
      <c r="DR252" s="15"/>
      <c r="DS252" s="15"/>
      <c r="DT252" s="15"/>
      <c r="DU252" s="15"/>
      <c r="DV252" s="15"/>
      <c r="DW252" s="15"/>
      <c r="DX252" s="15"/>
      <c r="DY252" s="15"/>
      <c r="DZ252" s="15"/>
      <c r="EA252" s="15"/>
      <c r="EB252" s="15"/>
      <c r="EC252" s="15"/>
      <c r="ED252" s="15"/>
      <c r="EE252" s="15"/>
      <c r="EF252" s="15"/>
      <c r="EG252" s="15"/>
      <c r="EH252" s="15"/>
      <c r="EI252" s="15"/>
      <c r="EJ252" s="15"/>
      <c r="EK252" s="15"/>
      <c r="EL252" s="15"/>
      <c r="EM252" s="15"/>
      <c r="EN252" s="15"/>
      <c r="EO252" s="15"/>
      <c r="EP252" s="15"/>
      <c r="EQ252" s="15"/>
      <c r="ER252" s="15"/>
      <c r="ES252" s="15"/>
      <c r="ET252" s="15"/>
      <c r="EU252" s="15"/>
      <c r="EV252" s="15"/>
      <c r="EW252" s="15"/>
      <c r="EX252" s="15"/>
      <c r="EY252" s="15"/>
      <c r="EZ252" s="15"/>
      <c r="FA252" s="15"/>
      <c r="FB252" s="15"/>
      <c r="FC252" s="15"/>
      <c r="FD252" s="15"/>
      <c r="FE252" s="15"/>
      <c r="FF252" s="15"/>
      <c r="FG252" s="15"/>
      <c r="FH252" s="15"/>
      <c r="FI252" s="15"/>
      <c r="FJ252" s="15"/>
      <c r="FK252" s="15"/>
      <c r="FL252" s="15"/>
      <c r="FM252" s="15"/>
      <c r="FN252" s="15"/>
      <c r="FO252" s="15"/>
      <c r="FP252" s="15"/>
      <c r="FQ252" s="15"/>
      <c r="FR252" s="15"/>
      <c r="FS252" s="15"/>
      <c r="FT252" s="15"/>
      <c r="FU252" s="15"/>
      <c r="FV252" s="15"/>
      <c r="FW252" s="15"/>
      <c r="FX252" s="15"/>
      <c r="FY252" s="15"/>
      <c r="FZ252" s="15"/>
      <c r="GA252" s="15"/>
      <c r="GB252" s="15"/>
      <c r="GC252" s="15"/>
      <c r="GD252" s="15"/>
      <c r="GE252" s="15"/>
      <c r="GF252" s="15"/>
      <c r="GG252" s="15"/>
      <c r="GH252" s="15"/>
      <c r="GI252" s="15"/>
      <c r="GJ252" s="15"/>
      <c r="GK252" s="15"/>
      <c r="GL252" s="15"/>
      <c r="GM252" s="15"/>
      <c r="GN252" s="15"/>
      <c r="GO252" s="15"/>
      <c r="GP252" s="15"/>
      <c r="GQ252" s="15"/>
      <c r="GR252" s="15"/>
      <c r="GS252" s="15"/>
      <c r="GT252" s="15"/>
      <c r="GU252" s="15"/>
      <c r="GV252" s="15"/>
      <c r="GW252" s="15"/>
      <c r="GX252" s="15"/>
      <c r="GY252" s="15"/>
      <c r="GZ252" s="15"/>
      <c r="HA252" s="15"/>
      <c r="HB252" s="15"/>
      <c r="HC252" s="15"/>
      <c r="HD252" s="15"/>
      <c r="HE252" s="15"/>
      <c r="HF252" s="15"/>
      <c r="HG252" s="15"/>
      <c r="HH252" s="15"/>
      <c r="HI252" s="15"/>
      <c r="HJ252" s="15"/>
      <c r="HK252" s="15"/>
      <c r="HL252" s="15"/>
      <c r="HM252" s="15"/>
      <c r="HN252" s="15"/>
      <c r="HO252" s="15"/>
      <c r="HP252" s="15"/>
      <c r="HQ252" s="15"/>
      <c r="HR252" s="15"/>
      <c r="HS252" s="15"/>
      <c r="HT252" s="15"/>
      <c r="HU252" s="15"/>
      <c r="HV252" s="15"/>
      <c r="HW252" s="15"/>
      <c r="HX252" s="15"/>
      <c r="HY252" s="15"/>
      <c r="HZ252" s="15"/>
      <c r="IA252" s="15"/>
      <c r="IB252" s="15"/>
      <c r="IC252" s="15"/>
      <c r="ID252" s="15"/>
      <c r="IE252" s="15"/>
      <c r="IF252" s="15"/>
      <c r="IG252" s="15"/>
      <c r="IH252" s="15"/>
      <c r="II252" s="15"/>
      <c r="IJ252" s="15"/>
      <c r="IK252" s="15"/>
      <c r="IL252" s="15"/>
      <c r="IM252" s="15"/>
      <c r="IN252" s="15"/>
      <c r="IO252" s="15"/>
      <c r="IP252" s="15"/>
      <c r="IQ252" s="15"/>
      <c r="IR252" s="15"/>
      <c r="IS252" s="15"/>
      <c r="IT252" s="15"/>
      <c r="IU252" s="15"/>
      <c r="IV252" s="15"/>
    </row>
    <row r="253" spans="1:256" s="105" customFormat="1" ht="12.75">
      <c r="A253" s="305">
        <v>5000</v>
      </c>
      <c r="B253" s="305">
        <v>3522</v>
      </c>
      <c r="C253" s="308" t="s">
        <v>273</v>
      </c>
      <c r="D253" s="306">
        <v>6400</v>
      </c>
      <c r="E253" s="307">
        <v>40077</v>
      </c>
      <c r="F253" s="267">
        <v>28248</v>
      </c>
      <c r="G253" s="158">
        <f aca="true" t="shared" si="9" ref="G253:G258">F253/E253*100</f>
        <v>70.48431768844974</v>
      </c>
      <c r="H253" s="109"/>
      <c r="I253" s="28"/>
      <c r="J253" s="28"/>
      <c r="K253" s="28"/>
      <c r="L253" s="28"/>
      <c r="M253" s="28"/>
      <c r="N253" s="28"/>
      <c r="O253" s="69"/>
      <c r="P253" s="69"/>
      <c r="Q253" s="15"/>
      <c r="R253" s="134"/>
      <c r="S253" s="15"/>
      <c r="T253" s="15"/>
      <c r="U253" s="15"/>
      <c r="V253" s="15"/>
      <c r="W253" s="15"/>
      <c r="X253" s="15"/>
      <c r="Y253" s="15"/>
      <c r="Z253" s="15"/>
      <c r="AA253" s="15"/>
      <c r="AB253" s="15"/>
      <c r="AC253" s="15"/>
      <c r="AD253" s="15"/>
      <c r="AE253" s="15"/>
      <c r="AF253" s="15"/>
      <c r="AG253" s="15"/>
      <c r="AH253" s="15"/>
      <c r="AI253" s="15"/>
      <c r="AJ253" s="15"/>
      <c r="AK253" s="15"/>
      <c r="AL253" s="15"/>
      <c r="AM253" s="15"/>
      <c r="AN253" s="15"/>
      <c r="AO253" s="15"/>
      <c r="AP253" s="15"/>
      <c r="AQ253" s="15"/>
      <c r="AR253" s="15"/>
      <c r="AS253" s="15"/>
      <c r="AT253" s="15"/>
      <c r="AU253" s="15"/>
      <c r="AV253" s="15"/>
      <c r="AW253" s="15"/>
      <c r="AX253" s="15"/>
      <c r="AY253" s="15"/>
      <c r="AZ253" s="15"/>
      <c r="BA253" s="15"/>
      <c r="BB253" s="15"/>
      <c r="BC253" s="15"/>
      <c r="BD253" s="15"/>
      <c r="BE253" s="15"/>
      <c r="BF253" s="15"/>
      <c r="BG253" s="15"/>
      <c r="BH253" s="15"/>
      <c r="BI253" s="15"/>
      <c r="BJ253" s="15"/>
      <c r="BK253" s="15"/>
      <c r="BL253" s="15"/>
      <c r="BM253" s="15"/>
      <c r="BN253" s="15"/>
      <c r="BO253" s="15"/>
      <c r="BP253" s="15"/>
      <c r="BQ253" s="15"/>
      <c r="BR253" s="15"/>
      <c r="BS253" s="15"/>
      <c r="BT253" s="15"/>
      <c r="BU253" s="15"/>
      <c r="BV253" s="15"/>
      <c r="BW253" s="15"/>
      <c r="BX253" s="15"/>
      <c r="BY253" s="15"/>
      <c r="BZ253" s="15"/>
      <c r="CA253" s="15"/>
      <c r="CB253" s="15"/>
      <c r="CC253" s="15"/>
      <c r="CD253" s="15"/>
      <c r="CE253" s="15"/>
      <c r="CF253" s="15"/>
      <c r="CG253" s="15"/>
      <c r="CH253" s="15"/>
      <c r="CI253" s="15"/>
      <c r="CJ253" s="15"/>
      <c r="CK253" s="15"/>
      <c r="CL253" s="15"/>
      <c r="CM253" s="15"/>
      <c r="CN253" s="15"/>
      <c r="CO253" s="15"/>
      <c r="CP253" s="15"/>
      <c r="CQ253" s="15"/>
      <c r="CR253" s="15"/>
      <c r="CS253" s="15"/>
      <c r="CT253" s="15"/>
      <c r="CU253" s="15"/>
      <c r="CV253" s="15"/>
      <c r="CW253" s="15"/>
      <c r="CX253" s="15"/>
      <c r="CY253" s="15"/>
      <c r="CZ253" s="15"/>
      <c r="DA253" s="15"/>
      <c r="DB253" s="15"/>
      <c r="DC253" s="15"/>
      <c r="DD253" s="15"/>
      <c r="DE253" s="15"/>
      <c r="DF253" s="15"/>
      <c r="DG253" s="15"/>
      <c r="DH253" s="15"/>
      <c r="DI253" s="15"/>
      <c r="DJ253" s="15"/>
      <c r="DK253" s="15"/>
      <c r="DL253" s="15"/>
      <c r="DM253" s="15"/>
      <c r="DN253" s="15"/>
      <c r="DO253" s="15"/>
      <c r="DP253" s="15"/>
      <c r="DQ253" s="15"/>
      <c r="DR253" s="15"/>
      <c r="DS253" s="15"/>
      <c r="DT253" s="15"/>
      <c r="DU253" s="15"/>
      <c r="DV253" s="15"/>
      <c r="DW253" s="15"/>
      <c r="DX253" s="15"/>
      <c r="DY253" s="15"/>
      <c r="DZ253" s="15"/>
      <c r="EA253" s="15"/>
      <c r="EB253" s="15"/>
      <c r="EC253" s="15"/>
      <c r="ED253" s="15"/>
      <c r="EE253" s="15"/>
      <c r="EF253" s="15"/>
      <c r="EG253" s="15"/>
      <c r="EH253" s="15"/>
      <c r="EI253" s="15"/>
      <c r="EJ253" s="15"/>
      <c r="EK253" s="15"/>
      <c r="EL253" s="15"/>
      <c r="EM253" s="15"/>
      <c r="EN253" s="15"/>
      <c r="EO253" s="15"/>
      <c r="EP253" s="15"/>
      <c r="EQ253" s="15"/>
      <c r="ER253" s="15"/>
      <c r="ES253" s="15"/>
      <c r="ET253" s="15"/>
      <c r="EU253" s="15"/>
      <c r="EV253" s="15"/>
      <c r="EW253" s="15"/>
      <c r="EX253" s="15"/>
      <c r="EY253" s="15"/>
      <c r="EZ253" s="15"/>
      <c r="FA253" s="15"/>
      <c r="FB253" s="15"/>
      <c r="FC253" s="15"/>
      <c r="FD253" s="15"/>
      <c r="FE253" s="15"/>
      <c r="FF253" s="15"/>
      <c r="FG253" s="15"/>
      <c r="FH253" s="15"/>
      <c r="FI253" s="15"/>
      <c r="FJ253" s="15"/>
      <c r="FK253" s="15"/>
      <c r="FL253" s="15"/>
      <c r="FM253" s="15"/>
      <c r="FN253" s="15"/>
      <c r="FO253" s="15"/>
      <c r="FP253" s="15"/>
      <c r="FQ253" s="15"/>
      <c r="FR253" s="15"/>
      <c r="FS253" s="15"/>
      <c r="FT253" s="15"/>
      <c r="FU253" s="15"/>
      <c r="FV253" s="15"/>
      <c r="FW253" s="15"/>
      <c r="FX253" s="15"/>
      <c r="FY253" s="15"/>
      <c r="FZ253" s="15"/>
      <c r="GA253" s="15"/>
      <c r="GB253" s="15"/>
      <c r="GC253" s="15"/>
      <c r="GD253" s="15"/>
      <c r="GE253" s="15"/>
      <c r="GF253" s="15"/>
      <c r="GG253" s="15"/>
      <c r="GH253" s="15"/>
      <c r="GI253" s="15"/>
      <c r="GJ253" s="15"/>
      <c r="GK253" s="15"/>
      <c r="GL253" s="15"/>
      <c r="GM253" s="15"/>
      <c r="GN253" s="15"/>
      <c r="GO253" s="15"/>
      <c r="GP253" s="15"/>
      <c r="GQ253" s="15"/>
      <c r="GR253" s="15"/>
      <c r="GS253" s="15"/>
      <c r="GT253" s="15"/>
      <c r="GU253" s="15"/>
      <c r="GV253" s="15"/>
      <c r="GW253" s="15"/>
      <c r="GX253" s="15"/>
      <c r="GY253" s="15"/>
      <c r="GZ253" s="15"/>
      <c r="HA253" s="15"/>
      <c r="HB253" s="15"/>
      <c r="HC253" s="15"/>
      <c r="HD253" s="15"/>
      <c r="HE253" s="15"/>
      <c r="HF253" s="15"/>
      <c r="HG253" s="15"/>
      <c r="HH253" s="15"/>
      <c r="HI253" s="15"/>
      <c r="HJ253" s="15"/>
      <c r="HK253" s="15"/>
      <c r="HL253" s="15"/>
      <c r="HM253" s="15"/>
      <c r="HN253" s="15"/>
      <c r="HO253" s="15"/>
      <c r="HP253" s="15"/>
      <c r="HQ253" s="15"/>
      <c r="HR253" s="15"/>
      <c r="HS253" s="15"/>
      <c r="HT253" s="15"/>
      <c r="HU253" s="15"/>
      <c r="HV253" s="15"/>
      <c r="HW253" s="15"/>
      <c r="HX253" s="15"/>
      <c r="HY253" s="15"/>
      <c r="HZ253" s="15"/>
      <c r="IA253" s="15"/>
      <c r="IB253" s="15"/>
      <c r="IC253" s="15"/>
      <c r="ID253" s="15"/>
      <c r="IE253" s="15"/>
      <c r="IF253" s="15"/>
      <c r="IG253" s="15"/>
      <c r="IH253" s="15"/>
      <c r="II253" s="15"/>
      <c r="IJ253" s="15"/>
      <c r="IK253" s="15"/>
      <c r="IL253" s="15"/>
      <c r="IM253" s="15"/>
      <c r="IN253" s="15"/>
      <c r="IO253" s="15"/>
      <c r="IP253" s="15"/>
      <c r="IQ253" s="15"/>
      <c r="IR253" s="15"/>
      <c r="IS253" s="15"/>
      <c r="IT253" s="15"/>
      <c r="IU253" s="15"/>
      <c r="IV253" s="15"/>
    </row>
    <row r="254" spans="1:256" s="105" customFormat="1" ht="12.75">
      <c r="A254" s="305">
        <v>5000</v>
      </c>
      <c r="B254" s="305">
        <v>3529</v>
      </c>
      <c r="C254" s="308" t="s">
        <v>180</v>
      </c>
      <c r="D254" s="306">
        <v>25537</v>
      </c>
      <c r="E254" s="307">
        <v>27277</v>
      </c>
      <c r="F254" s="267">
        <v>22520</v>
      </c>
      <c r="G254" s="158">
        <f t="shared" si="9"/>
        <v>82.56039887084357</v>
      </c>
      <c r="H254" s="109"/>
      <c r="I254" s="28"/>
      <c r="J254" s="28"/>
      <c r="K254" s="28"/>
      <c r="L254" s="28"/>
      <c r="M254" s="28"/>
      <c r="N254" s="28"/>
      <c r="O254" s="69"/>
      <c r="P254" s="69"/>
      <c r="Q254" s="15"/>
      <c r="R254" s="134"/>
      <c r="S254" s="15"/>
      <c r="T254" s="15"/>
      <c r="U254" s="15"/>
      <c r="V254" s="15"/>
      <c r="W254" s="15"/>
      <c r="X254" s="15"/>
      <c r="Y254" s="15"/>
      <c r="Z254" s="15"/>
      <c r="AA254" s="15"/>
      <c r="AB254" s="15"/>
      <c r="AC254" s="15"/>
      <c r="AD254" s="15"/>
      <c r="AE254" s="15"/>
      <c r="AF254" s="15"/>
      <c r="AG254" s="15"/>
      <c r="AH254" s="15"/>
      <c r="AI254" s="15"/>
      <c r="AJ254" s="15"/>
      <c r="AK254" s="15"/>
      <c r="AL254" s="15"/>
      <c r="AM254" s="15"/>
      <c r="AN254" s="15"/>
      <c r="AO254" s="15"/>
      <c r="AP254" s="15"/>
      <c r="AQ254" s="15"/>
      <c r="AR254" s="15"/>
      <c r="AS254" s="15"/>
      <c r="AT254" s="15"/>
      <c r="AU254" s="15"/>
      <c r="AV254" s="15"/>
      <c r="AW254" s="15"/>
      <c r="AX254" s="15"/>
      <c r="AY254" s="15"/>
      <c r="AZ254" s="15"/>
      <c r="BA254" s="15"/>
      <c r="BB254" s="15"/>
      <c r="BC254" s="15"/>
      <c r="BD254" s="15"/>
      <c r="BE254" s="15"/>
      <c r="BF254" s="15"/>
      <c r="BG254" s="15"/>
      <c r="BH254" s="15"/>
      <c r="BI254" s="15"/>
      <c r="BJ254" s="15"/>
      <c r="BK254" s="15"/>
      <c r="BL254" s="15"/>
      <c r="BM254" s="15"/>
      <c r="BN254" s="15"/>
      <c r="BO254" s="15"/>
      <c r="BP254" s="15"/>
      <c r="BQ254" s="15"/>
      <c r="BR254" s="15"/>
      <c r="BS254" s="15"/>
      <c r="BT254" s="15"/>
      <c r="BU254" s="15"/>
      <c r="BV254" s="15"/>
      <c r="BW254" s="15"/>
      <c r="BX254" s="15"/>
      <c r="BY254" s="15"/>
      <c r="BZ254" s="15"/>
      <c r="CA254" s="15"/>
      <c r="CB254" s="15"/>
      <c r="CC254" s="15"/>
      <c r="CD254" s="15"/>
      <c r="CE254" s="15"/>
      <c r="CF254" s="15"/>
      <c r="CG254" s="15"/>
      <c r="CH254" s="15"/>
      <c r="CI254" s="15"/>
      <c r="CJ254" s="15"/>
      <c r="CK254" s="15"/>
      <c r="CL254" s="15"/>
      <c r="CM254" s="15"/>
      <c r="CN254" s="15"/>
      <c r="CO254" s="15"/>
      <c r="CP254" s="15"/>
      <c r="CQ254" s="15"/>
      <c r="CR254" s="15"/>
      <c r="CS254" s="15"/>
      <c r="CT254" s="15"/>
      <c r="CU254" s="15"/>
      <c r="CV254" s="15"/>
      <c r="CW254" s="15"/>
      <c r="CX254" s="15"/>
      <c r="CY254" s="15"/>
      <c r="CZ254" s="15"/>
      <c r="DA254" s="15"/>
      <c r="DB254" s="15"/>
      <c r="DC254" s="15"/>
      <c r="DD254" s="15"/>
      <c r="DE254" s="15"/>
      <c r="DF254" s="15"/>
      <c r="DG254" s="15"/>
      <c r="DH254" s="15"/>
      <c r="DI254" s="15"/>
      <c r="DJ254" s="15"/>
      <c r="DK254" s="15"/>
      <c r="DL254" s="15"/>
      <c r="DM254" s="15"/>
      <c r="DN254" s="15"/>
      <c r="DO254" s="15"/>
      <c r="DP254" s="15"/>
      <c r="DQ254" s="15"/>
      <c r="DR254" s="15"/>
      <c r="DS254" s="15"/>
      <c r="DT254" s="15"/>
      <c r="DU254" s="15"/>
      <c r="DV254" s="15"/>
      <c r="DW254" s="15"/>
      <c r="DX254" s="15"/>
      <c r="DY254" s="15"/>
      <c r="DZ254" s="15"/>
      <c r="EA254" s="15"/>
      <c r="EB254" s="15"/>
      <c r="EC254" s="15"/>
      <c r="ED254" s="15"/>
      <c r="EE254" s="15"/>
      <c r="EF254" s="15"/>
      <c r="EG254" s="15"/>
      <c r="EH254" s="15"/>
      <c r="EI254" s="15"/>
      <c r="EJ254" s="15"/>
      <c r="EK254" s="15"/>
      <c r="EL254" s="15"/>
      <c r="EM254" s="15"/>
      <c r="EN254" s="15"/>
      <c r="EO254" s="15"/>
      <c r="EP254" s="15"/>
      <c r="EQ254" s="15"/>
      <c r="ER254" s="15"/>
      <c r="ES254" s="15"/>
      <c r="ET254" s="15"/>
      <c r="EU254" s="15"/>
      <c r="EV254" s="15"/>
      <c r="EW254" s="15"/>
      <c r="EX254" s="15"/>
      <c r="EY254" s="15"/>
      <c r="EZ254" s="15"/>
      <c r="FA254" s="15"/>
      <c r="FB254" s="15"/>
      <c r="FC254" s="15"/>
      <c r="FD254" s="15"/>
      <c r="FE254" s="15"/>
      <c r="FF254" s="15"/>
      <c r="FG254" s="15"/>
      <c r="FH254" s="15"/>
      <c r="FI254" s="15"/>
      <c r="FJ254" s="15"/>
      <c r="FK254" s="15"/>
      <c r="FL254" s="15"/>
      <c r="FM254" s="15"/>
      <c r="FN254" s="15"/>
      <c r="FO254" s="15"/>
      <c r="FP254" s="15"/>
      <c r="FQ254" s="15"/>
      <c r="FR254" s="15"/>
      <c r="FS254" s="15"/>
      <c r="FT254" s="15"/>
      <c r="FU254" s="15"/>
      <c r="FV254" s="15"/>
      <c r="FW254" s="15"/>
      <c r="FX254" s="15"/>
      <c r="FY254" s="15"/>
      <c r="FZ254" s="15"/>
      <c r="GA254" s="15"/>
      <c r="GB254" s="15"/>
      <c r="GC254" s="15"/>
      <c r="GD254" s="15"/>
      <c r="GE254" s="15"/>
      <c r="GF254" s="15"/>
      <c r="GG254" s="15"/>
      <c r="GH254" s="15"/>
      <c r="GI254" s="15"/>
      <c r="GJ254" s="15"/>
      <c r="GK254" s="15"/>
      <c r="GL254" s="15"/>
      <c r="GM254" s="15"/>
      <c r="GN254" s="15"/>
      <c r="GO254" s="15"/>
      <c r="GP254" s="15"/>
      <c r="GQ254" s="15"/>
      <c r="GR254" s="15"/>
      <c r="GS254" s="15"/>
      <c r="GT254" s="15"/>
      <c r="GU254" s="15"/>
      <c r="GV254" s="15"/>
      <c r="GW254" s="15"/>
      <c r="GX254" s="15"/>
      <c r="GY254" s="15"/>
      <c r="GZ254" s="15"/>
      <c r="HA254" s="15"/>
      <c r="HB254" s="15"/>
      <c r="HC254" s="15"/>
      <c r="HD254" s="15"/>
      <c r="HE254" s="15"/>
      <c r="HF254" s="15"/>
      <c r="HG254" s="15"/>
      <c r="HH254" s="15"/>
      <c r="HI254" s="15"/>
      <c r="HJ254" s="15"/>
      <c r="HK254" s="15"/>
      <c r="HL254" s="15"/>
      <c r="HM254" s="15"/>
      <c r="HN254" s="15"/>
      <c r="HO254" s="15"/>
      <c r="HP254" s="15"/>
      <c r="HQ254" s="15"/>
      <c r="HR254" s="15"/>
      <c r="HS254" s="15"/>
      <c r="HT254" s="15"/>
      <c r="HU254" s="15"/>
      <c r="HV254" s="15"/>
      <c r="HW254" s="15"/>
      <c r="HX254" s="15"/>
      <c r="HY254" s="15"/>
      <c r="HZ254" s="15"/>
      <c r="IA254" s="15"/>
      <c r="IB254" s="15"/>
      <c r="IC254" s="15"/>
      <c r="ID254" s="15"/>
      <c r="IE254" s="15"/>
      <c r="IF254" s="15"/>
      <c r="IG254" s="15"/>
      <c r="IH254" s="15"/>
      <c r="II254" s="15"/>
      <c r="IJ254" s="15"/>
      <c r="IK254" s="15"/>
      <c r="IL254" s="15"/>
      <c r="IM254" s="15"/>
      <c r="IN254" s="15"/>
      <c r="IO254" s="15"/>
      <c r="IP254" s="15"/>
      <c r="IQ254" s="15"/>
      <c r="IR254" s="15"/>
      <c r="IS254" s="15"/>
      <c r="IT254" s="15"/>
      <c r="IU254" s="15"/>
      <c r="IV254" s="15"/>
    </row>
    <row r="255" spans="1:256" s="105" customFormat="1" ht="12.75">
      <c r="A255" s="305">
        <v>5000</v>
      </c>
      <c r="B255" s="127">
        <v>3533</v>
      </c>
      <c r="C255" s="128" t="s">
        <v>181</v>
      </c>
      <c r="D255" s="344">
        <v>157061</v>
      </c>
      <c r="E255" s="267">
        <v>157005</v>
      </c>
      <c r="F255" s="267">
        <v>132758</v>
      </c>
      <c r="G255" s="158">
        <f t="shared" si="9"/>
        <v>84.55654278526161</v>
      </c>
      <c r="H255" s="109"/>
      <c r="I255" s="28"/>
      <c r="J255" s="28"/>
      <c r="K255" s="28"/>
      <c r="L255" s="28"/>
      <c r="M255" s="28"/>
      <c r="N255" s="28"/>
      <c r="O255" s="69"/>
      <c r="P255" s="69"/>
      <c r="Q255" s="15"/>
      <c r="R255" s="134"/>
      <c r="S255" s="15"/>
      <c r="T255" s="15"/>
      <c r="U255" s="15"/>
      <c r="V255" s="15"/>
      <c r="W255" s="15"/>
      <c r="X255" s="15"/>
      <c r="Y255" s="15"/>
      <c r="Z255" s="15"/>
      <c r="AA255" s="15"/>
      <c r="AB255" s="15"/>
      <c r="AC255" s="15"/>
      <c r="AD255" s="15"/>
      <c r="AE255" s="15"/>
      <c r="AF255" s="15"/>
      <c r="AG255" s="15"/>
      <c r="AH255" s="15"/>
      <c r="AI255" s="15"/>
      <c r="AJ255" s="15"/>
      <c r="AK255" s="15"/>
      <c r="AL255" s="15"/>
      <c r="AM255" s="15"/>
      <c r="AN255" s="15"/>
      <c r="AO255" s="15"/>
      <c r="AP255" s="15"/>
      <c r="AQ255" s="15"/>
      <c r="AR255" s="15"/>
      <c r="AS255" s="15"/>
      <c r="AT255" s="15"/>
      <c r="AU255" s="15"/>
      <c r="AV255" s="15"/>
      <c r="AW255" s="15"/>
      <c r="AX255" s="15"/>
      <c r="AY255" s="15"/>
      <c r="AZ255" s="15"/>
      <c r="BA255" s="15"/>
      <c r="BB255" s="15"/>
      <c r="BC255" s="15"/>
      <c r="BD255" s="15"/>
      <c r="BE255" s="15"/>
      <c r="BF255" s="15"/>
      <c r="BG255" s="15"/>
      <c r="BH255" s="15"/>
      <c r="BI255" s="15"/>
      <c r="BJ255" s="15"/>
      <c r="BK255" s="15"/>
      <c r="BL255" s="15"/>
      <c r="BM255" s="15"/>
      <c r="BN255" s="15"/>
      <c r="BO255" s="15"/>
      <c r="BP255" s="15"/>
      <c r="BQ255" s="15"/>
      <c r="BR255" s="15"/>
      <c r="BS255" s="15"/>
      <c r="BT255" s="15"/>
      <c r="BU255" s="15"/>
      <c r="BV255" s="15"/>
      <c r="BW255" s="15"/>
      <c r="BX255" s="15"/>
      <c r="BY255" s="15"/>
      <c r="BZ255" s="15"/>
      <c r="CA255" s="15"/>
      <c r="CB255" s="15"/>
      <c r="CC255" s="15"/>
      <c r="CD255" s="15"/>
      <c r="CE255" s="15"/>
      <c r="CF255" s="15"/>
      <c r="CG255" s="15"/>
      <c r="CH255" s="15"/>
      <c r="CI255" s="15"/>
      <c r="CJ255" s="15"/>
      <c r="CK255" s="15"/>
      <c r="CL255" s="15"/>
      <c r="CM255" s="15"/>
      <c r="CN255" s="15"/>
      <c r="CO255" s="15"/>
      <c r="CP255" s="15"/>
      <c r="CQ255" s="15"/>
      <c r="CR255" s="15"/>
      <c r="CS255" s="15"/>
      <c r="CT255" s="15"/>
      <c r="CU255" s="15"/>
      <c r="CV255" s="15"/>
      <c r="CW255" s="15"/>
      <c r="CX255" s="15"/>
      <c r="CY255" s="15"/>
      <c r="CZ255" s="15"/>
      <c r="DA255" s="15"/>
      <c r="DB255" s="15"/>
      <c r="DC255" s="15"/>
      <c r="DD255" s="15"/>
      <c r="DE255" s="15"/>
      <c r="DF255" s="15"/>
      <c r="DG255" s="15"/>
      <c r="DH255" s="15"/>
      <c r="DI255" s="15"/>
      <c r="DJ255" s="15"/>
      <c r="DK255" s="15"/>
      <c r="DL255" s="15"/>
      <c r="DM255" s="15"/>
      <c r="DN255" s="15"/>
      <c r="DO255" s="15"/>
      <c r="DP255" s="15"/>
      <c r="DQ255" s="15"/>
      <c r="DR255" s="15"/>
      <c r="DS255" s="15"/>
      <c r="DT255" s="15"/>
      <c r="DU255" s="15"/>
      <c r="DV255" s="15"/>
      <c r="DW255" s="15"/>
      <c r="DX255" s="15"/>
      <c r="DY255" s="15"/>
      <c r="DZ255" s="15"/>
      <c r="EA255" s="15"/>
      <c r="EB255" s="15"/>
      <c r="EC255" s="15"/>
      <c r="ED255" s="15"/>
      <c r="EE255" s="15"/>
      <c r="EF255" s="15"/>
      <c r="EG255" s="15"/>
      <c r="EH255" s="15"/>
      <c r="EI255" s="15"/>
      <c r="EJ255" s="15"/>
      <c r="EK255" s="15"/>
      <c r="EL255" s="15"/>
      <c r="EM255" s="15"/>
      <c r="EN255" s="15"/>
      <c r="EO255" s="15"/>
      <c r="EP255" s="15"/>
      <c r="EQ255" s="15"/>
      <c r="ER255" s="15"/>
      <c r="ES255" s="15"/>
      <c r="ET255" s="15"/>
      <c r="EU255" s="15"/>
      <c r="EV255" s="15"/>
      <c r="EW255" s="15"/>
      <c r="EX255" s="15"/>
      <c r="EY255" s="15"/>
      <c r="EZ255" s="15"/>
      <c r="FA255" s="15"/>
      <c r="FB255" s="15"/>
      <c r="FC255" s="15"/>
      <c r="FD255" s="15"/>
      <c r="FE255" s="15"/>
      <c r="FF255" s="15"/>
      <c r="FG255" s="15"/>
      <c r="FH255" s="15"/>
      <c r="FI255" s="15"/>
      <c r="FJ255" s="15"/>
      <c r="FK255" s="15"/>
      <c r="FL255" s="15"/>
      <c r="FM255" s="15"/>
      <c r="FN255" s="15"/>
      <c r="FO255" s="15"/>
      <c r="FP255" s="15"/>
      <c r="FQ255" s="15"/>
      <c r="FR255" s="15"/>
      <c r="FS255" s="15"/>
      <c r="FT255" s="15"/>
      <c r="FU255" s="15"/>
      <c r="FV255" s="15"/>
      <c r="FW255" s="15"/>
      <c r="FX255" s="15"/>
      <c r="FY255" s="15"/>
      <c r="FZ255" s="15"/>
      <c r="GA255" s="15"/>
      <c r="GB255" s="15"/>
      <c r="GC255" s="15"/>
      <c r="GD255" s="15"/>
      <c r="GE255" s="15"/>
      <c r="GF255" s="15"/>
      <c r="GG255" s="15"/>
      <c r="GH255" s="15"/>
      <c r="GI255" s="15"/>
      <c r="GJ255" s="15"/>
      <c r="GK255" s="15"/>
      <c r="GL255" s="15"/>
      <c r="GM255" s="15"/>
      <c r="GN255" s="15"/>
      <c r="GO255" s="15"/>
      <c r="GP255" s="15"/>
      <c r="GQ255" s="15"/>
      <c r="GR255" s="15"/>
      <c r="GS255" s="15"/>
      <c r="GT255" s="15"/>
      <c r="GU255" s="15"/>
      <c r="GV255" s="15"/>
      <c r="GW255" s="15"/>
      <c r="GX255" s="15"/>
      <c r="GY255" s="15"/>
      <c r="GZ255" s="15"/>
      <c r="HA255" s="15"/>
      <c r="HB255" s="15"/>
      <c r="HC255" s="15"/>
      <c r="HD255" s="15"/>
      <c r="HE255" s="15"/>
      <c r="HF255" s="15"/>
      <c r="HG255" s="15"/>
      <c r="HH255" s="15"/>
      <c r="HI255" s="15"/>
      <c r="HJ255" s="15"/>
      <c r="HK255" s="15"/>
      <c r="HL255" s="15"/>
      <c r="HM255" s="15"/>
      <c r="HN255" s="15"/>
      <c r="HO255" s="15"/>
      <c r="HP255" s="15"/>
      <c r="HQ255" s="15"/>
      <c r="HR255" s="15"/>
      <c r="HS255" s="15"/>
      <c r="HT255" s="15"/>
      <c r="HU255" s="15"/>
      <c r="HV255" s="15"/>
      <c r="HW255" s="15"/>
      <c r="HX255" s="15"/>
      <c r="HY255" s="15"/>
      <c r="HZ255" s="15"/>
      <c r="IA255" s="15"/>
      <c r="IB255" s="15"/>
      <c r="IC255" s="15"/>
      <c r="ID255" s="15"/>
      <c r="IE255" s="15"/>
      <c r="IF255" s="15"/>
      <c r="IG255" s="15"/>
      <c r="IH255" s="15"/>
      <c r="II255" s="15"/>
      <c r="IJ255" s="15"/>
      <c r="IK255" s="15"/>
      <c r="IL255" s="15"/>
      <c r="IM255" s="15"/>
      <c r="IN255" s="15"/>
      <c r="IO255" s="15"/>
      <c r="IP255" s="15"/>
      <c r="IQ255" s="15"/>
      <c r="IR255" s="15"/>
      <c r="IS255" s="15"/>
      <c r="IT255" s="15"/>
      <c r="IU255" s="15"/>
      <c r="IV255" s="15"/>
    </row>
    <row r="256" spans="1:256" s="105" customFormat="1" ht="12.75">
      <c r="A256" s="305">
        <v>5000</v>
      </c>
      <c r="B256" s="337">
        <v>3549</v>
      </c>
      <c r="C256" s="128" t="s">
        <v>699</v>
      </c>
      <c r="D256" s="156">
        <v>0</v>
      </c>
      <c r="E256" s="267">
        <v>239</v>
      </c>
      <c r="F256" s="267">
        <v>239</v>
      </c>
      <c r="G256" s="273">
        <f t="shared" si="9"/>
        <v>100</v>
      </c>
      <c r="H256" s="109"/>
      <c r="I256" s="28"/>
      <c r="J256" s="28"/>
      <c r="K256" s="28"/>
      <c r="L256" s="28"/>
      <c r="M256" s="28"/>
      <c r="N256" s="28"/>
      <c r="O256" s="69"/>
      <c r="P256" s="69"/>
      <c r="Q256" s="15"/>
      <c r="R256" s="134"/>
      <c r="S256" s="15"/>
      <c r="T256" s="15"/>
      <c r="U256" s="15"/>
      <c r="V256" s="15"/>
      <c r="W256" s="15"/>
      <c r="X256" s="15"/>
      <c r="Y256" s="15"/>
      <c r="Z256" s="15"/>
      <c r="AA256" s="15"/>
      <c r="AB256" s="15"/>
      <c r="AC256" s="15"/>
      <c r="AD256" s="15"/>
      <c r="AE256" s="15"/>
      <c r="AF256" s="15"/>
      <c r="AG256" s="15"/>
      <c r="AH256" s="15"/>
      <c r="AI256" s="15"/>
      <c r="AJ256" s="15"/>
      <c r="AK256" s="15"/>
      <c r="AL256" s="15"/>
      <c r="AM256" s="15"/>
      <c r="AN256" s="15"/>
      <c r="AO256" s="15"/>
      <c r="AP256" s="15"/>
      <c r="AQ256" s="15"/>
      <c r="AR256" s="15"/>
      <c r="AS256" s="15"/>
      <c r="AT256" s="15"/>
      <c r="AU256" s="15"/>
      <c r="AV256" s="15"/>
      <c r="AW256" s="15"/>
      <c r="AX256" s="15"/>
      <c r="AY256" s="15"/>
      <c r="AZ256" s="15"/>
      <c r="BA256" s="15"/>
      <c r="BB256" s="15"/>
      <c r="BC256" s="15"/>
      <c r="BD256" s="15"/>
      <c r="BE256" s="15"/>
      <c r="BF256" s="15"/>
      <c r="BG256" s="15"/>
      <c r="BH256" s="15"/>
      <c r="BI256" s="15"/>
      <c r="BJ256" s="15"/>
      <c r="BK256" s="15"/>
      <c r="BL256" s="15"/>
      <c r="BM256" s="15"/>
      <c r="BN256" s="15"/>
      <c r="BO256" s="15"/>
      <c r="BP256" s="15"/>
      <c r="BQ256" s="15"/>
      <c r="BR256" s="15"/>
      <c r="BS256" s="15"/>
      <c r="BT256" s="15"/>
      <c r="BU256" s="15"/>
      <c r="BV256" s="15"/>
      <c r="BW256" s="15"/>
      <c r="BX256" s="15"/>
      <c r="BY256" s="15"/>
      <c r="BZ256" s="15"/>
      <c r="CA256" s="15"/>
      <c r="CB256" s="15"/>
      <c r="CC256" s="15"/>
      <c r="CD256" s="15"/>
      <c r="CE256" s="15"/>
      <c r="CF256" s="15"/>
      <c r="CG256" s="15"/>
      <c r="CH256" s="15"/>
      <c r="CI256" s="15"/>
      <c r="CJ256" s="15"/>
      <c r="CK256" s="15"/>
      <c r="CL256" s="15"/>
      <c r="CM256" s="15"/>
      <c r="CN256" s="15"/>
      <c r="CO256" s="15"/>
      <c r="CP256" s="15"/>
      <c r="CQ256" s="15"/>
      <c r="CR256" s="15"/>
      <c r="CS256" s="15"/>
      <c r="CT256" s="15"/>
      <c r="CU256" s="15"/>
      <c r="CV256" s="15"/>
      <c r="CW256" s="15"/>
      <c r="CX256" s="15"/>
      <c r="CY256" s="15"/>
      <c r="CZ256" s="15"/>
      <c r="DA256" s="15"/>
      <c r="DB256" s="15"/>
      <c r="DC256" s="15"/>
      <c r="DD256" s="15"/>
      <c r="DE256" s="15"/>
      <c r="DF256" s="15"/>
      <c r="DG256" s="15"/>
      <c r="DH256" s="15"/>
      <c r="DI256" s="15"/>
      <c r="DJ256" s="15"/>
      <c r="DK256" s="15"/>
      <c r="DL256" s="15"/>
      <c r="DM256" s="15"/>
      <c r="DN256" s="15"/>
      <c r="DO256" s="15"/>
      <c r="DP256" s="15"/>
      <c r="DQ256" s="15"/>
      <c r="DR256" s="15"/>
      <c r="DS256" s="15"/>
      <c r="DT256" s="15"/>
      <c r="DU256" s="15"/>
      <c r="DV256" s="15"/>
      <c r="DW256" s="15"/>
      <c r="DX256" s="15"/>
      <c r="DY256" s="15"/>
      <c r="DZ256" s="15"/>
      <c r="EA256" s="15"/>
      <c r="EB256" s="15"/>
      <c r="EC256" s="15"/>
      <c r="ED256" s="15"/>
      <c r="EE256" s="15"/>
      <c r="EF256" s="15"/>
      <c r="EG256" s="15"/>
      <c r="EH256" s="15"/>
      <c r="EI256" s="15"/>
      <c r="EJ256" s="15"/>
      <c r="EK256" s="15"/>
      <c r="EL256" s="15"/>
      <c r="EM256" s="15"/>
      <c r="EN256" s="15"/>
      <c r="EO256" s="15"/>
      <c r="EP256" s="15"/>
      <c r="EQ256" s="15"/>
      <c r="ER256" s="15"/>
      <c r="ES256" s="15"/>
      <c r="ET256" s="15"/>
      <c r="EU256" s="15"/>
      <c r="EV256" s="15"/>
      <c r="EW256" s="15"/>
      <c r="EX256" s="15"/>
      <c r="EY256" s="15"/>
      <c r="EZ256" s="15"/>
      <c r="FA256" s="15"/>
      <c r="FB256" s="15"/>
      <c r="FC256" s="15"/>
      <c r="FD256" s="15"/>
      <c r="FE256" s="15"/>
      <c r="FF256" s="15"/>
      <c r="FG256" s="15"/>
      <c r="FH256" s="15"/>
      <c r="FI256" s="15"/>
      <c r="FJ256" s="15"/>
      <c r="FK256" s="15"/>
      <c r="FL256" s="15"/>
      <c r="FM256" s="15"/>
      <c r="FN256" s="15"/>
      <c r="FO256" s="15"/>
      <c r="FP256" s="15"/>
      <c r="FQ256" s="15"/>
      <c r="FR256" s="15"/>
      <c r="FS256" s="15"/>
      <c r="FT256" s="15"/>
      <c r="FU256" s="15"/>
      <c r="FV256" s="15"/>
      <c r="FW256" s="15"/>
      <c r="FX256" s="15"/>
      <c r="FY256" s="15"/>
      <c r="FZ256" s="15"/>
      <c r="GA256" s="15"/>
      <c r="GB256" s="15"/>
      <c r="GC256" s="15"/>
      <c r="GD256" s="15"/>
      <c r="GE256" s="15"/>
      <c r="GF256" s="15"/>
      <c r="GG256" s="15"/>
      <c r="GH256" s="15"/>
      <c r="GI256" s="15"/>
      <c r="GJ256" s="15"/>
      <c r="GK256" s="15"/>
      <c r="GL256" s="15"/>
      <c r="GM256" s="15"/>
      <c r="GN256" s="15"/>
      <c r="GO256" s="15"/>
      <c r="GP256" s="15"/>
      <c r="GQ256" s="15"/>
      <c r="GR256" s="15"/>
      <c r="GS256" s="15"/>
      <c r="GT256" s="15"/>
      <c r="GU256" s="15"/>
      <c r="GV256" s="15"/>
      <c r="GW256" s="15"/>
      <c r="GX256" s="15"/>
      <c r="GY256" s="15"/>
      <c r="GZ256" s="15"/>
      <c r="HA256" s="15"/>
      <c r="HB256" s="15"/>
      <c r="HC256" s="15"/>
      <c r="HD256" s="15"/>
      <c r="HE256" s="15"/>
      <c r="HF256" s="15"/>
      <c r="HG256" s="15"/>
      <c r="HH256" s="15"/>
      <c r="HI256" s="15"/>
      <c r="HJ256" s="15"/>
      <c r="HK256" s="15"/>
      <c r="HL256" s="15"/>
      <c r="HM256" s="15"/>
      <c r="HN256" s="15"/>
      <c r="HO256" s="15"/>
      <c r="HP256" s="15"/>
      <c r="HQ256" s="15"/>
      <c r="HR256" s="15"/>
      <c r="HS256" s="15"/>
      <c r="HT256" s="15"/>
      <c r="HU256" s="15"/>
      <c r="HV256" s="15"/>
      <c r="HW256" s="15"/>
      <c r="HX256" s="15"/>
      <c r="HY256" s="15"/>
      <c r="HZ256" s="15"/>
      <c r="IA256" s="15"/>
      <c r="IB256" s="15"/>
      <c r="IC256" s="15"/>
      <c r="ID256" s="15"/>
      <c r="IE256" s="15"/>
      <c r="IF256" s="15"/>
      <c r="IG256" s="15"/>
      <c r="IH256" s="15"/>
      <c r="II256" s="15"/>
      <c r="IJ256" s="15"/>
      <c r="IK256" s="15"/>
      <c r="IL256" s="15"/>
      <c r="IM256" s="15"/>
      <c r="IN256" s="15"/>
      <c r="IO256" s="15"/>
      <c r="IP256" s="15"/>
      <c r="IQ256" s="15"/>
      <c r="IR256" s="15"/>
      <c r="IS256" s="15"/>
      <c r="IT256" s="15"/>
      <c r="IU256" s="15"/>
      <c r="IV256" s="15"/>
    </row>
    <row r="257" spans="1:256" s="105" customFormat="1" ht="12.75">
      <c r="A257" s="179"/>
      <c r="B257" s="196"/>
      <c r="C257" s="195" t="s">
        <v>245</v>
      </c>
      <c r="D257" s="180">
        <f>SUM(D253:D255)</f>
        <v>188998</v>
      </c>
      <c r="E257" s="180">
        <f>SUM(E253:E256)</f>
        <v>224598</v>
      </c>
      <c r="F257" s="345">
        <f>SUM(F253:F256)</f>
        <v>183765</v>
      </c>
      <c r="G257" s="104">
        <f t="shared" si="9"/>
        <v>81.81951753800124</v>
      </c>
      <c r="H257" s="109"/>
      <c r="I257" s="28"/>
      <c r="J257" s="28"/>
      <c r="K257" s="28"/>
      <c r="L257" s="28"/>
      <c r="M257" s="28"/>
      <c r="N257" s="28"/>
      <c r="O257" s="69"/>
      <c r="P257" s="69"/>
      <c r="Q257" s="15"/>
      <c r="R257" s="134"/>
      <c r="S257" s="15"/>
      <c r="T257" s="15"/>
      <c r="U257" s="15"/>
      <c r="V257" s="15"/>
      <c r="W257" s="15"/>
      <c r="X257" s="15"/>
      <c r="Y257" s="15"/>
      <c r="Z257" s="15"/>
      <c r="AA257" s="15"/>
      <c r="AB257" s="15"/>
      <c r="AC257" s="15"/>
      <c r="AD257" s="15"/>
      <c r="AE257" s="15"/>
      <c r="AF257" s="15"/>
      <c r="AG257" s="15"/>
      <c r="AH257" s="15"/>
      <c r="AI257" s="15"/>
      <c r="AJ257" s="15"/>
      <c r="AK257" s="15"/>
      <c r="AL257" s="15"/>
      <c r="AM257" s="15"/>
      <c r="AN257" s="15"/>
      <c r="AO257" s="15"/>
      <c r="AP257" s="15"/>
      <c r="AQ257" s="15"/>
      <c r="AR257" s="15"/>
      <c r="AS257" s="15"/>
      <c r="AT257" s="15"/>
      <c r="AU257" s="15"/>
      <c r="AV257" s="15"/>
      <c r="AW257" s="15"/>
      <c r="AX257" s="15"/>
      <c r="AY257" s="15"/>
      <c r="AZ257" s="15"/>
      <c r="BA257" s="15"/>
      <c r="BB257" s="15"/>
      <c r="BC257" s="15"/>
      <c r="BD257" s="15"/>
      <c r="BE257" s="15"/>
      <c r="BF257" s="15"/>
      <c r="BG257" s="15"/>
      <c r="BH257" s="15"/>
      <c r="BI257" s="15"/>
      <c r="BJ257" s="15"/>
      <c r="BK257" s="15"/>
      <c r="BL257" s="15"/>
      <c r="BM257" s="15"/>
      <c r="BN257" s="15"/>
      <c r="BO257" s="15"/>
      <c r="BP257" s="15"/>
      <c r="BQ257" s="15"/>
      <c r="BR257" s="15"/>
      <c r="BS257" s="15"/>
      <c r="BT257" s="15"/>
      <c r="BU257" s="15"/>
      <c r="BV257" s="15"/>
      <c r="BW257" s="15"/>
      <c r="BX257" s="15"/>
      <c r="BY257" s="15"/>
      <c r="BZ257" s="15"/>
      <c r="CA257" s="15"/>
      <c r="CB257" s="15"/>
      <c r="CC257" s="15"/>
      <c r="CD257" s="15"/>
      <c r="CE257" s="15"/>
      <c r="CF257" s="15"/>
      <c r="CG257" s="15"/>
      <c r="CH257" s="15"/>
      <c r="CI257" s="15"/>
      <c r="CJ257" s="15"/>
      <c r="CK257" s="15"/>
      <c r="CL257" s="15"/>
      <c r="CM257" s="15"/>
      <c r="CN257" s="15"/>
      <c r="CO257" s="15"/>
      <c r="CP257" s="15"/>
      <c r="CQ257" s="15"/>
      <c r="CR257" s="15"/>
      <c r="CS257" s="15"/>
      <c r="CT257" s="15"/>
      <c r="CU257" s="15"/>
      <c r="CV257" s="15"/>
      <c r="CW257" s="15"/>
      <c r="CX257" s="15"/>
      <c r="CY257" s="15"/>
      <c r="CZ257" s="15"/>
      <c r="DA257" s="15"/>
      <c r="DB257" s="15"/>
      <c r="DC257" s="15"/>
      <c r="DD257" s="15"/>
      <c r="DE257" s="15"/>
      <c r="DF257" s="15"/>
      <c r="DG257" s="15"/>
      <c r="DH257" s="15"/>
      <c r="DI257" s="15"/>
      <c r="DJ257" s="15"/>
      <c r="DK257" s="15"/>
      <c r="DL257" s="15"/>
      <c r="DM257" s="15"/>
      <c r="DN257" s="15"/>
      <c r="DO257" s="15"/>
      <c r="DP257" s="15"/>
      <c r="DQ257" s="15"/>
      <c r="DR257" s="15"/>
      <c r="DS257" s="15"/>
      <c r="DT257" s="15"/>
      <c r="DU257" s="15"/>
      <c r="DV257" s="15"/>
      <c r="DW257" s="15"/>
      <c r="DX257" s="15"/>
      <c r="DY257" s="15"/>
      <c r="DZ257" s="15"/>
      <c r="EA257" s="15"/>
      <c r="EB257" s="15"/>
      <c r="EC257" s="15"/>
      <c r="ED257" s="15"/>
      <c r="EE257" s="15"/>
      <c r="EF257" s="15"/>
      <c r="EG257" s="15"/>
      <c r="EH257" s="15"/>
      <c r="EI257" s="15"/>
      <c r="EJ257" s="15"/>
      <c r="EK257" s="15"/>
      <c r="EL257" s="15"/>
      <c r="EM257" s="15"/>
      <c r="EN257" s="15"/>
      <c r="EO257" s="15"/>
      <c r="EP257" s="15"/>
      <c r="EQ257" s="15"/>
      <c r="ER257" s="15"/>
      <c r="ES257" s="15"/>
      <c r="ET257" s="15"/>
      <c r="EU257" s="15"/>
      <c r="EV257" s="15"/>
      <c r="EW257" s="15"/>
      <c r="EX257" s="15"/>
      <c r="EY257" s="15"/>
      <c r="EZ257" s="15"/>
      <c r="FA257" s="15"/>
      <c r="FB257" s="15"/>
      <c r="FC257" s="15"/>
      <c r="FD257" s="15"/>
      <c r="FE257" s="15"/>
      <c r="FF257" s="15"/>
      <c r="FG257" s="15"/>
      <c r="FH257" s="15"/>
      <c r="FI257" s="15"/>
      <c r="FJ257" s="15"/>
      <c r="FK257" s="15"/>
      <c r="FL257" s="15"/>
      <c r="FM257" s="15"/>
      <c r="FN257" s="15"/>
      <c r="FO257" s="15"/>
      <c r="FP257" s="15"/>
      <c r="FQ257" s="15"/>
      <c r="FR257" s="15"/>
      <c r="FS257" s="15"/>
      <c r="FT257" s="15"/>
      <c r="FU257" s="15"/>
      <c r="FV257" s="15"/>
      <c r="FW257" s="15"/>
      <c r="FX257" s="15"/>
      <c r="FY257" s="15"/>
      <c r="FZ257" s="15"/>
      <c r="GA257" s="15"/>
      <c r="GB257" s="15"/>
      <c r="GC257" s="15"/>
      <c r="GD257" s="15"/>
      <c r="GE257" s="15"/>
      <c r="GF257" s="15"/>
      <c r="GG257" s="15"/>
      <c r="GH257" s="15"/>
      <c r="GI257" s="15"/>
      <c r="GJ257" s="15"/>
      <c r="GK257" s="15"/>
      <c r="GL257" s="15"/>
      <c r="GM257" s="15"/>
      <c r="GN257" s="15"/>
      <c r="GO257" s="15"/>
      <c r="GP257" s="15"/>
      <c r="GQ257" s="15"/>
      <c r="GR257" s="15"/>
      <c r="GS257" s="15"/>
      <c r="GT257" s="15"/>
      <c r="GU257" s="15"/>
      <c r="GV257" s="15"/>
      <c r="GW257" s="15"/>
      <c r="GX257" s="15"/>
      <c r="GY257" s="15"/>
      <c r="GZ257" s="15"/>
      <c r="HA257" s="15"/>
      <c r="HB257" s="15"/>
      <c r="HC257" s="15"/>
      <c r="HD257" s="15"/>
      <c r="HE257" s="15"/>
      <c r="HF257" s="15"/>
      <c r="HG257" s="15"/>
      <c r="HH257" s="15"/>
      <c r="HI257" s="15"/>
      <c r="HJ257" s="15"/>
      <c r="HK257" s="15"/>
      <c r="HL257" s="15"/>
      <c r="HM257" s="15"/>
      <c r="HN257" s="15"/>
      <c r="HO257" s="15"/>
      <c r="HP257" s="15"/>
      <c r="HQ257" s="15"/>
      <c r="HR257" s="15"/>
      <c r="HS257" s="15"/>
      <c r="HT257" s="15"/>
      <c r="HU257" s="15"/>
      <c r="HV257" s="15"/>
      <c r="HW257" s="15"/>
      <c r="HX257" s="15"/>
      <c r="HY257" s="15"/>
      <c r="HZ257" s="15"/>
      <c r="IA257" s="15"/>
      <c r="IB257" s="15"/>
      <c r="IC257" s="15"/>
      <c r="ID257" s="15"/>
      <c r="IE257" s="15"/>
      <c r="IF257" s="15"/>
      <c r="IG257" s="15"/>
      <c r="IH257" s="15"/>
      <c r="II257" s="15"/>
      <c r="IJ257" s="15"/>
      <c r="IK257" s="15"/>
      <c r="IL257" s="15"/>
      <c r="IM257" s="15"/>
      <c r="IN257" s="15"/>
      <c r="IO257" s="15"/>
      <c r="IP257" s="15"/>
      <c r="IQ257" s="15"/>
      <c r="IR257" s="15"/>
      <c r="IS257" s="15"/>
      <c r="IT257" s="15"/>
      <c r="IU257" s="15"/>
      <c r="IV257" s="15"/>
    </row>
    <row r="258" spans="1:256" s="105" customFormat="1" ht="13.5" customHeight="1">
      <c r="A258" s="179"/>
      <c r="B258" s="196"/>
      <c r="C258" s="195" t="s">
        <v>740</v>
      </c>
      <c r="D258" s="180">
        <f>D248+D257</f>
        <v>204118</v>
      </c>
      <c r="E258" s="180">
        <f>E248+E257</f>
        <v>243163</v>
      </c>
      <c r="F258" s="180">
        <f>F248+F257</f>
        <v>196641</v>
      </c>
      <c r="G258" s="104">
        <f t="shared" si="9"/>
        <v>80.86797744722676</v>
      </c>
      <c r="H258" s="109"/>
      <c r="I258" s="28"/>
      <c r="J258" s="28"/>
      <c r="K258" s="28"/>
      <c r="L258" s="28"/>
      <c r="M258" s="28"/>
      <c r="N258" s="28"/>
      <c r="O258" s="69"/>
      <c r="P258" s="69"/>
      <c r="Q258" s="15"/>
      <c r="R258" s="15"/>
      <c r="S258" s="15"/>
      <c r="T258" s="15"/>
      <c r="U258" s="15"/>
      <c r="V258" s="15"/>
      <c r="W258" s="15"/>
      <c r="X258" s="15"/>
      <c r="Y258" s="15"/>
      <c r="Z258" s="15"/>
      <c r="AA258" s="15"/>
      <c r="AB258" s="15"/>
      <c r="AC258" s="15"/>
      <c r="AD258" s="15"/>
      <c r="AE258" s="15"/>
      <c r="AF258" s="15"/>
      <c r="AG258" s="15"/>
      <c r="AH258" s="15"/>
      <c r="AI258" s="15"/>
      <c r="AJ258" s="15"/>
      <c r="AK258" s="15"/>
      <c r="AL258" s="15"/>
      <c r="AM258" s="15"/>
      <c r="AN258" s="15"/>
      <c r="AO258" s="15"/>
      <c r="AP258" s="15"/>
      <c r="AQ258" s="15"/>
      <c r="AR258" s="15"/>
      <c r="AS258" s="15"/>
      <c r="AT258" s="15"/>
      <c r="AU258" s="15"/>
      <c r="AV258" s="15"/>
      <c r="AW258" s="15"/>
      <c r="AX258" s="15"/>
      <c r="AY258" s="15"/>
      <c r="AZ258" s="15"/>
      <c r="BA258" s="15"/>
      <c r="BB258" s="15"/>
      <c r="BC258" s="15"/>
      <c r="BD258" s="15"/>
      <c r="BE258" s="15"/>
      <c r="BF258" s="15"/>
      <c r="BG258" s="15"/>
      <c r="BH258" s="15"/>
      <c r="BI258" s="15"/>
      <c r="BJ258" s="15"/>
      <c r="BK258" s="15"/>
      <c r="BL258" s="15"/>
      <c r="BM258" s="15"/>
      <c r="BN258" s="15"/>
      <c r="BO258" s="15"/>
      <c r="BP258" s="15"/>
      <c r="BQ258" s="15"/>
      <c r="BR258" s="15"/>
      <c r="BS258" s="15"/>
      <c r="BT258" s="15"/>
      <c r="BU258" s="15"/>
      <c r="BV258" s="15"/>
      <c r="BW258" s="15"/>
      <c r="BX258" s="15"/>
      <c r="BY258" s="15"/>
      <c r="BZ258" s="15"/>
      <c r="CA258" s="15"/>
      <c r="CB258" s="15"/>
      <c r="CC258" s="15"/>
      <c r="CD258" s="15"/>
      <c r="CE258" s="15"/>
      <c r="CF258" s="15"/>
      <c r="CG258" s="15"/>
      <c r="CH258" s="15"/>
      <c r="CI258" s="15"/>
      <c r="CJ258" s="15"/>
      <c r="CK258" s="15"/>
      <c r="CL258" s="15"/>
      <c r="CM258" s="15"/>
      <c r="CN258" s="15"/>
      <c r="CO258" s="15"/>
      <c r="CP258" s="15"/>
      <c r="CQ258" s="15"/>
      <c r="CR258" s="15"/>
      <c r="CS258" s="15"/>
      <c r="CT258" s="15"/>
      <c r="CU258" s="15"/>
      <c r="CV258" s="15"/>
      <c r="CW258" s="15"/>
      <c r="CX258" s="15"/>
      <c r="CY258" s="15"/>
      <c r="CZ258" s="15"/>
      <c r="DA258" s="15"/>
      <c r="DB258" s="15"/>
      <c r="DC258" s="15"/>
      <c r="DD258" s="15"/>
      <c r="DE258" s="15"/>
      <c r="DF258" s="15"/>
      <c r="DG258" s="15"/>
      <c r="DH258" s="15"/>
      <c r="DI258" s="15"/>
      <c r="DJ258" s="15"/>
      <c r="DK258" s="15"/>
      <c r="DL258" s="15"/>
      <c r="DM258" s="15"/>
      <c r="DN258" s="15"/>
      <c r="DO258" s="15"/>
      <c r="DP258" s="15"/>
      <c r="DQ258" s="15"/>
      <c r="DR258" s="15"/>
      <c r="DS258" s="15"/>
      <c r="DT258" s="15"/>
      <c r="DU258" s="15"/>
      <c r="DV258" s="15"/>
      <c r="DW258" s="15"/>
      <c r="DX258" s="15"/>
      <c r="DY258" s="15"/>
      <c r="DZ258" s="15"/>
      <c r="EA258" s="15"/>
      <c r="EB258" s="15"/>
      <c r="EC258" s="15"/>
      <c r="ED258" s="15"/>
      <c r="EE258" s="15"/>
      <c r="EF258" s="15"/>
      <c r="EG258" s="15"/>
      <c r="EH258" s="15"/>
      <c r="EI258" s="15"/>
      <c r="EJ258" s="15"/>
      <c r="EK258" s="15"/>
      <c r="EL258" s="15"/>
      <c r="EM258" s="15"/>
      <c r="EN258" s="15"/>
      <c r="EO258" s="15"/>
      <c r="EP258" s="15"/>
      <c r="EQ258" s="15"/>
      <c r="ER258" s="15"/>
      <c r="ES258" s="15"/>
      <c r="ET258" s="15"/>
      <c r="EU258" s="15"/>
      <c r="EV258" s="15"/>
      <c r="EW258" s="15"/>
      <c r="EX258" s="15"/>
      <c r="EY258" s="15"/>
      <c r="EZ258" s="15"/>
      <c r="FA258" s="15"/>
      <c r="FB258" s="15"/>
      <c r="FC258" s="15"/>
      <c r="FD258" s="15"/>
      <c r="FE258" s="15"/>
      <c r="FF258" s="15"/>
      <c r="FG258" s="15"/>
      <c r="FH258" s="15"/>
      <c r="FI258" s="15"/>
      <c r="FJ258" s="15"/>
      <c r="FK258" s="15"/>
      <c r="FL258" s="15"/>
      <c r="FM258" s="15"/>
      <c r="FN258" s="15"/>
      <c r="FO258" s="15"/>
      <c r="FP258" s="15"/>
      <c r="FQ258" s="15"/>
      <c r="FR258" s="15"/>
      <c r="FS258" s="15"/>
      <c r="FT258" s="15"/>
      <c r="FU258" s="15"/>
      <c r="FV258" s="15"/>
      <c r="FW258" s="15"/>
      <c r="FX258" s="15"/>
      <c r="FY258" s="15"/>
      <c r="FZ258" s="15"/>
      <c r="GA258" s="15"/>
      <c r="GB258" s="15"/>
      <c r="GC258" s="15"/>
      <c r="GD258" s="15"/>
      <c r="GE258" s="15"/>
      <c r="GF258" s="15"/>
      <c r="GG258" s="15"/>
      <c r="GH258" s="15"/>
      <c r="GI258" s="15"/>
      <c r="GJ258" s="15"/>
      <c r="GK258" s="15"/>
      <c r="GL258" s="15"/>
      <c r="GM258" s="15"/>
      <c r="GN258" s="15"/>
      <c r="GO258" s="15"/>
      <c r="GP258" s="15"/>
      <c r="GQ258" s="15"/>
      <c r="GR258" s="15"/>
      <c r="GS258" s="15"/>
      <c r="GT258" s="15"/>
      <c r="GU258" s="15"/>
      <c r="GV258" s="15"/>
      <c r="GW258" s="15"/>
      <c r="GX258" s="15"/>
      <c r="GY258" s="15"/>
      <c r="GZ258" s="15"/>
      <c r="HA258" s="15"/>
      <c r="HB258" s="15"/>
      <c r="HC258" s="15"/>
      <c r="HD258" s="15"/>
      <c r="HE258" s="15"/>
      <c r="HF258" s="15"/>
      <c r="HG258" s="15"/>
      <c r="HH258" s="15"/>
      <c r="HI258" s="15"/>
      <c r="HJ258" s="15"/>
      <c r="HK258" s="15"/>
      <c r="HL258" s="15"/>
      <c r="HM258" s="15"/>
      <c r="HN258" s="15"/>
      <c r="HO258" s="15"/>
      <c r="HP258" s="15"/>
      <c r="HQ258" s="15"/>
      <c r="HR258" s="15"/>
      <c r="HS258" s="15"/>
      <c r="HT258" s="15"/>
      <c r="HU258" s="15"/>
      <c r="HV258" s="15"/>
      <c r="HW258" s="15"/>
      <c r="HX258" s="15"/>
      <c r="HY258" s="15"/>
      <c r="HZ258" s="15"/>
      <c r="IA258" s="15"/>
      <c r="IB258" s="15"/>
      <c r="IC258" s="15"/>
      <c r="ID258" s="15"/>
      <c r="IE258" s="15"/>
      <c r="IF258" s="15"/>
      <c r="IG258" s="15"/>
      <c r="IH258" s="15"/>
      <c r="II258" s="15"/>
      <c r="IJ258" s="15"/>
      <c r="IK258" s="15"/>
      <c r="IL258" s="15"/>
      <c r="IM258" s="15"/>
      <c r="IN258" s="15"/>
      <c r="IO258" s="15"/>
      <c r="IP258" s="15"/>
      <c r="IQ258" s="15"/>
      <c r="IR258" s="15"/>
      <c r="IS258" s="15"/>
      <c r="IT258" s="15"/>
      <c r="IU258" s="15"/>
      <c r="IV258" s="15"/>
    </row>
    <row r="259" spans="1:256" s="105" customFormat="1" ht="13.5" customHeight="1">
      <c r="A259" s="16"/>
      <c r="B259" s="59"/>
      <c r="C259" s="183"/>
      <c r="D259" s="184"/>
      <c r="E259" s="184"/>
      <c r="F259" s="184"/>
      <c r="G259" s="99"/>
      <c r="H259" s="109"/>
      <c r="I259" s="28"/>
      <c r="J259" s="28"/>
      <c r="K259" s="28"/>
      <c r="L259" s="28"/>
      <c r="M259" s="28"/>
      <c r="N259" s="28"/>
      <c r="O259" s="69"/>
      <c r="P259" s="69"/>
      <c r="Q259" s="15"/>
      <c r="R259" s="15"/>
      <c r="S259" s="15"/>
      <c r="T259" s="15"/>
      <c r="U259" s="15"/>
      <c r="V259" s="15"/>
      <c r="W259" s="15"/>
      <c r="X259" s="15"/>
      <c r="Y259" s="15"/>
      <c r="Z259" s="15"/>
      <c r="AA259" s="15"/>
      <c r="AB259" s="15"/>
      <c r="AC259" s="15"/>
      <c r="AD259" s="15"/>
      <c r="AE259" s="15"/>
      <c r="AF259" s="15"/>
      <c r="AG259" s="15"/>
      <c r="AH259" s="15"/>
      <c r="AI259" s="15"/>
      <c r="AJ259" s="15"/>
      <c r="AK259" s="15"/>
      <c r="AL259" s="15"/>
      <c r="AM259" s="15"/>
      <c r="AN259" s="15"/>
      <c r="AO259" s="15"/>
      <c r="AP259" s="15"/>
      <c r="AQ259" s="15"/>
      <c r="AR259" s="15"/>
      <c r="AS259" s="15"/>
      <c r="AT259" s="15"/>
      <c r="AU259" s="15"/>
      <c r="AV259" s="15"/>
      <c r="AW259" s="15"/>
      <c r="AX259" s="15"/>
      <c r="AY259" s="15"/>
      <c r="AZ259" s="15"/>
      <c r="BA259" s="15"/>
      <c r="BB259" s="15"/>
      <c r="BC259" s="15"/>
      <c r="BD259" s="15"/>
      <c r="BE259" s="15"/>
      <c r="BF259" s="15"/>
      <c r="BG259" s="15"/>
      <c r="BH259" s="15"/>
      <c r="BI259" s="15"/>
      <c r="BJ259" s="15"/>
      <c r="BK259" s="15"/>
      <c r="BL259" s="15"/>
      <c r="BM259" s="15"/>
      <c r="BN259" s="15"/>
      <c r="BO259" s="15"/>
      <c r="BP259" s="15"/>
      <c r="BQ259" s="15"/>
      <c r="BR259" s="15"/>
      <c r="BS259" s="15"/>
      <c r="BT259" s="15"/>
      <c r="BU259" s="15"/>
      <c r="BV259" s="15"/>
      <c r="BW259" s="15"/>
      <c r="BX259" s="15"/>
      <c r="BY259" s="15"/>
      <c r="BZ259" s="15"/>
      <c r="CA259" s="15"/>
      <c r="CB259" s="15"/>
      <c r="CC259" s="15"/>
      <c r="CD259" s="15"/>
      <c r="CE259" s="15"/>
      <c r="CF259" s="15"/>
      <c r="CG259" s="15"/>
      <c r="CH259" s="15"/>
      <c r="CI259" s="15"/>
      <c r="CJ259" s="15"/>
      <c r="CK259" s="15"/>
      <c r="CL259" s="15"/>
      <c r="CM259" s="15"/>
      <c r="CN259" s="15"/>
      <c r="CO259" s="15"/>
      <c r="CP259" s="15"/>
      <c r="CQ259" s="15"/>
      <c r="CR259" s="15"/>
      <c r="CS259" s="15"/>
      <c r="CT259" s="15"/>
      <c r="CU259" s="15"/>
      <c r="CV259" s="15"/>
      <c r="CW259" s="15"/>
      <c r="CX259" s="15"/>
      <c r="CY259" s="15"/>
      <c r="CZ259" s="15"/>
      <c r="DA259" s="15"/>
      <c r="DB259" s="15"/>
      <c r="DC259" s="15"/>
      <c r="DD259" s="15"/>
      <c r="DE259" s="15"/>
      <c r="DF259" s="15"/>
      <c r="DG259" s="15"/>
      <c r="DH259" s="15"/>
      <c r="DI259" s="15"/>
      <c r="DJ259" s="15"/>
      <c r="DK259" s="15"/>
      <c r="DL259" s="15"/>
      <c r="DM259" s="15"/>
      <c r="DN259" s="15"/>
      <c r="DO259" s="15"/>
      <c r="DP259" s="15"/>
      <c r="DQ259" s="15"/>
      <c r="DR259" s="15"/>
      <c r="DS259" s="15"/>
      <c r="DT259" s="15"/>
      <c r="DU259" s="15"/>
      <c r="DV259" s="15"/>
      <c r="DW259" s="15"/>
      <c r="DX259" s="15"/>
      <c r="DY259" s="15"/>
      <c r="DZ259" s="15"/>
      <c r="EA259" s="15"/>
      <c r="EB259" s="15"/>
      <c r="EC259" s="15"/>
      <c r="ED259" s="15"/>
      <c r="EE259" s="15"/>
      <c r="EF259" s="15"/>
      <c r="EG259" s="15"/>
      <c r="EH259" s="15"/>
      <c r="EI259" s="15"/>
      <c r="EJ259" s="15"/>
      <c r="EK259" s="15"/>
      <c r="EL259" s="15"/>
      <c r="EM259" s="15"/>
      <c r="EN259" s="15"/>
      <c r="EO259" s="15"/>
      <c r="EP259" s="15"/>
      <c r="EQ259" s="15"/>
      <c r="ER259" s="15"/>
      <c r="ES259" s="15"/>
      <c r="ET259" s="15"/>
      <c r="EU259" s="15"/>
      <c r="EV259" s="15"/>
      <c r="EW259" s="15"/>
      <c r="EX259" s="15"/>
      <c r="EY259" s="15"/>
      <c r="EZ259" s="15"/>
      <c r="FA259" s="15"/>
      <c r="FB259" s="15"/>
      <c r="FC259" s="15"/>
      <c r="FD259" s="15"/>
      <c r="FE259" s="15"/>
      <c r="FF259" s="15"/>
      <c r="FG259" s="15"/>
      <c r="FH259" s="15"/>
      <c r="FI259" s="15"/>
      <c r="FJ259" s="15"/>
      <c r="FK259" s="15"/>
      <c r="FL259" s="15"/>
      <c r="FM259" s="15"/>
      <c r="FN259" s="15"/>
      <c r="FO259" s="15"/>
      <c r="FP259" s="15"/>
      <c r="FQ259" s="15"/>
      <c r="FR259" s="15"/>
      <c r="FS259" s="15"/>
      <c r="FT259" s="15"/>
      <c r="FU259" s="15"/>
      <c r="FV259" s="15"/>
      <c r="FW259" s="15"/>
      <c r="FX259" s="15"/>
      <c r="FY259" s="15"/>
      <c r="FZ259" s="15"/>
      <c r="GA259" s="15"/>
      <c r="GB259" s="15"/>
      <c r="GC259" s="15"/>
      <c r="GD259" s="15"/>
      <c r="GE259" s="15"/>
      <c r="GF259" s="15"/>
      <c r="GG259" s="15"/>
      <c r="GH259" s="15"/>
      <c r="GI259" s="15"/>
      <c r="GJ259" s="15"/>
      <c r="GK259" s="15"/>
      <c r="GL259" s="15"/>
      <c r="GM259" s="15"/>
      <c r="GN259" s="15"/>
      <c r="GO259" s="15"/>
      <c r="GP259" s="15"/>
      <c r="GQ259" s="15"/>
      <c r="GR259" s="15"/>
      <c r="GS259" s="15"/>
      <c r="GT259" s="15"/>
      <c r="GU259" s="15"/>
      <c r="GV259" s="15"/>
      <c r="GW259" s="15"/>
      <c r="GX259" s="15"/>
      <c r="GY259" s="15"/>
      <c r="GZ259" s="15"/>
      <c r="HA259" s="15"/>
      <c r="HB259" s="15"/>
      <c r="HC259" s="15"/>
      <c r="HD259" s="15"/>
      <c r="HE259" s="15"/>
      <c r="HF259" s="15"/>
      <c r="HG259" s="15"/>
      <c r="HH259" s="15"/>
      <c r="HI259" s="15"/>
      <c r="HJ259" s="15"/>
      <c r="HK259" s="15"/>
      <c r="HL259" s="15"/>
      <c r="HM259" s="15"/>
      <c r="HN259" s="15"/>
      <c r="HO259" s="15"/>
      <c r="HP259" s="15"/>
      <c r="HQ259" s="15"/>
      <c r="HR259" s="15"/>
      <c r="HS259" s="15"/>
      <c r="HT259" s="15"/>
      <c r="HU259" s="15"/>
      <c r="HV259" s="15"/>
      <c r="HW259" s="15"/>
      <c r="HX259" s="15"/>
      <c r="HY259" s="15"/>
      <c r="HZ259" s="15"/>
      <c r="IA259" s="15"/>
      <c r="IB259" s="15"/>
      <c r="IC259" s="15"/>
      <c r="ID259" s="15"/>
      <c r="IE259" s="15"/>
      <c r="IF259" s="15"/>
      <c r="IG259" s="15"/>
      <c r="IH259" s="15"/>
      <c r="II259" s="15"/>
      <c r="IJ259" s="15"/>
      <c r="IK259" s="15"/>
      <c r="IL259" s="15"/>
      <c r="IM259" s="15"/>
      <c r="IN259" s="15"/>
      <c r="IO259" s="15"/>
      <c r="IP259" s="15"/>
      <c r="IQ259" s="15"/>
      <c r="IR259" s="15"/>
      <c r="IS259" s="15"/>
      <c r="IT259" s="15"/>
      <c r="IU259" s="15"/>
      <c r="IV259" s="15"/>
    </row>
    <row r="260" spans="1:256" s="105" customFormat="1" ht="13.5" customHeight="1">
      <c r="A260" s="342" t="s">
        <v>150</v>
      </c>
      <c r="B260" s="342"/>
      <c r="C260" s="342"/>
      <c r="D260" s="184"/>
      <c r="E260" s="184"/>
      <c r="F260" s="184"/>
      <c r="G260" s="99"/>
      <c r="H260" s="109"/>
      <c r="I260" s="28"/>
      <c r="J260" s="28"/>
      <c r="K260" s="28"/>
      <c r="L260" s="28"/>
      <c r="M260" s="28"/>
      <c r="N260" s="28"/>
      <c r="O260" s="69"/>
      <c r="P260" s="69"/>
      <c r="Q260" s="15"/>
      <c r="R260" s="15"/>
      <c r="S260" s="15"/>
      <c r="T260" s="15"/>
      <c r="U260" s="15"/>
      <c r="V260" s="15"/>
      <c r="W260" s="15"/>
      <c r="X260" s="15"/>
      <c r="Y260" s="15"/>
      <c r="Z260" s="15"/>
      <c r="AA260" s="15"/>
      <c r="AB260" s="15"/>
      <c r="AC260" s="15"/>
      <c r="AD260" s="15"/>
      <c r="AE260" s="15"/>
      <c r="AF260" s="15"/>
      <c r="AG260" s="15"/>
      <c r="AH260" s="15"/>
      <c r="AI260" s="15"/>
      <c r="AJ260" s="15"/>
      <c r="AK260" s="15"/>
      <c r="AL260" s="15"/>
      <c r="AM260" s="15"/>
      <c r="AN260" s="15"/>
      <c r="AO260" s="15"/>
      <c r="AP260" s="15"/>
      <c r="AQ260" s="15"/>
      <c r="AR260" s="15"/>
      <c r="AS260" s="15"/>
      <c r="AT260" s="15"/>
      <c r="AU260" s="15"/>
      <c r="AV260" s="15"/>
      <c r="AW260" s="15"/>
      <c r="AX260" s="15"/>
      <c r="AY260" s="15"/>
      <c r="AZ260" s="15"/>
      <c r="BA260" s="15"/>
      <c r="BB260" s="15"/>
      <c r="BC260" s="15"/>
      <c r="BD260" s="15"/>
      <c r="BE260" s="15"/>
      <c r="BF260" s="15"/>
      <c r="BG260" s="15"/>
      <c r="BH260" s="15"/>
      <c r="BI260" s="15"/>
      <c r="BJ260" s="15"/>
      <c r="BK260" s="15"/>
      <c r="BL260" s="15"/>
      <c r="BM260" s="15"/>
      <c r="BN260" s="15"/>
      <c r="BO260" s="15"/>
      <c r="BP260" s="15"/>
      <c r="BQ260" s="15"/>
      <c r="BR260" s="15"/>
      <c r="BS260" s="15"/>
      <c r="BT260" s="15"/>
      <c r="BU260" s="15"/>
      <c r="BV260" s="15"/>
      <c r="BW260" s="15"/>
      <c r="BX260" s="15"/>
      <c r="BY260" s="15"/>
      <c r="BZ260" s="15"/>
      <c r="CA260" s="15"/>
      <c r="CB260" s="15"/>
      <c r="CC260" s="15"/>
      <c r="CD260" s="15"/>
      <c r="CE260" s="15"/>
      <c r="CF260" s="15"/>
      <c r="CG260" s="15"/>
      <c r="CH260" s="15"/>
      <c r="CI260" s="15"/>
      <c r="CJ260" s="15"/>
      <c r="CK260" s="15"/>
      <c r="CL260" s="15"/>
      <c r="CM260" s="15"/>
      <c r="CN260" s="15"/>
      <c r="CO260" s="15"/>
      <c r="CP260" s="15"/>
      <c r="CQ260" s="15"/>
      <c r="CR260" s="15"/>
      <c r="CS260" s="15"/>
      <c r="CT260" s="15"/>
      <c r="CU260" s="15"/>
      <c r="CV260" s="15"/>
      <c r="CW260" s="15"/>
      <c r="CX260" s="15"/>
      <c r="CY260" s="15"/>
      <c r="CZ260" s="15"/>
      <c r="DA260" s="15"/>
      <c r="DB260" s="15"/>
      <c r="DC260" s="15"/>
      <c r="DD260" s="15"/>
      <c r="DE260" s="15"/>
      <c r="DF260" s="15"/>
      <c r="DG260" s="15"/>
      <c r="DH260" s="15"/>
      <c r="DI260" s="15"/>
      <c r="DJ260" s="15"/>
      <c r="DK260" s="15"/>
      <c r="DL260" s="15"/>
      <c r="DM260" s="15"/>
      <c r="DN260" s="15"/>
      <c r="DO260" s="15"/>
      <c r="DP260" s="15"/>
      <c r="DQ260" s="15"/>
      <c r="DR260" s="15"/>
      <c r="DS260" s="15"/>
      <c r="DT260" s="15"/>
      <c r="DU260" s="15"/>
      <c r="DV260" s="15"/>
      <c r="DW260" s="15"/>
      <c r="DX260" s="15"/>
      <c r="DY260" s="15"/>
      <c r="DZ260" s="15"/>
      <c r="EA260" s="15"/>
      <c r="EB260" s="15"/>
      <c r="EC260" s="15"/>
      <c r="ED260" s="15"/>
      <c r="EE260" s="15"/>
      <c r="EF260" s="15"/>
      <c r="EG260" s="15"/>
      <c r="EH260" s="15"/>
      <c r="EI260" s="15"/>
      <c r="EJ260" s="15"/>
      <c r="EK260" s="15"/>
      <c r="EL260" s="15"/>
      <c r="EM260" s="15"/>
      <c r="EN260" s="15"/>
      <c r="EO260" s="15"/>
      <c r="EP260" s="15"/>
      <c r="EQ260" s="15"/>
      <c r="ER260" s="15"/>
      <c r="ES260" s="15"/>
      <c r="ET260" s="15"/>
      <c r="EU260" s="15"/>
      <c r="EV260" s="15"/>
      <c r="EW260" s="15"/>
      <c r="EX260" s="15"/>
      <c r="EY260" s="15"/>
      <c r="EZ260" s="15"/>
      <c r="FA260" s="15"/>
      <c r="FB260" s="15"/>
      <c r="FC260" s="15"/>
      <c r="FD260" s="15"/>
      <c r="FE260" s="15"/>
      <c r="FF260" s="15"/>
      <c r="FG260" s="15"/>
      <c r="FH260" s="15"/>
      <c r="FI260" s="15"/>
      <c r="FJ260" s="15"/>
      <c r="FK260" s="15"/>
      <c r="FL260" s="15"/>
      <c r="FM260" s="15"/>
      <c r="FN260" s="15"/>
      <c r="FO260" s="15"/>
      <c r="FP260" s="15"/>
      <c r="FQ260" s="15"/>
      <c r="FR260" s="15"/>
      <c r="FS260" s="15"/>
      <c r="FT260" s="15"/>
      <c r="FU260" s="15"/>
      <c r="FV260" s="15"/>
      <c r="FW260" s="15"/>
      <c r="FX260" s="15"/>
      <c r="FY260" s="15"/>
      <c r="FZ260" s="15"/>
      <c r="GA260" s="15"/>
      <c r="GB260" s="15"/>
      <c r="GC260" s="15"/>
      <c r="GD260" s="15"/>
      <c r="GE260" s="15"/>
      <c r="GF260" s="15"/>
      <c r="GG260" s="15"/>
      <c r="GH260" s="15"/>
      <c r="GI260" s="15"/>
      <c r="GJ260" s="15"/>
      <c r="GK260" s="15"/>
      <c r="GL260" s="15"/>
      <c r="GM260" s="15"/>
      <c r="GN260" s="15"/>
      <c r="GO260" s="15"/>
      <c r="GP260" s="15"/>
      <c r="GQ260" s="15"/>
      <c r="GR260" s="15"/>
      <c r="GS260" s="15"/>
      <c r="GT260" s="15"/>
      <c r="GU260" s="15"/>
      <c r="GV260" s="15"/>
      <c r="GW260" s="15"/>
      <c r="GX260" s="15"/>
      <c r="GY260" s="15"/>
      <c r="GZ260" s="15"/>
      <c r="HA260" s="15"/>
      <c r="HB260" s="15"/>
      <c r="HC260" s="15"/>
      <c r="HD260" s="15"/>
      <c r="HE260" s="15"/>
      <c r="HF260" s="15"/>
      <c r="HG260" s="15"/>
      <c r="HH260" s="15"/>
      <c r="HI260" s="15"/>
      <c r="HJ260" s="15"/>
      <c r="HK260" s="15"/>
      <c r="HL260" s="15"/>
      <c r="HM260" s="15"/>
      <c r="HN260" s="15"/>
      <c r="HO260" s="15"/>
      <c r="HP260" s="15"/>
      <c r="HQ260" s="15"/>
      <c r="HR260" s="15"/>
      <c r="HS260" s="15"/>
      <c r="HT260" s="15"/>
      <c r="HU260" s="15"/>
      <c r="HV260" s="15"/>
      <c r="HW260" s="15"/>
      <c r="HX260" s="15"/>
      <c r="HY260" s="15"/>
      <c r="HZ260" s="15"/>
      <c r="IA260" s="15"/>
      <c r="IB260" s="15"/>
      <c r="IC260" s="15"/>
      <c r="ID260" s="15"/>
      <c r="IE260" s="15"/>
      <c r="IF260" s="15"/>
      <c r="IG260" s="15"/>
      <c r="IH260" s="15"/>
      <c r="II260" s="15"/>
      <c r="IJ260" s="15"/>
      <c r="IK260" s="15"/>
      <c r="IL260" s="15"/>
      <c r="IM260" s="15"/>
      <c r="IN260" s="15"/>
      <c r="IO260" s="15"/>
      <c r="IP260" s="15"/>
      <c r="IQ260" s="15"/>
      <c r="IR260" s="15"/>
      <c r="IS260" s="15"/>
      <c r="IT260" s="15"/>
      <c r="IU260" s="15"/>
      <c r="IV260" s="15"/>
    </row>
    <row r="261" spans="1:256" s="105" customFormat="1" ht="13.5" customHeight="1">
      <c r="A261" s="20"/>
      <c r="B261" s="20"/>
      <c r="C261" s="20"/>
      <c r="D261" s="184"/>
      <c r="E261" s="184"/>
      <c r="F261" s="184"/>
      <c r="G261" s="99"/>
      <c r="H261" s="109"/>
      <c r="I261" s="28"/>
      <c r="J261" s="28"/>
      <c r="K261" s="28"/>
      <c r="L261" s="28"/>
      <c r="M261" s="28"/>
      <c r="N261" s="28"/>
      <c r="O261" s="69"/>
      <c r="P261" s="69"/>
      <c r="Q261" s="15"/>
      <c r="R261" s="15"/>
      <c r="S261" s="15"/>
      <c r="T261" s="15"/>
      <c r="U261" s="15"/>
      <c r="V261" s="15"/>
      <c r="W261" s="15"/>
      <c r="X261" s="15"/>
      <c r="Y261" s="15"/>
      <c r="Z261" s="15"/>
      <c r="AA261" s="15"/>
      <c r="AB261" s="15"/>
      <c r="AC261" s="15"/>
      <c r="AD261" s="15"/>
      <c r="AE261" s="15"/>
      <c r="AF261" s="15"/>
      <c r="AG261" s="15"/>
      <c r="AH261" s="15"/>
      <c r="AI261" s="15"/>
      <c r="AJ261" s="15"/>
      <c r="AK261" s="15"/>
      <c r="AL261" s="15"/>
      <c r="AM261" s="15"/>
      <c r="AN261" s="15"/>
      <c r="AO261" s="15"/>
      <c r="AP261" s="15"/>
      <c r="AQ261" s="15"/>
      <c r="AR261" s="15"/>
      <c r="AS261" s="15"/>
      <c r="AT261" s="15"/>
      <c r="AU261" s="15"/>
      <c r="AV261" s="15"/>
      <c r="AW261" s="15"/>
      <c r="AX261" s="15"/>
      <c r="AY261" s="15"/>
      <c r="AZ261" s="15"/>
      <c r="BA261" s="15"/>
      <c r="BB261" s="15"/>
      <c r="BC261" s="15"/>
      <c r="BD261" s="15"/>
      <c r="BE261" s="15"/>
      <c r="BF261" s="15"/>
      <c r="BG261" s="15"/>
      <c r="BH261" s="15"/>
      <c r="BI261" s="15"/>
      <c r="BJ261" s="15"/>
      <c r="BK261" s="15"/>
      <c r="BL261" s="15"/>
      <c r="BM261" s="15"/>
      <c r="BN261" s="15"/>
      <c r="BO261" s="15"/>
      <c r="BP261" s="15"/>
      <c r="BQ261" s="15"/>
      <c r="BR261" s="15"/>
      <c r="BS261" s="15"/>
      <c r="BT261" s="15"/>
      <c r="BU261" s="15"/>
      <c r="BV261" s="15"/>
      <c r="BW261" s="15"/>
      <c r="BX261" s="15"/>
      <c r="BY261" s="15"/>
      <c r="BZ261" s="15"/>
      <c r="CA261" s="15"/>
      <c r="CB261" s="15"/>
      <c r="CC261" s="15"/>
      <c r="CD261" s="15"/>
      <c r="CE261" s="15"/>
      <c r="CF261" s="15"/>
      <c r="CG261" s="15"/>
      <c r="CH261" s="15"/>
      <c r="CI261" s="15"/>
      <c r="CJ261" s="15"/>
      <c r="CK261" s="15"/>
      <c r="CL261" s="15"/>
      <c r="CM261" s="15"/>
      <c r="CN261" s="15"/>
      <c r="CO261" s="15"/>
      <c r="CP261" s="15"/>
      <c r="CQ261" s="15"/>
      <c r="CR261" s="15"/>
      <c r="CS261" s="15"/>
      <c r="CT261" s="15"/>
      <c r="CU261" s="15"/>
      <c r="CV261" s="15"/>
      <c r="CW261" s="15"/>
      <c r="CX261" s="15"/>
      <c r="CY261" s="15"/>
      <c r="CZ261" s="15"/>
      <c r="DA261" s="15"/>
      <c r="DB261" s="15"/>
      <c r="DC261" s="15"/>
      <c r="DD261" s="15"/>
      <c r="DE261" s="15"/>
      <c r="DF261" s="15"/>
      <c r="DG261" s="15"/>
      <c r="DH261" s="15"/>
      <c r="DI261" s="15"/>
      <c r="DJ261" s="15"/>
      <c r="DK261" s="15"/>
      <c r="DL261" s="15"/>
      <c r="DM261" s="15"/>
      <c r="DN261" s="15"/>
      <c r="DO261" s="15"/>
      <c r="DP261" s="15"/>
      <c r="DQ261" s="15"/>
      <c r="DR261" s="15"/>
      <c r="DS261" s="15"/>
      <c r="DT261" s="15"/>
      <c r="DU261" s="15"/>
      <c r="DV261" s="15"/>
      <c r="DW261" s="15"/>
      <c r="DX261" s="15"/>
      <c r="DY261" s="15"/>
      <c r="DZ261" s="15"/>
      <c r="EA261" s="15"/>
      <c r="EB261" s="15"/>
      <c r="EC261" s="15"/>
      <c r="ED261" s="15"/>
      <c r="EE261" s="15"/>
      <c r="EF261" s="15"/>
      <c r="EG261" s="15"/>
      <c r="EH261" s="15"/>
      <c r="EI261" s="15"/>
      <c r="EJ261" s="15"/>
      <c r="EK261" s="15"/>
      <c r="EL261" s="15"/>
      <c r="EM261" s="15"/>
      <c r="EN261" s="15"/>
      <c r="EO261" s="15"/>
      <c r="EP261" s="15"/>
      <c r="EQ261" s="15"/>
      <c r="ER261" s="15"/>
      <c r="ES261" s="15"/>
      <c r="ET261" s="15"/>
      <c r="EU261" s="15"/>
      <c r="EV261" s="15"/>
      <c r="EW261" s="15"/>
      <c r="EX261" s="15"/>
      <c r="EY261" s="15"/>
      <c r="EZ261" s="15"/>
      <c r="FA261" s="15"/>
      <c r="FB261" s="15"/>
      <c r="FC261" s="15"/>
      <c r="FD261" s="15"/>
      <c r="FE261" s="15"/>
      <c r="FF261" s="15"/>
      <c r="FG261" s="15"/>
      <c r="FH261" s="15"/>
      <c r="FI261" s="15"/>
      <c r="FJ261" s="15"/>
      <c r="FK261" s="15"/>
      <c r="FL261" s="15"/>
      <c r="FM261" s="15"/>
      <c r="FN261" s="15"/>
      <c r="FO261" s="15"/>
      <c r="FP261" s="15"/>
      <c r="FQ261" s="15"/>
      <c r="FR261" s="15"/>
      <c r="FS261" s="15"/>
      <c r="FT261" s="15"/>
      <c r="FU261" s="15"/>
      <c r="FV261" s="15"/>
      <c r="FW261" s="15"/>
      <c r="FX261" s="15"/>
      <c r="FY261" s="15"/>
      <c r="FZ261" s="15"/>
      <c r="GA261" s="15"/>
      <c r="GB261" s="15"/>
      <c r="GC261" s="15"/>
      <c r="GD261" s="15"/>
      <c r="GE261" s="15"/>
      <c r="GF261" s="15"/>
      <c r="GG261" s="15"/>
      <c r="GH261" s="15"/>
      <c r="GI261" s="15"/>
      <c r="GJ261" s="15"/>
      <c r="GK261" s="15"/>
      <c r="GL261" s="15"/>
      <c r="GM261" s="15"/>
      <c r="GN261" s="15"/>
      <c r="GO261" s="15"/>
      <c r="GP261" s="15"/>
      <c r="GQ261" s="15"/>
      <c r="GR261" s="15"/>
      <c r="GS261" s="15"/>
      <c r="GT261" s="15"/>
      <c r="GU261" s="15"/>
      <c r="GV261" s="15"/>
      <c r="GW261" s="15"/>
      <c r="GX261" s="15"/>
      <c r="GY261" s="15"/>
      <c r="GZ261" s="15"/>
      <c r="HA261" s="15"/>
      <c r="HB261" s="15"/>
      <c r="HC261" s="15"/>
      <c r="HD261" s="15"/>
      <c r="HE261" s="15"/>
      <c r="HF261" s="15"/>
      <c r="HG261" s="15"/>
      <c r="HH261" s="15"/>
      <c r="HI261" s="15"/>
      <c r="HJ261" s="15"/>
      <c r="HK261" s="15"/>
      <c r="HL261" s="15"/>
      <c r="HM261" s="15"/>
      <c r="HN261" s="15"/>
      <c r="HO261" s="15"/>
      <c r="HP261" s="15"/>
      <c r="HQ261" s="15"/>
      <c r="HR261" s="15"/>
      <c r="HS261" s="15"/>
      <c r="HT261" s="15"/>
      <c r="HU261" s="15"/>
      <c r="HV261" s="15"/>
      <c r="HW261" s="15"/>
      <c r="HX261" s="15"/>
      <c r="HY261" s="15"/>
      <c r="HZ261" s="15"/>
      <c r="IA261" s="15"/>
      <c r="IB261" s="15"/>
      <c r="IC261" s="15"/>
      <c r="ID261" s="15"/>
      <c r="IE261" s="15"/>
      <c r="IF261" s="15"/>
      <c r="IG261" s="15"/>
      <c r="IH261" s="15"/>
      <c r="II261" s="15"/>
      <c r="IJ261" s="15"/>
      <c r="IK261" s="15"/>
      <c r="IL261" s="15"/>
      <c r="IM261" s="15"/>
      <c r="IN261" s="15"/>
      <c r="IO261" s="15"/>
      <c r="IP261" s="15"/>
      <c r="IQ261" s="15"/>
      <c r="IR261" s="15"/>
      <c r="IS261" s="15"/>
      <c r="IT261" s="15"/>
      <c r="IU261" s="15"/>
      <c r="IV261" s="15"/>
    </row>
    <row r="262" spans="1:7" ht="27" customHeight="1">
      <c r="A262" s="7" t="s">
        <v>325</v>
      </c>
      <c r="B262" s="7" t="s">
        <v>327</v>
      </c>
      <c r="C262" s="5" t="s">
        <v>328</v>
      </c>
      <c r="D262" s="44" t="s">
        <v>471</v>
      </c>
      <c r="E262" s="51" t="s">
        <v>472</v>
      </c>
      <c r="F262" s="5" t="s">
        <v>299</v>
      </c>
      <c r="G262" s="43" t="s">
        <v>473</v>
      </c>
    </row>
    <row r="263" spans="1:7" ht="15" customHeight="1">
      <c r="A263" s="130" t="s">
        <v>155</v>
      </c>
      <c r="B263" s="127" t="s">
        <v>932</v>
      </c>
      <c r="C263" s="128" t="s">
        <v>102</v>
      </c>
      <c r="D263" s="344">
        <v>100000</v>
      </c>
      <c r="E263" s="267">
        <v>100000</v>
      </c>
      <c r="F263" s="267">
        <v>29221</v>
      </c>
      <c r="G263" s="158">
        <f aca="true" t="shared" si="10" ref="G263:G268">F263/E263*100</f>
        <v>29.221000000000004</v>
      </c>
    </row>
    <row r="264" spans="1:7" ht="15" customHeight="1">
      <c r="A264" s="305">
        <v>5000</v>
      </c>
      <c r="B264" s="337" t="s">
        <v>932</v>
      </c>
      <c r="C264" s="128" t="s">
        <v>869</v>
      </c>
      <c r="D264" s="156">
        <v>21452</v>
      </c>
      <c r="E264" s="267">
        <v>21452</v>
      </c>
      <c r="F264" s="267">
        <v>17860</v>
      </c>
      <c r="G264" s="273">
        <f t="shared" si="10"/>
        <v>83.2556404997203</v>
      </c>
    </row>
    <row r="265" spans="1:21" ht="26.25" customHeight="1">
      <c r="A265" s="130" t="s">
        <v>155</v>
      </c>
      <c r="B265" s="127">
        <v>3522</v>
      </c>
      <c r="C265" s="118" t="s">
        <v>98</v>
      </c>
      <c r="D265" s="200">
        <v>189500</v>
      </c>
      <c r="E265" s="267">
        <v>103133</v>
      </c>
      <c r="F265" s="267">
        <v>78135</v>
      </c>
      <c r="G265" s="158">
        <f t="shared" si="10"/>
        <v>75.76139547962339</v>
      </c>
      <c r="U265" s="134"/>
    </row>
    <row r="266" spans="1:7" ht="15" customHeight="1">
      <c r="A266" s="305">
        <v>5000</v>
      </c>
      <c r="B266" s="337">
        <v>3522</v>
      </c>
      <c r="C266" s="128" t="s">
        <v>100</v>
      </c>
      <c r="D266" s="156">
        <v>80000</v>
      </c>
      <c r="E266" s="267">
        <v>47726</v>
      </c>
      <c r="F266" s="267">
        <v>32788</v>
      </c>
      <c r="G266" s="273">
        <f t="shared" si="10"/>
        <v>68.7004986799648</v>
      </c>
    </row>
    <row r="267" spans="1:7" ht="22.5" customHeight="1">
      <c r="A267" s="130">
        <v>5000</v>
      </c>
      <c r="B267" s="337">
        <v>3522</v>
      </c>
      <c r="C267" s="128" t="s">
        <v>494</v>
      </c>
      <c r="D267" s="156">
        <v>0</v>
      </c>
      <c r="E267" s="267">
        <v>495</v>
      </c>
      <c r="F267" s="267">
        <v>495</v>
      </c>
      <c r="G267" s="273">
        <f t="shared" si="10"/>
        <v>100</v>
      </c>
    </row>
    <row r="268" spans="1:256" s="28" customFormat="1" ht="12.75">
      <c r="A268" s="179"/>
      <c r="B268" s="196"/>
      <c r="C268" s="195" t="s">
        <v>682</v>
      </c>
      <c r="D268" s="180">
        <f>SUM(D263:D267)</f>
        <v>390952</v>
      </c>
      <c r="E268" s="180">
        <f>SUM(E263:E267)</f>
        <v>272806</v>
      </c>
      <c r="F268" s="180">
        <f>SUM(F263:F267)</f>
        <v>158499</v>
      </c>
      <c r="G268" s="104">
        <f t="shared" si="10"/>
        <v>58.09952860274335</v>
      </c>
      <c r="O268" s="69"/>
      <c r="P268" s="15"/>
      <c r="Q268" s="15"/>
      <c r="R268" s="15"/>
      <c r="S268" s="15"/>
      <c r="T268" s="15"/>
      <c r="U268" s="15"/>
      <c r="V268" s="15"/>
      <c r="W268" s="15"/>
      <c r="X268" s="15"/>
      <c r="Y268" s="15"/>
      <c r="Z268" s="15"/>
      <c r="AA268" s="15"/>
      <c r="AB268" s="15"/>
      <c r="AC268" s="15"/>
      <c r="AD268" s="15"/>
      <c r="AE268" s="15"/>
      <c r="AF268" s="15"/>
      <c r="AG268" s="15"/>
      <c r="AH268" s="15"/>
      <c r="AI268" s="15"/>
      <c r="AJ268" s="15"/>
      <c r="AK268" s="15"/>
      <c r="AL268" s="15"/>
      <c r="AM268" s="15"/>
      <c r="AN268" s="15"/>
      <c r="AO268" s="15"/>
      <c r="AP268" s="15"/>
      <c r="AQ268" s="15"/>
      <c r="AR268" s="15"/>
      <c r="AS268" s="15"/>
      <c r="AT268" s="15"/>
      <c r="AU268" s="15"/>
      <c r="AV268" s="15"/>
      <c r="AW268" s="15"/>
      <c r="AX268" s="15"/>
      <c r="AY268" s="15"/>
      <c r="AZ268" s="15"/>
      <c r="BA268" s="15"/>
      <c r="BB268" s="15"/>
      <c r="BC268" s="15"/>
      <c r="BD268" s="15"/>
      <c r="BE268" s="15"/>
      <c r="BF268" s="15"/>
      <c r="BG268" s="15"/>
      <c r="BH268" s="15"/>
      <c r="BI268" s="15"/>
      <c r="BJ268" s="15"/>
      <c r="BK268" s="15"/>
      <c r="BL268" s="15"/>
      <c r="BM268" s="15"/>
      <c r="BN268" s="15"/>
      <c r="BO268" s="15"/>
      <c r="BP268" s="15"/>
      <c r="BQ268" s="15"/>
      <c r="BR268" s="15"/>
      <c r="BS268" s="15"/>
      <c r="BT268" s="15"/>
      <c r="BU268" s="15"/>
      <c r="BV268" s="15"/>
      <c r="BW268" s="15"/>
      <c r="BX268" s="15"/>
      <c r="BY268" s="15"/>
      <c r="BZ268" s="15"/>
      <c r="CA268" s="15"/>
      <c r="CB268" s="15"/>
      <c r="CC268" s="15"/>
      <c r="CD268" s="15"/>
      <c r="CE268" s="15"/>
      <c r="CF268" s="15"/>
      <c r="CG268" s="15"/>
      <c r="CH268" s="15"/>
      <c r="CI268" s="15"/>
      <c r="CJ268" s="15"/>
      <c r="CK268" s="15"/>
      <c r="CL268" s="15"/>
      <c r="CM268" s="15"/>
      <c r="CN268" s="15"/>
      <c r="CO268" s="15"/>
      <c r="CP268" s="15"/>
      <c r="CQ268" s="15"/>
      <c r="CR268" s="15"/>
      <c r="CS268" s="15"/>
      <c r="CT268" s="15"/>
      <c r="CU268" s="15"/>
      <c r="CV268" s="15"/>
      <c r="CW268" s="15"/>
      <c r="CX268" s="15"/>
      <c r="CY268" s="15"/>
      <c r="CZ268" s="15"/>
      <c r="DA268" s="15"/>
      <c r="DB268" s="15"/>
      <c r="DC268" s="15"/>
      <c r="DD268" s="15"/>
      <c r="DE268" s="15"/>
      <c r="DF268" s="15"/>
      <c r="DG268" s="15"/>
      <c r="DH268" s="15"/>
      <c r="DI268" s="15"/>
      <c r="DJ268" s="15"/>
      <c r="DK268" s="15"/>
      <c r="DL268" s="15"/>
      <c r="DM268" s="15"/>
      <c r="DN268" s="15"/>
      <c r="DO268" s="15"/>
      <c r="DP268" s="15"/>
      <c r="DQ268" s="15"/>
      <c r="DR268" s="15"/>
      <c r="DS268" s="15"/>
      <c r="DT268" s="15"/>
      <c r="DU268" s="15"/>
      <c r="DV268" s="15"/>
      <c r="DW268" s="15"/>
      <c r="DX268" s="15"/>
      <c r="DY268" s="15"/>
      <c r="DZ268" s="15"/>
      <c r="EA268" s="15"/>
      <c r="EB268" s="15"/>
      <c r="EC268" s="15"/>
      <c r="ED268" s="15"/>
      <c r="EE268" s="15"/>
      <c r="EF268" s="15"/>
      <c r="EG268" s="15"/>
      <c r="EH268" s="15"/>
      <c r="EI268" s="15"/>
      <c r="EJ268" s="15"/>
      <c r="EK268" s="15"/>
      <c r="EL268" s="15"/>
      <c r="EM268" s="15"/>
      <c r="EN268" s="15"/>
      <c r="EO268" s="15"/>
      <c r="EP268" s="15"/>
      <c r="EQ268" s="15"/>
      <c r="ER268" s="15"/>
      <c r="ES268" s="15"/>
      <c r="ET268" s="15"/>
      <c r="EU268" s="15"/>
      <c r="EV268" s="15"/>
      <c r="EW268" s="15"/>
      <c r="EX268" s="15"/>
      <c r="EY268" s="15"/>
      <c r="EZ268" s="15"/>
      <c r="FA268" s="15"/>
      <c r="FB268" s="15"/>
      <c r="FC268" s="15"/>
      <c r="FD268" s="15"/>
      <c r="FE268" s="15"/>
      <c r="FF268" s="15"/>
      <c r="FG268" s="15"/>
      <c r="FH268" s="15"/>
      <c r="FI268" s="15"/>
      <c r="FJ268" s="15"/>
      <c r="FK268" s="15"/>
      <c r="FL268" s="15"/>
      <c r="FM268" s="15"/>
      <c r="FN268" s="15"/>
      <c r="FO268" s="15"/>
      <c r="FP268" s="15"/>
      <c r="FQ268" s="15"/>
      <c r="FR268" s="15"/>
      <c r="FS268" s="15"/>
      <c r="FT268" s="15"/>
      <c r="FU268" s="15"/>
      <c r="FV268" s="15"/>
      <c r="FW268" s="15"/>
      <c r="FX268" s="15"/>
      <c r="FY268" s="15"/>
      <c r="FZ268" s="15"/>
      <c r="GA268" s="15"/>
      <c r="GB268" s="15"/>
      <c r="GC268" s="15"/>
      <c r="GD268" s="15"/>
      <c r="GE268" s="15"/>
      <c r="GF268" s="15"/>
      <c r="GG268" s="15"/>
      <c r="GH268" s="15"/>
      <c r="GI268" s="15"/>
      <c r="GJ268" s="15"/>
      <c r="GK268" s="15"/>
      <c r="GL268" s="15"/>
      <c r="GM268" s="15"/>
      <c r="GN268" s="15"/>
      <c r="GO268" s="15"/>
      <c r="GP268" s="15"/>
      <c r="GQ268" s="15"/>
      <c r="GR268" s="15"/>
      <c r="GS268" s="15"/>
      <c r="GT268" s="15"/>
      <c r="GU268" s="15"/>
      <c r="GV268" s="15"/>
      <c r="GW268" s="15"/>
      <c r="GX268" s="15"/>
      <c r="GY268" s="15"/>
      <c r="GZ268" s="15"/>
      <c r="HA268" s="15"/>
      <c r="HB268" s="15"/>
      <c r="HC268" s="15"/>
      <c r="HD268" s="15"/>
      <c r="HE268" s="15"/>
      <c r="HF268" s="15"/>
      <c r="HG268" s="15"/>
      <c r="HH268" s="15"/>
      <c r="HI268" s="15"/>
      <c r="HJ268" s="15"/>
      <c r="HK268" s="15"/>
      <c r="HL268" s="15"/>
      <c r="HM268" s="15"/>
      <c r="HN268" s="15"/>
      <c r="HO268" s="15"/>
      <c r="HP268" s="15"/>
      <c r="HQ268" s="15"/>
      <c r="HR268" s="15"/>
      <c r="HS268" s="15"/>
      <c r="HT268" s="15"/>
      <c r="HU268" s="15"/>
      <c r="HV268" s="15"/>
      <c r="HW268" s="15"/>
      <c r="HX268" s="15"/>
      <c r="HY268" s="15"/>
      <c r="HZ268" s="15"/>
      <c r="IA268" s="15"/>
      <c r="IB268" s="15"/>
      <c r="IC268" s="15"/>
      <c r="ID268" s="15"/>
      <c r="IE268" s="15"/>
      <c r="IF268" s="15"/>
      <c r="IG268" s="15"/>
      <c r="IH268" s="15"/>
      <c r="II268" s="15"/>
      <c r="IJ268" s="15"/>
      <c r="IK268" s="15"/>
      <c r="IL268" s="15"/>
      <c r="IM268" s="15"/>
      <c r="IN268" s="15"/>
      <c r="IO268" s="15"/>
      <c r="IP268" s="15"/>
      <c r="IQ268" s="15"/>
      <c r="IR268" s="15"/>
      <c r="IS268" s="15"/>
      <c r="IT268" s="15"/>
      <c r="IU268" s="15"/>
      <c r="IV268" s="15"/>
    </row>
    <row r="269" spans="1:256" s="28" customFormat="1" ht="12.75">
      <c r="A269" s="16"/>
      <c r="B269" s="59"/>
      <c r="C269" s="183"/>
      <c r="D269" s="184"/>
      <c r="E269" s="185"/>
      <c r="F269" s="229"/>
      <c r="G269" s="29"/>
      <c r="O269" s="69"/>
      <c r="P269" s="15"/>
      <c r="Q269" s="15"/>
      <c r="R269" s="15"/>
      <c r="S269" s="15"/>
      <c r="T269" s="15"/>
      <c r="U269" s="15"/>
      <c r="V269" s="15"/>
      <c r="W269" s="15"/>
      <c r="X269" s="15"/>
      <c r="Y269" s="15"/>
      <c r="Z269" s="15"/>
      <c r="AA269" s="15"/>
      <c r="AB269" s="15"/>
      <c r="AC269" s="15"/>
      <c r="AD269" s="15"/>
      <c r="AE269" s="15"/>
      <c r="AF269" s="15"/>
      <c r="AG269" s="15"/>
      <c r="AH269" s="15"/>
      <c r="AI269" s="15"/>
      <c r="AJ269" s="15"/>
      <c r="AK269" s="15"/>
      <c r="AL269" s="15"/>
      <c r="AM269" s="15"/>
      <c r="AN269" s="15"/>
      <c r="AO269" s="15"/>
      <c r="AP269" s="15"/>
      <c r="AQ269" s="15"/>
      <c r="AR269" s="15"/>
      <c r="AS269" s="15"/>
      <c r="AT269" s="15"/>
      <c r="AU269" s="15"/>
      <c r="AV269" s="15"/>
      <c r="AW269" s="15"/>
      <c r="AX269" s="15"/>
      <c r="AY269" s="15"/>
      <c r="AZ269" s="15"/>
      <c r="BA269" s="15"/>
      <c r="BB269" s="15"/>
      <c r="BC269" s="15"/>
      <c r="BD269" s="15"/>
      <c r="BE269" s="15"/>
      <c r="BF269" s="15"/>
      <c r="BG269" s="15"/>
      <c r="BH269" s="15"/>
      <c r="BI269" s="15"/>
      <c r="BJ269" s="15"/>
      <c r="BK269" s="15"/>
      <c r="BL269" s="15"/>
      <c r="BM269" s="15"/>
      <c r="BN269" s="15"/>
      <c r="BO269" s="15"/>
      <c r="BP269" s="15"/>
      <c r="BQ269" s="15"/>
      <c r="BR269" s="15"/>
      <c r="BS269" s="15"/>
      <c r="BT269" s="15"/>
      <c r="BU269" s="15"/>
      <c r="BV269" s="15"/>
      <c r="BW269" s="15"/>
      <c r="BX269" s="15"/>
      <c r="BY269" s="15"/>
      <c r="BZ269" s="15"/>
      <c r="CA269" s="15"/>
      <c r="CB269" s="15"/>
      <c r="CC269" s="15"/>
      <c r="CD269" s="15"/>
      <c r="CE269" s="15"/>
      <c r="CF269" s="15"/>
      <c r="CG269" s="15"/>
      <c r="CH269" s="15"/>
      <c r="CI269" s="15"/>
      <c r="CJ269" s="15"/>
      <c r="CK269" s="15"/>
      <c r="CL269" s="15"/>
      <c r="CM269" s="15"/>
      <c r="CN269" s="15"/>
      <c r="CO269" s="15"/>
      <c r="CP269" s="15"/>
      <c r="CQ269" s="15"/>
      <c r="CR269" s="15"/>
      <c r="CS269" s="15"/>
      <c r="CT269" s="15"/>
      <c r="CU269" s="15"/>
      <c r="CV269" s="15"/>
      <c r="CW269" s="15"/>
      <c r="CX269" s="15"/>
      <c r="CY269" s="15"/>
      <c r="CZ269" s="15"/>
      <c r="DA269" s="15"/>
      <c r="DB269" s="15"/>
      <c r="DC269" s="15"/>
      <c r="DD269" s="15"/>
      <c r="DE269" s="15"/>
      <c r="DF269" s="15"/>
      <c r="DG269" s="15"/>
      <c r="DH269" s="15"/>
      <c r="DI269" s="15"/>
      <c r="DJ269" s="15"/>
      <c r="DK269" s="15"/>
      <c r="DL269" s="15"/>
      <c r="DM269" s="15"/>
      <c r="DN269" s="15"/>
      <c r="DO269" s="15"/>
      <c r="DP269" s="15"/>
      <c r="DQ269" s="15"/>
      <c r="DR269" s="15"/>
      <c r="DS269" s="15"/>
      <c r="DT269" s="15"/>
      <c r="DU269" s="15"/>
      <c r="DV269" s="15"/>
      <c r="DW269" s="15"/>
      <c r="DX269" s="15"/>
      <c r="DY269" s="15"/>
      <c r="DZ269" s="15"/>
      <c r="EA269" s="15"/>
      <c r="EB269" s="15"/>
      <c r="EC269" s="15"/>
      <c r="ED269" s="15"/>
      <c r="EE269" s="15"/>
      <c r="EF269" s="15"/>
      <c r="EG269" s="15"/>
      <c r="EH269" s="15"/>
      <c r="EI269" s="15"/>
      <c r="EJ269" s="15"/>
      <c r="EK269" s="15"/>
      <c r="EL269" s="15"/>
      <c r="EM269" s="15"/>
      <c r="EN269" s="15"/>
      <c r="EO269" s="15"/>
      <c r="EP269" s="15"/>
      <c r="EQ269" s="15"/>
      <c r="ER269" s="15"/>
      <c r="ES269" s="15"/>
      <c r="ET269" s="15"/>
      <c r="EU269" s="15"/>
      <c r="EV269" s="15"/>
      <c r="EW269" s="15"/>
      <c r="EX269" s="15"/>
      <c r="EY269" s="15"/>
      <c r="EZ269" s="15"/>
      <c r="FA269" s="15"/>
      <c r="FB269" s="15"/>
      <c r="FC269" s="15"/>
      <c r="FD269" s="15"/>
      <c r="FE269" s="15"/>
      <c r="FF269" s="15"/>
      <c r="FG269" s="15"/>
      <c r="FH269" s="15"/>
      <c r="FI269" s="15"/>
      <c r="FJ269" s="15"/>
      <c r="FK269" s="15"/>
      <c r="FL269" s="15"/>
      <c r="FM269" s="15"/>
      <c r="FN269" s="15"/>
      <c r="FO269" s="15"/>
      <c r="FP269" s="15"/>
      <c r="FQ269" s="15"/>
      <c r="FR269" s="15"/>
      <c r="FS269" s="15"/>
      <c r="FT269" s="15"/>
      <c r="FU269" s="15"/>
      <c r="FV269" s="15"/>
      <c r="FW269" s="15"/>
      <c r="FX269" s="15"/>
      <c r="FY269" s="15"/>
      <c r="FZ269" s="15"/>
      <c r="GA269" s="15"/>
      <c r="GB269" s="15"/>
      <c r="GC269" s="15"/>
      <c r="GD269" s="15"/>
      <c r="GE269" s="15"/>
      <c r="GF269" s="15"/>
      <c r="GG269" s="15"/>
      <c r="GH269" s="15"/>
      <c r="GI269" s="15"/>
      <c r="GJ269" s="15"/>
      <c r="GK269" s="15"/>
      <c r="GL269" s="15"/>
      <c r="GM269" s="15"/>
      <c r="GN269" s="15"/>
      <c r="GO269" s="15"/>
      <c r="GP269" s="15"/>
      <c r="GQ269" s="15"/>
      <c r="GR269" s="15"/>
      <c r="GS269" s="15"/>
      <c r="GT269" s="15"/>
      <c r="GU269" s="15"/>
      <c r="GV269" s="15"/>
      <c r="GW269" s="15"/>
      <c r="GX269" s="15"/>
      <c r="GY269" s="15"/>
      <c r="GZ269" s="15"/>
      <c r="HA269" s="15"/>
      <c r="HB269" s="15"/>
      <c r="HC269" s="15"/>
      <c r="HD269" s="15"/>
      <c r="HE269" s="15"/>
      <c r="HF269" s="15"/>
      <c r="HG269" s="15"/>
      <c r="HH269" s="15"/>
      <c r="HI269" s="15"/>
      <c r="HJ269" s="15"/>
      <c r="HK269" s="15"/>
      <c r="HL269" s="15"/>
      <c r="HM269" s="15"/>
      <c r="HN269" s="15"/>
      <c r="HO269" s="15"/>
      <c r="HP269" s="15"/>
      <c r="HQ269" s="15"/>
      <c r="HR269" s="15"/>
      <c r="HS269" s="15"/>
      <c r="HT269" s="15"/>
      <c r="HU269" s="15"/>
      <c r="HV269" s="15"/>
      <c r="HW269" s="15"/>
      <c r="HX269" s="15"/>
      <c r="HY269" s="15"/>
      <c r="HZ269" s="15"/>
      <c r="IA269" s="15"/>
      <c r="IB269" s="15"/>
      <c r="IC269" s="15"/>
      <c r="ID269" s="15"/>
      <c r="IE269" s="15"/>
      <c r="IF269" s="15"/>
      <c r="IG269" s="15"/>
      <c r="IH269" s="15"/>
      <c r="II269" s="15"/>
      <c r="IJ269" s="15"/>
      <c r="IK269" s="15"/>
      <c r="IL269" s="15"/>
      <c r="IM269" s="15"/>
      <c r="IN269" s="15"/>
      <c r="IO269" s="15"/>
      <c r="IP269" s="15"/>
      <c r="IQ269" s="15"/>
      <c r="IR269" s="15"/>
      <c r="IS269" s="15"/>
      <c r="IT269" s="15"/>
      <c r="IU269" s="15"/>
      <c r="IV269" s="15"/>
    </row>
    <row r="270" spans="1:256" s="105" customFormat="1" ht="12.75">
      <c r="A270" s="842" t="s">
        <v>520</v>
      </c>
      <c r="B270" s="842"/>
      <c r="C270" s="842"/>
      <c r="D270" s="842"/>
      <c r="E270" s="842"/>
      <c r="F270" s="843"/>
      <c r="G270" s="433"/>
      <c r="H270" s="109"/>
      <c r="I270" s="28"/>
      <c r="J270" s="28"/>
      <c r="K270" s="28"/>
      <c r="L270" s="28"/>
      <c r="M270" s="28"/>
      <c r="N270" s="28"/>
      <c r="O270" s="69"/>
      <c r="P270" s="69"/>
      <c r="Q270" s="15"/>
      <c r="R270" s="15"/>
      <c r="S270" s="15"/>
      <c r="T270" s="15"/>
      <c r="U270" s="15"/>
      <c r="V270" s="15"/>
      <c r="W270" s="15"/>
      <c r="X270" s="15"/>
      <c r="Y270" s="15"/>
      <c r="Z270" s="15"/>
      <c r="AA270" s="15"/>
      <c r="AB270" s="15"/>
      <c r="AC270" s="15"/>
      <c r="AD270" s="15"/>
      <c r="AE270" s="15"/>
      <c r="AF270" s="15"/>
      <c r="AG270" s="15"/>
      <c r="AH270" s="15"/>
      <c r="AI270" s="15"/>
      <c r="AJ270" s="15"/>
      <c r="AK270" s="15"/>
      <c r="AL270" s="15"/>
      <c r="AM270" s="15"/>
      <c r="AN270" s="15"/>
      <c r="AO270" s="15"/>
      <c r="AP270" s="15"/>
      <c r="AQ270" s="15"/>
      <c r="AR270" s="15"/>
      <c r="AS270" s="15"/>
      <c r="AT270" s="15"/>
      <c r="AU270" s="15"/>
      <c r="AV270" s="15"/>
      <c r="AW270" s="15"/>
      <c r="AX270" s="15"/>
      <c r="AY270" s="15"/>
      <c r="AZ270" s="15"/>
      <c r="BA270" s="15"/>
      <c r="BB270" s="15"/>
      <c r="BC270" s="15"/>
      <c r="BD270" s="15"/>
      <c r="BE270" s="15"/>
      <c r="BF270" s="15"/>
      <c r="BG270" s="15"/>
      <c r="BH270" s="15"/>
      <c r="BI270" s="15"/>
      <c r="BJ270" s="15"/>
      <c r="BK270" s="15"/>
      <c r="BL270" s="15"/>
      <c r="BM270" s="15"/>
      <c r="BN270" s="15"/>
      <c r="BO270" s="15"/>
      <c r="BP270" s="15"/>
      <c r="BQ270" s="15"/>
      <c r="BR270" s="15"/>
      <c r="BS270" s="15"/>
      <c r="BT270" s="15"/>
      <c r="BU270" s="15"/>
      <c r="BV270" s="15"/>
      <c r="BW270" s="15"/>
      <c r="BX270" s="15"/>
      <c r="BY270" s="15"/>
      <c r="BZ270" s="15"/>
      <c r="CA270" s="15"/>
      <c r="CB270" s="15"/>
      <c r="CC270" s="15"/>
      <c r="CD270" s="15"/>
      <c r="CE270" s="15"/>
      <c r="CF270" s="15"/>
      <c r="CG270" s="15"/>
      <c r="CH270" s="15"/>
      <c r="CI270" s="15"/>
      <c r="CJ270" s="15"/>
      <c r="CK270" s="15"/>
      <c r="CL270" s="15"/>
      <c r="CM270" s="15"/>
      <c r="CN270" s="15"/>
      <c r="CO270" s="15"/>
      <c r="CP270" s="15"/>
      <c r="CQ270" s="15"/>
      <c r="CR270" s="15"/>
      <c r="CS270" s="15"/>
      <c r="CT270" s="15"/>
      <c r="CU270" s="15"/>
      <c r="CV270" s="15"/>
      <c r="CW270" s="15"/>
      <c r="CX270" s="15"/>
      <c r="CY270" s="15"/>
      <c r="CZ270" s="15"/>
      <c r="DA270" s="15"/>
      <c r="DB270" s="15"/>
      <c r="DC270" s="15"/>
      <c r="DD270" s="15"/>
      <c r="DE270" s="15"/>
      <c r="DF270" s="15"/>
      <c r="DG270" s="15"/>
      <c r="DH270" s="15"/>
      <c r="DI270" s="15"/>
      <c r="DJ270" s="15"/>
      <c r="DK270" s="15"/>
      <c r="DL270" s="15"/>
      <c r="DM270" s="15"/>
      <c r="DN270" s="15"/>
      <c r="DO270" s="15"/>
      <c r="DP270" s="15"/>
      <c r="DQ270" s="15"/>
      <c r="DR270" s="15"/>
      <c r="DS270" s="15"/>
      <c r="DT270" s="15"/>
      <c r="DU270" s="15"/>
      <c r="DV270" s="15"/>
      <c r="DW270" s="15"/>
      <c r="DX270" s="15"/>
      <c r="DY270" s="15"/>
      <c r="DZ270" s="15"/>
      <c r="EA270" s="15"/>
      <c r="EB270" s="15"/>
      <c r="EC270" s="15"/>
      <c r="ED270" s="15"/>
      <c r="EE270" s="15"/>
      <c r="EF270" s="15"/>
      <c r="EG270" s="15"/>
      <c r="EH270" s="15"/>
      <c r="EI270" s="15"/>
      <c r="EJ270" s="15"/>
      <c r="EK270" s="15"/>
      <c r="EL270" s="15"/>
      <c r="EM270" s="15"/>
      <c r="EN270" s="15"/>
      <c r="EO270" s="15"/>
      <c r="EP270" s="15"/>
      <c r="EQ270" s="15"/>
      <c r="ER270" s="15"/>
      <c r="ES270" s="15"/>
      <c r="ET270" s="15"/>
      <c r="EU270" s="15"/>
      <c r="EV270" s="15"/>
      <c r="EW270" s="15"/>
      <c r="EX270" s="15"/>
      <c r="EY270" s="15"/>
      <c r="EZ270" s="15"/>
      <c r="FA270" s="15"/>
      <c r="FB270" s="15"/>
      <c r="FC270" s="15"/>
      <c r="FD270" s="15"/>
      <c r="FE270" s="15"/>
      <c r="FF270" s="15"/>
      <c r="FG270" s="15"/>
      <c r="FH270" s="15"/>
      <c r="FI270" s="15"/>
      <c r="FJ270" s="15"/>
      <c r="FK270" s="15"/>
      <c r="FL270" s="15"/>
      <c r="FM270" s="15"/>
      <c r="FN270" s="15"/>
      <c r="FO270" s="15"/>
      <c r="FP270" s="15"/>
      <c r="FQ270" s="15"/>
      <c r="FR270" s="15"/>
      <c r="FS270" s="15"/>
      <c r="FT270" s="15"/>
      <c r="FU270" s="15"/>
      <c r="FV270" s="15"/>
      <c r="FW270" s="15"/>
      <c r="FX270" s="15"/>
      <c r="FY270" s="15"/>
      <c r="FZ270" s="15"/>
      <c r="GA270" s="15"/>
      <c r="GB270" s="15"/>
      <c r="GC270" s="15"/>
      <c r="GD270" s="15"/>
      <c r="GE270" s="15"/>
      <c r="GF270" s="15"/>
      <c r="GG270" s="15"/>
      <c r="GH270" s="15"/>
      <c r="GI270" s="15"/>
      <c r="GJ270" s="15"/>
      <c r="GK270" s="15"/>
      <c r="GL270" s="15"/>
      <c r="GM270" s="15"/>
      <c r="GN270" s="15"/>
      <c r="GO270" s="15"/>
      <c r="GP270" s="15"/>
      <c r="GQ270" s="15"/>
      <c r="GR270" s="15"/>
      <c r="GS270" s="15"/>
      <c r="GT270" s="15"/>
      <c r="GU270" s="15"/>
      <c r="GV270" s="15"/>
      <c r="GW270" s="15"/>
      <c r="GX270" s="15"/>
      <c r="GY270" s="15"/>
      <c r="GZ270" s="15"/>
      <c r="HA270" s="15"/>
      <c r="HB270" s="15"/>
      <c r="HC270" s="15"/>
      <c r="HD270" s="15"/>
      <c r="HE270" s="15"/>
      <c r="HF270" s="15"/>
      <c r="HG270" s="15"/>
      <c r="HH270" s="15"/>
      <c r="HI270" s="15"/>
      <c r="HJ270" s="15"/>
      <c r="HK270" s="15"/>
      <c r="HL270" s="15"/>
      <c r="HM270" s="15"/>
      <c r="HN270" s="15"/>
      <c r="HO270" s="15"/>
      <c r="HP270" s="15"/>
      <c r="HQ270" s="15"/>
      <c r="HR270" s="15"/>
      <c r="HS270" s="15"/>
      <c r="HT270" s="15"/>
      <c r="HU270" s="15"/>
      <c r="HV270" s="15"/>
      <c r="HW270" s="15"/>
      <c r="HX270" s="15"/>
      <c r="HY270" s="15"/>
      <c r="HZ270" s="15"/>
      <c r="IA270" s="15"/>
      <c r="IB270" s="15"/>
      <c r="IC270" s="15"/>
      <c r="ID270" s="15"/>
      <c r="IE270" s="15"/>
      <c r="IF270" s="15"/>
      <c r="IG270" s="15"/>
      <c r="IH270" s="15"/>
      <c r="II270" s="15"/>
      <c r="IJ270" s="15"/>
      <c r="IK270" s="15"/>
      <c r="IL270" s="15"/>
      <c r="IM270" s="15"/>
      <c r="IN270" s="15"/>
      <c r="IO270" s="15"/>
      <c r="IP270" s="15"/>
      <c r="IQ270" s="15"/>
      <c r="IR270" s="15"/>
      <c r="IS270" s="15"/>
      <c r="IT270" s="15"/>
      <c r="IU270" s="15"/>
      <c r="IV270" s="15"/>
    </row>
    <row r="271" spans="1:256" s="105" customFormat="1" ht="12.75">
      <c r="A271" s="449"/>
      <c r="B271" s="449"/>
      <c r="C271" s="449"/>
      <c r="D271" s="449"/>
      <c r="E271" s="449"/>
      <c r="F271" s="336"/>
      <c r="G271" s="433"/>
      <c r="H271" s="109"/>
      <c r="I271" s="28"/>
      <c r="J271" s="28"/>
      <c r="K271" s="28"/>
      <c r="L271" s="28"/>
      <c r="M271" s="28"/>
      <c r="N271" s="28"/>
      <c r="O271" s="69"/>
      <c r="P271" s="69"/>
      <c r="Q271" s="15"/>
      <c r="R271" s="15"/>
      <c r="S271" s="15"/>
      <c r="T271" s="15"/>
      <c r="U271" s="15"/>
      <c r="V271" s="15"/>
      <c r="W271" s="15"/>
      <c r="X271" s="15"/>
      <c r="Y271" s="15"/>
      <c r="Z271" s="15"/>
      <c r="AA271" s="15"/>
      <c r="AB271" s="15"/>
      <c r="AC271" s="15"/>
      <c r="AD271" s="15"/>
      <c r="AE271" s="15"/>
      <c r="AF271" s="15"/>
      <c r="AG271" s="15"/>
      <c r="AH271" s="15"/>
      <c r="AI271" s="15"/>
      <c r="AJ271" s="15"/>
      <c r="AK271" s="15"/>
      <c r="AL271" s="15"/>
      <c r="AM271" s="15"/>
      <c r="AN271" s="15"/>
      <c r="AO271" s="15"/>
      <c r="AP271" s="15"/>
      <c r="AQ271" s="15"/>
      <c r="AR271" s="15"/>
      <c r="AS271" s="15"/>
      <c r="AT271" s="15"/>
      <c r="AU271" s="15"/>
      <c r="AV271" s="15"/>
      <c r="AW271" s="15"/>
      <c r="AX271" s="15"/>
      <c r="AY271" s="15"/>
      <c r="AZ271" s="15"/>
      <c r="BA271" s="15"/>
      <c r="BB271" s="15"/>
      <c r="BC271" s="15"/>
      <c r="BD271" s="15"/>
      <c r="BE271" s="15"/>
      <c r="BF271" s="15"/>
      <c r="BG271" s="15"/>
      <c r="BH271" s="15"/>
      <c r="BI271" s="15"/>
      <c r="BJ271" s="15"/>
      <c r="BK271" s="15"/>
      <c r="BL271" s="15"/>
      <c r="BM271" s="15"/>
      <c r="BN271" s="15"/>
      <c r="BO271" s="15"/>
      <c r="BP271" s="15"/>
      <c r="BQ271" s="15"/>
      <c r="BR271" s="15"/>
      <c r="BS271" s="15"/>
      <c r="BT271" s="15"/>
      <c r="BU271" s="15"/>
      <c r="BV271" s="15"/>
      <c r="BW271" s="15"/>
      <c r="BX271" s="15"/>
      <c r="BY271" s="15"/>
      <c r="BZ271" s="15"/>
      <c r="CA271" s="15"/>
      <c r="CB271" s="15"/>
      <c r="CC271" s="15"/>
      <c r="CD271" s="15"/>
      <c r="CE271" s="15"/>
      <c r="CF271" s="15"/>
      <c r="CG271" s="15"/>
      <c r="CH271" s="15"/>
      <c r="CI271" s="15"/>
      <c r="CJ271" s="15"/>
      <c r="CK271" s="15"/>
      <c r="CL271" s="15"/>
      <c r="CM271" s="15"/>
      <c r="CN271" s="15"/>
      <c r="CO271" s="15"/>
      <c r="CP271" s="15"/>
      <c r="CQ271" s="15"/>
      <c r="CR271" s="15"/>
      <c r="CS271" s="15"/>
      <c r="CT271" s="15"/>
      <c r="CU271" s="15"/>
      <c r="CV271" s="15"/>
      <c r="CW271" s="15"/>
      <c r="CX271" s="15"/>
      <c r="CY271" s="15"/>
      <c r="CZ271" s="15"/>
      <c r="DA271" s="15"/>
      <c r="DB271" s="15"/>
      <c r="DC271" s="15"/>
      <c r="DD271" s="15"/>
      <c r="DE271" s="15"/>
      <c r="DF271" s="15"/>
      <c r="DG271" s="15"/>
      <c r="DH271" s="15"/>
      <c r="DI271" s="15"/>
      <c r="DJ271" s="15"/>
      <c r="DK271" s="15"/>
      <c r="DL271" s="15"/>
      <c r="DM271" s="15"/>
      <c r="DN271" s="15"/>
      <c r="DO271" s="15"/>
      <c r="DP271" s="15"/>
      <c r="DQ271" s="15"/>
      <c r="DR271" s="15"/>
      <c r="DS271" s="15"/>
      <c r="DT271" s="15"/>
      <c r="DU271" s="15"/>
      <c r="DV271" s="15"/>
      <c r="DW271" s="15"/>
      <c r="DX271" s="15"/>
      <c r="DY271" s="15"/>
      <c r="DZ271" s="15"/>
      <c r="EA271" s="15"/>
      <c r="EB271" s="15"/>
      <c r="EC271" s="15"/>
      <c r="ED271" s="15"/>
      <c r="EE271" s="15"/>
      <c r="EF271" s="15"/>
      <c r="EG271" s="15"/>
      <c r="EH271" s="15"/>
      <c r="EI271" s="15"/>
      <c r="EJ271" s="15"/>
      <c r="EK271" s="15"/>
      <c r="EL271" s="15"/>
      <c r="EM271" s="15"/>
      <c r="EN271" s="15"/>
      <c r="EO271" s="15"/>
      <c r="EP271" s="15"/>
      <c r="EQ271" s="15"/>
      <c r="ER271" s="15"/>
      <c r="ES271" s="15"/>
      <c r="ET271" s="15"/>
      <c r="EU271" s="15"/>
      <c r="EV271" s="15"/>
      <c r="EW271" s="15"/>
      <c r="EX271" s="15"/>
      <c r="EY271" s="15"/>
      <c r="EZ271" s="15"/>
      <c r="FA271" s="15"/>
      <c r="FB271" s="15"/>
      <c r="FC271" s="15"/>
      <c r="FD271" s="15"/>
      <c r="FE271" s="15"/>
      <c r="FF271" s="15"/>
      <c r="FG271" s="15"/>
      <c r="FH271" s="15"/>
      <c r="FI271" s="15"/>
      <c r="FJ271" s="15"/>
      <c r="FK271" s="15"/>
      <c r="FL271" s="15"/>
      <c r="FM271" s="15"/>
      <c r="FN271" s="15"/>
      <c r="FO271" s="15"/>
      <c r="FP271" s="15"/>
      <c r="FQ271" s="15"/>
      <c r="FR271" s="15"/>
      <c r="FS271" s="15"/>
      <c r="FT271" s="15"/>
      <c r="FU271" s="15"/>
      <c r="FV271" s="15"/>
      <c r="FW271" s="15"/>
      <c r="FX271" s="15"/>
      <c r="FY271" s="15"/>
      <c r="FZ271" s="15"/>
      <c r="GA271" s="15"/>
      <c r="GB271" s="15"/>
      <c r="GC271" s="15"/>
      <c r="GD271" s="15"/>
      <c r="GE271" s="15"/>
      <c r="GF271" s="15"/>
      <c r="GG271" s="15"/>
      <c r="GH271" s="15"/>
      <c r="GI271" s="15"/>
      <c r="GJ271" s="15"/>
      <c r="GK271" s="15"/>
      <c r="GL271" s="15"/>
      <c r="GM271" s="15"/>
      <c r="GN271" s="15"/>
      <c r="GO271" s="15"/>
      <c r="GP271" s="15"/>
      <c r="GQ271" s="15"/>
      <c r="GR271" s="15"/>
      <c r="GS271" s="15"/>
      <c r="GT271" s="15"/>
      <c r="GU271" s="15"/>
      <c r="GV271" s="15"/>
      <c r="GW271" s="15"/>
      <c r="GX271" s="15"/>
      <c r="GY271" s="15"/>
      <c r="GZ271" s="15"/>
      <c r="HA271" s="15"/>
      <c r="HB271" s="15"/>
      <c r="HC271" s="15"/>
      <c r="HD271" s="15"/>
      <c r="HE271" s="15"/>
      <c r="HF271" s="15"/>
      <c r="HG271" s="15"/>
      <c r="HH271" s="15"/>
      <c r="HI271" s="15"/>
      <c r="HJ271" s="15"/>
      <c r="HK271" s="15"/>
      <c r="HL271" s="15"/>
      <c r="HM271" s="15"/>
      <c r="HN271" s="15"/>
      <c r="HO271" s="15"/>
      <c r="HP271" s="15"/>
      <c r="HQ271" s="15"/>
      <c r="HR271" s="15"/>
      <c r="HS271" s="15"/>
      <c r="HT271" s="15"/>
      <c r="HU271" s="15"/>
      <c r="HV271" s="15"/>
      <c r="HW271" s="15"/>
      <c r="HX271" s="15"/>
      <c r="HY271" s="15"/>
      <c r="HZ271" s="15"/>
      <c r="IA271" s="15"/>
      <c r="IB271" s="15"/>
      <c r="IC271" s="15"/>
      <c r="ID271" s="15"/>
      <c r="IE271" s="15"/>
      <c r="IF271" s="15"/>
      <c r="IG271" s="15"/>
      <c r="IH271" s="15"/>
      <c r="II271" s="15"/>
      <c r="IJ271" s="15"/>
      <c r="IK271" s="15"/>
      <c r="IL271" s="15"/>
      <c r="IM271" s="15"/>
      <c r="IN271" s="15"/>
      <c r="IO271" s="15"/>
      <c r="IP271" s="15"/>
      <c r="IQ271" s="15"/>
      <c r="IR271" s="15"/>
      <c r="IS271" s="15"/>
      <c r="IT271" s="15"/>
      <c r="IU271" s="15"/>
      <c r="IV271" s="15"/>
    </row>
    <row r="272" spans="1:256" s="105" customFormat="1" ht="24.75" customHeight="1">
      <c r="A272" s="7" t="s">
        <v>325</v>
      </c>
      <c r="B272" s="7" t="s">
        <v>327</v>
      </c>
      <c r="C272" s="5" t="s">
        <v>328</v>
      </c>
      <c r="D272" s="44" t="s">
        <v>471</v>
      </c>
      <c r="E272" s="51" t="s">
        <v>472</v>
      </c>
      <c r="F272" s="5" t="s">
        <v>299</v>
      </c>
      <c r="G272" s="43" t="s">
        <v>473</v>
      </c>
      <c r="H272" s="109"/>
      <c r="I272" s="28"/>
      <c r="J272" s="28"/>
      <c r="K272" s="28"/>
      <c r="L272" s="28"/>
      <c r="M272" s="28"/>
      <c r="N272" s="28"/>
      <c r="O272" s="69"/>
      <c r="P272" s="69"/>
      <c r="Q272" s="15"/>
      <c r="R272" s="15"/>
      <c r="S272" s="15"/>
      <c r="T272" s="15"/>
      <c r="U272" s="15"/>
      <c r="V272" s="15"/>
      <c r="W272" s="15"/>
      <c r="X272" s="15"/>
      <c r="Y272" s="15"/>
      <c r="Z272" s="15"/>
      <c r="AA272" s="15"/>
      <c r="AB272" s="15"/>
      <c r="AC272" s="15"/>
      <c r="AD272" s="15"/>
      <c r="AE272" s="15"/>
      <c r="AF272" s="15"/>
      <c r="AG272" s="15"/>
      <c r="AH272" s="15"/>
      <c r="AI272" s="15"/>
      <c r="AJ272" s="15"/>
      <c r="AK272" s="15"/>
      <c r="AL272" s="15"/>
      <c r="AM272" s="15"/>
      <c r="AN272" s="15"/>
      <c r="AO272" s="15"/>
      <c r="AP272" s="15"/>
      <c r="AQ272" s="15"/>
      <c r="AR272" s="15"/>
      <c r="AS272" s="15"/>
      <c r="AT272" s="15"/>
      <c r="AU272" s="15"/>
      <c r="AV272" s="15"/>
      <c r="AW272" s="15"/>
      <c r="AX272" s="15"/>
      <c r="AY272" s="15"/>
      <c r="AZ272" s="15"/>
      <c r="BA272" s="15"/>
      <c r="BB272" s="15"/>
      <c r="BC272" s="15"/>
      <c r="BD272" s="15"/>
      <c r="BE272" s="15"/>
      <c r="BF272" s="15"/>
      <c r="BG272" s="15"/>
      <c r="BH272" s="15"/>
      <c r="BI272" s="15"/>
      <c r="BJ272" s="15"/>
      <c r="BK272" s="15"/>
      <c r="BL272" s="15"/>
      <c r="BM272" s="15"/>
      <c r="BN272" s="15"/>
      <c r="BO272" s="15"/>
      <c r="BP272" s="15"/>
      <c r="BQ272" s="15"/>
      <c r="BR272" s="15"/>
      <c r="BS272" s="15"/>
      <c r="BT272" s="15"/>
      <c r="BU272" s="15"/>
      <c r="BV272" s="15"/>
      <c r="BW272" s="15"/>
      <c r="BX272" s="15"/>
      <c r="BY272" s="15"/>
      <c r="BZ272" s="15"/>
      <c r="CA272" s="15"/>
      <c r="CB272" s="15"/>
      <c r="CC272" s="15"/>
      <c r="CD272" s="15"/>
      <c r="CE272" s="15"/>
      <c r="CF272" s="15"/>
      <c r="CG272" s="15"/>
      <c r="CH272" s="15"/>
      <c r="CI272" s="15"/>
      <c r="CJ272" s="15"/>
      <c r="CK272" s="15"/>
      <c r="CL272" s="15"/>
      <c r="CM272" s="15"/>
      <c r="CN272" s="15"/>
      <c r="CO272" s="15"/>
      <c r="CP272" s="15"/>
      <c r="CQ272" s="15"/>
      <c r="CR272" s="15"/>
      <c r="CS272" s="15"/>
      <c r="CT272" s="15"/>
      <c r="CU272" s="15"/>
      <c r="CV272" s="15"/>
      <c r="CW272" s="15"/>
      <c r="CX272" s="15"/>
      <c r="CY272" s="15"/>
      <c r="CZ272" s="15"/>
      <c r="DA272" s="15"/>
      <c r="DB272" s="15"/>
      <c r="DC272" s="15"/>
      <c r="DD272" s="15"/>
      <c r="DE272" s="15"/>
      <c r="DF272" s="15"/>
      <c r="DG272" s="15"/>
      <c r="DH272" s="15"/>
      <c r="DI272" s="15"/>
      <c r="DJ272" s="15"/>
      <c r="DK272" s="15"/>
      <c r="DL272" s="15"/>
      <c r="DM272" s="15"/>
      <c r="DN272" s="15"/>
      <c r="DO272" s="15"/>
      <c r="DP272" s="15"/>
      <c r="DQ272" s="15"/>
      <c r="DR272" s="15"/>
      <c r="DS272" s="15"/>
      <c r="DT272" s="15"/>
      <c r="DU272" s="15"/>
      <c r="DV272" s="15"/>
      <c r="DW272" s="15"/>
      <c r="DX272" s="15"/>
      <c r="DY272" s="15"/>
      <c r="DZ272" s="15"/>
      <c r="EA272" s="15"/>
      <c r="EB272" s="15"/>
      <c r="EC272" s="15"/>
      <c r="ED272" s="15"/>
      <c r="EE272" s="15"/>
      <c r="EF272" s="15"/>
      <c r="EG272" s="15"/>
      <c r="EH272" s="15"/>
      <c r="EI272" s="15"/>
      <c r="EJ272" s="15"/>
      <c r="EK272" s="15"/>
      <c r="EL272" s="15"/>
      <c r="EM272" s="15"/>
      <c r="EN272" s="15"/>
      <c r="EO272" s="15"/>
      <c r="EP272" s="15"/>
      <c r="EQ272" s="15"/>
      <c r="ER272" s="15"/>
      <c r="ES272" s="15"/>
      <c r="ET272" s="15"/>
      <c r="EU272" s="15"/>
      <c r="EV272" s="15"/>
      <c r="EW272" s="15"/>
      <c r="EX272" s="15"/>
      <c r="EY272" s="15"/>
      <c r="EZ272" s="15"/>
      <c r="FA272" s="15"/>
      <c r="FB272" s="15"/>
      <c r="FC272" s="15"/>
      <c r="FD272" s="15"/>
      <c r="FE272" s="15"/>
      <c r="FF272" s="15"/>
      <c r="FG272" s="15"/>
      <c r="FH272" s="15"/>
      <c r="FI272" s="15"/>
      <c r="FJ272" s="15"/>
      <c r="FK272" s="15"/>
      <c r="FL272" s="15"/>
      <c r="FM272" s="15"/>
      <c r="FN272" s="15"/>
      <c r="FO272" s="15"/>
      <c r="FP272" s="15"/>
      <c r="FQ272" s="15"/>
      <c r="FR272" s="15"/>
      <c r="FS272" s="15"/>
      <c r="FT272" s="15"/>
      <c r="FU272" s="15"/>
      <c r="FV272" s="15"/>
      <c r="FW272" s="15"/>
      <c r="FX272" s="15"/>
      <c r="FY272" s="15"/>
      <c r="FZ272" s="15"/>
      <c r="GA272" s="15"/>
      <c r="GB272" s="15"/>
      <c r="GC272" s="15"/>
      <c r="GD272" s="15"/>
      <c r="GE272" s="15"/>
      <c r="GF272" s="15"/>
      <c r="GG272" s="15"/>
      <c r="GH272" s="15"/>
      <c r="GI272" s="15"/>
      <c r="GJ272" s="15"/>
      <c r="GK272" s="15"/>
      <c r="GL272" s="15"/>
      <c r="GM272" s="15"/>
      <c r="GN272" s="15"/>
      <c r="GO272" s="15"/>
      <c r="GP272" s="15"/>
      <c r="GQ272" s="15"/>
      <c r="GR272" s="15"/>
      <c r="GS272" s="15"/>
      <c r="GT272" s="15"/>
      <c r="GU272" s="15"/>
      <c r="GV272" s="15"/>
      <c r="GW272" s="15"/>
      <c r="GX272" s="15"/>
      <c r="GY272" s="15"/>
      <c r="GZ272" s="15"/>
      <c r="HA272" s="15"/>
      <c r="HB272" s="15"/>
      <c r="HC272" s="15"/>
      <c r="HD272" s="15"/>
      <c r="HE272" s="15"/>
      <c r="HF272" s="15"/>
      <c r="HG272" s="15"/>
      <c r="HH272" s="15"/>
      <c r="HI272" s="15"/>
      <c r="HJ272" s="15"/>
      <c r="HK272" s="15"/>
      <c r="HL272" s="15"/>
      <c r="HM272" s="15"/>
      <c r="HN272" s="15"/>
      <c r="HO272" s="15"/>
      <c r="HP272" s="15"/>
      <c r="HQ272" s="15"/>
      <c r="HR272" s="15"/>
      <c r="HS272" s="15"/>
      <c r="HT272" s="15"/>
      <c r="HU272" s="15"/>
      <c r="HV272" s="15"/>
      <c r="HW272" s="15"/>
      <c r="HX272" s="15"/>
      <c r="HY272" s="15"/>
      <c r="HZ272" s="15"/>
      <c r="IA272" s="15"/>
      <c r="IB272" s="15"/>
      <c r="IC272" s="15"/>
      <c r="ID272" s="15"/>
      <c r="IE272" s="15"/>
      <c r="IF272" s="15"/>
      <c r="IG272" s="15"/>
      <c r="IH272" s="15"/>
      <c r="II272" s="15"/>
      <c r="IJ272" s="15"/>
      <c r="IK272" s="15"/>
      <c r="IL272" s="15"/>
      <c r="IM272" s="15"/>
      <c r="IN272" s="15"/>
      <c r="IO272" s="15"/>
      <c r="IP272" s="15"/>
      <c r="IQ272" s="15"/>
      <c r="IR272" s="15"/>
      <c r="IS272" s="15"/>
      <c r="IT272" s="15"/>
      <c r="IU272" s="15"/>
      <c r="IV272" s="15"/>
    </row>
    <row r="273" spans="1:256" s="105" customFormat="1" ht="25.5">
      <c r="A273" s="130" t="s">
        <v>155</v>
      </c>
      <c r="B273" s="127">
        <v>3522</v>
      </c>
      <c r="C273" s="325" t="s">
        <v>519</v>
      </c>
      <c r="D273" s="424">
        <v>0</v>
      </c>
      <c r="E273" s="267">
        <v>81451</v>
      </c>
      <c r="F273" s="267">
        <v>0</v>
      </c>
      <c r="G273" s="273">
        <f>F273/E273*100</f>
        <v>0</v>
      </c>
      <c r="H273" s="109"/>
      <c r="I273" s="28"/>
      <c r="J273" s="28"/>
      <c r="K273" s="28"/>
      <c r="L273" s="28"/>
      <c r="M273" s="28"/>
      <c r="N273" s="28"/>
      <c r="O273" s="69"/>
      <c r="P273" s="69"/>
      <c r="Q273" s="15"/>
      <c r="R273" s="15"/>
      <c r="S273" s="15"/>
      <c r="T273" s="15"/>
      <c r="U273" s="15"/>
      <c r="V273" s="15"/>
      <c r="W273" s="15"/>
      <c r="X273" s="15"/>
      <c r="Y273" s="15"/>
      <c r="Z273" s="15"/>
      <c r="AA273" s="15"/>
      <c r="AB273" s="15"/>
      <c r="AC273" s="15"/>
      <c r="AD273" s="15"/>
      <c r="AE273" s="15"/>
      <c r="AF273" s="15"/>
      <c r="AG273" s="15"/>
      <c r="AH273" s="15"/>
      <c r="AI273" s="15"/>
      <c r="AJ273" s="15"/>
      <c r="AK273" s="15"/>
      <c r="AL273" s="15"/>
      <c r="AM273" s="15"/>
      <c r="AN273" s="15"/>
      <c r="AO273" s="15"/>
      <c r="AP273" s="15"/>
      <c r="AQ273" s="15"/>
      <c r="AR273" s="15"/>
      <c r="AS273" s="15"/>
      <c r="AT273" s="15"/>
      <c r="AU273" s="15"/>
      <c r="AV273" s="15"/>
      <c r="AW273" s="15"/>
      <c r="AX273" s="15"/>
      <c r="AY273" s="15"/>
      <c r="AZ273" s="15"/>
      <c r="BA273" s="15"/>
      <c r="BB273" s="15"/>
      <c r="BC273" s="15"/>
      <c r="BD273" s="15"/>
      <c r="BE273" s="15"/>
      <c r="BF273" s="15"/>
      <c r="BG273" s="15"/>
      <c r="BH273" s="15"/>
      <c r="BI273" s="15"/>
      <c r="BJ273" s="15"/>
      <c r="BK273" s="15"/>
      <c r="BL273" s="15"/>
      <c r="BM273" s="15"/>
      <c r="BN273" s="15"/>
      <c r="BO273" s="15"/>
      <c r="BP273" s="15"/>
      <c r="BQ273" s="15"/>
      <c r="BR273" s="15"/>
      <c r="BS273" s="15"/>
      <c r="BT273" s="15"/>
      <c r="BU273" s="15"/>
      <c r="BV273" s="15"/>
      <c r="BW273" s="15"/>
      <c r="BX273" s="15"/>
      <c r="BY273" s="15"/>
      <c r="BZ273" s="15"/>
      <c r="CA273" s="15"/>
      <c r="CB273" s="15"/>
      <c r="CC273" s="15"/>
      <c r="CD273" s="15"/>
      <c r="CE273" s="15"/>
      <c r="CF273" s="15"/>
      <c r="CG273" s="15"/>
      <c r="CH273" s="15"/>
      <c r="CI273" s="15"/>
      <c r="CJ273" s="15"/>
      <c r="CK273" s="15"/>
      <c r="CL273" s="15"/>
      <c r="CM273" s="15"/>
      <c r="CN273" s="15"/>
      <c r="CO273" s="15"/>
      <c r="CP273" s="15"/>
      <c r="CQ273" s="15"/>
      <c r="CR273" s="15"/>
      <c r="CS273" s="15"/>
      <c r="CT273" s="15"/>
      <c r="CU273" s="15"/>
      <c r="CV273" s="15"/>
      <c r="CW273" s="15"/>
      <c r="CX273" s="15"/>
      <c r="CY273" s="15"/>
      <c r="CZ273" s="15"/>
      <c r="DA273" s="15"/>
      <c r="DB273" s="15"/>
      <c r="DC273" s="15"/>
      <c r="DD273" s="15"/>
      <c r="DE273" s="15"/>
      <c r="DF273" s="15"/>
      <c r="DG273" s="15"/>
      <c r="DH273" s="15"/>
      <c r="DI273" s="15"/>
      <c r="DJ273" s="15"/>
      <c r="DK273" s="15"/>
      <c r="DL273" s="15"/>
      <c r="DM273" s="15"/>
      <c r="DN273" s="15"/>
      <c r="DO273" s="15"/>
      <c r="DP273" s="15"/>
      <c r="DQ273" s="15"/>
      <c r="DR273" s="15"/>
      <c r="DS273" s="15"/>
      <c r="DT273" s="15"/>
      <c r="DU273" s="15"/>
      <c r="DV273" s="15"/>
      <c r="DW273" s="15"/>
      <c r="DX273" s="15"/>
      <c r="DY273" s="15"/>
      <c r="DZ273" s="15"/>
      <c r="EA273" s="15"/>
      <c r="EB273" s="15"/>
      <c r="EC273" s="15"/>
      <c r="ED273" s="15"/>
      <c r="EE273" s="15"/>
      <c r="EF273" s="15"/>
      <c r="EG273" s="15"/>
      <c r="EH273" s="15"/>
      <c r="EI273" s="15"/>
      <c r="EJ273" s="15"/>
      <c r="EK273" s="15"/>
      <c r="EL273" s="15"/>
      <c r="EM273" s="15"/>
      <c r="EN273" s="15"/>
      <c r="EO273" s="15"/>
      <c r="EP273" s="15"/>
      <c r="EQ273" s="15"/>
      <c r="ER273" s="15"/>
      <c r="ES273" s="15"/>
      <c r="ET273" s="15"/>
      <c r="EU273" s="15"/>
      <c r="EV273" s="15"/>
      <c r="EW273" s="15"/>
      <c r="EX273" s="15"/>
      <c r="EY273" s="15"/>
      <c r="EZ273" s="15"/>
      <c r="FA273" s="15"/>
      <c r="FB273" s="15"/>
      <c r="FC273" s="15"/>
      <c r="FD273" s="15"/>
      <c r="FE273" s="15"/>
      <c r="FF273" s="15"/>
      <c r="FG273" s="15"/>
      <c r="FH273" s="15"/>
      <c r="FI273" s="15"/>
      <c r="FJ273" s="15"/>
      <c r="FK273" s="15"/>
      <c r="FL273" s="15"/>
      <c r="FM273" s="15"/>
      <c r="FN273" s="15"/>
      <c r="FO273" s="15"/>
      <c r="FP273" s="15"/>
      <c r="FQ273" s="15"/>
      <c r="FR273" s="15"/>
      <c r="FS273" s="15"/>
      <c r="FT273" s="15"/>
      <c r="FU273" s="15"/>
      <c r="FV273" s="15"/>
      <c r="FW273" s="15"/>
      <c r="FX273" s="15"/>
      <c r="FY273" s="15"/>
      <c r="FZ273" s="15"/>
      <c r="GA273" s="15"/>
      <c r="GB273" s="15"/>
      <c r="GC273" s="15"/>
      <c r="GD273" s="15"/>
      <c r="GE273" s="15"/>
      <c r="GF273" s="15"/>
      <c r="GG273" s="15"/>
      <c r="GH273" s="15"/>
      <c r="GI273" s="15"/>
      <c r="GJ273" s="15"/>
      <c r="GK273" s="15"/>
      <c r="GL273" s="15"/>
      <c r="GM273" s="15"/>
      <c r="GN273" s="15"/>
      <c r="GO273" s="15"/>
      <c r="GP273" s="15"/>
      <c r="GQ273" s="15"/>
      <c r="GR273" s="15"/>
      <c r="GS273" s="15"/>
      <c r="GT273" s="15"/>
      <c r="GU273" s="15"/>
      <c r="GV273" s="15"/>
      <c r="GW273" s="15"/>
      <c r="GX273" s="15"/>
      <c r="GY273" s="15"/>
      <c r="GZ273" s="15"/>
      <c r="HA273" s="15"/>
      <c r="HB273" s="15"/>
      <c r="HC273" s="15"/>
      <c r="HD273" s="15"/>
      <c r="HE273" s="15"/>
      <c r="HF273" s="15"/>
      <c r="HG273" s="15"/>
      <c r="HH273" s="15"/>
      <c r="HI273" s="15"/>
      <c r="HJ273" s="15"/>
      <c r="HK273" s="15"/>
      <c r="HL273" s="15"/>
      <c r="HM273" s="15"/>
      <c r="HN273" s="15"/>
      <c r="HO273" s="15"/>
      <c r="HP273" s="15"/>
      <c r="HQ273" s="15"/>
      <c r="HR273" s="15"/>
      <c r="HS273" s="15"/>
      <c r="HT273" s="15"/>
      <c r="HU273" s="15"/>
      <c r="HV273" s="15"/>
      <c r="HW273" s="15"/>
      <c r="HX273" s="15"/>
      <c r="HY273" s="15"/>
      <c r="HZ273" s="15"/>
      <c r="IA273" s="15"/>
      <c r="IB273" s="15"/>
      <c r="IC273" s="15"/>
      <c r="ID273" s="15"/>
      <c r="IE273" s="15"/>
      <c r="IF273" s="15"/>
      <c r="IG273" s="15"/>
      <c r="IH273" s="15"/>
      <c r="II273" s="15"/>
      <c r="IJ273" s="15"/>
      <c r="IK273" s="15"/>
      <c r="IL273" s="15"/>
      <c r="IM273" s="15"/>
      <c r="IN273" s="15"/>
      <c r="IO273" s="15"/>
      <c r="IP273" s="15"/>
      <c r="IQ273" s="15"/>
      <c r="IR273" s="15"/>
      <c r="IS273" s="15"/>
      <c r="IT273" s="15"/>
      <c r="IU273" s="15"/>
      <c r="IV273" s="15"/>
    </row>
    <row r="274" spans="1:256" s="105" customFormat="1" ht="12.75">
      <c r="A274" s="230"/>
      <c r="B274" s="231"/>
      <c r="C274" s="232"/>
      <c r="D274" s="233"/>
      <c r="E274" s="233"/>
      <c r="F274" s="233"/>
      <c r="G274" s="228"/>
      <c r="H274" s="109"/>
      <c r="I274" s="28"/>
      <c r="J274" s="28"/>
      <c r="K274" s="28"/>
      <c r="L274" s="28"/>
      <c r="M274" s="28"/>
      <c r="N274" s="28"/>
      <c r="O274" s="69"/>
      <c r="P274" s="69"/>
      <c r="Q274" s="15"/>
      <c r="R274" s="15"/>
      <c r="S274" s="15"/>
      <c r="T274" s="15"/>
      <c r="U274" s="15"/>
      <c r="V274" s="15"/>
      <c r="W274" s="15"/>
      <c r="X274" s="15"/>
      <c r="Y274" s="15"/>
      <c r="Z274" s="15"/>
      <c r="AA274" s="15"/>
      <c r="AB274" s="15"/>
      <c r="AC274" s="15"/>
      <c r="AD274" s="15"/>
      <c r="AE274" s="15"/>
      <c r="AF274" s="15"/>
      <c r="AG274" s="15"/>
      <c r="AH274" s="15"/>
      <c r="AI274" s="15"/>
      <c r="AJ274" s="15"/>
      <c r="AK274" s="15"/>
      <c r="AL274" s="15"/>
      <c r="AM274" s="15"/>
      <c r="AN274" s="15"/>
      <c r="AO274" s="15"/>
      <c r="AP274" s="15"/>
      <c r="AQ274" s="15"/>
      <c r="AR274" s="15"/>
      <c r="AS274" s="15"/>
      <c r="AT274" s="15"/>
      <c r="AU274" s="15"/>
      <c r="AV274" s="15"/>
      <c r="AW274" s="15"/>
      <c r="AX274" s="15"/>
      <c r="AY274" s="15"/>
      <c r="AZ274" s="15"/>
      <c r="BA274" s="15"/>
      <c r="BB274" s="15"/>
      <c r="BC274" s="15"/>
      <c r="BD274" s="15"/>
      <c r="BE274" s="15"/>
      <c r="BF274" s="15"/>
      <c r="BG274" s="15"/>
      <c r="BH274" s="15"/>
      <c r="BI274" s="15"/>
      <c r="BJ274" s="15"/>
      <c r="BK274" s="15"/>
      <c r="BL274" s="15"/>
      <c r="BM274" s="15"/>
      <c r="BN274" s="15"/>
      <c r="BO274" s="15"/>
      <c r="BP274" s="15"/>
      <c r="BQ274" s="15"/>
      <c r="BR274" s="15"/>
      <c r="BS274" s="15"/>
      <c r="BT274" s="15"/>
      <c r="BU274" s="15"/>
      <c r="BV274" s="15"/>
      <c r="BW274" s="15"/>
      <c r="BX274" s="15"/>
      <c r="BY274" s="15"/>
      <c r="BZ274" s="15"/>
      <c r="CA274" s="15"/>
      <c r="CB274" s="15"/>
      <c r="CC274" s="15"/>
      <c r="CD274" s="15"/>
      <c r="CE274" s="15"/>
      <c r="CF274" s="15"/>
      <c r="CG274" s="15"/>
      <c r="CH274" s="15"/>
      <c r="CI274" s="15"/>
      <c r="CJ274" s="15"/>
      <c r="CK274" s="15"/>
      <c r="CL274" s="15"/>
      <c r="CM274" s="15"/>
      <c r="CN274" s="15"/>
      <c r="CO274" s="15"/>
      <c r="CP274" s="15"/>
      <c r="CQ274" s="15"/>
      <c r="CR274" s="15"/>
      <c r="CS274" s="15"/>
      <c r="CT274" s="15"/>
      <c r="CU274" s="15"/>
      <c r="CV274" s="15"/>
      <c r="CW274" s="15"/>
      <c r="CX274" s="15"/>
      <c r="CY274" s="15"/>
      <c r="CZ274" s="15"/>
      <c r="DA274" s="15"/>
      <c r="DB274" s="15"/>
      <c r="DC274" s="15"/>
      <c r="DD274" s="15"/>
      <c r="DE274" s="15"/>
      <c r="DF274" s="15"/>
      <c r="DG274" s="15"/>
      <c r="DH274" s="15"/>
      <c r="DI274" s="15"/>
      <c r="DJ274" s="15"/>
      <c r="DK274" s="15"/>
      <c r="DL274" s="15"/>
      <c r="DM274" s="15"/>
      <c r="DN274" s="15"/>
      <c r="DO274" s="15"/>
      <c r="DP274" s="15"/>
      <c r="DQ274" s="15"/>
      <c r="DR274" s="15"/>
      <c r="DS274" s="15"/>
      <c r="DT274" s="15"/>
      <c r="DU274" s="15"/>
      <c r="DV274" s="15"/>
      <c r="DW274" s="15"/>
      <c r="DX274" s="15"/>
      <c r="DY274" s="15"/>
      <c r="DZ274" s="15"/>
      <c r="EA274" s="15"/>
      <c r="EB274" s="15"/>
      <c r="EC274" s="15"/>
      <c r="ED274" s="15"/>
      <c r="EE274" s="15"/>
      <c r="EF274" s="15"/>
      <c r="EG274" s="15"/>
      <c r="EH274" s="15"/>
      <c r="EI274" s="15"/>
      <c r="EJ274" s="15"/>
      <c r="EK274" s="15"/>
      <c r="EL274" s="15"/>
      <c r="EM274" s="15"/>
      <c r="EN274" s="15"/>
      <c r="EO274" s="15"/>
      <c r="EP274" s="15"/>
      <c r="EQ274" s="15"/>
      <c r="ER274" s="15"/>
      <c r="ES274" s="15"/>
      <c r="ET274" s="15"/>
      <c r="EU274" s="15"/>
      <c r="EV274" s="15"/>
      <c r="EW274" s="15"/>
      <c r="EX274" s="15"/>
      <c r="EY274" s="15"/>
      <c r="EZ274" s="15"/>
      <c r="FA274" s="15"/>
      <c r="FB274" s="15"/>
      <c r="FC274" s="15"/>
      <c r="FD274" s="15"/>
      <c r="FE274" s="15"/>
      <c r="FF274" s="15"/>
      <c r="FG274" s="15"/>
      <c r="FH274" s="15"/>
      <c r="FI274" s="15"/>
      <c r="FJ274" s="15"/>
      <c r="FK274" s="15"/>
      <c r="FL274" s="15"/>
      <c r="FM274" s="15"/>
      <c r="FN274" s="15"/>
      <c r="FO274" s="15"/>
      <c r="FP274" s="15"/>
      <c r="FQ274" s="15"/>
      <c r="FR274" s="15"/>
      <c r="FS274" s="15"/>
      <c r="FT274" s="15"/>
      <c r="FU274" s="15"/>
      <c r="FV274" s="15"/>
      <c r="FW274" s="15"/>
      <c r="FX274" s="15"/>
      <c r="FY274" s="15"/>
      <c r="FZ274" s="15"/>
      <c r="GA274" s="15"/>
      <c r="GB274" s="15"/>
      <c r="GC274" s="15"/>
      <c r="GD274" s="15"/>
      <c r="GE274" s="15"/>
      <c r="GF274" s="15"/>
      <c r="GG274" s="15"/>
      <c r="GH274" s="15"/>
      <c r="GI274" s="15"/>
      <c r="GJ274" s="15"/>
      <c r="GK274" s="15"/>
      <c r="GL274" s="15"/>
      <c r="GM274" s="15"/>
      <c r="GN274" s="15"/>
      <c r="GO274" s="15"/>
      <c r="GP274" s="15"/>
      <c r="GQ274" s="15"/>
      <c r="GR274" s="15"/>
      <c r="GS274" s="15"/>
      <c r="GT274" s="15"/>
      <c r="GU274" s="15"/>
      <c r="GV274" s="15"/>
      <c r="GW274" s="15"/>
      <c r="GX274" s="15"/>
      <c r="GY274" s="15"/>
      <c r="GZ274" s="15"/>
      <c r="HA274" s="15"/>
      <c r="HB274" s="15"/>
      <c r="HC274" s="15"/>
      <c r="HD274" s="15"/>
      <c r="HE274" s="15"/>
      <c r="HF274" s="15"/>
      <c r="HG274" s="15"/>
      <c r="HH274" s="15"/>
      <c r="HI274" s="15"/>
      <c r="HJ274" s="15"/>
      <c r="HK274" s="15"/>
      <c r="HL274" s="15"/>
      <c r="HM274" s="15"/>
      <c r="HN274" s="15"/>
      <c r="HO274" s="15"/>
      <c r="HP274" s="15"/>
      <c r="HQ274" s="15"/>
      <c r="HR274" s="15"/>
      <c r="HS274" s="15"/>
      <c r="HT274" s="15"/>
      <c r="HU274" s="15"/>
      <c r="HV274" s="15"/>
      <c r="HW274" s="15"/>
      <c r="HX274" s="15"/>
      <c r="HY274" s="15"/>
      <c r="HZ274" s="15"/>
      <c r="IA274" s="15"/>
      <c r="IB274" s="15"/>
      <c r="IC274" s="15"/>
      <c r="ID274" s="15"/>
      <c r="IE274" s="15"/>
      <c r="IF274" s="15"/>
      <c r="IG274" s="15"/>
      <c r="IH274" s="15"/>
      <c r="II274" s="15"/>
      <c r="IJ274" s="15"/>
      <c r="IK274" s="15"/>
      <c r="IL274" s="15"/>
      <c r="IM274" s="15"/>
      <c r="IN274" s="15"/>
      <c r="IO274" s="15"/>
      <c r="IP274" s="15"/>
      <c r="IQ274" s="15"/>
      <c r="IR274" s="15"/>
      <c r="IS274" s="15"/>
      <c r="IT274" s="15"/>
      <c r="IU274" s="15"/>
      <c r="IV274" s="15"/>
    </row>
    <row r="275" spans="1:256" s="105" customFormat="1" ht="12.75">
      <c r="A275" s="188"/>
      <c r="B275" s="198"/>
      <c r="C275" s="197" t="s">
        <v>742</v>
      </c>
      <c r="D275" s="189">
        <f>D258+D268+D273</f>
        <v>595070</v>
      </c>
      <c r="E275" s="189">
        <f>E258+E268+E273</f>
        <v>597420</v>
      </c>
      <c r="F275" s="189">
        <f>F258+F268+F273</f>
        <v>355140</v>
      </c>
      <c r="G275" s="10">
        <f>F275/E275*100</f>
        <v>59.44561614944261</v>
      </c>
      <c r="H275" s="109"/>
      <c r="I275" s="28"/>
      <c r="J275" s="28"/>
      <c r="K275" s="28"/>
      <c r="L275" s="28"/>
      <c r="M275" s="28"/>
      <c r="N275" s="28"/>
      <c r="O275" s="69"/>
      <c r="P275" s="69"/>
      <c r="Q275" s="15"/>
      <c r="R275" s="15"/>
      <c r="S275" s="15"/>
      <c r="T275" s="15"/>
      <c r="U275" s="15"/>
      <c r="V275" s="15"/>
      <c r="W275" s="15"/>
      <c r="X275" s="15"/>
      <c r="Y275" s="15"/>
      <c r="Z275" s="15"/>
      <c r="AA275" s="15"/>
      <c r="AB275" s="15"/>
      <c r="AC275" s="15"/>
      <c r="AD275" s="15"/>
      <c r="AE275" s="15"/>
      <c r="AF275" s="15"/>
      <c r="AG275" s="15"/>
      <c r="AH275" s="15"/>
      <c r="AI275" s="15"/>
      <c r="AJ275" s="15"/>
      <c r="AK275" s="15"/>
      <c r="AL275" s="15"/>
      <c r="AM275" s="15"/>
      <c r="AN275" s="15"/>
      <c r="AO275" s="15"/>
      <c r="AP275" s="15"/>
      <c r="AQ275" s="15"/>
      <c r="AR275" s="15"/>
      <c r="AS275" s="15"/>
      <c r="AT275" s="15"/>
      <c r="AU275" s="15"/>
      <c r="AV275" s="15"/>
      <c r="AW275" s="15"/>
      <c r="AX275" s="15"/>
      <c r="AY275" s="15"/>
      <c r="AZ275" s="15"/>
      <c r="BA275" s="15"/>
      <c r="BB275" s="15"/>
      <c r="BC275" s="15"/>
      <c r="BD275" s="15"/>
      <c r="BE275" s="15"/>
      <c r="BF275" s="15"/>
      <c r="BG275" s="15"/>
      <c r="BH275" s="15"/>
      <c r="BI275" s="15"/>
      <c r="BJ275" s="15"/>
      <c r="BK275" s="15"/>
      <c r="BL275" s="15"/>
      <c r="BM275" s="15"/>
      <c r="BN275" s="15"/>
      <c r="BO275" s="15"/>
      <c r="BP275" s="15"/>
      <c r="BQ275" s="15"/>
      <c r="BR275" s="15"/>
      <c r="BS275" s="15"/>
      <c r="BT275" s="15"/>
      <c r="BU275" s="15"/>
      <c r="BV275" s="15"/>
      <c r="BW275" s="15"/>
      <c r="BX275" s="15"/>
      <c r="BY275" s="15"/>
      <c r="BZ275" s="15"/>
      <c r="CA275" s="15"/>
      <c r="CB275" s="15"/>
      <c r="CC275" s="15"/>
      <c r="CD275" s="15"/>
      <c r="CE275" s="15"/>
      <c r="CF275" s="15"/>
      <c r="CG275" s="15"/>
      <c r="CH275" s="15"/>
      <c r="CI275" s="15"/>
      <c r="CJ275" s="15"/>
      <c r="CK275" s="15"/>
      <c r="CL275" s="15"/>
      <c r="CM275" s="15"/>
      <c r="CN275" s="15"/>
      <c r="CO275" s="15"/>
      <c r="CP275" s="15"/>
      <c r="CQ275" s="15"/>
      <c r="CR275" s="15"/>
      <c r="CS275" s="15"/>
      <c r="CT275" s="15"/>
      <c r="CU275" s="15"/>
      <c r="CV275" s="15"/>
      <c r="CW275" s="15"/>
      <c r="CX275" s="15"/>
      <c r="CY275" s="15"/>
      <c r="CZ275" s="15"/>
      <c r="DA275" s="15"/>
      <c r="DB275" s="15"/>
      <c r="DC275" s="15"/>
      <c r="DD275" s="15"/>
      <c r="DE275" s="15"/>
      <c r="DF275" s="15"/>
      <c r="DG275" s="15"/>
      <c r="DH275" s="15"/>
      <c r="DI275" s="15"/>
      <c r="DJ275" s="15"/>
      <c r="DK275" s="15"/>
      <c r="DL275" s="15"/>
      <c r="DM275" s="15"/>
      <c r="DN275" s="15"/>
      <c r="DO275" s="15"/>
      <c r="DP275" s="15"/>
      <c r="DQ275" s="15"/>
      <c r="DR275" s="15"/>
      <c r="DS275" s="15"/>
      <c r="DT275" s="15"/>
      <c r="DU275" s="15"/>
      <c r="DV275" s="15"/>
      <c r="DW275" s="15"/>
      <c r="DX275" s="15"/>
      <c r="DY275" s="15"/>
      <c r="DZ275" s="15"/>
      <c r="EA275" s="15"/>
      <c r="EB275" s="15"/>
      <c r="EC275" s="15"/>
      <c r="ED275" s="15"/>
      <c r="EE275" s="15"/>
      <c r="EF275" s="15"/>
      <c r="EG275" s="15"/>
      <c r="EH275" s="15"/>
      <c r="EI275" s="15"/>
      <c r="EJ275" s="15"/>
      <c r="EK275" s="15"/>
      <c r="EL275" s="15"/>
      <c r="EM275" s="15"/>
      <c r="EN275" s="15"/>
      <c r="EO275" s="15"/>
      <c r="EP275" s="15"/>
      <c r="EQ275" s="15"/>
      <c r="ER275" s="15"/>
      <c r="ES275" s="15"/>
      <c r="ET275" s="15"/>
      <c r="EU275" s="15"/>
      <c r="EV275" s="15"/>
      <c r="EW275" s="15"/>
      <c r="EX275" s="15"/>
      <c r="EY275" s="15"/>
      <c r="EZ275" s="15"/>
      <c r="FA275" s="15"/>
      <c r="FB275" s="15"/>
      <c r="FC275" s="15"/>
      <c r="FD275" s="15"/>
      <c r="FE275" s="15"/>
      <c r="FF275" s="15"/>
      <c r="FG275" s="15"/>
      <c r="FH275" s="15"/>
      <c r="FI275" s="15"/>
      <c r="FJ275" s="15"/>
      <c r="FK275" s="15"/>
      <c r="FL275" s="15"/>
      <c r="FM275" s="15"/>
      <c r="FN275" s="15"/>
      <c r="FO275" s="15"/>
      <c r="FP275" s="15"/>
      <c r="FQ275" s="15"/>
      <c r="FR275" s="15"/>
      <c r="FS275" s="15"/>
      <c r="FT275" s="15"/>
      <c r="FU275" s="15"/>
      <c r="FV275" s="15"/>
      <c r="FW275" s="15"/>
      <c r="FX275" s="15"/>
      <c r="FY275" s="15"/>
      <c r="FZ275" s="15"/>
      <c r="GA275" s="15"/>
      <c r="GB275" s="15"/>
      <c r="GC275" s="15"/>
      <c r="GD275" s="15"/>
      <c r="GE275" s="15"/>
      <c r="GF275" s="15"/>
      <c r="GG275" s="15"/>
      <c r="GH275" s="15"/>
      <c r="GI275" s="15"/>
      <c r="GJ275" s="15"/>
      <c r="GK275" s="15"/>
      <c r="GL275" s="15"/>
      <c r="GM275" s="15"/>
      <c r="GN275" s="15"/>
      <c r="GO275" s="15"/>
      <c r="GP275" s="15"/>
      <c r="GQ275" s="15"/>
      <c r="GR275" s="15"/>
      <c r="GS275" s="15"/>
      <c r="GT275" s="15"/>
      <c r="GU275" s="15"/>
      <c r="GV275" s="15"/>
      <c r="GW275" s="15"/>
      <c r="GX275" s="15"/>
      <c r="GY275" s="15"/>
      <c r="GZ275" s="15"/>
      <c r="HA275" s="15"/>
      <c r="HB275" s="15"/>
      <c r="HC275" s="15"/>
      <c r="HD275" s="15"/>
      <c r="HE275" s="15"/>
      <c r="HF275" s="15"/>
      <c r="HG275" s="15"/>
      <c r="HH275" s="15"/>
      <c r="HI275" s="15"/>
      <c r="HJ275" s="15"/>
      <c r="HK275" s="15"/>
      <c r="HL275" s="15"/>
      <c r="HM275" s="15"/>
      <c r="HN275" s="15"/>
      <c r="HO275" s="15"/>
      <c r="HP275" s="15"/>
      <c r="HQ275" s="15"/>
      <c r="HR275" s="15"/>
      <c r="HS275" s="15"/>
      <c r="HT275" s="15"/>
      <c r="HU275" s="15"/>
      <c r="HV275" s="15"/>
      <c r="HW275" s="15"/>
      <c r="HX275" s="15"/>
      <c r="HY275" s="15"/>
      <c r="HZ275" s="15"/>
      <c r="IA275" s="15"/>
      <c r="IB275" s="15"/>
      <c r="IC275" s="15"/>
      <c r="ID275" s="15"/>
      <c r="IE275" s="15"/>
      <c r="IF275" s="15"/>
      <c r="IG275" s="15"/>
      <c r="IH275" s="15"/>
      <c r="II275" s="15"/>
      <c r="IJ275" s="15"/>
      <c r="IK275" s="15"/>
      <c r="IL275" s="15"/>
      <c r="IM275" s="15"/>
      <c r="IN275" s="15"/>
      <c r="IO275" s="15"/>
      <c r="IP275" s="15"/>
      <c r="IQ275" s="15"/>
      <c r="IR275" s="15"/>
      <c r="IS275" s="15"/>
      <c r="IT275" s="15"/>
      <c r="IU275" s="15"/>
      <c r="IV275" s="15"/>
    </row>
    <row r="276" spans="1:256" s="105" customFormat="1" ht="12.75">
      <c r="A276" s="230"/>
      <c r="B276" s="231"/>
      <c r="C276" s="232"/>
      <c r="D276" s="233"/>
      <c r="E276" s="233"/>
      <c r="F276" s="233"/>
      <c r="G276" s="228"/>
      <c r="H276" s="109"/>
      <c r="I276" s="28"/>
      <c r="J276" s="28"/>
      <c r="K276" s="28"/>
      <c r="L276" s="28"/>
      <c r="M276" s="28"/>
      <c r="N276" s="28"/>
      <c r="O276" s="69"/>
      <c r="P276" s="69"/>
      <c r="Q276" s="15"/>
      <c r="R276" s="15"/>
      <c r="S276" s="15"/>
      <c r="T276" s="15"/>
      <c r="U276" s="15"/>
      <c r="V276" s="15"/>
      <c r="W276" s="15"/>
      <c r="X276" s="15"/>
      <c r="Y276" s="15"/>
      <c r="Z276" s="15"/>
      <c r="AA276" s="15"/>
      <c r="AB276" s="15"/>
      <c r="AC276" s="15"/>
      <c r="AD276" s="15"/>
      <c r="AE276" s="15"/>
      <c r="AF276" s="15"/>
      <c r="AG276" s="15"/>
      <c r="AH276" s="15"/>
      <c r="AI276" s="15"/>
      <c r="AJ276" s="15"/>
      <c r="AK276" s="15"/>
      <c r="AL276" s="15"/>
      <c r="AM276" s="15"/>
      <c r="AN276" s="15"/>
      <c r="AO276" s="15"/>
      <c r="AP276" s="15"/>
      <c r="AQ276" s="15"/>
      <c r="AR276" s="15"/>
      <c r="AS276" s="15"/>
      <c r="AT276" s="15"/>
      <c r="AU276" s="15"/>
      <c r="AV276" s="15"/>
      <c r="AW276" s="15"/>
      <c r="AX276" s="15"/>
      <c r="AY276" s="15"/>
      <c r="AZ276" s="15"/>
      <c r="BA276" s="15"/>
      <c r="BB276" s="15"/>
      <c r="BC276" s="15"/>
      <c r="BD276" s="15"/>
      <c r="BE276" s="15"/>
      <c r="BF276" s="15"/>
      <c r="BG276" s="15"/>
      <c r="BH276" s="15"/>
      <c r="BI276" s="15"/>
      <c r="BJ276" s="15"/>
      <c r="BK276" s="15"/>
      <c r="BL276" s="15"/>
      <c r="BM276" s="15"/>
      <c r="BN276" s="15"/>
      <c r="BO276" s="15"/>
      <c r="BP276" s="15"/>
      <c r="BQ276" s="15"/>
      <c r="BR276" s="15"/>
      <c r="BS276" s="15"/>
      <c r="BT276" s="15"/>
      <c r="BU276" s="15"/>
      <c r="BV276" s="15"/>
      <c r="BW276" s="15"/>
      <c r="BX276" s="15"/>
      <c r="BY276" s="15"/>
      <c r="BZ276" s="15"/>
      <c r="CA276" s="15"/>
      <c r="CB276" s="15"/>
      <c r="CC276" s="15"/>
      <c r="CD276" s="15"/>
      <c r="CE276" s="15"/>
      <c r="CF276" s="15"/>
      <c r="CG276" s="15"/>
      <c r="CH276" s="15"/>
      <c r="CI276" s="15"/>
      <c r="CJ276" s="15"/>
      <c r="CK276" s="15"/>
      <c r="CL276" s="15"/>
      <c r="CM276" s="15"/>
      <c r="CN276" s="15"/>
      <c r="CO276" s="15"/>
      <c r="CP276" s="15"/>
      <c r="CQ276" s="15"/>
      <c r="CR276" s="15"/>
      <c r="CS276" s="15"/>
      <c r="CT276" s="15"/>
      <c r="CU276" s="15"/>
      <c r="CV276" s="15"/>
      <c r="CW276" s="15"/>
      <c r="CX276" s="15"/>
      <c r="CY276" s="15"/>
      <c r="CZ276" s="15"/>
      <c r="DA276" s="15"/>
      <c r="DB276" s="15"/>
      <c r="DC276" s="15"/>
      <c r="DD276" s="15"/>
      <c r="DE276" s="15"/>
      <c r="DF276" s="15"/>
      <c r="DG276" s="15"/>
      <c r="DH276" s="15"/>
      <c r="DI276" s="15"/>
      <c r="DJ276" s="15"/>
      <c r="DK276" s="15"/>
      <c r="DL276" s="15"/>
      <c r="DM276" s="15"/>
      <c r="DN276" s="15"/>
      <c r="DO276" s="15"/>
      <c r="DP276" s="15"/>
      <c r="DQ276" s="15"/>
      <c r="DR276" s="15"/>
      <c r="DS276" s="15"/>
      <c r="DT276" s="15"/>
      <c r="DU276" s="15"/>
      <c r="DV276" s="15"/>
      <c r="DW276" s="15"/>
      <c r="DX276" s="15"/>
      <c r="DY276" s="15"/>
      <c r="DZ276" s="15"/>
      <c r="EA276" s="15"/>
      <c r="EB276" s="15"/>
      <c r="EC276" s="15"/>
      <c r="ED276" s="15"/>
      <c r="EE276" s="15"/>
      <c r="EF276" s="15"/>
      <c r="EG276" s="15"/>
      <c r="EH276" s="15"/>
      <c r="EI276" s="15"/>
      <c r="EJ276" s="15"/>
      <c r="EK276" s="15"/>
      <c r="EL276" s="15"/>
      <c r="EM276" s="15"/>
      <c r="EN276" s="15"/>
      <c r="EO276" s="15"/>
      <c r="EP276" s="15"/>
      <c r="EQ276" s="15"/>
      <c r="ER276" s="15"/>
      <c r="ES276" s="15"/>
      <c r="ET276" s="15"/>
      <c r="EU276" s="15"/>
      <c r="EV276" s="15"/>
      <c r="EW276" s="15"/>
      <c r="EX276" s="15"/>
      <c r="EY276" s="15"/>
      <c r="EZ276" s="15"/>
      <c r="FA276" s="15"/>
      <c r="FB276" s="15"/>
      <c r="FC276" s="15"/>
      <c r="FD276" s="15"/>
      <c r="FE276" s="15"/>
      <c r="FF276" s="15"/>
      <c r="FG276" s="15"/>
      <c r="FH276" s="15"/>
      <c r="FI276" s="15"/>
      <c r="FJ276" s="15"/>
      <c r="FK276" s="15"/>
      <c r="FL276" s="15"/>
      <c r="FM276" s="15"/>
      <c r="FN276" s="15"/>
      <c r="FO276" s="15"/>
      <c r="FP276" s="15"/>
      <c r="FQ276" s="15"/>
      <c r="FR276" s="15"/>
      <c r="FS276" s="15"/>
      <c r="FT276" s="15"/>
      <c r="FU276" s="15"/>
      <c r="FV276" s="15"/>
      <c r="FW276" s="15"/>
      <c r="FX276" s="15"/>
      <c r="FY276" s="15"/>
      <c r="FZ276" s="15"/>
      <c r="GA276" s="15"/>
      <c r="GB276" s="15"/>
      <c r="GC276" s="15"/>
      <c r="GD276" s="15"/>
      <c r="GE276" s="15"/>
      <c r="GF276" s="15"/>
      <c r="GG276" s="15"/>
      <c r="GH276" s="15"/>
      <c r="GI276" s="15"/>
      <c r="GJ276" s="15"/>
      <c r="GK276" s="15"/>
      <c r="GL276" s="15"/>
      <c r="GM276" s="15"/>
      <c r="GN276" s="15"/>
      <c r="GO276" s="15"/>
      <c r="GP276" s="15"/>
      <c r="GQ276" s="15"/>
      <c r="GR276" s="15"/>
      <c r="GS276" s="15"/>
      <c r="GT276" s="15"/>
      <c r="GU276" s="15"/>
      <c r="GV276" s="15"/>
      <c r="GW276" s="15"/>
      <c r="GX276" s="15"/>
      <c r="GY276" s="15"/>
      <c r="GZ276" s="15"/>
      <c r="HA276" s="15"/>
      <c r="HB276" s="15"/>
      <c r="HC276" s="15"/>
      <c r="HD276" s="15"/>
      <c r="HE276" s="15"/>
      <c r="HF276" s="15"/>
      <c r="HG276" s="15"/>
      <c r="HH276" s="15"/>
      <c r="HI276" s="15"/>
      <c r="HJ276" s="15"/>
      <c r="HK276" s="15"/>
      <c r="HL276" s="15"/>
      <c r="HM276" s="15"/>
      <c r="HN276" s="15"/>
      <c r="HO276" s="15"/>
      <c r="HP276" s="15"/>
      <c r="HQ276" s="15"/>
      <c r="HR276" s="15"/>
      <c r="HS276" s="15"/>
      <c r="HT276" s="15"/>
      <c r="HU276" s="15"/>
      <c r="HV276" s="15"/>
      <c r="HW276" s="15"/>
      <c r="HX276" s="15"/>
      <c r="HY276" s="15"/>
      <c r="HZ276" s="15"/>
      <c r="IA276" s="15"/>
      <c r="IB276" s="15"/>
      <c r="IC276" s="15"/>
      <c r="ID276" s="15"/>
      <c r="IE276" s="15"/>
      <c r="IF276" s="15"/>
      <c r="IG276" s="15"/>
      <c r="IH276" s="15"/>
      <c r="II276" s="15"/>
      <c r="IJ276" s="15"/>
      <c r="IK276" s="15"/>
      <c r="IL276" s="15"/>
      <c r="IM276" s="15"/>
      <c r="IN276" s="15"/>
      <c r="IO276" s="15"/>
      <c r="IP276" s="15"/>
      <c r="IQ276" s="15"/>
      <c r="IR276" s="15"/>
      <c r="IS276" s="15"/>
      <c r="IT276" s="15"/>
      <c r="IU276" s="15"/>
      <c r="IV276" s="15"/>
    </row>
    <row r="277" spans="1:256" s="28" customFormat="1" ht="15.75">
      <c r="A277" s="64" t="s">
        <v>433</v>
      </c>
      <c r="D277" s="69"/>
      <c r="E277" s="69"/>
      <c r="F277" s="69"/>
      <c r="O277" s="69"/>
      <c r="P277" s="15"/>
      <c r="Q277" s="15"/>
      <c r="R277" s="15"/>
      <c r="S277" s="15"/>
      <c r="T277" s="15"/>
      <c r="U277" s="15"/>
      <c r="V277" s="15"/>
      <c r="W277" s="15"/>
      <c r="X277" s="15"/>
      <c r="Y277" s="15"/>
      <c r="Z277" s="15"/>
      <c r="AA277" s="15"/>
      <c r="AB277" s="15"/>
      <c r="AC277" s="15"/>
      <c r="AD277" s="15"/>
      <c r="AE277" s="15"/>
      <c r="AF277" s="15"/>
      <c r="AG277" s="15"/>
      <c r="AH277" s="15"/>
      <c r="AI277" s="15"/>
      <c r="AJ277" s="15"/>
      <c r="AK277" s="15"/>
      <c r="AL277" s="15"/>
      <c r="AM277" s="15"/>
      <c r="AN277" s="15"/>
      <c r="AO277" s="15"/>
      <c r="AP277" s="15"/>
      <c r="AQ277" s="15"/>
      <c r="AR277" s="15"/>
      <c r="AS277" s="15"/>
      <c r="AT277" s="15"/>
      <c r="AU277" s="15"/>
      <c r="AV277" s="15"/>
      <c r="AW277" s="15"/>
      <c r="AX277" s="15"/>
      <c r="AY277" s="15"/>
      <c r="AZ277" s="15"/>
      <c r="BA277" s="15"/>
      <c r="BB277" s="15"/>
      <c r="BC277" s="15"/>
      <c r="BD277" s="15"/>
      <c r="BE277" s="15"/>
      <c r="BF277" s="15"/>
      <c r="BG277" s="15"/>
      <c r="BH277" s="15"/>
      <c r="BI277" s="15"/>
      <c r="BJ277" s="15"/>
      <c r="BK277" s="15"/>
      <c r="BL277" s="15"/>
      <c r="BM277" s="15"/>
      <c r="BN277" s="15"/>
      <c r="BO277" s="15"/>
      <c r="BP277" s="15"/>
      <c r="BQ277" s="15"/>
      <c r="BR277" s="15"/>
      <c r="BS277" s="15"/>
      <c r="BT277" s="15"/>
      <c r="BU277" s="15"/>
      <c r="BV277" s="15"/>
      <c r="BW277" s="15"/>
      <c r="BX277" s="15"/>
      <c r="BY277" s="15"/>
      <c r="BZ277" s="15"/>
      <c r="CA277" s="15"/>
      <c r="CB277" s="15"/>
      <c r="CC277" s="15"/>
      <c r="CD277" s="15"/>
      <c r="CE277" s="15"/>
      <c r="CF277" s="15"/>
      <c r="CG277" s="15"/>
      <c r="CH277" s="15"/>
      <c r="CI277" s="15"/>
      <c r="CJ277" s="15"/>
      <c r="CK277" s="15"/>
      <c r="CL277" s="15"/>
      <c r="CM277" s="15"/>
      <c r="CN277" s="15"/>
      <c r="CO277" s="15"/>
      <c r="CP277" s="15"/>
      <c r="CQ277" s="15"/>
      <c r="CR277" s="15"/>
      <c r="CS277" s="15"/>
      <c r="CT277" s="15"/>
      <c r="CU277" s="15"/>
      <c r="CV277" s="15"/>
      <c r="CW277" s="15"/>
      <c r="CX277" s="15"/>
      <c r="CY277" s="15"/>
      <c r="CZ277" s="15"/>
      <c r="DA277" s="15"/>
      <c r="DB277" s="15"/>
      <c r="DC277" s="15"/>
      <c r="DD277" s="15"/>
      <c r="DE277" s="15"/>
      <c r="DF277" s="15"/>
      <c r="DG277" s="15"/>
      <c r="DH277" s="15"/>
      <c r="DI277" s="15"/>
      <c r="DJ277" s="15"/>
      <c r="DK277" s="15"/>
      <c r="DL277" s="15"/>
      <c r="DM277" s="15"/>
      <c r="DN277" s="15"/>
      <c r="DO277" s="15"/>
      <c r="DP277" s="15"/>
      <c r="DQ277" s="15"/>
      <c r="DR277" s="15"/>
      <c r="DS277" s="15"/>
      <c r="DT277" s="15"/>
      <c r="DU277" s="15"/>
      <c r="DV277" s="15"/>
      <c r="DW277" s="15"/>
      <c r="DX277" s="15"/>
      <c r="DY277" s="15"/>
      <c r="DZ277" s="15"/>
      <c r="EA277" s="15"/>
      <c r="EB277" s="15"/>
      <c r="EC277" s="15"/>
      <c r="ED277" s="15"/>
      <c r="EE277" s="15"/>
      <c r="EF277" s="15"/>
      <c r="EG277" s="15"/>
      <c r="EH277" s="15"/>
      <c r="EI277" s="15"/>
      <c r="EJ277" s="15"/>
      <c r="EK277" s="15"/>
      <c r="EL277" s="15"/>
      <c r="EM277" s="15"/>
      <c r="EN277" s="15"/>
      <c r="EO277" s="15"/>
      <c r="EP277" s="15"/>
      <c r="EQ277" s="15"/>
      <c r="ER277" s="15"/>
      <c r="ES277" s="15"/>
      <c r="ET277" s="15"/>
      <c r="EU277" s="15"/>
      <c r="EV277" s="15"/>
      <c r="EW277" s="15"/>
      <c r="EX277" s="15"/>
      <c r="EY277" s="15"/>
      <c r="EZ277" s="15"/>
      <c r="FA277" s="15"/>
      <c r="FB277" s="15"/>
      <c r="FC277" s="15"/>
      <c r="FD277" s="15"/>
      <c r="FE277" s="15"/>
      <c r="FF277" s="15"/>
      <c r="FG277" s="15"/>
      <c r="FH277" s="15"/>
      <c r="FI277" s="15"/>
      <c r="FJ277" s="15"/>
      <c r="FK277" s="15"/>
      <c r="FL277" s="15"/>
      <c r="FM277" s="15"/>
      <c r="FN277" s="15"/>
      <c r="FO277" s="15"/>
      <c r="FP277" s="15"/>
      <c r="FQ277" s="15"/>
      <c r="FR277" s="15"/>
      <c r="FS277" s="15"/>
      <c r="FT277" s="15"/>
      <c r="FU277" s="15"/>
      <c r="FV277" s="15"/>
      <c r="FW277" s="15"/>
      <c r="FX277" s="15"/>
      <c r="FY277" s="15"/>
      <c r="FZ277" s="15"/>
      <c r="GA277" s="15"/>
      <c r="GB277" s="15"/>
      <c r="GC277" s="15"/>
      <c r="GD277" s="15"/>
      <c r="GE277" s="15"/>
      <c r="GF277" s="15"/>
      <c r="GG277" s="15"/>
      <c r="GH277" s="15"/>
      <c r="GI277" s="15"/>
      <c r="GJ277" s="15"/>
      <c r="GK277" s="15"/>
      <c r="GL277" s="15"/>
      <c r="GM277" s="15"/>
      <c r="GN277" s="15"/>
      <c r="GO277" s="15"/>
      <c r="GP277" s="15"/>
      <c r="GQ277" s="15"/>
      <c r="GR277" s="15"/>
      <c r="GS277" s="15"/>
      <c r="GT277" s="15"/>
      <c r="GU277" s="15"/>
      <c r="GV277" s="15"/>
      <c r="GW277" s="15"/>
      <c r="GX277" s="15"/>
      <c r="GY277" s="15"/>
      <c r="GZ277" s="15"/>
      <c r="HA277" s="15"/>
      <c r="HB277" s="15"/>
      <c r="HC277" s="15"/>
      <c r="HD277" s="15"/>
      <c r="HE277" s="15"/>
      <c r="HF277" s="15"/>
      <c r="HG277" s="15"/>
      <c r="HH277" s="15"/>
      <c r="HI277" s="15"/>
      <c r="HJ277" s="15"/>
      <c r="HK277" s="15"/>
      <c r="HL277" s="15"/>
      <c r="HM277" s="15"/>
      <c r="HN277" s="15"/>
      <c r="HO277" s="15"/>
      <c r="HP277" s="15"/>
      <c r="HQ277" s="15"/>
      <c r="HR277" s="15"/>
      <c r="HS277" s="15"/>
      <c r="HT277" s="15"/>
      <c r="HU277" s="15"/>
      <c r="HV277" s="15"/>
      <c r="HW277" s="15"/>
      <c r="HX277" s="15"/>
      <c r="HY277" s="15"/>
      <c r="HZ277" s="15"/>
      <c r="IA277" s="15"/>
      <c r="IB277" s="15"/>
      <c r="IC277" s="15"/>
      <c r="ID277" s="15"/>
      <c r="IE277" s="15"/>
      <c r="IF277" s="15"/>
      <c r="IG277" s="15"/>
      <c r="IH277" s="15"/>
      <c r="II277" s="15"/>
      <c r="IJ277" s="15"/>
      <c r="IK277" s="15"/>
      <c r="IL277" s="15"/>
      <c r="IM277" s="15"/>
      <c r="IN277" s="15"/>
      <c r="IO277" s="15"/>
      <c r="IP277" s="15"/>
      <c r="IQ277" s="15"/>
      <c r="IR277" s="15"/>
      <c r="IS277" s="15"/>
      <c r="IT277" s="15"/>
      <c r="IU277" s="15"/>
      <c r="IV277" s="15"/>
    </row>
    <row r="278" spans="2:256" s="28" customFormat="1" ht="12" customHeight="1">
      <c r="B278"/>
      <c r="C278"/>
      <c r="D278" s="15"/>
      <c r="E278" s="15"/>
      <c r="F278" s="69"/>
      <c r="G278"/>
      <c r="O278" s="69"/>
      <c r="P278" s="15"/>
      <c r="Q278" s="15"/>
      <c r="R278" s="15"/>
      <c r="S278" s="15"/>
      <c r="T278" s="15"/>
      <c r="U278" s="15"/>
      <c r="V278" s="15"/>
      <c r="W278" s="15"/>
      <c r="X278" s="15"/>
      <c r="Y278" s="15"/>
      <c r="Z278" s="15"/>
      <c r="AA278" s="15"/>
      <c r="AB278" s="15"/>
      <c r="AC278" s="15"/>
      <c r="AD278" s="15"/>
      <c r="AE278" s="15"/>
      <c r="AF278" s="15"/>
      <c r="AG278" s="15"/>
      <c r="AH278" s="15"/>
      <c r="AI278" s="15"/>
      <c r="AJ278" s="15"/>
      <c r="AK278" s="15"/>
      <c r="AL278" s="15"/>
      <c r="AM278" s="15"/>
      <c r="AN278" s="15"/>
      <c r="AO278" s="15"/>
      <c r="AP278" s="15"/>
      <c r="AQ278" s="15"/>
      <c r="AR278" s="15"/>
      <c r="AS278" s="15"/>
      <c r="AT278" s="15"/>
      <c r="AU278" s="15"/>
      <c r="AV278" s="15"/>
      <c r="AW278" s="15"/>
      <c r="AX278" s="15"/>
      <c r="AY278" s="15"/>
      <c r="AZ278" s="15"/>
      <c r="BA278" s="15"/>
      <c r="BB278" s="15"/>
      <c r="BC278" s="15"/>
      <c r="BD278" s="15"/>
      <c r="BE278" s="15"/>
      <c r="BF278" s="15"/>
      <c r="BG278" s="15"/>
      <c r="BH278" s="15"/>
      <c r="BI278" s="15"/>
      <c r="BJ278" s="15"/>
      <c r="BK278" s="15"/>
      <c r="BL278" s="15"/>
      <c r="BM278" s="15"/>
      <c r="BN278" s="15"/>
      <c r="BO278" s="15"/>
      <c r="BP278" s="15"/>
      <c r="BQ278" s="15"/>
      <c r="BR278" s="15"/>
      <c r="BS278" s="15"/>
      <c r="BT278" s="15"/>
      <c r="BU278" s="15"/>
      <c r="BV278" s="15"/>
      <c r="BW278" s="15"/>
      <c r="BX278" s="15"/>
      <c r="BY278" s="15"/>
      <c r="BZ278" s="15"/>
      <c r="CA278" s="15"/>
      <c r="CB278" s="15"/>
      <c r="CC278" s="15"/>
      <c r="CD278" s="15"/>
      <c r="CE278" s="15"/>
      <c r="CF278" s="15"/>
      <c r="CG278" s="15"/>
      <c r="CH278" s="15"/>
      <c r="CI278" s="15"/>
      <c r="CJ278" s="15"/>
      <c r="CK278" s="15"/>
      <c r="CL278" s="15"/>
      <c r="CM278" s="15"/>
      <c r="CN278" s="15"/>
      <c r="CO278" s="15"/>
      <c r="CP278" s="15"/>
      <c r="CQ278" s="15"/>
      <c r="CR278" s="15"/>
      <c r="CS278" s="15"/>
      <c r="CT278" s="15"/>
      <c r="CU278" s="15"/>
      <c r="CV278" s="15"/>
      <c r="CW278" s="15"/>
      <c r="CX278" s="15"/>
      <c r="CY278" s="15"/>
      <c r="CZ278" s="15"/>
      <c r="DA278" s="15"/>
      <c r="DB278" s="15"/>
      <c r="DC278" s="15"/>
      <c r="DD278" s="15"/>
      <c r="DE278" s="15"/>
      <c r="DF278" s="15"/>
      <c r="DG278" s="15"/>
      <c r="DH278" s="15"/>
      <c r="DI278" s="15"/>
      <c r="DJ278" s="15"/>
      <c r="DK278" s="15"/>
      <c r="DL278" s="15"/>
      <c r="DM278" s="15"/>
      <c r="DN278" s="15"/>
      <c r="DO278" s="15"/>
      <c r="DP278" s="15"/>
      <c r="DQ278" s="15"/>
      <c r="DR278" s="15"/>
      <c r="DS278" s="15"/>
      <c r="DT278" s="15"/>
      <c r="DU278" s="15"/>
      <c r="DV278" s="15"/>
      <c r="DW278" s="15"/>
      <c r="DX278" s="15"/>
      <c r="DY278" s="15"/>
      <c r="DZ278" s="15"/>
      <c r="EA278" s="15"/>
      <c r="EB278" s="15"/>
      <c r="EC278" s="15"/>
      <c r="ED278" s="15"/>
      <c r="EE278" s="15"/>
      <c r="EF278" s="15"/>
      <c r="EG278" s="15"/>
      <c r="EH278" s="15"/>
      <c r="EI278" s="15"/>
      <c r="EJ278" s="15"/>
      <c r="EK278" s="15"/>
      <c r="EL278" s="15"/>
      <c r="EM278" s="15"/>
      <c r="EN278" s="15"/>
      <c r="EO278" s="15"/>
      <c r="EP278" s="15"/>
      <c r="EQ278" s="15"/>
      <c r="ER278" s="15"/>
      <c r="ES278" s="15"/>
      <c r="ET278" s="15"/>
      <c r="EU278" s="15"/>
      <c r="EV278" s="15"/>
      <c r="EW278" s="15"/>
      <c r="EX278" s="15"/>
      <c r="EY278" s="15"/>
      <c r="EZ278" s="15"/>
      <c r="FA278" s="15"/>
      <c r="FB278" s="15"/>
      <c r="FC278" s="15"/>
      <c r="FD278" s="15"/>
      <c r="FE278" s="15"/>
      <c r="FF278" s="15"/>
      <c r="FG278" s="15"/>
      <c r="FH278" s="15"/>
      <c r="FI278" s="15"/>
      <c r="FJ278" s="15"/>
      <c r="FK278" s="15"/>
      <c r="FL278" s="15"/>
      <c r="FM278" s="15"/>
      <c r="FN278" s="15"/>
      <c r="FO278" s="15"/>
      <c r="FP278" s="15"/>
      <c r="FQ278" s="15"/>
      <c r="FR278" s="15"/>
      <c r="FS278" s="15"/>
      <c r="FT278" s="15"/>
      <c r="FU278" s="15"/>
      <c r="FV278" s="15"/>
      <c r="FW278" s="15"/>
      <c r="FX278" s="15"/>
      <c r="FY278" s="15"/>
      <c r="FZ278" s="15"/>
      <c r="GA278" s="15"/>
      <c r="GB278" s="15"/>
      <c r="GC278" s="15"/>
      <c r="GD278" s="15"/>
      <c r="GE278" s="15"/>
      <c r="GF278" s="15"/>
      <c r="GG278" s="15"/>
      <c r="GH278" s="15"/>
      <c r="GI278" s="15"/>
      <c r="GJ278" s="15"/>
      <c r="GK278" s="15"/>
      <c r="GL278" s="15"/>
      <c r="GM278" s="15"/>
      <c r="GN278" s="15"/>
      <c r="GO278" s="15"/>
      <c r="GP278" s="15"/>
      <c r="GQ278" s="15"/>
      <c r="GR278" s="15"/>
      <c r="GS278" s="15"/>
      <c r="GT278" s="15"/>
      <c r="GU278" s="15"/>
      <c r="GV278" s="15"/>
      <c r="GW278" s="15"/>
      <c r="GX278" s="15"/>
      <c r="GY278" s="15"/>
      <c r="GZ278" s="15"/>
      <c r="HA278" s="15"/>
      <c r="HB278" s="15"/>
      <c r="HC278" s="15"/>
      <c r="HD278" s="15"/>
      <c r="HE278" s="15"/>
      <c r="HF278" s="15"/>
      <c r="HG278" s="15"/>
      <c r="HH278" s="15"/>
      <c r="HI278" s="15"/>
      <c r="HJ278" s="15"/>
      <c r="HK278" s="15"/>
      <c r="HL278" s="15"/>
      <c r="HM278" s="15"/>
      <c r="HN278" s="15"/>
      <c r="HO278" s="15"/>
      <c r="HP278" s="15"/>
      <c r="HQ278" s="15"/>
      <c r="HR278" s="15"/>
      <c r="HS278" s="15"/>
      <c r="HT278" s="15"/>
      <c r="HU278" s="15"/>
      <c r="HV278" s="15"/>
      <c r="HW278" s="15"/>
      <c r="HX278" s="15"/>
      <c r="HY278" s="15"/>
      <c r="HZ278" s="15"/>
      <c r="IA278" s="15"/>
      <c r="IB278" s="15"/>
      <c r="IC278" s="15"/>
      <c r="ID278" s="15"/>
      <c r="IE278" s="15"/>
      <c r="IF278" s="15"/>
      <c r="IG278" s="15"/>
      <c r="IH278" s="15"/>
      <c r="II278" s="15"/>
      <c r="IJ278" s="15"/>
      <c r="IK278" s="15"/>
      <c r="IL278" s="15"/>
      <c r="IM278" s="15"/>
      <c r="IN278" s="15"/>
      <c r="IO278" s="15"/>
      <c r="IP278" s="15"/>
      <c r="IQ278" s="15"/>
      <c r="IR278" s="15"/>
      <c r="IS278" s="15"/>
      <c r="IT278" s="15"/>
      <c r="IU278" s="15"/>
      <c r="IV278" s="15"/>
    </row>
    <row r="279" spans="1:256" s="28" customFormat="1" ht="13.5" customHeight="1">
      <c r="A279" s="55" t="s">
        <v>428</v>
      </c>
      <c r="B279"/>
      <c r="C279"/>
      <c r="D279" s="15"/>
      <c r="E279" s="15"/>
      <c r="F279" s="69"/>
      <c r="G279"/>
      <c r="O279" s="69"/>
      <c r="P279" s="15"/>
      <c r="Q279" s="15"/>
      <c r="R279" s="15"/>
      <c r="S279" s="15"/>
      <c r="T279" s="15"/>
      <c r="U279" s="15"/>
      <c r="V279" s="15"/>
      <c r="W279" s="134"/>
      <c r="X279" s="15"/>
      <c r="Y279" s="15"/>
      <c r="Z279" s="15"/>
      <c r="AA279" s="15"/>
      <c r="AB279" s="15"/>
      <c r="AC279" s="15"/>
      <c r="AD279" s="15"/>
      <c r="AE279" s="15"/>
      <c r="AF279" s="15"/>
      <c r="AG279" s="15"/>
      <c r="AH279" s="15"/>
      <c r="AI279" s="15"/>
      <c r="AJ279" s="15"/>
      <c r="AK279" s="15"/>
      <c r="AL279" s="15"/>
      <c r="AM279" s="15"/>
      <c r="AN279" s="15"/>
      <c r="AO279" s="15"/>
      <c r="AP279" s="15"/>
      <c r="AQ279" s="15"/>
      <c r="AR279" s="15"/>
      <c r="AS279" s="15"/>
      <c r="AT279" s="15"/>
      <c r="AU279" s="15"/>
      <c r="AV279" s="15"/>
      <c r="AW279" s="15"/>
      <c r="AX279" s="15"/>
      <c r="AY279" s="15"/>
      <c r="AZ279" s="15"/>
      <c r="BA279" s="15"/>
      <c r="BB279" s="15"/>
      <c r="BC279" s="15"/>
      <c r="BD279" s="15"/>
      <c r="BE279" s="15"/>
      <c r="BF279" s="15"/>
      <c r="BG279" s="15"/>
      <c r="BH279" s="15"/>
      <c r="BI279" s="15"/>
      <c r="BJ279" s="15"/>
      <c r="BK279" s="15"/>
      <c r="BL279" s="15"/>
      <c r="BM279" s="15"/>
      <c r="BN279" s="15"/>
      <c r="BO279" s="15"/>
      <c r="BP279" s="15"/>
      <c r="BQ279" s="15"/>
      <c r="BR279" s="15"/>
      <c r="BS279" s="15"/>
      <c r="BT279" s="15"/>
      <c r="BU279" s="15"/>
      <c r="BV279" s="15"/>
      <c r="BW279" s="15"/>
      <c r="BX279" s="15"/>
      <c r="BY279" s="15"/>
      <c r="BZ279" s="15"/>
      <c r="CA279" s="15"/>
      <c r="CB279" s="15"/>
      <c r="CC279" s="15"/>
      <c r="CD279" s="15"/>
      <c r="CE279" s="15"/>
      <c r="CF279" s="15"/>
      <c r="CG279" s="15"/>
      <c r="CH279" s="15"/>
      <c r="CI279" s="15"/>
      <c r="CJ279" s="15"/>
      <c r="CK279" s="15"/>
      <c r="CL279" s="15"/>
      <c r="CM279" s="15"/>
      <c r="CN279" s="15"/>
      <c r="CO279" s="15"/>
      <c r="CP279" s="15"/>
      <c r="CQ279" s="15"/>
      <c r="CR279" s="15"/>
      <c r="CS279" s="15"/>
      <c r="CT279" s="15"/>
      <c r="CU279" s="15"/>
      <c r="CV279" s="15"/>
      <c r="CW279" s="15"/>
      <c r="CX279" s="15"/>
      <c r="CY279" s="15"/>
      <c r="CZ279" s="15"/>
      <c r="DA279" s="15"/>
      <c r="DB279" s="15"/>
      <c r="DC279" s="15"/>
      <c r="DD279" s="15"/>
      <c r="DE279" s="15"/>
      <c r="DF279" s="15"/>
      <c r="DG279" s="15"/>
      <c r="DH279" s="15"/>
      <c r="DI279" s="15"/>
      <c r="DJ279" s="15"/>
      <c r="DK279" s="15"/>
      <c r="DL279" s="15"/>
      <c r="DM279" s="15"/>
      <c r="DN279" s="15"/>
      <c r="DO279" s="15"/>
      <c r="DP279" s="15"/>
      <c r="DQ279" s="15"/>
      <c r="DR279" s="15"/>
      <c r="DS279" s="15"/>
      <c r="DT279" s="15"/>
      <c r="DU279" s="15"/>
      <c r="DV279" s="15"/>
      <c r="DW279" s="15"/>
      <c r="DX279" s="15"/>
      <c r="DY279" s="15"/>
      <c r="DZ279" s="15"/>
      <c r="EA279" s="15"/>
      <c r="EB279" s="15"/>
      <c r="EC279" s="15"/>
      <c r="ED279" s="15"/>
      <c r="EE279" s="15"/>
      <c r="EF279" s="15"/>
      <c r="EG279" s="15"/>
      <c r="EH279" s="15"/>
      <c r="EI279" s="15"/>
      <c r="EJ279" s="15"/>
      <c r="EK279" s="15"/>
      <c r="EL279" s="15"/>
      <c r="EM279" s="15"/>
      <c r="EN279" s="15"/>
      <c r="EO279" s="15"/>
      <c r="EP279" s="15"/>
      <c r="EQ279" s="15"/>
      <c r="ER279" s="15"/>
      <c r="ES279" s="15"/>
      <c r="ET279" s="15"/>
      <c r="EU279" s="15"/>
      <c r="EV279" s="15"/>
      <c r="EW279" s="15"/>
      <c r="EX279" s="15"/>
      <c r="EY279" s="15"/>
      <c r="EZ279" s="15"/>
      <c r="FA279" s="15"/>
      <c r="FB279" s="15"/>
      <c r="FC279" s="15"/>
      <c r="FD279" s="15"/>
      <c r="FE279" s="15"/>
      <c r="FF279" s="15"/>
      <c r="FG279" s="15"/>
      <c r="FH279" s="15"/>
      <c r="FI279" s="15"/>
      <c r="FJ279" s="15"/>
      <c r="FK279" s="15"/>
      <c r="FL279" s="15"/>
      <c r="FM279" s="15"/>
      <c r="FN279" s="15"/>
      <c r="FO279" s="15"/>
      <c r="FP279" s="15"/>
      <c r="FQ279" s="15"/>
      <c r="FR279" s="15"/>
      <c r="FS279" s="15"/>
      <c r="FT279" s="15"/>
      <c r="FU279" s="15"/>
      <c r="FV279" s="15"/>
      <c r="FW279" s="15"/>
      <c r="FX279" s="15"/>
      <c r="FY279" s="15"/>
      <c r="FZ279" s="15"/>
      <c r="GA279" s="15"/>
      <c r="GB279" s="15"/>
      <c r="GC279" s="15"/>
      <c r="GD279" s="15"/>
      <c r="GE279" s="15"/>
      <c r="GF279" s="15"/>
      <c r="GG279" s="15"/>
      <c r="GH279" s="15"/>
      <c r="GI279" s="15"/>
      <c r="GJ279" s="15"/>
      <c r="GK279" s="15"/>
      <c r="GL279" s="15"/>
      <c r="GM279" s="15"/>
      <c r="GN279" s="15"/>
      <c r="GO279" s="15"/>
      <c r="GP279" s="15"/>
      <c r="GQ279" s="15"/>
      <c r="GR279" s="15"/>
      <c r="GS279" s="15"/>
      <c r="GT279" s="15"/>
      <c r="GU279" s="15"/>
      <c r="GV279" s="15"/>
      <c r="GW279" s="15"/>
      <c r="GX279" s="15"/>
      <c r="GY279" s="15"/>
      <c r="GZ279" s="15"/>
      <c r="HA279" s="15"/>
      <c r="HB279" s="15"/>
      <c r="HC279" s="15"/>
      <c r="HD279" s="15"/>
      <c r="HE279" s="15"/>
      <c r="HF279" s="15"/>
      <c r="HG279" s="15"/>
      <c r="HH279" s="15"/>
      <c r="HI279" s="15"/>
      <c r="HJ279" s="15"/>
      <c r="HK279" s="15"/>
      <c r="HL279" s="15"/>
      <c r="HM279" s="15"/>
      <c r="HN279" s="15"/>
      <c r="HO279" s="15"/>
      <c r="HP279" s="15"/>
      <c r="HQ279" s="15"/>
      <c r="HR279" s="15"/>
      <c r="HS279" s="15"/>
      <c r="HT279" s="15"/>
      <c r="HU279" s="15"/>
      <c r="HV279" s="15"/>
      <c r="HW279" s="15"/>
      <c r="HX279" s="15"/>
      <c r="HY279" s="15"/>
      <c r="HZ279" s="15"/>
      <c r="IA279" s="15"/>
      <c r="IB279" s="15"/>
      <c r="IC279" s="15"/>
      <c r="ID279" s="15"/>
      <c r="IE279" s="15"/>
      <c r="IF279" s="15"/>
      <c r="IG279" s="15"/>
      <c r="IH279" s="15"/>
      <c r="II279" s="15"/>
      <c r="IJ279" s="15"/>
      <c r="IK279" s="15"/>
      <c r="IL279" s="15"/>
      <c r="IM279" s="15"/>
      <c r="IN279" s="15"/>
      <c r="IO279" s="15"/>
      <c r="IP279" s="15"/>
      <c r="IQ279" s="15"/>
      <c r="IR279" s="15"/>
      <c r="IS279" s="15"/>
      <c r="IT279" s="15"/>
      <c r="IU279" s="15"/>
      <c r="IV279" s="15"/>
    </row>
    <row r="280" spans="1:256" s="28" customFormat="1" ht="12.75">
      <c r="A280" s="55"/>
      <c r="B280"/>
      <c r="C280"/>
      <c r="D280" s="15"/>
      <c r="E280" s="15"/>
      <c r="F280" s="69"/>
      <c r="G280"/>
      <c r="O280" s="69"/>
      <c r="P280" s="15"/>
      <c r="Q280" s="15"/>
      <c r="R280" s="15"/>
      <c r="S280" s="15"/>
      <c r="T280" s="15"/>
      <c r="U280" s="15"/>
      <c r="V280" s="15"/>
      <c r="W280" s="134"/>
      <c r="X280" s="15"/>
      <c r="Y280" s="15"/>
      <c r="Z280" s="15"/>
      <c r="AA280" s="15"/>
      <c r="AB280" s="15"/>
      <c r="AC280" s="15"/>
      <c r="AD280" s="15"/>
      <c r="AE280" s="15"/>
      <c r="AF280" s="15"/>
      <c r="AG280" s="15"/>
      <c r="AH280" s="15"/>
      <c r="AI280" s="15"/>
      <c r="AJ280" s="15"/>
      <c r="AK280" s="15"/>
      <c r="AL280" s="15"/>
      <c r="AM280" s="15"/>
      <c r="AN280" s="15"/>
      <c r="AO280" s="15"/>
      <c r="AP280" s="15"/>
      <c r="AQ280" s="15"/>
      <c r="AR280" s="15"/>
      <c r="AS280" s="15"/>
      <c r="AT280" s="15"/>
      <c r="AU280" s="15"/>
      <c r="AV280" s="15"/>
      <c r="AW280" s="15"/>
      <c r="AX280" s="15"/>
      <c r="AY280" s="15"/>
      <c r="AZ280" s="15"/>
      <c r="BA280" s="15"/>
      <c r="BB280" s="15"/>
      <c r="BC280" s="15"/>
      <c r="BD280" s="15"/>
      <c r="BE280" s="15"/>
      <c r="BF280" s="15"/>
      <c r="BG280" s="15"/>
      <c r="BH280" s="15"/>
      <c r="BI280" s="15"/>
      <c r="BJ280" s="15"/>
      <c r="BK280" s="15"/>
      <c r="BL280" s="15"/>
      <c r="BM280" s="15"/>
      <c r="BN280" s="15"/>
      <c r="BO280" s="15"/>
      <c r="BP280" s="15"/>
      <c r="BQ280" s="15"/>
      <c r="BR280" s="15"/>
      <c r="BS280" s="15"/>
      <c r="BT280" s="15"/>
      <c r="BU280" s="15"/>
      <c r="BV280" s="15"/>
      <c r="BW280" s="15"/>
      <c r="BX280" s="15"/>
      <c r="BY280" s="15"/>
      <c r="BZ280" s="15"/>
      <c r="CA280" s="15"/>
      <c r="CB280" s="15"/>
      <c r="CC280" s="15"/>
      <c r="CD280" s="15"/>
      <c r="CE280" s="15"/>
      <c r="CF280" s="15"/>
      <c r="CG280" s="15"/>
      <c r="CH280" s="15"/>
      <c r="CI280" s="15"/>
      <c r="CJ280" s="15"/>
      <c r="CK280" s="15"/>
      <c r="CL280" s="15"/>
      <c r="CM280" s="15"/>
      <c r="CN280" s="15"/>
      <c r="CO280" s="15"/>
      <c r="CP280" s="15"/>
      <c r="CQ280" s="15"/>
      <c r="CR280" s="15"/>
      <c r="CS280" s="15"/>
      <c r="CT280" s="15"/>
      <c r="CU280" s="15"/>
      <c r="CV280" s="15"/>
      <c r="CW280" s="15"/>
      <c r="CX280" s="15"/>
      <c r="CY280" s="15"/>
      <c r="CZ280" s="15"/>
      <c r="DA280" s="15"/>
      <c r="DB280" s="15"/>
      <c r="DC280" s="15"/>
      <c r="DD280" s="15"/>
      <c r="DE280" s="15"/>
      <c r="DF280" s="15"/>
      <c r="DG280" s="15"/>
      <c r="DH280" s="15"/>
      <c r="DI280" s="15"/>
      <c r="DJ280" s="15"/>
      <c r="DK280" s="15"/>
      <c r="DL280" s="15"/>
      <c r="DM280" s="15"/>
      <c r="DN280" s="15"/>
      <c r="DO280" s="15"/>
      <c r="DP280" s="15"/>
      <c r="DQ280" s="15"/>
      <c r="DR280" s="15"/>
      <c r="DS280" s="15"/>
      <c r="DT280" s="15"/>
      <c r="DU280" s="15"/>
      <c r="DV280" s="15"/>
      <c r="DW280" s="15"/>
      <c r="DX280" s="15"/>
      <c r="DY280" s="15"/>
      <c r="DZ280" s="15"/>
      <c r="EA280" s="15"/>
      <c r="EB280" s="15"/>
      <c r="EC280" s="15"/>
      <c r="ED280" s="15"/>
      <c r="EE280" s="15"/>
      <c r="EF280" s="15"/>
      <c r="EG280" s="15"/>
      <c r="EH280" s="15"/>
      <c r="EI280" s="15"/>
      <c r="EJ280" s="15"/>
      <c r="EK280" s="15"/>
      <c r="EL280" s="15"/>
      <c r="EM280" s="15"/>
      <c r="EN280" s="15"/>
      <c r="EO280" s="15"/>
      <c r="EP280" s="15"/>
      <c r="EQ280" s="15"/>
      <c r="ER280" s="15"/>
      <c r="ES280" s="15"/>
      <c r="ET280" s="15"/>
      <c r="EU280" s="15"/>
      <c r="EV280" s="15"/>
      <c r="EW280" s="15"/>
      <c r="EX280" s="15"/>
      <c r="EY280" s="15"/>
      <c r="EZ280" s="15"/>
      <c r="FA280" s="15"/>
      <c r="FB280" s="15"/>
      <c r="FC280" s="15"/>
      <c r="FD280" s="15"/>
      <c r="FE280" s="15"/>
      <c r="FF280" s="15"/>
      <c r="FG280" s="15"/>
      <c r="FH280" s="15"/>
      <c r="FI280" s="15"/>
      <c r="FJ280" s="15"/>
      <c r="FK280" s="15"/>
      <c r="FL280" s="15"/>
      <c r="FM280" s="15"/>
      <c r="FN280" s="15"/>
      <c r="FO280" s="15"/>
      <c r="FP280" s="15"/>
      <c r="FQ280" s="15"/>
      <c r="FR280" s="15"/>
      <c r="FS280" s="15"/>
      <c r="FT280" s="15"/>
      <c r="FU280" s="15"/>
      <c r="FV280" s="15"/>
      <c r="FW280" s="15"/>
      <c r="FX280" s="15"/>
      <c r="FY280" s="15"/>
      <c r="FZ280" s="15"/>
      <c r="GA280" s="15"/>
      <c r="GB280" s="15"/>
      <c r="GC280" s="15"/>
      <c r="GD280" s="15"/>
      <c r="GE280" s="15"/>
      <c r="GF280" s="15"/>
      <c r="GG280" s="15"/>
      <c r="GH280" s="15"/>
      <c r="GI280" s="15"/>
      <c r="GJ280" s="15"/>
      <c r="GK280" s="15"/>
      <c r="GL280" s="15"/>
      <c r="GM280" s="15"/>
      <c r="GN280" s="15"/>
      <c r="GO280" s="15"/>
      <c r="GP280" s="15"/>
      <c r="GQ280" s="15"/>
      <c r="GR280" s="15"/>
      <c r="GS280" s="15"/>
      <c r="GT280" s="15"/>
      <c r="GU280" s="15"/>
      <c r="GV280" s="15"/>
      <c r="GW280" s="15"/>
      <c r="GX280" s="15"/>
      <c r="GY280" s="15"/>
      <c r="GZ280" s="15"/>
      <c r="HA280" s="15"/>
      <c r="HB280" s="15"/>
      <c r="HC280" s="15"/>
      <c r="HD280" s="15"/>
      <c r="HE280" s="15"/>
      <c r="HF280" s="15"/>
      <c r="HG280" s="15"/>
      <c r="HH280" s="15"/>
      <c r="HI280" s="15"/>
      <c r="HJ280" s="15"/>
      <c r="HK280" s="15"/>
      <c r="HL280" s="15"/>
      <c r="HM280" s="15"/>
      <c r="HN280" s="15"/>
      <c r="HO280" s="15"/>
      <c r="HP280" s="15"/>
      <c r="HQ280" s="15"/>
      <c r="HR280" s="15"/>
      <c r="HS280" s="15"/>
      <c r="HT280" s="15"/>
      <c r="HU280" s="15"/>
      <c r="HV280" s="15"/>
      <c r="HW280" s="15"/>
      <c r="HX280" s="15"/>
      <c r="HY280" s="15"/>
      <c r="HZ280" s="15"/>
      <c r="IA280" s="15"/>
      <c r="IB280" s="15"/>
      <c r="IC280" s="15"/>
      <c r="ID280" s="15"/>
      <c r="IE280" s="15"/>
      <c r="IF280" s="15"/>
      <c r="IG280" s="15"/>
      <c r="IH280" s="15"/>
      <c r="II280" s="15"/>
      <c r="IJ280" s="15"/>
      <c r="IK280" s="15"/>
      <c r="IL280" s="15"/>
      <c r="IM280" s="15"/>
      <c r="IN280" s="15"/>
      <c r="IO280" s="15"/>
      <c r="IP280" s="15"/>
      <c r="IQ280" s="15"/>
      <c r="IR280" s="15"/>
      <c r="IS280" s="15"/>
      <c r="IT280" s="15"/>
      <c r="IU280" s="15"/>
      <c r="IV280" s="15"/>
    </row>
    <row r="281" spans="1:256" s="28" customFormat="1" ht="25.5" customHeight="1">
      <c r="A281" s="7" t="s">
        <v>325</v>
      </c>
      <c r="B281" s="7" t="s">
        <v>327</v>
      </c>
      <c r="C281" s="5" t="s">
        <v>328</v>
      </c>
      <c r="D281" s="44" t="s">
        <v>471</v>
      </c>
      <c r="E281" s="51" t="s">
        <v>472</v>
      </c>
      <c r="F281" s="5" t="s">
        <v>299</v>
      </c>
      <c r="G281" s="43" t="s">
        <v>473</v>
      </c>
      <c r="O281" s="69"/>
      <c r="P281" s="15"/>
      <c r="Q281" s="15"/>
      <c r="R281" s="15"/>
      <c r="S281" s="15"/>
      <c r="T281" s="15"/>
      <c r="U281" s="15"/>
      <c r="V281" s="15"/>
      <c r="W281" s="15"/>
      <c r="X281" s="15"/>
      <c r="Y281" s="15"/>
      <c r="Z281" s="15"/>
      <c r="AA281" s="15"/>
      <c r="AB281" s="15"/>
      <c r="AC281" s="15"/>
      <c r="AD281" s="15"/>
      <c r="AE281" s="15"/>
      <c r="AF281" s="15"/>
      <c r="AG281" s="15"/>
      <c r="AH281" s="15"/>
      <c r="AI281" s="15"/>
      <c r="AJ281" s="15"/>
      <c r="AK281" s="15"/>
      <c r="AL281" s="15"/>
      <c r="AM281" s="15"/>
      <c r="AN281" s="15"/>
      <c r="AO281" s="15"/>
      <c r="AP281" s="15"/>
      <c r="AQ281" s="15"/>
      <c r="AR281" s="15"/>
      <c r="AS281" s="15"/>
      <c r="AT281" s="15"/>
      <c r="AU281" s="15"/>
      <c r="AV281" s="15"/>
      <c r="AW281" s="15"/>
      <c r="AX281" s="15"/>
      <c r="AY281" s="15"/>
      <c r="AZ281" s="15"/>
      <c r="BA281" s="15"/>
      <c r="BB281" s="15"/>
      <c r="BC281" s="15"/>
      <c r="BD281" s="15"/>
      <c r="BE281" s="15"/>
      <c r="BF281" s="15"/>
      <c r="BG281" s="15"/>
      <c r="BH281" s="15"/>
      <c r="BI281" s="15"/>
      <c r="BJ281" s="15"/>
      <c r="BK281" s="15"/>
      <c r="BL281" s="15"/>
      <c r="BM281" s="15"/>
      <c r="BN281" s="15"/>
      <c r="BO281" s="15"/>
      <c r="BP281" s="15"/>
      <c r="BQ281" s="15"/>
      <c r="BR281" s="15"/>
      <c r="BS281" s="15"/>
      <c r="BT281" s="15"/>
      <c r="BU281" s="15"/>
      <c r="BV281" s="15"/>
      <c r="BW281" s="15"/>
      <c r="BX281" s="15"/>
      <c r="BY281" s="15"/>
      <c r="BZ281" s="15"/>
      <c r="CA281" s="15"/>
      <c r="CB281" s="15"/>
      <c r="CC281" s="15"/>
      <c r="CD281" s="15"/>
      <c r="CE281" s="15"/>
      <c r="CF281" s="15"/>
      <c r="CG281" s="15"/>
      <c r="CH281" s="15"/>
      <c r="CI281" s="15"/>
      <c r="CJ281" s="15"/>
      <c r="CK281" s="15"/>
      <c r="CL281" s="15"/>
      <c r="CM281" s="15"/>
      <c r="CN281" s="15"/>
      <c r="CO281" s="15"/>
      <c r="CP281" s="15"/>
      <c r="CQ281" s="15"/>
      <c r="CR281" s="15"/>
      <c r="CS281" s="15"/>
      <c r="CT281" s="15"/>
      <c r="CU281" s="15"/>
      <c r="CV281" s="15"/>
      <c r="CW281" s="15"/>
      <c r="CX281" s="15"/>
      <c r="CY281" s="15"/>
      <c r="CZ281" s="15"/>
      <c r="DA281" s="15"/>
      <c r="DB281" s="15"/>
      <c r="DC281" s="15"/>
      <c r="DD281" s="15"/>
      <c r="DE281" s="15"/>
      <c r="DF281" s="15"/>
      <c r="DG281" s="15"/>
      <c r="DH281" s="15"/>
      <c r="DI281" s="15"/>
      <c r="DJ281" s="15"/>
      <c r="DK281" s="15"/>
      <c r="DL281" s="15"/>
      <c r="DM281" s="15"/>
      <c r="DN281" s="15"/>
      <c r="DO281" s="15"/>
      <c r="DP281" s="15"/>
      <c r="DQ281" s="15"/>
      <c r="DR281" s="15"/>
      <c r="DS281" s="15"/>
      <c r="DT281" s="15"/>
      <c r="DU281" s="15"/>
      <c r="DV281" s="15"/>
      <c r="DW281" s="15"/>
      <c r="DX281" s="15"/>
      <c r="DY281" s="15"/>
      <c r="DZ281" s="15"/>
      <c r="EA281" s="15"/>
      <c r="EB281" s="15"/>
      <c r="EC281" s="15"/>
      <c r="ED281" s="15"/>
      <c r="EE281" s="15"/>
      <c r="EF281" s="15"/>
      <c r="EG281" s="15"/>
      <c r="EH281" s="15"/>
      <c r="EI281" s="15"/>
      <c r="EJ281" s="15"/>
      <c r="EK281" s="15"/>
      <c r="EL281" s="15"/>
      <c r="EM281" s="15"/>
      <c r="EN281" s="15"/>
      <c r="EO281" s="15"/>
      <c r="EP281" s="15"/>
      <c r="EQ281" s="15"/>
      <c r="ER281" s="15"/>
      <c r="ES281" s="15"/>
      <c r="ET281" s="15"/>
      <c r="EU281" s="15"/>
      <c r="EV281" s="15"/>
      <c r="EW281" s="15"/>
      <c r="EX281" s="15"/>
      <c r="EY281" s="15"/>
      <c r="EZ281" s="15"/>
      <c r="FA281" s="15"/>
      <c r="FB281" s="15"/>
      <c r="FC281" s="15"/>
      <c r="FD281" s="15"/>
      <c r="FE281" s="15"/>
      <c r="FF281" s="15"/>
      <c r="FG281" s="15"/>
      <c r="FH281" s="15"/>
      <c r="FI281" s="15"/>
      <c r="FJ281" s="15"/>
      <c r="FK281" s="15"/>
      <c r="FL281" s="15"/>
      <c r="FM281" s="15"/>
      <c r="FN281" s="15"/>
      <c r="FO281" s="15"/>
      <c r="FP281" s="15"/>
      <c r="FQ281" s="15"/>
      <c r="FR281" s="15"/>
      <c r="FS281" s="15"/>
      <c r="FT281" s="15"/>
      <c r="FU281" s="15"/>
      <c r="FV281" s="15"/>
      <c r="FW281" s="15"/>
      <c r="FX281" s="15"/>
      <c r="FY281" s="15"/>
      <c r="FZ281" s="15"/>
      <c r="GA281" s="15"/>
      <c r="GB281" s="15"/>
      <c r="GC281" s="15"/>
      <c r="GD281" s="15"/>
      <c r="GE281" s="15"/>
      <c r="GF281" s="15"/>
      <c r="GG281" s="15"/>
      <c r="GH281" s="15"/>
      <c r="GI281" s="15"/>
      <c r="GJ281" s="15"/>
      <c r="GK281" s="15"/>
      <c r="GL281" s="15"/>
      <c r="GM281" s="15"/>
      <c r="GN281" s="15"/>
      <c r="GO281" s="15"/>
      <c r="GP281" s="15"/>
      <c r="GQ281" s="15"/>
      <c r="GR281" s="15"/>
      <c r="GS281" s="15"/>
      <c r="GT281" s="15"/>
      <c r="GU281" s="15"/>
      <c r="GV281" s="15"/>
      <c r="GW281" s="15"/>
      <c r="GX281" s="15"/>
      <c r="GY281" s="15"/>
      <c r="GZ281" s="15"/>
      <c r="HA281" s="15"/>
      <c r="HB281" s="15"/>
      <c r="HC281" s="15"/>
      <c r="HD281" s="15"/>
      <c r="HE281" s="15"/>
      <c r="HF281" s="15"/>
      <c r="HG281" s="15"/>
      <c r="HH281" s="15"/>
      <c r="HI281" s="15"/>
      <c r="HJ281" s="15"/>
      <c r="HK281" s="15"/>
      <c r="HL281" s="15"/>
      <c r="HM281" s="15"/>
      <c r="HN281" s="15"/>
      <c r="HO281" s="15"/>
      <c r="HP281" s="15"/>
      <c r="HQ281" s="15"/>
      <c r="HR281" s="15"/>
      <c r="HS281" s="15"/>
      <c r="HT281" s="15"/>
      <c r="HU281" s="15"/>
      <c r="HV281" s="15"/>
      <c r="HW281" s="15"/>
      <c r="HX281" s="15"/>
      <c r="HY281" s="15"/>
      <c r="HZ281" s="15"/>
      <c r="IA281" s="15"/>
      <c r="IB281" s="15"/>
      <c r="IC281" s="15"/>
      <c r="ID281" s="15"/>
      <c r="IE281" s="15"/>
      <c r="IF281" s="15"/>
      <c r="IG281" s="15"/>
      <c r="IH281" s="15"/>
      <c r="II281" s="15"/>
      <c r="IJ281" s="15"/>
      <c r="IK281" s="15"/>
      <c r="IL281" s="15"/>
      <c r="IM281" s="15"/>
      <c r="IN281" s="15"/>
      <c r="IO281" s="15"/>
      <c r="IP281" s="15"/>
      <c r="IQ281" s="15"/>
      <c r="IR281" s="15"/>
      <c r="IS281" s="15"/>
      <c r="IT281" s="15"/>
      <c r="IU281" s="15"/>
      <c r="IV281" s="15"/>
    </row>
    <row r="282" spans="1:256" s="28" customFormat="1" ht="25.5">
      <c r="A282" s="130" t="s">
        <v>156</v>
      </c>
      <c r="B282" s="127">
        <v>3719</v>
      </c>
      <c r="C282" s="118" t="s">
        <v>389</v>
      </c>
      <c r="D282" s="200">
        <v>100</v>
      </c>
      <c r="E282" s="267">
        <v>100</v>
      </c>
      <c r="F282" s="267">
        <v>50</v>
      </c>
      <c r="G282" s="158">
        <f aca="true" t="shared" si="11" ref="G282:G294">F282/E282*100</f>
        <v>50</v>
      </c>
      <c r="O282" s="69"/>
      <c r="P282" s="15"/>
      <c r="Q282" s="15"/>
      <c r="R282" s="15"/>
      <c r="S282" s="15"/>
      <c r="T282" s="15"/>
      <c r="U282" s="15"/>
      <c r="V282" s="15"/>
      <c r="W282" s="15"/>
      <c r="X282" s="15"/>
      <c r="Y282" s="15"/>
      <c r="Z282" s="15"/>
      <c r="AA282" s="15"/>
      <c r="AB282" s="15"/>
      <c r="AC282" s="15"/>
      <c r="AD282" s="15"/>
      <c r="AE282" s="15"/>
      <c r="AF282" s="15"/>
      <c r="AG282" s="15"/>
      <c r="AH282" s="15"/>
      <c r="AI282" s="15"/>
      <c r="AJ282" s="15"/>
      <c r="AK282" s="15"/>
      <c r="AL282" s="15"/>
      <c r="AM282" s="15"/>
      <c r="AN282" s="15"/>
      <c r="AO282" s="15"/>
      <c r="AP282" s="15"/>
      <c r="AQ282" s="15"/>
      <c r="AR282" s="15"/>
      <c r="AS282" s="15"/>
      <c r="AT282" s="15"/>
      <c r="AU282" s="15"/>
      <c r="AV282" s="15"/>
      <c r="AW282" s="15"/>
      <c r="AX282" s="15"/>
      <c r="AY282" s="15"/>
      <c r="AZ282" s="15"/>
      <c r="BA282" s="15"/>
      <c r="BB282" s="15"/>
      <c r="BC282" s="15"/>
      <c r="BD282" s="15"/>
      <c r="BE282" s="15"/>
      <c r="BF282" s="15"/>
      <c r="BG282" s="15"/>
      <c r="BH282" s="15"/>
      <c r="BI282" s="15"/>
      <c r="BJ282" s="15"/>
      <c r="BK282" s="15"/>
      <c r="BL282" s="15"/>
      <c r="BM282" s="15"/>
      <c r="BN282" s="15"/>
      <c r="BO282" s="15"/>
      <c r="BP282" s="15"/>
      <c r="BQ282" s="15"/>
      <c r="BR282" s="15"/>
      <c r="BS282" s="15"/>
      <c r="BT282" s="15"/>
      <c r="BU282" s="15"/>
      <c r="BV282" s="15"/>
      <c r="BW282" s="15"/>
      <c r="BX282" s="15"/>
      <c r="BY282" s="15"/>
      <c r="BZ282" s="15"/>
      <c r="CA282" s="15"/>
      <c r="CB282" s="15"/>
      <c r="CC282" s="15"/>
      <c r="CD282" s="15"/>
      <c r="CE282" s="15"/>
      <c r="CF282" s="15"/>
      <c r="CG282" s="15"/>
      <c r="CH282" s="15"/>
      <c r="CI282" s="15"/>
      <c r="CJ282" s="15"/>
      <c r="CK282" s="15"/>
      <c r="CL282" s="15"/>
      <c r="CM282" s="15"/>
      <c r="CN282" s="15"/>
      <c r="CO282" s="15"/>
      <c r="CP282" s="15"/>
      <c r="CQ282" s="15"/>
      <c r="CR282" s="15"/>
      <c r="CS282" s="15"/>
      <c r="CT282" s="15"/>
      <c r="CU282" s="15"/>
      <c r="CV282" s="15"/>
      <c r="CW282" s="15"/>
      <c r="CX282" s="15"/>
      <c r="CY282" s="15"/>
      <c r="CZ282" s="15"/>
      <c r="DA282" s="15"/>
      <c r="DB282" s="15"/>
      <c r="DC282" s="15"/>
      <c r="DD282" s="15"/>
      <c r="DE282" s="15"/>
      <c r="DF282" s="15"/>
      <c r="DG282" s="15"/>
      <c r="DH282" s="15"/>
      <c r="DI282" s="15"/>
      <c r="DJ282" s="15"/>
      <c r="DK282" s="15"/>
      <c r="DL282" s="15"/>
      <c r="DM282" s="15"/>
      <c r="DN282" s="15"/>
      <c r="DO282" s="15"/>
      <c r="DP282" s="15"/>
      <c r="DQ282" s="15"/>
      <c r="DR282" s="15"/>
      <c r="DS282" s="15"/>
      <c r="DT282" s="15"/>
      <c r="DU282" s="15"/>
      <c r="DV282" s="15"/>
      <c r="DW282" s="15"/>
      <c r="DX282" s="15"/>
      <c r="DY282" s="15"/>
      <c r="DZ282" s="15"/>
      <c r="EA282" s="15"/>
      <c r="EB282" s="15"/>
      <c r="EC282" s="15"/>
      <c r="ED282" s="15"/>
      <c r="EE282" s="15"/>
      <c r="EF282" s="15"/>
      <c r="EG282" s="15"/>
      <c r="EH282" s="15"/>
      <c r="EI282" s="15"/>
      <c r="EJ282" s="15"/>
      <c r="EK282" s="15"/>
      <c r="EL282" s="15"/>
      <c r="EM282" s="15"/>
      <c r="EN282" s="15"/>
      <c r="EO282" s="15"/>
      <c r="EP282" s="15"/>
      <c r="EQ282" s="15"/>
      <c r="ER282" s="15"/>
      <c r="ES282" s="15"/>
      <c r="ET282" s="15"/>
      <c r="EU282" s="15"/>
      <c r="EV282" s="15"/>
      <c r="EW282" s="15"/>
      <c r="EX282" s="15"/>
      <c r="EY282" s="15"/>
      <c r="EZ282" s="15"/>
      <c r="FA282" s="15"/>
      <c r="FB282" s="15"/>
      <c r="FC282" s="15"/>
      <c r="FD282" s="15"/>
      <c r="FE282" s="15"/>
      <c r="FF282" s="15"/>
      <c r="FG282" s="15"/>
      <c r="FH282" s="15"/>
      <c r="FI282" s="15"/>
      <c r="FJ282" s="15"/>
      <c r="FK282" s="15"/>
      <c r="FL282" s="15"/>
      <c r="FM282" s="15"/>
      <c r="FN282" s="15"/>
      <c r="FO282" s="15"/>
      <c r="FP282" s="15"/>
      <c r="FQ282" s="15"/>
      <c r="FR282" s="15"/>
      <c r="FS282" s="15"/>
      <c r="FT282" s="15"/>
      <c r="FU282" s="15"/>
      <c r="FV282" s="15"/>
      <c r="FW282" s="15"/>
      <c r="FX282" s="15"/>
      <c r="FY282" s="15"/>
      <c r="FZ282" s="15"/>
      <c r="GA282" s="15"/>
      <c r="GB282" s="15"/>
      <c r="GC282" s="15"/>
      <c r="GD282" s="15"/>
      <c r="GE282" s="15"/>
      <c r="GF282" s="15"/>
      <c r="GG282" s="15"/>
      <c r="GH282" s="15"/>
      <c r="GI282" s="15"/>
      <c r="GJ282" s="15"/>
      <c r="GK282" s="15"/>
      <c r="GL282" s="15"/>
      <c r="GM282" s="15"/>
      <c r="GN282" s="15"/>
      <c r="GO282" s="15"/>
      <c r="GP282" s="15"/>
      <c r="GQ282" s="15"/>
      <c r="GR282" s="15"/>
      <c r="GS282" s="15"/>
      <c r="GT282" s="15"/>
      <c r="GU282" s="15"/>
      <c r="GV282" s="15"/>
      <c r="GW282" s="15"/>
      <c r="GX282" s="15"/>
      <c r="GY282" s="15"/>
      <c r="GZ282" s="15"/>
      <c r="HA282" s="15"/>
      <c r="HB282" s="15"/>
      <c r="HC282" s="15"/>
      <c r="HD282" s="15"/>
      <c r="HE282" s="15"/>
      <c r="HF282" s="15"/>
      <c r="HG282" s="15"/>
      <c r="HH282" s="15"/>
      <c r="HI282" s="15"/>
      <c r="HJ282" s="15"/>
      <c r="HK282" s="15"/>
      <c r="HL282" s="15"/>
      <c r="HM282" s="15"/>
      <c r="HN282" s="15"/>
      <c r="HO282" s="15"/>
      <c r="HP282" s="15"/>
      <c r="HQ282" s="15"/>
      <c r="HR282" s="15"/>
      <c r="HS282" s="15"/>
      <c r="HT282" s="15"/>
      <c r="HU282" s="15"/>
      <c r="HV282" s="15"/>
      <c r="HW282" s="15"/>
      <c r="HX282" s="15"/>
      <c r="HY282" s="15"/>
      <c r="HZ282" s="15"/>
      <c r="IA282" s="15"/>
      <c r="IB282" s="15"/>
      <c r="IC282" s="15"/>
      <c r="ID282" s="15"/>
      <c r="IE282" s="15"/>
      <c r="IF282" s="15"/>
      <c r="IG282" s="15"/>
      <c r="IH282" s="15"/>
      <c r="II282" s="15"/>
      <c r="IJ282" s="15"/>
      <c r="IK282" s="15"/>
      <c r="IL282" s="15"/>
      <c r="IM282" s="15"/>
      <c r="IN282" s="15"/>
      <c r="IO282" s="15"/>
      <c r="IP282" s="15"/>
      <c r="IQ282" s="15"/>
      <c r="IR282" s="15"/>
      <c r="IS282" s="15"/>
      <c r="IT282" s="15"/>
      <c r="IU282" s="15"/>
      <c r="IV282" s="15"/>
    </row>
    <row r="283" spans="1:256" s="28" customFormat="1" ht="25.5">
      <c r="A283" s="130" t="s">
        <v>156</v>
      </c>
      <c r="B283" s="127">
        <v>3729</v>
      </c>
      <c r="C283" s="118" t="s">
        <v>390</v>
      </c>
      <c r="D283" s="200">
        <v>150</v>
      </c>
      <c r="E283" s="267">
        <v>150</v>
      </c>
      <c r="F283" s="267">
        <v>11</v>
      </c>
      <c r="G283" s="158">
        <f t="shared" si="11"/>
        <v>7.333333333333333</v>
      </c>
      <c r="O283" s="69"/>
      <c r="P283" s="15"/>
      <c r="Q283" s="15"/>
      <c r="R283" s="15"/>
      <c r="S283" s="15"/>
      <c r="T283" s="15"/>
      <c r="U283" s="15"/>
      <c r="V283" s="15"/>
      <c r="W283" s="15"/>
      <c r="X283" s="15"/>
      <c r="Y283" s="15"/>
      <c r="Z283" s="15"/>
      <c r="AA283" s="15"/>
      <c r="AB283" s="15"/>
      <c r="AC283" s="15"/>
      <c r="AD283" s="15"/>
      <c r="AE283" s="15"/>
      <c r="AF283" s="15"/>
      <c r="AG283" s="15"/>
      <c r="AH283" s="15"/>
      <c r="AI283" s="15"/>
      <c r="AJ283" s="15"/>
      <c r="AK283" s="15"/>
      <c r="AL283" s="15"/>
      <c r="AM283" s="15"/>
      <c r="AN283" s="15"/>
      <c r="AO283" s="15"/>
      <c r="AP283" s="15"/>
      <c r="AQ283" s="15"/>
      <c r="AR283" s="15"/>
      <c r="AS283" s="15"/>
      <c r="AT283" s="15"/>
      <c r="AU283" s="15"/>
      <c r="AV283" s="15"/>
      <c r="AW283" s="15"/>
      <c r="AX283" s="15"/>
      <c r="AY283" s="15"/>
      <c r="AZ283" s="15"/>
      <c r="BA283" s="15"/>
      <c r="BB283" s="15"/>
      <c r="BC283" s="15"/>
      <c r="BD283" s="15"/>
      <c r="BE283" s="15"/>
      <c r="BF283" s="15"/>
      <c r="BG283" s="15"/>
      <c r="BH283" s="15"/>
      <c r="BI283" s="15"/>
      <c r="BJ283" s="15"/>
      <c r="BK283" s="15"/>
      <c r="BL283" s="15"/>
      <c r="BM283" s="15"/>
      <c r="BN283" s="15"/>
      <c r="BO283" s="15"/>
      <c r="BP283" s="15"/>
      <c r="BQ283" s="15"/>
      <c r="BR283" s="15"/>
      <c r="BS283" s="15"/>
      <c r="BT283" s="15"/>
      <c r="BU283" s="15"/>
      <c r="BV283" s="15"/>
      <c r="BW283" s="15"/>
      <c r="BX283" s="15"/>
      <c r="BY283" s="15"/>
      <c r="BZ283" s="15"/>
      <c r="CA283" s="15"/>
      <c r="CB283" s="15"/>
      <c r="CC283" s="15"/>
      <c r="CD283" s="15"/>
      <c r="CE283" s="15"/>
      <c r="CF283" s="15"/>
      <c r="CG283" s="15"/>
      <c r="CH283" s="15"/>
      <c r="CI283" s="15"/>
      <c r="CJ283" s="15"/>
      <c r="CK283" s="15"/>
      <c r="CL283" s="15"/>
      <c r="CM283" s="15"/>
      <c r="CN283" s="15"/>
      <c r="CO283" s="15"/>
      <c r="CP283" s="15"/>
      <c r="CQ283" s="15"/>
      <c r="CR283" s="15"/>
      <c r="CS283" s="15"/>
      <c r="CT283" s="15"/>
      <c r="CU283" s="15"/>
      <c r="CV283" s="15"/>
      <c r="CW283" s="15"/>
      <c r="CX283" s="15"/>
      <c r="CY283" s="15"/>
      <c r="CZ283" s="15"/>
      <c r="DA283" s="15"/>
      <c r="DB283" s="15"/>
      <c r="DC283" s="15"/>
      <c r="DD283" s="15"/>
      <c r="DE283" s="15"/>
      <c r="DF283" s="15"/>
      <c r="DG283" s="15"/>
      <c r="DH283" s="15"/>
      <c r="DI283" s="15"/>
      <c r="DJ283" s="15"/>
      <c r="DK283" s="15"/>
      <c r="DL283" s="15"/>
      <c r="DM283" s="15"/>
      <c r="DN283" s="15"/>
      <c r="DO283" s="15"/>
      <c r="DP283" s="15"/>
      <c r="DQ283" s="15"/>
      <c r="DR283" s="15"/>
      <c r="DS283" s="15"/>
      <c r="DT283" s="15"/>
      <c r="DU283" s="15"/>
      <c r="DV283" s="15"/>
      <c r="DW283" s="15"/>
      <c r="DX283" s="15"/>
      <c r="DY283" s="15"/>
      <c r="DZ283" s="15"/>
      <c r="EA283" s="15"/>
      <c r="EB283" s="15"/>
      <c r="EC283" s="15"/>
      <c r="ED283" s="15"/>
      <c r="EE283" s="15"/>
      <c r="EF283" s="15"/>
      <c r="EG283" s="15"/>
      <c r="EH283" s="15"/>
      <c r="EI283" s="15"/>
      <c r="EJ283" s="15"/>
      <c r="EK283" s="15"/>
      <c r="EL283" s="15"/>
      <c r="EM283" s="15"/>
      <c r="EN283" s="15"/>
      <c r="EO283" s="15"/>
      <c r="EP283" s="15"/>
      <c r="EQ283" s="15"/>
      <c r="ER283" s="15"/>
      <c r="ES283" s="15"/>
      <c r="ET283" s="15"/>
      <c r="EU283" s="15"/>
      <c r="EV283" s="15"/>
      <c r="EW283" s="15"/>
      <c r="EX283" s="15"/>
      <c r="EY283" s="15"/>
      <c r="EZ283" s="15"/>
      <c r="FA283" s="15"/>
      <c r="FB283" s="15"/>
      <c r="FC283" s="15"/>
      <c r="FD283" s="15"/>
      <c r="FE283" s="15"/>
      <c r="FF283" s="15"/>
      <c r="FG283" s="15"/>
      <c r="FH283" s="15"/>
      <c r="FI283" s="15"/>
      <c r="FJ283" s="15"/>
      <c r="FK283" s="15"/>
      <c r="FL283" s="15"/>
      <c r="FM283" s="15"/>
      <c r="FN283" s="15"/>
      <c r="FO283" s="15"/>
      <c r="FP283" s="15"/>
      <c r="FQ283" s="15"/>
      <c r="FR283" s="15"/>
      <c r="FS283" s="15"/>
      <c r="FT283" s="15"/>
      <c r="FU283" s="15"/>
      <c r="FV283" s="15"/>
      <c r="FW283" s="15"/>
      <c r="FX283" s="15"/>
      <c r="FY283" s="15"/>
      <c r="FZ283" s="15"/>
      <c r="GA283" s="15"/>
      <c r="GB283" s="15"/>
      <c r="GC283" s="15"/>
      <c r="GD283" s="15"/>
      <c r="GE283" s="15"/>
      <c r="GF283" s="15"/>
      <c r="GG283" s="15"/>
      <c r="GH283" s="15"/>
      <c r="GI283" s="15"/>
      <c r="GJ283" s="15"/>
      <c r="GK283" s="15"/>
      <c r="GL283" s="15"/>
      <c r="GM283" s="15"/>
      <c r="GN283" s="15"/>
      <c r="GO283" s="15"/>
      <c r="GP283" s="15"/>
      <c r="GQ283" s="15"/>
      <c r="GR283" s="15"/>
      <c r="GS283" s="15"/>
      <c r="GT283" s="15"/>
      <c r="GU283" s="15"/>
      <c r="GV283" s="15"/>
      <c r="GW283" s="15"/>
      <c r="GX283" s="15"/>
      <c r="GY283" s="15"/>
      <c r="GZ283" s="15"/>
      <c r="HA283" s="15"/>
      <c r="HB283" s="15"/>
      <c r="HC283" s="15"/>
      <c r="HD283" s="15"/>
      <c r="HE283" s="15"/>
      <c r="HF283" s="15"/>
      <c r="HG283" s="15"/>
      <c r="HH283" s="15"/>
      <c r="HI283" s="15"/>
      <c r="HJ283" s="15"/>
      <c r="HK283" s="15"/>
      <c r="HL283" s="15"/>
      <c r="HM283" s="15"/>
      <c r="HN283" s="15"/>
      <c r="HO283" s="15"/>
      <c r="HP283" s="15"/>
      <c r="HQ283" s="15"/>
      <c r="HR283" s="15"/>
      <c r="HS283" s="15"/>
      <c r="HT283" s="15"/>
      <c r="HU283" s="15"/>
      <c r="HV283" s="15"/>
      <c r="HW283" s="15"/>
      <c r="HX283" s="15"/>
      <c r="HY283" s="15"/>
      <c r="HZ283" s="15"/>
      <c r="IA283" s="15"/>
      <c r="IB283" s="15"/>
      <c r="IC283" s="15"/>
      <c r="ID283" s="15"/>
      <c r="IE283" s="15"/>
      <c r="IF283" s="15"/>
      <c r="IG283" s="15"/>
      <c r="IH283" s="15"/>
      <c r="II283" s="15"/>
      <c r="IJ283" s="15"/>
      <c r="IK283" s="15"/>
      <c r="IL283" s="15"/>
      <c r="IM283" s="15"/>
      <c r="IN283" s="15"/>
      <c r="IO283" s="15"/>
      <c r="IP283" s="15"/>
      <c r="IQ283" s="15"/>
      <c r="IR283" s="15"/>
      <c r="IS283" s="15"/>
      <c r="IT283" s="15"/>
      <c r="IU283" s="15"/>
      <c r="IV283" s="15"/>
    </row>
    <row r="284" spans="1:256" s="28" customFormat="1" ht="13.5" customHeight="1">
      <c r="A284" s="130" t="s">
        <v>156</v>
      </c>
      <c r="B284" s="127">
        <v>3742</v>
      </c>
      <c r="C284" s="118" t="s">
        <v>950</v>
      </c>
      <c r="D284" s="200">
        <v>5000</v>
      </c>
      <c r="E284" s="267">
        <v>5012</v>
      </c>
      <c r="F284" s="267">
        <v>3009</v>
      </c>
      <c r="G284" s="158">
        <f t="shared" si="11"/>
        <v>60.035913806863526</v>
      </c>
      <c r="O284" s="69"/>
      <c r="P284" s="15"/>
      <c r="Q284" s="15"/>
      <c r="R284" s="15"/>
      <c r="S284" s="15"/>
      <c r="T284" s="15"/>
      <c r="U284" s="134"/>
      <c r="V284" s="15"/>
      <c r="W284" s="15"/>
      <c r="X284" s="15"/>
      <c r="Y284" s="15"/>
      <c r="Z284" s="15"/>
      <c r="AA284" s="15"/>
      <c r="AB284" s="15"/>
      <c r="AC284" s="15"/>
      <c r="AD284" s="15"/>
      <c r="AE284" s="15"/>
      <c r="AF284" s="15"/>
      <c r="AG284" s="15"/>
      <c r="AH284" s="15"/>
      <c r="AI284" s="15"/>
      <c r="AJ284" s="15"/>
      <c r="AK284" s="15"/>
      <c r="AL284" s="15"/>
      <c r="AM284" s="15"/>
      <c r="AN284" s="15"/>
      <c r="AO284" s="15"/>
      <c r="AP284" s="15"/>
      <c r="AQ284" s="15"/>
      <c r="AR284" s="15"/>
      <c r="AS284" s="15"/>
      <c r="AT284" s="15"/>
      <c r="AU284" s="15"/>
      <c r="AV284" s="15"/>
      <c r="AW284" s="15"/>
      <c r="AX284" s="15"/>
      <c r="AY284" s="15"/>
      <c r="AZ284" s="15"/>
      <c r="BA284" s="15"/>
      <c r="BB284" s="15"/>
      <c r="BC284" s="15"/>
      <c r="BD284" s="15"/>
      <c r="BE284" s="15"/>
      <c r="BF284" s="15"/>
      <c r="BG284" s="15"/>
      <c r="BH284" s="15"/>
      <c r="BI284" s="15"/>
      <c r="BJ284" s="15"/>
      <c r="BK284" s="15"/>
      <c r="BL284" s="15"/>
      <c r="BM284" s="15"/>
      <c r="BN284" s="15"/>
      <c r="BO284" s="15"/>
      <c r="BP284" s="15"/>
      <c r="BQ284" s="15"/>
      <c r="BR284" s="15"/>
      <c r="BS284" s="15"/>
      <c r="BT284" s="15"/>
      <c r="BU284" s="15"/>
      <c r="BV284" s="15"/>
      <c r="BW284" s="15"/>
      <c r="BX284" s="15"/>
      <c r="BY284" s="15"/>
      <c r="BZ284" s="15"/>
      <c r="CA284" s="15"/>
      <c r="CB284" s="15"/>
      <c r="CC284" s="15"/>
      <c r="CD284" s="15"/>
      <c r="CE284" s="15"/>
      <c r="CF284" s="15"/>
      <c r="CG284" s="15"/>
      <c r="CH284" s="15"/>
      <c r="CI284" s="15"/>
      <c r="CJ284" s="15"/>
      <c r="CK284" s="15"/>
      <c r="CL284" s="15"/>
      <c r="CM284" s="15"/>
      <c r="CN284" s="15"/>
      <c r="CO284" s="15"/>
      <c r="CP284" s="15"/>
      <c r="CQ284" s="15"/>
      <c r="CR284" s="15"/>
      <c r="CS284" s="15"/>
      <c r="CT284" s="15"/>
      <c r="CU284" s="15"/>
      <c r="CV284" s="15"/>
      <c r="CW284" s="15"/>
      <c r="CX284" s="15"/>
      <c r="CY284" s="15"/>
      <c r="CZ284" s="15"/>
      <c r="DA284" s="15"/>
      <c r="DB284" s="15"/>
      <c r="DC284" s="15"/>
      <c r="DD284" s="15"/>
      <c r="DE284" s="15"/>
      <c r="DF284" s="15"/>
      <c r="DG284" s="15"/>
      <c r="DH284" s="15"/>
      <c r="DI284" s="15"/>
      <c r="DJ284" s="15"/>
      <c r="DK284" s="15"/>
      <c r="DL284" s="15"/>
      <c r="DM284" s="15"/>
      <c r="DN284" s="15"/>
      <c r="DO284" s="15"/>
      <c r="DP284" s="15"/>
      <c r="DQ284" s="15"/>
      <c r="DR284" s="15"/>
      <c r="DS284" s="15"/>
      <c r="DT284" s="15"/>
      <c r="DU284" s="15"/>
      <c r="DV284" s="15"/>
      <c r="DW284" s="15"/>
      <c r="DX284" s="15"/>
      <c r="DY284" s="15"/>
      <c r="DZ284" s="15"/>
      <c r="EA284" s="15"/>
      <c r="EB284" s="15"/>
      <c r="EC284" s="15"/>
      <c r="ED284" s="15"/>
      <c r="EE284" s="15"/>
      <c r="EF284" s="15"/>
      <c r="EG284" s="15"/>
      <c r="EH284" s="15"/>
      <c r="EI284" s="15"/>
      <c r="EJ284" s="15"/>
      <c r="EK284" s="15"/>
      <c r="EL284" s="15"/>
      <c r="EM284" s="15"/>
      <c r="EN284" s="15"/>
      <c r="EO284" s="15"/>
      <c r="EP284" s="15"/>
      <c r="EQ284" s="15"/>
      <c r="ER284" s="15"/>
      <c r="ES284" s="15"/>
      <c r="ET284" s="15"/>
      <c r="EU284" s="15"/>
      <c r="EV284" s="15"/>
      <c r="EW284" s="15"/>
      <c r="EX284" s="15"/>
      <c r="EY284" s="15"/>
      <c r="EZ284" s="15"/>
      <c r="FA284" s="15"/>
      <c r="FB284" s="15"/>
      <c r="FC284" s="15"/>
      <c r="FD284" s="15"/>
      <c r="FE284" s="15"/>
      <c r="FF284" s="15"/>
      <c r="FG284" s="15"/>
      <c r="FH284" s="15"/>
      <c r="FI284" s="15"/>
      <c r="FJ284" s="15"/>
      <c r="FK284" s="15"/>
      <c r="FL284" s="15"/>
      <c r="FM284" s="15"/>
      <c r="FN284" s="15"/>
      <c r="FO284" s="15"/>
      <c r="FP284" s="15"/>
      <c r="FQ284" s="15"/>
      <c r="FR284" s="15"/>
      <c r="FS284" s="15"/>
      <c r="FT284" s="15"/>
      <c r="FU284" s="15"/>
      <c r="FV284" s="15"/>
      <c r="FW284" s="15"/>
      <c r="FX284" s="15"/>
      <c r="FY284" s="15"/>
      <c r="FZ284" s="15"/>
      <c r="GA284" s="15"/>
      <c r="GB284" s="15"/>
      <c r="GC284" s="15"/>
      <c r="GD284" s="15"/>
      <c r="GE284" s="15"/>
      <c r="GF284" s="15"/>
      <c r="GG284" s="15"/>
      <c r="GH284" s="15"/>
      <c r="GI284" s="15"/>
      <c r="GJ284" s="15"/>
      <c r="GK284" s="15"/>
      <c r="GL284" s="15"/>
      <c r="GM284" s="15"/>
      <c r="GN284" s="15"/>
      <c r="GO284" s="15"/>
      <c r="GP284" s="15"/>
      <c r="GQ284" s="15"/>
      <c r="GR284" s="15"/>
      <c r="GS284" s="15"/>
      <c r="GT284" s="15"/>
      <c r="GU284" s="15"/>
      <c r="GV284" s="15"/>
      <c r="GW284" s="15"/>
      <c r="GX284" s="15"/>
      <c r="GY284" s="15"/>
      <c r="GZ284" s="15"/>
      <c r="HA284" s="15"/>
      <c r="HB284" s="15"/>
      <c r="HC284" s="15"/>
      <c r="HD284" s="15"/>
      <c r="HE284" s="15"/>
      <c r="HF284" s="15"/>
      <c r="HG284" s="15"/>
      <c r="HH284" s="15"/>
      <c r="HI284" s="15"/>
      <c r="HJ284" s="15"/>
      <c r="HK284" s="15"/>
      <c r="HL284" s="15"/>
      <c r="HM284" s="15"/>
      <c r="HN284" s="15"/>
      <c r="HO284" s="15"/>
      <c r="HP284" s="15"/>
      <c r="HQ284" s="15"/>
      <c r="HR284" s="15"/>
      <c r="HS284" s="15"/>
      <c r="HT284" s="15"/>
      <c r="HU284" s="15"/>
      <c r="HV284" s="15"/>
      <c r="HW284" s="15"/>
      <c r="HX284" s="15"/>
      <c r="HY284" s="15"/>
      <c r="HZ284" s="15"/>
      <c r="IA284" s="15"/>
      <c r="IB284" s="15"/>
      <c r="IC284" s="15"/>
      <c r="ID284" s="15"/>
      <c r="IE284" s="15"/>
      <c r="IF284" s="15"/>
      <c r="IG284" s="15"/>
      <c r="IH284" s="15"/>
      <c r="II284" s="15"/>
      <c r="IJ284" s="15"/>
      <c r="IK284" s="15"/>
      <c r="IL284" s="15"/>
      <c r="IM284" s="15"/>
      <c r="IN284" s="15"/>
      <c r="IO284" s="15"/>
      <c r="IP284" s="15"/>
      <c r="IQ284" s="15"/>
      <c r="IR284" s="15"/>
      <c r="IS284" s="15"/>
      <c r="IT284" s="15"/>
      <c r="IU284" s="15"/>
      <c r="IV284" s="15"/>
    </row>
    <row r="285" spans="1:256" s="28" customFormat="1" ht="15" customHeight="1">
      <c r="A285" s="130" t="s">
        <v>156</v>
      </c>
      <c r="B285" s="127">
        <v>3792</v>
      </c>
      <c r="C285" s="118" t="s">
        <v>264</v>
      </c>
      <c r="D285" s="200">
        <v>100</v>
      </c>
      <c r="E285" s="267">
        <v>100</v>
      </c>
      <c r="F285" s="267">
        <v>0</v>
      </c>
      <c r="G285" s="158">
        <f t="shared" si="11"/>
        <v>0</v>
      </c>
      <c r="O285" s="69"/>
      <c r="P285" s="15"/>
      <c r="Q285" s="15"/>
      <c r="R285" s="15"/>
      <c r="S285" s="15"/>
      <c r="T285" s="15"/>
      <c r="U285" s="134"/>
      <c r="V285" s="15"/>
      <c r="W285" s="15"/>
      <c r="X285" s="15"/>
      <c r="Y285" s="15"/>
      <c r="Z285" s="15"/>
      <c r="AA285" s="15"/>
      <c r="AB285" s="15"/>
      <c r="AC285" s="15"/>
      <c r="AD285" s="15"/>
      <c r="AE285" s="15"/>
      <c r="AF285" s="15"/>
      <c r="AG285" s="15"/>
      <c r="AH285" s="15"/>
      <c r="AI285" s="15"/>
      <c r="AJ285" s="15"/>
      <c r="AK285" s="15"/>
      <c r="AL285" s="15"/>
      <c r="AM285" s="15"/>
      <c r="AN285" s="15"/>
      <c r="AO285" s="15"/>
      <c r="AP285" s="15"/>
      <c r="AQ285" s="15"/>
      <c r="AR285" s="15"/>
      <c r="AS285" s="15"/>
      <c r="AT285" s="15"/>
      <c r="AU285" s="15"/>
      <c r="AV285" s="15"/>
      <c r="AW285" s="15"/>
      <c r="AX285" s="15"/>
      <c r="AY285" s="15"/>
      <c r="AZ285" s="15"/>
      <c r="BA285" s="15"/>
      <c r="BB285" s="15"/>
      <c r="BC285" s="15"/>
      <c r="BD285" s="15"/>
      <c r="BE285" s="15"/>
      <c r="BF285" s="15"/>
      <c r="BG285" s="15"/>
      <c r="BH285" s="15"/>
      <c r="BI285" s="15"/>
      <c r="BJ285" s="15"/>
      <c r="BK285" s="15"/>
      <c r="BL285" s="15"/>
      <c r="BM285" s="15"/>
      <c r="BN285" s="15"/>
      <c r="BO285" s="15"/>
      <c r="BP285" s="15"/>
      <c r="BQ285" s="15"/>
      <c r="BR285" s="15"/>
      <c r="BS285" s="15"/>
      <c r="BT285" s="15"/>
      <c r="BU285" s="15"/>
      <c r="BV285" s="15"/>
      <c r="BW285" s="15"/>
      <c r="BX285" s="15"/>
      <c r="BY285" s="15"/>
      <c r="BZ285" s="15"/>
      <c r="CA285" s="15"/>
      <c r="CB285" s="15"/>
      <c r="CC285" s="15"/>
      <c r="CD285" s="15"/>
      <c r="CE285" s="15"/>
      <c r="CF285" s="15"/>
      <c r="CG285" s="15"/>
      <c r="CH285" s="15"/>
      <c r="CI285" s="15"/>
      <c r="CJ285" s="15"/>
      <c r="CK285" s="15"/>
      <c r="CL285" s="15"/>
      <c r="CM285" s="15"/>
      <c r="CN285" s="15"/>
      <c r="CO285" s="15"/>
      <c r="CP285" s="15"/>
      <c r="CQ285" s="15"/>
      <c r="CR285" s="15"/>
      <c r="CS285" s="15"/>
      <c r="CT285" s="15"/>
      <c r="CU285" s="15"/>
      <c r="CV285" s="15"/>
      <c r="CW285" s="15"/>
      <c r="CX285" s="15"/>
      <c r="CY285" s="15"/>
      <c r="CZ285" s="15"/>
      <c r="DA285" s="15"/>
      <c r="DB285" s="15"/>
      <c r="DC285" s="15"/>
      <c r="DD285" s="15"/>
      <c r="DE285" s="15"/>
      <c r="DF285" s="15"/>
      <c r="DG285" s="15"/>
      <c r="DH285" s="15"/>
      <c r="DI285" s="15"/>
      <c r="DJ285" s="15"/>
      <c r="DK285" s="15"/>
      <c r="DL285" s="15"/>
      <c r="DM285" s="15"/>
      <c r="DN285" s="15"/>
      <c r="DO285" s="15"/>
      <c r="DP285" s="15"/>
      <c r="DQ285" s="15"/>
      <c r="DR285" s="15"/>
      <c r="DS285" s="15"/>
      <c r="DT285" s="15"/>
      <c r="DU285" s="15"/>
      <c r="DV285" s="15"/>
      <c r="DW285" s="15"/>
      <c r="DX285" s="15"/>
      <c r="DY285" s="15"/>
      <c r="DZ285" s="15"/>
      <c r="EA285" s="15"/>
      <c r="EB285" s="15"/>
      <c r="EC285" s="15"/>
      <c r="ED285" s="15"/>
      <c r="EE285" s="15"/>
      <c r="EF285" s="15"/>
      <c r="EG285" s="15"/>
      <c r="EH285" s="15"/>
      <c r="EI285" s="15"/>
      <c r="EJ285" s="15"/>
      <c r="EK285" s="15"/>
      <c r="EL285" s="15"/>
      <c r="EM285" s="15"/>
      <c r="EN285" s="15"/>
      <c r="EO285" s="15"/>
      <c r="EP285" s="15"/>
      <c r="EQ285" s="15"/>
      <c r="ER285" s="15"/>
      <c r="ES285" s="15"/>
      <c r="ET285" s="15"/>
      <c r="EU285" s="15"/>
      <c r="EV285" s="15"/>
      <c r="EW285" s="15"/>
      <c r="EX285" s="15"/>
      <c r="EY285" s="15"/>
      <c r="EZ285" s="15"/>
      <c r="FA285" s="15"/>
      <c r="FB285" s="15"/>
      <c r="FC285" s="15"/>
      <c r="FD285" s="15"/>
      <c r="FE285" s="15"/>
      <c r="FF285" s="15"/>
      <c r="FG285" s="15"/>
      <c r="FH285" s="15"/>
      <c r="FI285" s="15"/>
      <c r="FJ285" s="15"/>
      <c r="FK285" s="15"/>
      <c r="FL285" s="15"/>
      <c r="FM285" s="15"/>
      <c r="FN285" s="15"/>
      <c r="FO285" s="15"/>
      <c r="FP285" s="15"/>
      <c r="FQ285" s="15"/>
      <c r="FR285" s="15"/>
      <c r="FS285" s="15"/>
      <c r="FT285" s="15"/>
      <c r="FU285" s="15"/>
      <c r="FV285" s="15"/>
      <c r="FW285" s="15"/>
      <c r="FX285" s="15"/>
      <c r="FY285" s="15"/>
      <c r="FZ285" s="15"/>
      <c r="GA285" s="15"/>
      <c r="GB285" s="15"/>
      <c r="GC285" s="15"/>
      <c r="GD285" s="15"/>
      <c r="GE285" s="15"/>
      <c r="GF285" s="15"/>
      <c r="GG285" s="15"/>
      <c r="GH285" s="15"/>
      <c r="GI285" s="15"/>
      <c r="GJ285" s="15"/>
      <c r="GK285" s="15"/>
      <c r="GL285" s="15"/>
      <c r="GM285" s="15"/>
      <c r="GN285" s="15"/>
      <c r="GO285" s="15"/>
      <c r="GP285" s="15"/>
      <c r="GQ285" s="15"/>
      <c r="GR285" s="15"/>
      <c r="GS285" s="15"/>
      <c r="GT285" s="15"/>
      <c r="GU285" s="15"/>
      <c r="GV285" s="15"/>
      <c r="GW285" s="15"/>
      <c r="GX285" s="15"/>
      <c r="GY285" s="15"/>
      <c r="GZ285" s="15"/>
      <c r="HA285" s="15"/>
      <c r="HB285" s="15"/>
      <c r="HC285" s="15"/>
      <c r="HD285" s="15"/>
      <c r="HE285" s="15"/>
      <c r="HF285" s="15"/>
      <c r="HG285" s="15"/>
      <c r="HH285" s="15"/>
      <c r="HI285" s="15"/>
      <c r="HJ285" s="15"/>
      <c r="HK285" s="15"/>
      <c r="HL285" s="15"/>
      <c r="HM285" s="15"/>
      <c r="HN285" s="15"/>
      <c r="HO285" s="15"/>
      <c r="HP285" s="15"/>
      <c r="HQ285" s="15"/>
      <c r="HR285" s="15"/>
      <c r="HS285" s="15"/>
      <c r="HT285" s="15"/>
      <c r="HU285" s="15"/>
      <c r="HV285" s="15"/>
      <c r="HW285" s="15"/>
      <c r="HX285" s="15"/>
      <c r="HY285" s="15"/>
      <c r="HZ285" s="15"/>
      <c r="IA285" s="15"/>
      <c r="IB285" s="15"/>
      <c r="IC285" s="15"/>
      <c r="ID285" s="15"/>
      <c r="IE285" s="15"/>
      <c r="IF285" s="15"/>
      <c r="IG285" s="15"/>
      <c r="IH285" s="15"/>
      <c r="II285" s="15"/>
      <c r="IJ285" s="15"/>
      <c r="IK285" s="15"/>
      <c r="IL285" s="15"/>
      <c r="IM285" s="15"/>
      <c r="IN285" s="15"/>
      <c r="IO285" s="15"/>
      <c r="IP285" s="15"/>
      <c r="IQ285" s="15"/>
      <c r="IR285" s="15"/>
      <c r="IS285" s="15"/>
      <c r="IT285" s="15"/>
      <c r="IU285" s="15"/>
      <c r="IV285" s="15"/>
    </row>
    <row r="286" spans="1:256" s="28" customFormat="1" ht="14.25" customHeight="1">
      <c r="A286" s="130" t="s">
        <v>156</v>
      </c>
      <c r="B286" s="127">
        <v>3799</v>
      </c>
      <c r="C286" s="118" t="s">
        <v>178</v>
      </c>
      <c r="D286" s="200">
        <v>500</v>
      </c>
      <c r="E286" s="267">
        <v>500</v>
      </c>
      <c r="F286" s="267">
        <v>0</v>
      </c>
      <c r="G286" s="158">
        <f t="shared" si="11"/>
        <v>0</v>
      </c>
      <c r="O286" s="69"/>
      <c r="P286" s="15"/>
      <c r="Q286" s="15"/>
      <c r="R286" s="15"/>
      <c r="S286" s="15"/>
      <c r="T286" s="15"/>
      <c r="U286" s="134"/>
      <c r="V286" s="15"/>
      <c r="W286" s="15"/>
      <c r="X286" s="15"/>
      <c r="Y286" s="15"/>
      <c r="Z286" s="15"/>
      <c r="AA286" s="15"/>
      <c r="AB286" s="15"/>
      <c r="AC286" s="15"/>
      <c r="AD286" s="15"/>
      <c r="AE286" s="15"/>
      <c r="AF286" s="15"/>
      <c r="AG286" s="15"/>
      <c r="AH286" s="15"/>
      <c r="AI286" s="15"/>
      <c r="AJ286" s="15"/>
      <c r="AK286" s="15"/>
      <c r="AL286" s="15"/>
      <c r="AM286" s="15"/>
      <c r="AN286" s="15"/>
      <c r="AO286" s="15"/>
      <c r="AP286" s="15"/>
      <c r="AQ286" s="15"/>
      <c r="AR286" s="15"/>
      <c r="AS286" s="15"/>
      <c r="AT286" s="15"/>
      <c r="AU286" s="15"/>
      <c r="AV286" s="15"/>
      <c r="AW286" s="15"/>
      <c r="AX286" s="15"/>
      <c r="AY286" s="15"/>
      <c r="AZ286" s="15"/>
      <c r="BA286" s="15"/>
      <c r="BB286" s="15"/>
      <c r="BC286" s="15"/>
      <c r="BD286" s="15"/>
      <c r="BE286" s="15"/>
      <c r="BF286" s="15"/>
      <c r="BG286" s="15"/>
      <c r="BH286" s="15"/>
      <c r="BI286" s="15"/>
      <c r="BJ286" s="15"/>
      <c r="BK286" s="15"/>
      <c r="BL286" s="15"/>
      <c r="BM286" s="15"/>
      <c r="BN286" s="15"/>
      <c r="BO286" s="15"/>
      <c r="BP286" s="15"/>
      <c r="BQ286" s="15"/>
      <c r="BR286" s="15"/>
      <c r="BS286" s="15"/>
      <c r="BT286" s="15"/>
      <c r="BU286" s="15"/>
      <c r="BV286" s="15"/>
      <c r="BW286" s="15"/>
      <c r="BX286" s="15"/>
      <c r="BY286" s="15"/>
      <c r="BZ286" s="15"/>
      <c r="CA286" s="15"/>
      <c r="CB286" s="15"/>
      <c r="CC286" s="15"/>
      <c r="CD286" s="15"/>
      <c r="CE286" s="15"/>
      <c r="CF286" s="15"/>
      <c r="CG286" s="15"/>
      <c r="CH286" s="15"/>
      <c r="CI286" s="15"/>
      <c r="CJ286" s="15"/>
      <c r="CK286" s="15"/>
      <c r="CL286" s="15"/>
      <c r="CM286" s="15"/>
      <c r="CN286" s="15"/>
      <c r="CO286" s="15"/>
      <c r="CP286" s="15"/>
      <c r="CQ286" s="15"/>
      <c r="CR286" s="15"/>
      <c r="CS286" s="15"/>
      <c r="CT286" s="15"/>
      <c r="CU286" s="15"/>
      <c r="CV286" s="15"/>
      <c r="CW286" s="15"/>
      <c r="CX286" s="15"/>
      <c r="CY286" s="15"/>
      <c r="CZ286" s="15"/>
      <c r="DA286" s="15"/>
      <c r="DB286" s="15"/>
      <c r="DC286" s="15"/>
      <c r="DD286" s="15"/>
      <c r="DE286" s="15"/>
      <c r="DF286" s="15"/>
      <c r="DG286" s="15"/>
      <c r="DH286" s="15"/>
      <c r="DI286" s="15"/>
      <c r="DJ286" s="15"/>
      <c r="DK286" s="15"/>
      <c r="DL286" s="15"/>
      <c r="DM286" s="15"/>
      <c r="DN286" s="15"/>
      <c r="DO286" s="15"/>
      <c r="DP286" s="15"/>
      <c r="DQ286" s="15"/>
      <c r="DR286" s="15"/>
      <c r="DS286" s="15"/>
      <c r="DT286" s="15"/>
      <c r="DU286" s="15"/>
      <c r="DV286" s="15"/>
      <c r="DW286" s="15"/>
      <c r="DX286" s="15"/>
      <c r="DY286" s="15"/>
      <c r="DZ286" s="15"/>
      <c r="EA286" s="15"/>
      <c r="EB286" s="15"/>
      <c r="EC286" s="15"/>
      <c r="ED286" s="15"/>
      <c r="EE286" s="15"/>
      <c r="EF286" s="15"/>
      <c r="EG286" s="15"/>
      <c r="EH286" s="15"/>
      <c r="EI286" s="15"/>
      <c r="EJ286" s="15"/>
      <c r="EK286" s="15"/>
      <c r="EL286" s="15"/>
      <c r="EM286" s="15"/>
      <c r="EN286" s="15"/>
      <c r="EO286" s="15"/>
      <c r="EP286" s="15"/>
      <c r="EQ286" s="15"/>
      <c r="ER286" s="15"/>
      <c r="ES286" s="15"/>
      <c r="ET286" s="15"/>
      <c r="EU286" s="15"/>
      <c r="EV286" s="15"/>
      <c r="EW286" s="15"/>
      <c r="EX286" s="15"/>
      <c r="EY286" s="15"/>
      <c r="EZ286" s="15"/>
      <c r="FA286" s="15"/>
      <c r="FB286" s="15"/>
      <c r="FC286" s="15"/>
      <c r="FD286" s="15"/>
      <c r="FE286" s="15"/>
      <c r="FF286" s="15"/>
      <c r="FG286" s="15"/>
      <c r="FH286" s="15"/>
      <c r="FI286" s="15"/>
      <c r="FJ286" s="15"/>
      <c r="FK286" s="15"/>
      <c r="FL286" s="15"/>
      <c r="FM286" s="15"/>
      <c r="FN286" s="15"/>
      <c r="FO286" s="15"/>
      <c r="FP286" s="15"/>
      <c r="FQ286" s="15"/>
      <c r="FR286" s="15"/>
      <c r="FS286" s="15"/>
      <c r="FT286" s="15"/>
      <c r="FU286" s="15"/>
      <c r="FV286" s="15"/>
      <c r="FW286" s="15"/>
      <c r="FX286" s="15"/>
      <c r="FY286" s="15"/>
      <c r="FZ286" s="15"/>
      <c r="GA286" s="15"/>
      <c r="GB286" s="15"/>
      <c r="GC286" s="15"/>
      <c r="GD286" s="15"/>
      <c r="GE286" s="15"/>
      <c r="GF286" s="15"/>
      <c r="GG286" s="15"/>
      <c r="GH286" s="15"/>
      <c r="GI286" s="15"/>
      <c r="GJ286" s="15"/>
      <c r="GK286" s="15"/>
      <c r="GL286" s="15"/>
      <c r="GM286" s="15"/>
      <c r="GN286" s="15"/>
      <c r="GO286" s="15"/>
      <c r="GP286" s="15"/>
      <c r="GQ286" s="15"/>
      <c r="GR286" s="15"/>
      <c r="GS286" s="15"/>
      <c r="GT286" s="15"/>
      <c r="GU286" s="15"/>
      <c r="GV286" s="15"/>
      <c r="GW286" s="15"/>
      <c r="GX286" s="15"/>
      <c r="GY286" s="15"/>
      <c r="GZ286" s="15"/>
      <c r="HA286" s="15"/>
      <c r="HB286" s="15"/>
      <c r="HC286" s="15"/>
      <c r="HD286" s="15"/>
      <c r="HE286" s="15"/>
      <c r="HF286" s="15"/>
      <c r="HG286" s="15"/>
      <c r="HH286" s="15"/>
      <c r="HI286" s="15"/>
      <c r="HJ286" s="15"/>
      <c r="HK286" s="15"/>
      <c r="HL286" s="15"/>
      <c r="HM286" s="15"/>
      <c r="HN286" s="15"/>
      <c r="HO286" s="15"/>
      <c r="HP286" s="15"/>
      <c r="HQ286" s="15"/>
      <c r="HR286" s="15"/>
      <c r="HS286" s="15"/>
      <c r="HT286" s="15"/>
      <c r="HU286" s="15"/>
      <c r="HV286" s="15"/>
      <c r="HW286" s="15"/>
      <c r="HX286" s="15"/>
      <c r="HY286" s="15"/>
      <c r="HZ286" s="15"/>
      <c r="IA286" s="15"/>
      <c r="IB286" s="15"/>
      <c r="IC286" s="15"/>
      <c r="ID286" s="15"/>
      <c r="IE286" s="15"/>
      <c r="IF286" s="15"/>
      <c r="IG286" s="15"/>
      <c r="IH286" s="15"/>
      <c r="II286" s="15"/>
      <c r="IJ286" s="15"/>
      <c r="IK286" s="15"/>
      <c r="IL286" s="15"/>
      <c r="IM286" s="15"/>
      <c r="IN286" s="15"/>
      <c r="IO286" s="15"/>
      <c r="IP286" s="15"/>
      <c r="IQ286" s="15"/>
      <c r="IR286" s="15"/>
      <c r="IS286" s="15"/>
      <c r="IT286" s="15"/>
      <c r="IU286" s="15"/>
      <c r="IV286" s="15"/>
    </row>
    <row r="287" spans="1:256" s="28" customFormat="1" ht="27.75" customHeight="1">
      <c r="A287" s="130" t="s">
        <v>156</v>
      </c>
      <c r="B287" s="127">
        <v>3741</v>
      </c>
      <c r="C287" s="118" t="s">
        <v>813</v>
      </c>
      <c r="D287" s="200">
        <v>150</v>
      </c>
      <c r="E287" s="267">
        <v>2856</v>
      </c>
      <c r="F287" s="267">
        <v>2814</v>
      </c>
      <c r="G287" s="158">
        <f t="shared" si="11"/>
        <v>98.52941176470588</v>
      </c>
      <c r="O287" s="69"/>
      <c r="P287" s="15"/>
      <c r="Q287" s="15"/>
      <c r="R287" s="15"/>
      <c r="S287" s="15"/>
      <c r="T287" s="15"/>
      <c r="U287" s="134"/>
      <c r="V287" s="15"/>
      <c r="W287" s="15"/>
      <c r="X287" s="15"/>
      <c r="Y287" s="15"/>
      <c r="Z287" s="15"/>
      <c r="AA287" s="15"/>
      <c r="AB287" s="15"/>
      <c r="AC287" s="15"/>
      <c r="AD287" s="15"/>
      <c r="AE287" s="15"/>
      <c r="AF287" s="15"/>
      <c r="AG287" s="15"/>
      <c r="AH287" s="15"/>
      <c r="AI287" s="15"/>
      <c r="AJ287" s="15"/>
      <c r="AK287" s="15"/>
      <c r="AL287" s="15"/>
      <c r="AM287" s="15"/>
      <c r="AN287" s="15"/>
      <c r="AO287" s="15"/>
      <c r="AP287" s="15"/>
      <c r="AQ287" s="15"/>
      <c r="AR287" s="15"/>
      <c r="AS287" s="15"/>
      <c r="AT287" s="15"/>
      <c r="AU287" s="15"/>
      <c r="AV287" s="15"/>
      <c r="AW287" s="15"/>
      <c r="AX287" s="15"/>
      <c r="AY287" s="15"/>
      <c r="AZ287" s="15"/>
      <c r="BA287" s="15"/>
      <c r="BB287" s="15"/>
      <c r="BC287" s="15"/>
      <c r="BD287" s="15"/>
      <c r="BE287" s="15"/>
      <c r="BF287" s="15"/>
      <c r="BG287" s="15"/>
      <c r="BH287" s="15"/>
      <c r="BI287" s="15"/>
      <c r="BJ287" s="15"/>
      <c r="BK287" s="15"/>
      <c r="BL287" s="15"/>
      <c r="BM287" s="15"/>
      <c r="BN287" s="15"/>
      <c r="BO287" s="15"/>
      <c r="BP287" s="15"/>
      <c r="BQ287" s="15"/>
      <c r="BR287" s="15"/>
      <c r="BS287" s="15"/>
      <c r="BT287" s="15"/>
      <c r="BU287" s="15"/>
      <c r="BV287" s="15"/>
      <c r="BW287" s="15"/>
      <c r="BX287" s="15"/>
      <c r="BY287" s="15"/>
      <c r="BZ287" s="15"/>
      <c r="CA287" s="15"/>
      <c r="CB287" s="15"/>
      <c r="CC287" s="15"/>
      <c r="CD287" s="15"/>
      <c r="CE287" s="15"/>
      <c r="CF287" s="15"/>
      <c r="CG287" s="15"/>
      <c r="CH287" s="15"/>
      <c r="CI287" s="15"/>
      <c r="CJ287" s="15"/>
      <c r="CK287" s="15"/>
      <c r="CL287" s="15"/>
      <c r="CM287" s="15"/>
      <c r="CN287" s="15"/>
      <c r="CO287" s="15"/>
      <c r="CP287" s="15"/>
      <c r="CQ287" s="15"/>
      <c r="CR287" s="15"/>
      <c r="CS287" s="15"/>
      <c r="CT287" s="15"/>
      <c r="CU287" s="15"/>
      <c r="CV287" s="15"/>
      <c r="CW287" s="15"/>
      <c r="CX287" s="15"/>
      <c r="CY287" s="15"/>
      <c r="CZ287" s="15"/>
      <c r="DA287" s="15"/>
      <c r="DB287" s="15"/>
      <c r="DC287" s="15"/>
      <c r="DD287" s="15"/>
      <c r="DE287" s="15"/>
      <c r="DF287" s="15"/>
      <c r="DG287" s="15"/>
      <c r="DH287" s="15"/>
      <c r="DI287" s="15"/>
      <c r="DJ287" s="15"/>
      <c r="DK287" s="15"/>
      <c r="DL287" s="15"/>
      <c r="DM287" s="15"/>
      <c r="DN287" s="15"/>
      <c r="DO287" s="15"/>
      <c r="DP287" s="15"/>
      <c r="DQ287" s="15"/>
      <c r="DR287" s="15"/>
      <c r="DS287" s="15"/>
      <c r="DT287" s="15"/>
      <c r="DU287" s="15"/>
      <c r="DV287" s="15"/>
      <c r="DW287" s="15"/>
      <c r="DX287" s="15"/>
      <c r="DY287" s="15"/>
      <c r="DZ287" s="15"/>
      <c r="EA287" s="15"/>
      <c r="EB287" s="15"/>
      <c r="EC287" s="15"/>
      <c r="ED287" s="15"/>
      <c r="EE287" s="15"/>
      <c r="EF287" s="15"/>
      <c r="EG287" s="15"/>
      <c r="EH287" s="15"/>
      <c r="EI287" s="15"/>
      <c r="EJ287" s="15"/>
      <c r="EK287" s="15"/>
      <c r="EL287" s="15"/>
      <c r="EM287" s="15"/>
      <c r="EN287" s="15"/>
      <c r="EO287" s="15"/>
      <c r="EP287" s="15"/>
      <c r="EQ287" s="15"/>
      <c r="ER287" s="15"/>
      <c r="ES287" s="15"/>
      <c r="ET287" s="15"/>
      <c r="EU287" s="15"/>
      <c r="EV287" s="15"/>
      <c r="EW287" s="15"/>
      <c r="EX287" s="15"/>
      <c r="EY287" s="15"/>
      <c r="EZ287" s="15"/>
      <c r="FA287" s="15"/>
      <c r="FB287" s="15"/>
      <c r="FC287" s="15"/>
      <c r="FD287" s="15"/>
      <c r="FE287" s="15"/>
      <c r="FF287" s="15"/>
      <c r="FG287" s="15"/>
      <c r="FH287" s="15"/>
      <c r="FI287" s="15"/>
      <c r="FJ287" s="15"/>
      <c r="FK287" s="15"/>
      <c r="FL287" s="15"/>
      <c r="FM287" s="15"/>
      <c r="FN287" s="15"/>
      <c r="FO287" s="15"/>
      <c r="FP287" s="15"/>
      <c r="FQ287" s="15"/>
      <c r="FR287" s="15"/>
      <c r="FS287" s="15"/>
      <c r="FT287" s="15"/>
      <c r="FU287" s="15"/>
      <c r="FV287" s="15"/>
      <c r="FW287" s="15"/>
      <c r="FX287" s="15"/>
      <c r="FY287" s="15"/>
      <c r="FZ287" s="15"/>
      <c r="GA287" s="15"/>
      <c r="GB287" s="15"/>
      <c r="GC287" s="15"/>
      <c r="GD287" s="15"/>
      <c r="GE287" s="15"/>
      <c r="GF287" s="15"/>
      <c r="GG287" s="15"/>
      <c r="GH287" s="15"/>
      <c r="GI287" s="15"/>
      <c r="GJ287" s="15"/>
      <c r="GK287" s="15"/>
      <c r="GL287" s="15"/>
      <c r="GM287" s="15"/>
      <c r="GN287" s="15"/>
      <c r="GO287" s="15"/>
      <c r="GP287" s="15"/>
      <c r="GQ287" s="15"/>
      <c r="GR287" s="15"/>
      <c r="GS287" s="15"/>
      <c r="GT287" s="15"/>
      <c r="GU287" s="15"/>
      <c r="GV287" s="15"/>
      <c r="GW287" s="15"/>
      <c r="GX287" s="15"/>
      <c r="GY287" s="15"/>
      <c r="GZ287" s="15"/>
      <c r="HA287" s="15"/>
      <c r="HB287" s="15"/>
      <c r="HC287" s="15"/>
      <c r="HD287" s="15"/>
      <c r="HE287" s="15"/>
      <c r="HF287" s="15"/>
      <c r="HG287" s="15"/>
      <c r="HH287" s="15"/>
      <c r="HI287" s="15"/>
      <c r="HJ287" s="15"/>
      <c r="HK287" s="15"/>
      <c r="HL287" s="15"/>
      <c r="HM287" s="15"/>
      <c r="HN287" s="15"/>
      <c r="HO287" s="15"/>
      <c r="HP287" s="15"/>
      <c r="HQ287" s="15"/>
      <c r="HR287" s="15"/>
      <c r="HS287" s="15"/>
      <c r="HT287" s="15"/>
      <c r="HU287" s="15"/>
      <c r="HV287" s="15"/>
      <c r="HW287" s="15"/>
      <c r="HX287" s="15"/>
      <c r="HY287" s="15"/>
      <c r="HZ287" s="15"/>
      <c r="IA287" s="15"/>
      <c r="IB287" s="15"/>
      <c r="IC287" s="15"/>
      <c r="ID287" s="15"/>
      <c r="IE287" s="15"/>
      <c r="IF287" s="15"/>
      <c r="IG287" s="15"/>
      <c r="IH287" s="15"/>
      <c r="II287" s="15"/>
      <c r="IJ287" s="15"/>
      <c r="IK287" s="15"/>
      <c r="IL287" s="15"/>
      <c r="IM287" s="15"/>
      <c r="IN287" s="15"/>
      <c r="IO287" s="15"/>
      <c r="IP287" s="15"/>
      <c r="IQ287" s="15"/>
      <c r="IR287" s="15"/>
      <c r="IS287" s="15"/>
      <c r="IT287" s="15"/>
      <c r="IU287" s="15"/>
      <c r="IV287" s="15"/>
    </row>
    <row r="288" spans="1:256" s="28" customFormat="1" ht="13.5" customHeight="1">
      <c r="A288" s="130" t="s">
        <v>156</v>
      </c>
      <c r="B288" s="127">
        <v>3771</v>
      </c>
      <c r="C288" s="118" t="s">
        <v>782</v>
      </c>
      <c r="D288" s="200">
        <v>0</v>
      </c>
      <c r="E288" s="267">
        <v>1379</v>
      </c>
      <c r="F288" s="267">
        <v>1507</v>
      </c>
      <c r="G288" s="158">
        <f t="shared" si="11"/>
        <v>109.28208846990573</v>
      </c>
      <c r="O288" s="69"/>
      <c r="P288" s="15"/>
      <c r="Q288" s="15"/>
      <c r="R288" s="15"/>
      <c r="S288" s="15"/>
      <c r="T288" s="15"/>
      <c r="U288" s="134"/>
      <c r="V288" s="15"/>
      <c r="W288" s="15"/>
      <c r="X288" s="15"/>
      <c r="Y288" s="15"/>
      <c r="Z288" s="15"/>
      <c r="AA288" s="15"/>
      <c r="AB288" s="15"/>
      <c r="AC288" s="15"/>
      <c r="AD288" s="15"/>
      <c r="AE288" s="15"/>
      <c r="AF288" s="15"/>
      <c r="AG288" s="15"/>
      <c r="AH288" s="15"/>
      <c r="AI288" s="15"/>
      <c r="AJ288" s="15"/>
      <c r="AK288" s="15"/>
      <c r="AL288" s="15"/>
      <c r="AM288" s="15"/>
      <c r="AN288" s="15"/>
      <c r="AO288" s="15"/>
      <c r="AP288" s="15"/>
      <c r="AQ288" s="15"/>
      <c r="AR288" s="15"/>
      <c r="AS288" s="15"/>
      <c r="AT288" s="15"/>
      <c r="AU288" s="15"/>
      <c r="AV288" s="15"/>
      <c r="AW288" s="15"/>
      <c r="AX288" s="15"/>
      <c r="AY288" s="15"/>
      <c r="AZ288" s="15"/>
      <c r="BA288" s="15"/>
      <c r="BB288" s="15"/>
      <c r="BC288" s="15"/>
      <c r="BD288" s="15"/>
      <c r="BE288" s="15"/>
      <c r="BF288" s="15"/>
      <c r="BG288" s="15"/>
      <c r="BH288" s="15"/>
      <c r="BI288" s="15"/>
      <c r="BJ288" s="15"/>
      <c r="BK288" s="15"/>
      <c r="BL288" s="15"/>
      <c r="BM288" s="15"/>
      <c r="BN288" s="15"/>
      <c r="BO288" s="15"/>
      <c r="BP288" s="15"/>
      <c r="BQ288" s="15"/>
      <c r="BR288" s="15"/>
      <c r="BS288" s="15"/>
      <c r="BT288" s="15"/>
      <c r="BU288" s="15"/>
      <c r="BV288" s="15"/>
      <c r="BW288" s="15"/>
      <c r="BX288" s="15"/>
      <c r="BY288" s="15"/>
      <c r="BZ288" s="15"/>
      <c r="CA288" s="15"/>
      <c r="CB288" s="15"/>
      <c r="CC288" s="15"/>
      <c r="CD288" s="15"/>
      <c r="CE288" s="15"/>
      <c r="CF288" s="15"/>
      <c r="CG288" s="15"/>
      <c r="CH288" s="15"/>
      <c r="CI288" s="15"/>
      <c r="CJ288" s="15"/>
      <c r="CK288" s="15"/>
      <c r="CL288" s="15"/>
      <c r="CM288" s="15"/>
      <c r="CN288" s="15"/>
      <c r="CO288" s="15"/>
      <c r="CP288" s="15"/>
      <c r="CQ288" s="15"/>
      <c r="CR288" s="15"/>
      <c r="CS288" s="15"/>
      <c r="CT288" s="15"/>
      <c r="CU288" s="15"/>
      <c r="CV288" s="15"/>
      <c r="CW288" s="15"/>
      <c r="CX288" s="15"/>
      <c r="CY288" s="15"/>
      <c r="CZ288" s="15"/>
      <c r="DA288" s="15"/>
      <c r="DB288" s="15"/>
      <c r="DC288" s="15"/>
      <c r="DD288" s="15"/>
      <c r="DE288" s="15"/>
      <c r="DF288" s="15"/>
      <c r="DG288" s="15"/>
      <c r="DH288" s="15"/>
      <c r="DI288" s="15"/>
      <c r="DJ288" s="15"/>
      <c r="DK288" s="15"/>
      <c r="DL288" s="15"/>
      <c r="DM288" s="15"/>
      <c r="DN288" s="15"/>
      <c r="DO288" s="15"/>
      <c r="DP288" s="15"/>
      <c r="DQ288" s="15"/>
      <c r="DR288" s="15"/>
      <c r="DS288" s="15"/>
      <c r="DT288" s="15"/>
      <c r="DU288" s="15"/>
      <c r="DV288" s="15"/>
      <c r="DW288" s="15"/>
      <c r="DX288" s="15"/>
      <c r="DY288" s="15"/>
      <c r="DZ288" s="15"/>
      <c r="EA288" s="15"/>
      <c r="EB288" s="15"/>
      <c r="EC288" s="15"/>
      <c r="ED288" s="15"/>
      <c r="EE288" s="15"/>
      <c r="EF288" s="15"/>
      <c r="EG288" s="15"/>
      <c r="EH288" s="15"/>
      <c r="EI288" s="15"/>
      <c r="EJ288" s="15"/>
      <c r="EK288" s="15"/>
      <c r="EL288" s="15"/>
      <c r="EM288" s="15"/>
      <c r="EN288" s="15"/>
      <c r="EO288" s="15"/>
      <c r="EP288" s="15"/>
      <c r="EQ288" s="15"/>
      <c r="ER288" s="15"/>
      <c r="ES288" s="15"/>
      <c r="ET288" s="15"/>
      <c r="EU288" s="15"/>
      <c r="EV288" s="15"/>
      <c r="EW288" s="15"/>
      <c r="EX288" s="15"/>
      <c r="EY288" s="15"/>
      <c r="EZ288" s="15"/>
      <c r="FA288" s="15"/>
      <c r="FB288" s="15"/>
      <c r="FC288" s="15"/>
      <c r="FD288" s="15"/>
      <c r="FE288" s="15"/>
      <c r="FF288" s="15"/>
      <c r="FG288" s="15"/>
      <c r="FH288" s="15"/>
      <c r="FI288" s="15"/>
      <c r="FJ288" s="15"/>
      <c r="FK288" s="15"/>
      <c r="FL288" s="15"/>
      <c r="FM288" s="15"/>
      <c r="FN288" s="15"/>
      <c r="FO288" s="15"/>
      <c r="FP288" s="15"/>
      <c r="FQ288" s="15"/>
      <c r="FR288" s="15"/>
      <c r="FS288" s="15"/>
      <c r="FT288" s="15"/>
      <c r="FU288" s="15"/>
      <c r="FV288" s="15"/>
      <c r="FW288" s="15"/>
      <c r="FX288" s="15"/>
      <c r="FY288" s="15"/>
      <c r="FZ288" s="15"/>
      <c r="GA288" s="15"/>
      <c r="GB288" s="15"/>
      <c r="GC288" s="15"/>
      <c r="GD288" s="15"/>
      <c r="GE288" s="15"/>
      <c r="GF288" s="15"/>
      <c r="GG288" s="15"/>
      <c r="GH288" s="15"/>
      <c r="GI288" s="15"/>
      <c r="GJ288" s="15"/>
      <c r="GK288" s="15"/>
      <c r="GL288" s="15"/>
      <c r="GM288" s="15"/>
      <c r="GN288" s="15"/>
      <c r="GO288" s="15"/>
      <c r="GP288" s="15"/>
      <c r="GQ288" s="15"/>
      <c r="GR288" s="15"/>
      <c r="GS288" s="15"/>
      <c r="GT288" s="15"/>
      <c r="GU288" s="15"/>
      <c r="GV288" s="15"/>
      <c r="GW288" s="15"/>
      <c r="GX288" s="15"/>
      <c r="GY288" s="15"/>
      <c r="GZ288" s="15"/>
      <c r="HA288" s="15"/>
      <c r="HB288" s="15"/>
      <c r="HC288" s="15"/>
      <c r="HD288" s="15"/>
      <c r="HE288" s="15"/>
      <c r="HF288" s="15"/>
      <c r="HG288" s="15"/>
      <c r="HH288" s="15"/>
      <c r="HI288" s="15"/>
      <c r="HJ288" s="15"/>
      <c r="HK288" s="15"/>
      <c r="HL288" s="15"/>
      <c r="HM288" s="15"/>
      <c r="HN288" s="15"/>
      <c r="HO288" s="15"/>
      <c r="HP288" s="15"/>
      <c r="HQ288" s="15"/>
      <c r="HR288" s="15"/>
      <c r="HS288" s="15"/>
      <c r="HT288" s="15"/>
      <c r="HU288" s="15"/>
      <c r="HV288" s="15"/>
      <c r="HW288" s="15"/>
      <c r="HX288" s="15"/>
      <c r="HY288" s="15"/>
      <c r="HZ288" s="15"/>
      <c r="IA288" s="15"/>
      <c r="IB288" s="15"/>
      <c r="IC288" s="15"/>
      <c r="ID288" s="15"/>
      <c r="IE288" s="15"/>
      <c r="IF288" s="15"/>
      <c r="IG288" s="15"/>
      <c r="IH288" s="15"/>
      <c r="II288" s="15"/>
      <c r="IJ288" s="15"/>
      <c r="IK288" s="15"/>
      <c r="IL288" s="15"/>
      <c r="IM288" s="15"/>
      <c r="IN288" s="15"/>
      <c r="IO288" s="15"/>
      <c r="IP288" s="15"/>
      <c r="IQ288" s="15"/>
      <c r="IR288" s="15"/>
      <c r="IS288" s="15"/>
      <c r="IT288" s="15"/>
      <c r="IU288" s="15"/>
      <c r="IV288" s="15"/>
    </row>
    <row r="289" spans="1:256" s="28" customFormat="1" ht="14.25" customHeight="1">
      <c r="A289" s="130" t="s">
        <v>156</v>
      </c>
      <c r="B289" s="127">
        <v>3773</v>
      </c>
      <c r="C289" s="118" t="s">
        <v>783</v>
      </c>
      <c r="D289" s="200">
        <v>0</v>
      </c>
      <c r="E289" s="267">
        <v>111</v>
      </c>
      <c r="F289" s="267">
        <v>107</v>
      </c>
      <c r="G289" s="158">
        <f t="shared" si="11"/>
        <v>96.3963963963964</v>
      </c>
      <c r="O289" s="69"/>
      <c r="P289" s="174"/>
      <c r="Q289" s="15"/>
      <c r="R289" s="15"/>
      <c r="S289" s="15"/>
      <c r="T289" s="15"/>
      <c r="U289" s="134"/>
      <c r="V289" s="15"/>
      <c r="W289" s="134"/>
      <c r="X289" s="15"/>
      <c r="Y289" s="15"/>
      <c r="Z289" s="15"/>
      <c r="AA289" s="15"/>
      <c r="AB289" s="15"/>
      <c r="AC289" s="15"/>
      <c r="AD289" s="15"/>
      <c r="AE289" s="15"/>
      <c r="AF289" s="15"/>
      <c r="AG289" s="15"/>
      <c r="AH289" s="15"/>
      <c r="AI289" s="15"/>
      <c r="AJ289" s="15"/>
      <c r="AK289" s="15"/>
      <c r="AL289" s="15"/>
      <c r="AM289" s="15"/>
      <c r="AN289" s="15"/>
      <c r="AO289" s="15"/>
      <c r="AP289" s="15"/>
      <c r="AQ289" s="15"/>
      <c r="AR289" s="15"/>
      <c r="AS289" s="15"/>
      <c r="AT289" s="15"/>
      <c r="AU289" s="15"/>
      <c r="AV289" s="15"/>
      <c r="AW289" s="15"/>
      <c r="AX289" s="15"/>
      <c r="AY289" s="15"/>
      <c r="AZ289" s="15"/>
      <c r="BA289" s="15"/>
      <c r="BB289" s="15"/>
      <c r="BC289" s="15"/>
      <c r="BD289" s="15"/>
      <c r="BE289" s="15"/>
      <c r="BF289" s="15"/>
      <c r="BG289" s="15"/>
      <c r="BH289" s="15"/>
      <c r="BI289" s="15"/>
      <c r="BJ289" s="15"/>
      <c r="BK289" s="15"/>
      <c r="BL289" s="15"/>
      <c r="BM289" s="15"/>
      <c r="BN289" s="15"/>
      <c r="BO289" s="15"/>
      <c r="BP289" s="15"/>
      <c r="BQ289" s="15"/>
      <c r="BR289" s="15"/>
      <c r="BS289" s="15"/>
      <c r="BT289" s="15"/>
      <c r="BU289" s="15"/>
      <c r="BV289" s="15"/>
      <c r="BW289" s="15"/>
      <c r="BX289" s="15"/>
      <c r="BY289" s="15"/>
      <c r="BZ289" s="15"/>
      <c r="CA289" s="15"/>
      <c r="CB289" s="15"/>
      <c r="CC289" s="15"/>
      <c r="CD289" s="15"/>
      <c r="CE289" s="15"/>
      <c r="CF289" s="15"/>
      <c r="CG289" s="15"/>
      <c r="CH289" s="15"/>
      <c r="CI289" s="15"/>
      <c r="CJ289" s="15"/>
      <c r="CK289" s="15"/>
      <c r="CL289" s="15"/>
      <c r="CM289" s="15"/>
      <c r="CN289" s="15"/>
      <c r="CO289" s="15"/>
      <c r="CP289" s="15"/>
      <c r="CQ289" s="15"/>
      <c r="CR289" s="15"/>
      <c r="CS289" s="15"/>
      <c r="CT289" s="15"/>
      <c r="CU289" s="15"/>
      <c r="CV289" s="15"/>
      <c r="CW289" s="15"/>
      <c r="CX289" s="15"/>
      <c r="CY289" s="15"/>
      <c r="CZ289" s="15"/>
      <c r="DA289" s="15"/>
      <c r="DB289" s="15"/>
      <c r="DC289" s="15"/>
      <c r="DD289" s="15"/>
      <c r="DE289" s="15"/>
      <c r="DF289" s="15"/>
      <c r="DG289" s="15"/>
      <c r="DH289" s="15"/>
      <c r="DI289" s="15"/>
      <c r="DJ289" s="15"/>
      <c r="DK289" s="15"/>
      <c r="DL289" s="15"/>
      <c r="DM289" s="15"/>
      <c r="DN289" s="15"/>
      <c r="DO289" s="15"/>
      <c r="DP289" s="15"/>
      <c r="DQ289" s="15"/>
      <c r="DR289" s="15"/>
      <c r="DS289" s="15"/>
      <c r="DT289" s="15"/>
      <c r="DU289" s="15"/>
      <c r="DV289" s="15"/>
      <c r="DW289" s="15"/>
      <c r="DX289" s="15"/>
      <c r="DY289" s="15"/>
      <c r="DZ289" s="15"/>
      <c r="EA289" s="15"/>
      <c r="EB289" s="15"/>
      <c r="EC289" s="15"/>
      <c r="ED289" s="15"/>
      <c r="EE289" s="15"/>
      <c r="EF289" s="15"/>
      <c r="EG289" s="15"/>
      <c r="EH289" s="15"/>
      <c r="EI289" s="15"/>
      <c r="EJ289" s="15"/>
      <c r="EK289" s="15"/>
      <c r="EL289" s="15"/>
      <c r="EM289" s="15"/>
      <c r="EN289" s="15"/>
      <c r="EO289" s="15"/>
      <c r="EP289" s="15"/>
      <c r="EQ289" s="15"/>
      <c r="ER289" s="15"/>
      <c r="ES289" s="15"/>
      <c r="ET289" s="15"/>
      <c r="EU289" s="15"/>
      <c r="EV289" s="15"/>
      <c r="EW289" s="15"/>
      <c r="EX289" s="15"/>
      <c r="EY289" s="15"/>
      <c r="EZ289" s="15"/>
      <c r="FA289" s="15"/>
      <c r="FB289" s="15"/>
      <c r="FC289" s="15"/>
      <c r="FD289" s="15"/>
      <c r="FE289" s="15"/>
      <c r="FF289" s="15"/>
      <c r="FG289" s="15"/>
      <c r="FH289" s="15"/>
      <c r="FI289" s="15"/>
      <c r="FJ289" s="15"/>
      <c r="FK289" s="15"/>
      <c r="FL289" s="15"/>
      <c r="FM289" s="15"/>
      <c r="FN289" s="15"/>
      <c r="FO289" s="15"/>
      <c r="FP289" s="15"/>
      <c r="FQ289" s="15"/>
      <c r="FR289" s="15"/>
      <c r="FS289" s="15"/>
      <c r="FT289" s="15"/>
      <c r="FU289" s="15"/>
      <c r="FV289" s="15"/>
      <c r="FW289" s="15"/>
      <c r="FX289" s="15"/>
      <c r="FY289" s="15"/>
      <c r="FZ289" s="15"/>
      <c r="GA289" s="15"/>
      <c r="GB289" s="15"/>
      <c r="GC289" s="15"/>
      <c r="GD289" s="15"/>
      <c r="GE289" s="15"/>
      <c r="GF289" s="15"/>
      <c r="GG289" s="15"/>
      <c r="GH289" s="15"/>
      <c r="GI289" s="15"/>
      <c r="GJ289" s="15"/>
      <c r="GK289" s="15"/>
      <c r="GL289" s="15"/>
      <c r="GM289" s="15"/>
      <c r="GN289" s="15"/>
      <c r="GO289" s="15"/>
      <c r="GP289" s="15"/>
      <c r="GQ289" s="15"/>
      <c r="GR289" s="15"/>
      <c r="GS289" s="15"/>
      <c r="GT289" s="15"/>
      <c r="GU289" s="15"/>
      <c r="GV289" s="15"/>
      <c r="GW289" s="15"/>
      <c r="GX289" s="15"/>
      <c r="GY289" s="15"/>
      <c r="GZ289" s="15"/>
      <c r="HA289" s="15"/>
      <c r="HB289" s="15"/>
      <c r="HC289" s="15"/>
      <c r="HD289" s="15"/>
      <c r="HE289" s="15"/>
      <c r="HF289" s="15"/>
      <c r="HG289" s="15"/>
      <c r="HH289" s="15"/>
      <c r="HI289" s="15"/>
      <c r="HJ289" s="15"/>
      <c r="HK289" s="15"/>
      <c r="HL289" s="15"/>
      <c r="HM289" s="15"/>
      <c r="HN289" s="15"/>
      <c r="HO289" s="15"/>
      <c r="HP289" s="15"/>
      <c r="HQ289" s="15"/>
      <c r="HR289" s="15"/>
      <c r="HS289" s="15"/>
      <c r="HT289" s="15"/>
      <c r="HU289" s="15"/>
      <c r="HV289" s="15"/>
      <c r="HW289" s="15"/>
      <c r="HX289" s="15"/>
      <c r="HY289" s="15"/>
      <c r="HZ289" s="15"/>
      <c r="IA289" s="15"/>
      <c r="IB289" s="15"/>
      <c r="IC289" s="15"/>
      <c r="ID289" s="15"/>
      <c r="IE289" s="15"/>
      <c r="IF289" s="15"/>
      <c r="IG289" s="15"/>
      <c r="IH289" s="15"/>
      <c r="II289" s="15"/>
      <c r="IJ289" s="15"/>
      <c r="IK289" s="15"/>
      <c r="IL289" s="15"/>
      <c r="IM289" s="15"/>
      <c r="IN289" s="15"/>
      <c r="IO289" s="15"/>
      <c r="IP289" s="15"/>
      <c r="IQ289" s="15"/>
      <c r="IR289" s="15"/>
      <c r="IS289" s="15"/>
      <c r="IT289" s="15"/>
      <c r="IU289" s="15"/>
      <c r="IV289" s="15"/>
    </row>
    <row r="290" spans="1:256" s="28" customFormat="1" ht="50.25" customHeight="1">
      <c r="A290" s="130" t="s">
        <v>156</v>
      </c>
      <c r="B290" s="127">
        <v>3727</v>
      </c>
      <c r="C290" s="118" t="s">
        <v>988</v>
      </c>
      <c r="D290" s="200">
        <v>0</v>
      </c>
      <c r="E290" s="267">
        <v>1860</v>
      </c>
      <c r="F290" s="267">
        <v>25</v>
      </c>
      <c r="G290" s="158">
        <f t="shared" si="11"/>
        <v>1.3440860215053763</v>
      </c>
      <c r="O290" s="69"/>
      <c r="P290" s="174"/>
      <c r="Q290" s="15"/>
      <c r="R290" s="15"/>
      <c r="S290" s="15"/>
      <c r="T290" s="15"/>
      <c r="U290" s="134"/>
      <c r="V290" s="15"/>
      <c r="W290" s="134"/>
      <c r="X290" s="15"/>
      <c r="Y290" s="15"/>
      <c r="Z290" s="15"/>
      <c r="AA290" s="15"/>
      <c r="AB290" s="15"/>
      <c r="AC290" s="15"/>
      <c r="AD290" s="15"/>
      <c r="AE290" s="15"/>
      <c r="AF290" s="15"/>
      <c r="AG290" s="15"/>
      <c r="AH290" s="15"/>
      <c r="AI290" s="15"/>
      <c r="AJ290" s="15"/>
      <c r="AK290" s="15"/>
      <c r="AL290" s="15"/>
      <c r="AM290" s="15"/>
      <c r="AN290" s="15"/>
      <c r="AO290" s="15"/>
      <c r="AP290" s="15"/>
      <c r="AQ290" s="15"/>
      <c r="AR290" s="15"/>
      <c r="AS290" s="15"/>
      <c r="AT290" s="15"/>
      <c r="AU290" s="15"/>
      <c r="AV290" s="15"/>
      <c r="AW290" s="15"/>
      <c r="AX290" s="15"/>
      <c r="AY290" s="15"/>
      <c r="AZ290" s="15"/>
      <c r="BA290" s="15"/>
      <c r="BB290" s="15"/>
      <c r="BC290" s="15"/>
      <c r="BD290" s="15"/>
      <c r="BE290" s="15"/>
      <c r="BF290" s="15"/>
      <c r="BG290" s="15"/>
      <c r="BH290" s="15"/>
      <c r="BI290" s="15"/>
      <c r="BJ290" s="15"/>
      <c r="BK290" s="15"/>
      <c r="BL290" s="15"/>
      <c r="BM290" s="15"/>
      <c r="BN290" s="15"/>
      <c r="BO290" s="15"/>
      <c r="BP290" s="15"/>
      <c r="BQ290" s="15"/>
      <c r="BR290" s="15"/>
      <c r="BS290" s="15"/>
      <c r="BT290" s="15"/>
      <c r="BU290" s="15"/>
      <c r="BV290" s="15"/>
      <c r="BW290" s="15"/>
      <c r="BX290" s="15"/>
      <c r="BY290" s="15"/>
      <c r="BZ290" s="15"/>
      <c r="CA290" s="15"/>
      <c r="CB290" s="15"/>
      <c r="CC290" s="15"/>
      <c r="CD290" s="15"/>
      <c r="CE290" s="15"/>
      <c r="CF290" s="15"/>
      <c r="CG290" s="15"/>
      <c r="CH290" s="15"/>
      <c r="CI290" s="15"/>
      <c r="CJ290" s="15"/>
      <c r="CK290" s="15"/>
      <c r="CL290" s="15"/>
      <c r="CM290" s="15"/>
      <c r="CN290" s="15"/>
      <c r="CO290" s="15"/>
      <c r="CP290" s="15"/>
      <c r="CQ290" s="15"/>
      <c r="CR290" s="15"/>
      <c r="CS290" s="15"/>
      <c r="CT290" s="15"/>
      <c r="CU290" s="15"/>
      <c r="CV290" s="15"/>
      <c r="CW290" s="15"/>
      <c r="CX290" s="15"/>
      <c r="CY290" s="15"/>
      <c r="CZ290" s="15"/>
      <c r="DA290" s="15"/>
      <c r="DB290" s="15"/>
      <c r="DC290" s="15"/>
      <c r="DD290" s="15"/>
      <c r="DE290" s="15"/>
      <c r="DF290" s="15"/>
      <c r="DG290" s="15"/>
      <c r="DH290" s="15"/>
      <c r="DI290" s="15"/>
      <c r="DJ290" s="15"/>
      <c r="DK290" s="15"/>
      <c r="DL290" s="15"/>
      <c r="DM290" s="15"/>
      <c r="DN290" s="15"/>
      <c r="DO290" s="15"/>
      <c r="DP290" s="15"/>
      <c r="DQ290" s="15"/>
      <c r="DR290" s="15"/>
      <c r="DS290" s="15"/>
      <c r="DT290" s="15"/>
      <c r="DU290" s="15"/>
      <c r="DV290" s="15"/>
      <c r="DW290" s="15"/>
      <c r="DX290" s="15"/>
      <c r="DY290" s="15"/>
      <c r="DZ290" s="15"/>
      <c r="EA290" s="15"/>
      <c r="EB290" s="15"/>
      <c r="EC290" s="15"/>
      <c r="ED290" s="15"/>
      <c r="EE290" s="15"/>
      <c r="EF290" s="15"/>
      <c r="EG290" s="15"/>
      <c r="EH290" s="15"/>
      <c r="EI290" s="15"/>
      <c r="EJ290" s="15"/>
      <c r="EK290" s="15"/>
      <c r="EL290" s="15"/>
      <c r="EM290" s="15"/>
      <c r="EN290" s="15"/>
      <c r="EO290" s="15"/>
      <c r="EP290" s="15"/>
      <c r="EQ290" s="15"/>
      <c r="ER290" s="15"/>
      <c r="ES290" s="15"/>
      <c r="ET290" s="15"/>
      <c r="EU290" s="15"/>
      <c r="EV290" s="15"/>
      <c r="EW290" s="15"/>
      <c r="EX290" s="15"/>
      <c r="EY290" s="15"/>
      <c r="EZ290" s="15"/>
      <c r="FA290" s="15"/>
      <c r="FB290" s="15"/>
      <c r="FC290" s="15"/>
      <c r="FD290" s="15"/>
      <c r="FE290" s="15"/>
      <c r="FF290" s="15"/>
      <c r="FG290" s="15"/>
      <c r="FH290" s="15"/>
      <c r="FI290" s="15"/>
      <c r="FJ290" s="15"/>
      <c r="FK290" s="15"/>
      <c r="FL290" s="15"/>
      <c r="FM290" s="15"/>
      <c r="FN290" s="15"/>
      <c r="FO290" s="15"/>
      <c r="FP290" s="15"/>
      <c r="FQ290" s="15"/>
      <c r="FR290" s="15"/>
      <c r="FS290" s="15"/>
      <c r="FT290" s="15"/>
      <c r="FU290" s="15"/>
      <c r="FV290" s="15"/>
      <c r="FW290" s="15"/>
      <c r="FX290" s="15"/>
      <c r="FY290" s="15"/>
      <c r="FZ290" s="15"/>
      <c r="GA290" s="15"/>
      <c r="GB290" s="15"/>
      <c r="GC290" s="15"/>
      <c r="GD290" s="15"/>
      <c r="GE290" s="15"/>
      <c r="GF290" s="15"/>
      <c r="GG290" s="15"/>
      <c r="GH290" s="15"/>
      <c r="GI290" s="15"/>
      <c r="GJ290" s="15"/>
      <c r="GK290" s="15"/>
      <c r="GL290" s="15"/>
      <c r="GM290" s="15"/>
      <c r="GN290" s="15"/>
      <c r="GO290" s="15"/>
      <c r="GP290" s="15"/>
      <c r="GQ290" s="15"/>
      <c r="GR290" s="15"/>
      <c r="GS290" s="15"/>
      <c r="GT290" s="15"/>
      <c r="GU290" s="15"/>
      <c r="GV290" s="15"/>
      <c r="GW290" s="15"/>
      <c r="GX290" s="15"/>
      <c r="GY290" s="15"/>
      <c r="GZ290" s="15"/>
      <c r="HA290" s="15"/>
      <c r="HB290" s="15"/>
      <c r="HC290" s="15"/>
      <c r="HD290" s="15"/>
      <c r="HE290" s="15"/>
      <c r="HF290" s="15"/>
      <c r="HG290" s="15"/>
      <c r="HH290" s="15"/>
      <c r="HI290" s="15"/>
      <c r="HJ290" s="15"/>
      <c r="HK290" s="15"/>
      <c r="HL290" s="15"/>
      <c r="HM290" s="15"/>
      <c r="HN290" s="15"/>
      <c r="HO290" s="15"/>
      <c r="HP290" s="15"/>
      <c r="HQ290" s="15"/>
      <c r="HR290" s="15"/>
      <c r="HS290" s="15"/>
      <c r="HT290" s="15"/>
      <c r="HU290" s="15"/>
      <c r="HV290" s="15"/>
      <c r="HW290" s="15"/>
      <c r="HX290" s="15"/>
      <c r="HY290" s="15"/>
      <c r="HZ290" s="15"/>
      <c r="IA290" s="15"/>
      <c r="IB290" s="15"/>
      <c r="IC290" s="15"/>
      <c r="ID290" s="15"/>
      <c r="IE290" s="15"/>
      <c r="IF290" s="15"/>
      <c r="IG290" s="15"/>
      <c r="IH290" s="15"/>
      <c r="II290" s="15"/>
      <c r="IJ290" s="15"/>
      <c r="IK290" s="15"/>
      <c r="IL290" s="15"/>
      <c r="IM290" s="15"/>
      <c r="IN290" s="15"/>
      <c r="IO290" s="15"/>
      <c r="IP290" s="15"/>
      <c r="IQ290" s="15"/>
      <c r="IR290" s="15"/>
      <c r="IS290" s="15"/>
      <c r="IT290" s="15"/>
      <c r="IU290" s="15"/>
      <c r="IV290" s="15"/>
    </row>
    <row r="291" spans="1:256" s="28" customFormat="1" ht="25.5" customHeight="1">
      <c r="A291" s="130" t="s">
        <v>156</v>
      </c>
      <c r="B291" s="127">
        <v>3741</v>
      </c>
      <c r="C291" s="118" t="s">
        <v>962</v>
      </c>
      <c r="D291" s="200">
        <v>0</v>
      </c>
      <c r="E291" s="267">
        <v>200</v>
      </c>
      <c r="F291" s="267">
        <v>200</v>
      </c>
      <c r="G291" s="158">
        <f t="shared" si="11"/>
        <v>100</v>
      </c>
      <c r="O291" s="69"/>
      <c r="P291" s="174"/>
      <c r="Q291" s="15"/>
      <c r="R291" s="15"/>
      <c r="S291" s="15"/>
      <c r="T291" s="15"/>
      <c r="U291" s="134"/>
      <c r="V291" s="15"/>
      <c r="W291" s="134"/>
      <c r="X291" s="15"/>
      <c r="Y291" s="15"/>
      <c r="Z291" s="15"/>
      <c r="AA291" s="15"/>
      <c r="AB291" s="15"/>
      <c r="AC291" s="15"/>
      <c r="AD291" s="15"/>
      <c r="AE291" s="15"/>
      <c r="AF291" s="15"/>
      <c r="AG291" s="15"/>
      <c r="AH291" s="15"/>
      <c r="AI291" s="15"/>
      <c r="AJ291" s="15"/>
      <c r="AK291" s="15"/>
      <c r="AL291" s="15"/>
      <c r="AM291" s="15"/>
      <c r="AN291" s="15"/>
      <c r="AO291" s="15"/>
      <c r="AP291" s="15"/>
      <c r="AQ291" s="15"/>
      <c r="AR291" s="15"/>
      <c r="AS291" s="15"/>
      <c r="AT291" s="15"/>
      <c r="AU291" s="15"/>
      <c r="AV291" s="15"/>
      <c r="AW291" s="15"/>
      <c r="AX291" s="15"/>
      <c r="AY291" s="15"/>
      <c r="AZ291" s="15"/>
      <c r="BA291" s="15"/>
      <c r="BB291" s="15"/>
      <c r="BC291" s="15"/>
      <c r="BD291" s="15"/>
      <c r="BE291" s="15"/>
      <c r="BF291" s="15"/>
      <c r="BG291" s="15"/>
      <c r="BH291" s="15"/>
      <c r="BI291" s="15"/>
      <c r="BJ291" s="15"/>
      <c r="BK291" s="15"/>
      <c r="BL291" s="15"/>
      <c r="BM291" s="15"/>
      <c r="BN291" s="15"/>
      <c r="BO291" s="15"/>
      <c r="BP291" s="15"/>
      <c r="BQ291" s="15"/>
      <c r="BR291" s="15"/>
      <c r="BS291" s="15"/>
      <c r="BT291" s="15"/>
      <c r="BU291" s="15"/>
      <c r="BV291" s="15"/>
      <c r="BW291" s="15"/>
      <c r="BX291" s="15"/>
      <c r="BY291" s="15"/>
      <c r="BZ291" s="15"/>
      <c r="CA291" s="15"/>
      <c r="CB291" s="15"/>
      <c r="CC291" s="15"/>
      <c r="CD291" s="15"/>
      <c r="CE291" s="15"/>
      <c r="CF291" s="15"/>
      <c r="CG291" s="15"/>
      <c r="CH291" s="15"/>
      <c r="CI291" s="15"/>
      <c r="CJ291" s="15"/>
      <c r="CK291" s="15"/>
      <c r="CL291" s="15"/>
      <c r="CM291" s="15"/>
      <c r="CN291" s="15"/>
      <c r="CO291" s="15"/>
      <c r="CP291" s="15"/>
      <c r="CQ291" s="15"/>
      <c r="CR291" s="15"/>
      <c r="CS291" s="15"/>
      <c r="CT291" s="15"/>
      <c r="CU291" s="15"/>
      <c r="CV291" s="15"/>
      <c r="CW291" s="15"/>
      <c r="CX291" s="15"/>
      <c r="CY291" s="15"/>
      <c r="CZ291" s="15"/>
      <c r="DA291" s="15"/>
      <c r="DB291" s="15"/>
      <c r="DC291" s="15"/>
      <c r="DD291" s="15"/>
      <c r="DE291" s="15"/>
      <c r="DF291" s="15"/>
      <c r="DG291" s="15"/>
      <c r="DH291" s="15"/>
      <c r="DI291" s="15"/>
      <c r="DJ291" s="15"/>
      <c r="DK291" s="15"/>
      <c r="DL291" s="15"/>
      <c r="DM291" s="15"/>
      <c r="DN291" s="15"/>
      <c r="DO291" s="15"/>
      <c r="DP291" s="15"/>
      <c r="DQ291" s="15"/>
      <c r="DR291" s="15"/>
      <c r="DS291" s="15"/>
      <c r="DT291" s="15"/>
      <c r="DU291" s="15"/>
      <c r="DV291" s="15"/>
      <c r="DW291" s="15"/>
      <c r="DX291" s="15"/>
      <c r="DY291" s="15"/>
      <c r="DZ291" s="15"/>
      <c r="EA291" s="15"/>
      <c r="EB291" s="15"/>
      <c r="EC291" s="15"/>
      <c r="ED291" s="15"/>
      <c r="EE291" s="15"/>
      <c r="EF291" s="15"/>
      <c r="EG291" s="15"/>
      <c r="EH291" s="15"/>
      <c r="EI291" s="15"/>
      <c r="EJ291" s="15"/>
      <c r="EK291" s="15"/>
      <c r="EL291" s="15"/>
      <c r="EM291" s="15"/>
      <c r="EN291" s="15"/>
      <c r="EO291" s="15"/>
      <c r="EP291" s="15"/>
      <c r="EQ291" s="15"/>
      <c r="ER291" s="15"/>
      <c r="ES291" s="15"/>
      <c r="ET291" s="15"/>
      <c r="EU291" s="15"/>
      <c r="EV291" s="15"/>
      <c r="EW291" s="15"/>
      <c r="EX291" s="15"/>
      <c r="EY291" s="15"/>
      <c r="EZ291" s="15"/>
      <c r="FA291" s="15"/>
      <c r="FB291" s="15"/>
      <c r="FC291" s="15"/>
      <c r="FD291" s="15"/>
      <c r="FE291" s="15"/>
      <c r="FF291" s="15"/>
      <c r="FG291" s="15"/>
      <c r="FH291" s="15"/>
      <c r="FI291" s="15"/>
      <c r="FJ291" s="15"/>
      <c r="FK291" s="15"/>
      <c r="FL291" s="15"/>
      <c r="FM291" s="15"/>
      <c r="FN291" s="15"/>
      <c r="FO291" s="15"/>
      <c r="FP291" s="15"/>
      <c r="FQ291" s="15"/>
      <c r="FR291" s="15"/>
      <c r="FS291" s="15"/>
      <c r="FT291" s="15"/>
      <c r="FU291" s="15"/>
      <c r="FV291" s="15"/>
      <c r="FW291" s="15"/>
      <c r="FX291" s="15"/>
      <c r="FY291" s="15"/>
      <c r="FZ291" s="15"/>
      <c r="GA291" s="15"/>
      <c r="GB291" s="15"/>
      <c r="GC291" s="15"/>
      <c r="GD291" s="15"/>
      <c r="GE291" s="15"/>
      <c r="GF291" s="15"/>
      <c r="GG291" s="15"/>
      <c r="GH291" s="15"/>
      <c r="GI291" s="15"/>
      <c r="GJ291" s="15"/>
      <c r="GK291" s="15"/>
      <c r="GL291" s="15"/>
      <c r="GM291" s="15"/>
      <c r="GN291" s="15"/>
      <c r="GO291" s="15"/>
      <c r="GP291" s="15"/>
      <c r="GQ291" s="15"/>
      <c r="GR291" s="15"/>
      <c r="GS291" s="15"/>
      <c r="GT291" s="15"/>
      <c r="GU291" s="15"/>
      <c r="GV291" s="15"/>
      <c r="GW291" s="15"/>
      <c r="GX291" s="15"/>
      <c r="GY291" s="15"/>
      <c r="GZ291" s="15"/>
      <c r="HA291" s="15"/>
      <c r="HB291" s="15"/>
      <c r="HC291" s="15"/>
      <c r="HD291" s="15"/>
      <c r="HE291" s="15"/>
      <c r="HF291" s="15"/>
      <c r="HG291" s="15"/>
      <c r="HH291" s="15"/>
      <c r="HI291" s="15"/>
      <c r="HJ291" s="15"/>
      <c r="HK291" s="15"/>
      <c r="HL291" s="15"/>
      <c r="HM291" s="15"/>
      <c r="HN291" s="15"/>
      <c r="HO291" s="15"/>
      <c r="HP291" s="15"/>
      <c r="HQ291" s="15"/>
      <c r="HR291" s="15"/>
      <c r="HS291" s="15"/>
      <c r="HT291" s="15"/>
      <c r="HU291" s="15"/>
      <c r="HV291" s="15"/>
      <c r="HW291" s="15"/>
      <c r="HX291" s="15"/>
      <c r="HY291" s="15"/>
      <c r="HZ291" s="15"/>
      <c r="IA291" s="15"/>
      <c r="IB291" s="15"/>
      <c r="IC291" s="15"/>
      <c r="ID291" s="15"/>
      <c r="IE291" s="15"/>
      <c r="IF291" s="15"/>
      <c r="IG291" s="15"/>
      <c r="IH291" s="15"/>
      <c r="II291" s="15"/>
      <c r="IJ291" s="15"/>
      <c r="IK291" s="15"/>
      <c r="IL291" s="15"/>
      <c r="IM291" s="15"/>
      <c r="IN291" s="15"/>
      <c r="IO291" s="15"/>
      <c r="IP291" s="15"/>
      <c r="IQ291" s="15"/>
      <c r="IR291" s="15"/>
      <c r="IS291" s="15"/>
      <c r="IT291" s="15"/>
      <c r="IU291" s="15"/>
      <c r="IV291" s="15"/>
    </row>
    <row r="292" spans="1:256" s="28" customFormat="1" ht="25.5" customHeight="1">
      <c r="A292" s="130" t="s">
        <v>156</v>
      </c>
      <c r="B292" s="127">
        <v>3741</v>
      </c>
      <c r="C292" s="118" t="s">
        <v>814</v>
      </c>
      <c r="D292" s="200">
        <v>0</v>
      </c>
      <c r="E292" s="267">
        <v>200</v>
      </c>
      <c r="F292" s="267">
        <v>200</v>
      </c>
      <c r="G292" s="158">
        <f t="shared" si="11"/>
        <v>100</v>
      </c>
      <c r="O292" s="69"/>
      <c r="P292" s="174"/>
      <c r="Q292" s="15"/>
      <c r="R292" s="15"/>
      <c r="S292" s="15"/>
      <c r="T292" s="15"/>
      <c r="U292" s="134"/>
      <c r="V292" s="15"/>
      <c r="W292" s="134"/>
      <c r="X292" s="15"/>
      <c r="Y292" s="15"/>
      <c r="Z292" s="15"/>
      <c r="AA292" s="15"/>
      <c r="AB292" s="15"/>
      <c r="AC292" s="15"/>
      <c r="AD292" s="15"/>
      <c r="AE292" s="15"/>
      <c r="AF292" s="15"/>
      <c r="AG292" s="15"/>
      <c r="AH292" s="15"/>
      <c r="AI292" s="15"/>
      <c r="AJ292" s="15"/>
      <c r="AK292" s="15"/>
      <c r="AL292" s="15"/>
      <c r="AM292" s="15"/>
      <c r="AN292" s="15"/>
      <c r="AO292" s="15"/>
      <c r="AP292" s="15"/>
      <c r="AQ292" s="15"/>
      <c r="AR292" s="15"/>
      <c r="AS292" s="15"/>
      <c r="AT292" s="15"/>
      <c r="AU292" s="15"/>
      <c r="AV292" s="15"/>
      <c r="AW292" s="15"/>
      <c r="AX292" s="15"/>
      <c r="AY292" s="15"/>
      <c r="AZ292" s="15"/>
      <c r="BA292" s="15"/>
      <c r="BB292" s="15"/>
      <c r="BC292" s="15"/>
      <c r="BD292" s="15"/>
      <c r="BE292" s="15"/>
      <c r="BF292" s="15"/>
      <c r="BG292" s="15"/>
      <c r="BH292" s="15"/>
      <c r="BI292" s="15"/>
      <c r="BJ292" s="15"/>
      <c r="BK292" s="15"/>
      <c r="BL292" s="15"/>
      <c r="BM292" s="15"/>
      <c r="BN292" s="15"/>
      <c r="BO292" s="15"/>
      <c r="BP292" s="15"/>
      <c r="BQ292" s="15"/>
      <c r="BR292" s="15"/>
      <c r="BS292" s="15"/>
      <c r="BT292" s="15"/>
      <c r="BU292" s="15"/>
      <c r="BV292" s="15"/>
      <c r="BW292" s="15"/>
      <c r="BX292" s="15"/>
      <c r="BY292" s="15"/>
      <c r="BZ292" s="15"/>
      <c r="CA292" s="15"/>
      <c r="CB292" s="15"/>
      <c r="CC292" s="15"/>
      <c r="CD292" s="15"/>
      <c r="CE292" s="15"/>
      <c r="CF292" s="15"/>
      <c r="CG292" s="15"/>
      <c r="CH292" s="15"/>
      <c r="CI292" s="15"/>
      <c r="CJ292" s="15"/>
      <c r="CK292" s="15"/>
      <c r="CL292" s="15"/>
      <c r="CM292" s="15"/>
      <c r="CN292" s="15"/>
      <c r="CO292" s="15"/>
      <c r="CP292" s="15"/>
      <c r="CQ292" s="15"/>
      <c r="CR292" s="15"/>
      <c r="CS292" s="15"/>
      <c r="CT292" s="15"/>
      <c r="CU292" s="15"/>
      <c r="CV292" s="15"/>
      <c r="CW292" s="15"/>
      <c r="CX292" s="15"/>
      <c r="CY292" s="15"/>
      <c r="CZ292" s="15"/>
      <c r="DA292" s="15"/>
      <c r="DB292" s="15"/>
      <c r="DC292" s="15"/>
      <c r="DD292" s="15"/>
      <c r="DE292" s="15"/>
      <c r="DF292" s="15"/>
      <c r="DG292" s="15"/>
      <c r="DH292" s="15"/>
      <c r="DI292" s="15"/>
      <c r="DJ292" s="15"/>
      <c r="DK292" s="15"/>
      <c r="DL292" s="15"/>
      <c r="DM292" s="15"/>
      <c r="DN292" s="15"/>
      <c r="DO292" s="15"/>
      <c r="DP292" s="15"/>
      <c r="DQ292" s="15"/>
      <c r="DR292" s="15"/>
      <c r="DS292" s="15"/>
      <c r="DT292" s="15"/>
      <c r="DU292" s="15"/>
      <c r="DV292" s="15"/>
      <c r="DW292" s="15"/>
      <c r="DX292" s="15"/>
      <c r="DY292" s="15"/>
      <c r="DZ292" s="15"/>
      <c r="EA292" s="15"/>
      <c r="EB292" s="15"/>
      <c r="EC292" s="15"/>
      <c r="ED292" s="15"/>
      <c r="EE292" s="15"/>
      <c r="EF292" s="15"/>
      <c r="EG292" s="15"/>
      <c r="EH292" s="15"/>
      <c r="EI292" s="15"/>
      <c r="EJ292" s="15"/>
      <c r="EK292" s="15"/>
      <c r="EL292" s="15"/>
      <c r="EM292" s="15"/>
      <c r="EN292" s="15"/>
      <c r="EO292" s="15"/>
      <c r="EP292" s="15"/>
      <c r="EQ292" s="15"/>
      <c r="ER292" s="15"/>
      <c r="ES292" s="15"/>
      <c r="ET292" s="15"/>
      <c r="EU292" s="15"/>
      <c r="EV292" s="15"/>
      <c r="EW292" s="15"/>
      <c r="EX292" s="15"/>
      <c r="EY292" s="15"/>
      <c r="EZ292" s="15"/>
      <c r="FA292" s="15"/>
      <c r="FB292" s="15"/>
      <c r="FC292" s="15"/>
      <c r="FD292" s="15"/>
      <c r="FE292" s="15"/>
      <c r="FF292" s="15"/>
      <c r="FG292" s="15"/>
      <c r="FH292" s="15"/>
      <c r="FI292" s="15"/>
      <c r="FJ292" s="15"/>
      <c r="FK292" s="15"/>
      <c r="FL292" s="15"/>
      <c r="FM292" s="15"/>
      <c r="FN292" s="15"/>
      <c r="FO292" s="15"/>
      <c r="FP292" s="15"/>
      <c r="FQ292" s="15"/>
      <c r="FR292" s="15"/>
      <c r="FS292" s="15"/>
      <c r="FT292" s="15"/>
      <c r="FU292" s="15"/>
      <c r="FV292" s="15"/>
      <c r="FW292" s="15"/>
      <c r="FX292" s="15"/>
      <c r="FY292" s="15"/>
      <c r="FZ292" s="15"/>
      <c r="GA292" s="15"/>
      <c r="GB292" s="15"/>
      <c r="GC292" s="15"/>
      <c r="GD292" s="15"/>
      <c r="GE292" s="15"/>
      <c r="GF292" s="15"/>
      <c r="GG292" s="15"/>
      <c r="GH292" s="15"/>
      <c r="GI292" s="15"/>
      <c r="GJ292" s="15"/>
      <c r="GK292" s="15"/>
      <c r="GL292" s="15"/>
      <c r="GM292" s="15"/>
      <c r="GN292" s="15"/>
      <c r="GO292" s="15"/>
      <c r="GP292" s="15"/>
      <c r="GQ292" s="15"/>
      <c r="GR292" s="15"/>
      <c r="GS292" s="15"/>
      <c r="GT292" s="15"/>
      <c r="GU292" s="15"/>
      <c r="GV292" s="15"/>
      <c r="GW292" s="15"/>
      <c r="GX292" s="15"/>
      <c r="GY292" s="15"/>
      <c r="GZ292" s="15"/>
      <c r="HA292" s="15"/>
      <c r="HB292" s="15"/>
      <c r="HC292" s="15"/>
      <c r="HD292" s="15"/>
      <c r="HE292" s="15"/>
      <c r="HF292" s="15"/>
      <c r="HG292" s="15"/>
      <c r="HH292" s="15"/>
      <c r="HI292" s="15"/>
      <c r="HJ292" s="15"/>
      <c r="HK292" s="15"/>
      <c r="HL292" s="15"/>
      <c r="HM292" s="15"/>
      <c r="HN292" s="15"/>
      <c r="HO292" s="15"/>
      <c r="HP292" s="15"/>
      <c r="HQ292" s="15"/>
      <c r="HR292" s="15"/>
      <c r="HS292" s="15"/>
      <c r="HT292" s="15"/>
      <c r="HU292" s="15"/>
      <c r="HV292" s="15"/>
      <c r="HW292" s="15"/>
      <c r="HX292" s="15"/>
      <c r="HY292" s="15"/>
      <c r="HZ292" s="15"/>
      <c r="IA292" s="15"/>
      <c r="IB292" s="15"/>
      <c r="IC292" s="15"/>
      <c r="ID292" s="15"/>
      <c r="IE292" s="15"/>
      <c r="IF292" s="15"/>
      <c r="IG292" s="15"/>
      <c r="IH292" s="15"/>
      <c r="II292" s="15"/>
      <c r="IJ292" s="15"/>
      <c r="IK292" s="15"/>
      <c r="IL292" s="15"/>
      <c r="IM292" s="15"/>
      <c r="IN292" s="15"/>
      <c r="IO292" s="15"/>
      <c r="IP292" s="15"/>
      <c r="IQ292" s="15"/>
      <c r="IR292" s="15"/>
      <c r="IS292" s="15"/>
      <c r="IT292" s="15"/>
      <c r="IU292" s="15"/>
      <c r="IV292" s="15"/>
    </row>
    <row r="293" spans="1:256" s="28" customFormat="1" ht="25.5" customHeight="1">
      <c r="A293" s="130" t="s">
        <v>156</v>
      </c>
      <c r="B293" s="127">
        <v>3741</v>
      </c>
      <c r="C293" s="118" t="s">
        <v>815</v>
      </c>
      <c r="D293" s="200">
        <v>0</v>
      </c>
      <c r="E293" s="267">
        <v>300</v>
      </c>
      <c r="F293" s="267">
        <v>300</v>
      </c>
      <c r="G293" s="158">
        <f t="shared" si="11"/>
        <v>100</v>
      </c>
      <c r="O293" s="69"/>
      <c r="P293" s="174"/>
      <c r="Q293" s="15"/>
      <c r="R293" s="15"/>
      <c r="S293" s="15"/>
      <c r="T293" s="15"/>
      <c r="U293" s="134"/>
      <c r="V293" s="15"/>
      <c r="W293" s="134"/>
      <c r="X293" s="15"/>
      <c r="Y293" s="15"/>
      <c r="Z293" s="15"/>
      <c r="AA293" s="15"/>
      <c r="AB293" s="15"/>
      <c r="AC293" s="15"/>
      <c r="AD293" s="15"/>
      <c r="AE293" s="15"/>
      <c r="AF293" s="15"/>
      <c r="AG293" s="15"/>
      <c r="AH293" s="15"/>
      <c r="AI293" s="15"/>
      <c r="AJ293" s="15"/>
      <c r="AK293" s="15"/>
      <c r="AL293" s="15"/>
      <c r="AM293" s="15"/>
      <c r="AN293" s="15"/>
      <c r="AO293" s="15"/>
      <c r="AP293" s="15"/>
      <c r="AQ293" s="15"/>
      <c r="AR293" s="15"/>
      <c r="AS293" s="15"/>
      <c r="AT293" s="15"/>
      <c r="AU293" s="15"/>
      <c r="AV293" s="15"/>
      <c r="AW293" s="15"/>
      <c r="AX293" s="15"/>
      <c r="AY293" s="15"/>
      <c r="AZ293" s="15"/>
      <c r="BA293" s="15"/>
      <c r="BB293" s="15"/>
      <c r="BC293" s="15"/>
      <c r="BD293" s="15"/>
      <c r="BE293" s="15"/>
      <c r="BF293" s="15"/>
      <c r="BG293" s="15"/>
      <c r="BH293" s="15"/>
      <c r="BI293" s="15"/>
      <c r="BJ293" s="15"/>
      <c r="BK293" s="15"/>
      <c r="BL293" s="15"/>
      <c r="BM293" s="15"/>
      <c r="BN293" s="15"/>
      <c r="BO293" s="15"/>
      <c r="BP293" s="15"/>
      <c r="BQ293" s="15"/>
      <c r="BR293" s="15"/>
      <c r="BS293" s="15"/>
      <c r="BT293" s="15"/>
      <c r="BU293" s="15"/>
      <c r="BV293" s="15"/>
      <c r="BW293" s="15"/>
      <c r="BX293" s="15"/>
      <c r="BY293" s="15"/>
      <c r="BZ293" s="15"/>
      <c r="CA293" s="15"/>
      <c r="CB293" s="15"/>
      <c r="CC293" s="15"/>
      <c r="CD293" s="15"/>
      <c r="CE293" s="15"/>
      <c r="CF293" s="15"/>
      <c r="CG293" s="15"/>
      <c r="CH293" s="15"/>
      <c r="CI293" s="15"/>
      <c r="CJ293" s="15"/>
      <c r="CK293" s="15"/>
      <c r="CL293" s="15"/>
      <c r="CM293" s="15"/>
      <c r="CN293" s="15"/>
      <c r="CO293" s="15"/>
      <c r="CP293" s="15"/>
      <c r="CQ293" s="15"/>
      <c r="CR293" s="15"/>
      <c r="CS293" s="15"/>
      <c r="CT293" s="15"/>
      <c r="CU293" s="15"/>
      <c r="CV293" s="15"/>
      <c r="CW293" s="15"/>
      <c r="CX293" s="15"/>
      <c r="CY293" s="15"/>
      <c r="CZ293" s="15"/>
      <c r="DA293" s="15"/>
      <c r="DB293" s="15"/>
      <c r="DC293" s="15"/>
      <c r="DD293" s="15"/>
      <c r="DE293" s="15"/>
      <c r="DF293" s="15"/>
      <c r="DG293" s="15"/>
      <c r="DH293" s="15"/>
      <c r="DI293" s="15"/>
      <c r="DJ293" s="15"/>
      <c r="DK293" s="15"/>
      <c r="DL293" s="15"/>
      <c r="DM293" s="15"/>
      <c r="DN293" s="15"/>
      <c r="DO293" s="15"/>
      <c r="DP293" s="15"/>
      <c r="DQ293" s="15"/>
      <c r="DR293" s="15"/>
      <c r="DS293" s="15"/>
      <c r="DT293" s="15"/>
      <c r="DU293" s="15"/>
      <c r="DV293" s="15"/>
      <c r="DW293" s="15"/>
      <c r="DX293" s="15"/>
      <c r="DY293" s="15"/>
      <c r="DZ293" s="15"/>
      <c r="EA293" s="15"/>
      <c r="EB293" s="15"/>
      <c r="EC293" s="15"/>
      <c r="ED293" s="15"/>
      <c r="EE293" s="15"/>
      <c r="EF293" s="15"/>
      <c r="EG293" s="15"/>
      <c r="EH293" s="15"/>
      <c r="EI293" s="15"/>
      <c r="EJ293" s="15"/>
      <c r="EK293" s="15"/>
      <c r="EL293" s="15"/>
      <c r="EM293" s="15"/>
      <c r="EN293" s="15"/>
      <c r="EO293" s="15"/>
      <c r="EP293" s="15"/>
      <c r="EQ293" s="15"/>
      <c r="ER293" s="15"/>
      <c r="ES293" s="15"/>
      <c r="ET293" s="15"/>
      <c r="EU293" s="15"/>
      <c r="EV293" s="15"/>
      <c r="EW293" s="15"/>
      <c r="EX293" s="15"/>
      <c r="EY293" s="15"/>
      <c r="EZ293" s="15"/>
      <c r="FA293" s="15"/>
      <c r="FB293" s="15"/>
      <c r="FC293" s="15"/>
      <c r="FD293" s="15"/>
      <c r="FE293" s="15"/>
      <c r="FF293" s="15"/>
      <c r="FG293" s="15"/>
      <c r="FH293" s="15"/>
      <c r="FI293" s="15"/>
      <c r="FJ293" s="15"/>
      <c r="FK293" s="15"/>
      <c r="FL293" s="15"/>
      <c r="FM293" s="15"/>
      <c r="FN293" s="15"/>
      <c r="FO293" s="15"/>
      <c r="FP293" s="15"/>
      <c r="FQ293" s="15"/>
      <c r="FR293" s="15"/>
      <c r="FS293" s="15"/>
      <c r="FT293" s="15"/>
      <c r="FU293" s="15"/>
      <c r="FV293" s="15"/>
      <c r="FW293" s="15"/>
      <c r="FX293" s="15"/>
      <c r="FY293" s="15"/>
      <c r="FZ293" s="15"/>
      <c r="GA293" s="15"/>
      <c r="GB293" s="15"/>
      <c r="GC293" s="15"/>
      <c r="GD293" s="15"/>
      <c r="GE293" s="15"/>
      <c r="GF293" s="15"/>
      <c r="GG293" s="15"/>
      <c r="GH293" s="15"/>
      <c r="GI293" s="15"/>
      <c r="GJ293" s="15"/>
      <c r="GK293" s="15"/>
      <c r="GL293" s="15"/>
      <c r="GM293" s="15"/>
      <c r="GN293" s="15"/>
      <c r="GO293" s="15"/>
      <c r="GP293" s="15"/>
      <c r="GQ293" s="15"/>
      <c r="GR293" s="15"/>
      <c r="GS293" s="15"/>
      <c r="GT293" s="15"/>
      <c r="GU293" s="15"/>
      <c r="GV293" s="15"/>
      <c r="GW293" s="15"/>
      <c r="GX293" s="15"/>
      <c r="GY293" s="15"/>
      <c r="GZ293" s="15"/>
      <c r="HA293" s="15"/>
      <c r="HB293" s="15"/>
      <c r="HC293" s="15"/>
      <c r="HD293" s="15"/>
      <c r="HE293" s="15"/>
      <c r="HF293" s="15"/>
      <c r="HG293" s="15"/>
      <c r="HH293" s="15"/>
      <c r="HI293" s="15"/>
      <c r="HJ293" s="15"/>
      <c r="HK293" s="15"/>
      <c r="HL293" s="15"/>
      <c r="HM293" s="15"/>
      <c r="HN293" s="15"/>
      <c r="HO293" s="15"/>
      <c r="HP293" s="15"/>
      <c r="HQ293" s="15"/>
      <c r="HR293" s="15"/>
      <c r="HS293" s="15"/>
      <c r="HT293" s="15"/>
      <c r="HU293" s="15"/>
      <c r="HV293" s="15"/>
      <c r="HW293" s="15"/>
      <c r="HX293" s="15"/>
      <c r="HY293" s="15"/>
      <c r="HZ293" s="15"/>
      <c r="IA293" s="15"/>
      <c r="IB293" s="15"/>
      <c r="IC293" s="15"/>
      <c r="ID293" s="15"/>
      <c r="IE293" s="15"/>
      <c r="IF293" s="15"/>
      <c r="IG293" s="15"/>
      <c r="IH293" s="15"/>
      <c r="II293" s="15"/>
      <c r="IJ293" s="15"/>
      <c r="IK293" s="15"/>
      <c r="IL293" s="15"/>
      <c r="IM293" s="15"/>
      <c r="IN293" s="15"/>
      <c r="IO293" s="15"/>
      <c r="IP293" s="15"/>
      <c r="IQ293" s="15"/>
      <c r="IR293" s="15"/>
      <c r="IS293" s="15"/>
      <c r="IT293" s="15"/>
      <c r="IU293" s="15"/>
      <c r="IV293" s="15"/>
    </row>
    <row r="294" spans="1:14" s="69" customFormat="1" ht="12.75">
      <c r="A294" s="179"/>
      <c r="B294" s="196"/>
      <c r="C294" s="195" t="s">
        <v>740</v>
      </c>
      <c r="D294" s="180">
        <f>SUM(D282:D293)</f>
        <v>6000</v>
      </c>
      <c r="E294" s="181">
        <f>SUM(E282:E293)</f>
        <v>12768</v>
      </c>
      <c r="F294" s="210">
        <f>SUM(F282:F293)</f>
        <v>8223</v>
      </c>
      <c r="G294" s="104">
        <f t="shared" si="11"/>
        <v>64.4031954887218</v>
      </c>
      <c r="H294" s="28"/>
      <c r="I294" s="28"/>
      <c r="J294" s="28"/>
      <c r="K294" s="28"/>
      <c r="L294" s="28"/>
      <c r="M294" s="28"/>
      <c r="N294" s="28"/>
    </row>
    <row r="295" spans="1:14" s="69" customFormat="1" ht="12.75">
      <c r="A295" s="445" t="s">
        <v>877</v>
      </c>
      <c r="B295" s="446"/>
      <c r="C295" s="446"/>
      <c r="D295" s="446"/>
      <c r="E295" s="446"/>
      <c r="F295" s="446"/>
      <c r="G295" s="446"/>
      <c r="H295" s="28"/>
      <c r="I295" s="28"/>
      <c r="J295" s="28"/>
      <c r="K295" s="28"/>
      <c r="L295" s="28"/>
      <c r="M295" s="28"/>
      <c r="N295" s="28"/>
    </row>
    <row r="296" spans="1:256" s="28" customFormat="1" ht="12.75">
      <c r="A296" s="387" t="s">
        <v>784</v>
      </c>
      <c r="B296" s="388"/>
      <c r="C296" s="388"/>
      <c r="D296" s="388"/>
      <c r="E296" s="388"/>
      <c r="F296" s="388"/>
      <c r="G296" s="388"/>
      <c r="H296" s="109"/>
      <c r="O296" s="69"/>
      <c r="P296" s="69"/>
      <c r="Q296" s="69"/>
      <c r="R296" s="69"/>
      <c r="S296" s="69"/>
      <c r="T296" s="69"/>
      <c r="U296" s="69"/>
      <c r="V296" s="69"/>
      <c r="W296" s="69"/>
      <c r="X296" s="69"/>
      <c r="Y296" s="69"/>
      <c r="Z296" s="69"/>
      <c r="AA296" s="69"/>
      <c r="AB296" s="69"/>
      <c r="AC296" s="69"/>
      <c r="AD296" s="69"/>
      <c r="AE296" s="69"/>
      <c r="AF296" s="69"/>
      <c r="AG296" s="69"/>
      <c r="AH296" s="69"/>
      <c r="AI296" s="69"/>
      <c r="AJ296" s="69"/>
      <c r="AK296" s="69"/>
      <c r="AL296" s="69"/>
      <c r="AM296" s="69"/>
      <c r="AN296" s="69"/>
      <c r="AO296" s="69"/>
      <c r="AP296" s="69"/>
      <c r="AQ296" s="69"/>
      <c r="AR296" s="69"/>
      <c r="AS296" s="69"/>
      <c r="AT296" s="69"/>
      <c r="AU296" s="69"/>
      <c r="AV296" s="69"/>
      <c r="AW296" s="69"/>
      <c r="AX296" s="69"/>
      <c r="AY296" s="69"/>
      <c r="AZ296" s="69"/>
      <c r="BA296" s="69"/>
      <c r="BB296" s="69"/>
      <c r="BC296" s="69"/>
      <c r="BD296" s="69"/>
      <c r="BE296" s="69"/>
      <c r="BF296" s="69"/>
      <c r="BG296" s="69"/>
      <c r="BH296" s="69"/>
      <c r="BI296" s="69"/>
      <c r="BJ296" s="69"/>
      <c r="BK296" s="69"/>
      <c r="BL296" s="69"/>
      <c r="BM296" s="69"/>
      <c r="BN296" s="69"/>
      <c r="BO296" s="69"/>
      <c r="BP296" s="69"/>
      <c r="BQ296" s="69"/>
      <c r="BR296" s="69"/>
      <c r="BS296" s="69"/>
      <c r="BT296" s="69"/>
      <c r="BU296" s="69"/>
      <c r="BV296" s="69"/>
      <c r="BW296" s="69"/>
      <c r="BX296" s="69"/>
      <c r="BY296" s="69"/>
      <c r="BZ296" s="69"/>
      <c r="CA296" s="69"/>
      <c r="CB296" s="69"/>
      <c r="CC296" s="69"/>
      <c r="CD296" s="69"/>
      <c r="CE296" s="69"/>
      <c r="CF296" s="69"/>
      <c r="CG296" s="69"/>
      <c r="CH296" s="69"/>
      <c r="CI296" s="69"/>
      <c r="CJ296" s="69"/>
      <c r="CK296" s="69"/>
      <c r="CL296" s="69"/>
      <c r="CM296" s="69"/>
      <c r="CN296" s="69"/>
      <c r="CO296" s="69"/>
      <c r="CP296" s="69"/>
      <c r="CQ296" s="69"/>
      <c r="CR296" s="69"/>
      <c r="CS296" s="69"/>
      <c r="CT296" s="69"/>
      <c r="CU296" s="69"/>
      <c r="CV296" s="69"/>
      <c r="CW296" s="69"/>
      <c r="CX296" s="69"/>
      <c r="CY296" s="69"/>
      <c r="CZ296" s="69"/>
      <c r="DA296" s="69"/>
      <c r="DB296" s="69"/>
      <c r="DC296" s="69"/>
      <c r="DD296" s="69"/>
      <c r="DE296" s="69"/>
      <c r="DF296" s="69"/>
      <c r="DG296" s="69"/>
      <c r="DH296" s="69"/>
      <c r="DI296" s="69"/>
      <c r="DJ296" s="69"/>
      <c r="DK296" s="69"/>
      <c r="DL296" s="69"/>
      <c r="DM296" s="69"/>
      <c r="DN296" s="69"/>
      <c r="DO296" s="69"/>
      <c r="DP296" s="69"/>
      <c r="DQ296" s="69"/>
      <c r="DR296" s="69"/>
      <c r="DS296" s="69"/>
      <c r="DT296" s="69"/>
      <c r="DU296" s="69"/>
      <c r="DV296" s="69"/>
      <c r="DW296" s="69"/>
      <c r="DX296" s="69"/>
      <c r="DY296" s="69"/>
      <c r="DZ296" s="69"/>
      <c r="EA296" s="69"/>
      <c r="EB296" s="69"/>
      <c r="EC296" s="69"/>
      <c r="ED296" s="69"/>
      <c r="EE296" s="69"/>
      <c r="EF296" s="69"/>
      <c r="EG296" s="69"/>
      <c r="EH296" s="69"/>
      <c r="EI296" s="69"/>
      <c r="EJ296" s="69"/>
      <c r="EK296" s="69"/>
      <c r="EL296" s="69"/>
      <c r="EM296" s="69"/>
      <c r="EN296" s="69"/>
      <c r="EO296" s="69"/>
      <c r="EP296" s="69"/>
      <c r="EQ296" s="69"/>
      <c r="ER296" s="69"/>
      <c r="ES296" s="69"/>
      <c r="ET296" s="69"/>
      <c r="EU296" s="69"/>
      <c r="EV296" s="69"/>
      <c r="EW296" s="69"/>
      <c r="EX296" s="69"/>
      <c r="EY296" s="69"/>
      <c r="EZ296" s="69"/>
      <c r="FA296" s="69"/>
      <c r="FB296" s="69"/>
      <c r="FC296" s="69"/>
      <c r="FD296" s="69"/>
      <c r="FE296" s="69"/>
      <c r="FF296" s="69"/>
      <c r="FG296" s="69"/>
      <c r="FH296" s="69"/>
      <c r="FI296" s="69"/>
      <c r="FJ296" s="69"/>
      <c r="FK296" s="69"/>
      <c r="FL296" s="69"/>
      <c r="FM296" s="69"/>
      <c r="FN296" s="69"/>
      <c r="FO296" s="69"/>
      <c r="FP296" s="69"/>
      <c r="FQ296" s="69"/>
      <c r="FR296" s="69"/>
      <c r="FS296" s="69"/>
      <c r="FT296" s="69"/>
      <c r="FU296" s="69"/>
      <c r="FV296" s="69"/>
      <c r="FW296" s="69"/>
      <c r="FX296" s="69"/>
      <c r="FY296" s="69"/>
      <c r="FZ296" s="69"/>
      <c r="GA296" s="69"/>
      <c r="GB296" s="69"/>
      <c r="GC296" s="69"/>
      <c r="GD296" s="69"/>
      <c r="GE296" s="69"/>
      <c r="GF296" s="69"/>
      <c r="GG296" s="69"/>
      <c r="GH296" s="69"/>
      <c r="GI296" s="69"/>
      <c r="GJ296" s="69"/>
      <c r="GK296" s="69"/>
      <c r="GL296" s="69"/>
      <c r="GM296" s="69"/>
      <c r="GN296" s="69"/>
      <c r="GO296" s="69"/>
      <c r="GP296" s="69"/>
      <c r="GQ296" s="69"/>
      <c r="GR296" s="69"/>
      <c r="GS296" s="69"/>
      <c r="GT296" s="69"/>
      <c r="GU296" s="69"/>
      <c r="GV296" s="69"/>
      <c r="GW296" s="69"/>
      <c r="GX296" s="69"/>
      <c r="GY296" s="69"/>
      <c r="GZ296" s="69"/>
      <c r="HA296" s="69"/>
      <c r="HB296" s="69"/>
      <c r="HC296" s="69"/>
      <c r="HD296" s="69"/>
      <c r="HE296" s="69"/>
      <c r="HF296" s="69"/>
      <c r="HG296" s="69"/>
      <c r="HH296" s="69"/>
      <c r="HI296" s="69"/>
      <c r="HJ296" s="69"/>
      <c r="HK296" s="69"/>
      <c r="HL296" s="69"/>
      <c r="HM296" s="69"/>
      <c r="HN296" s="69"/>
      <c r="HO296" s="69"/>
      <c r="HP296" s="69"/>
      <c r="HQ296" s="69"/>
      <c r="HR296" s="69"/>
      <c r="HS296" s="69"/>
      <c r="HT296" s="69"/>
      <c r="HU296" s="69"/>
      <c r="HV296" s="69"/>
      <c r="HW296" s="69"/>
      <c r="HX296" s="69"/>
      <c r="HY296" s="69"/>
      <c r="HZ296" s="69"/>
      <c r="IA296" s="69"/>
      <c r="IB296" s="69"/>
      <c r="IC296" s="69"/>
      <c r="ID296" s="69"/>
      <c r="IE296" s="69"/>
      <c r="IF296" s="69"/>
      <c r="IG296" s="69"/>
      <c r="IH296" s="69"/>
      <c r="II296" s="69"/>
      <c r="IJ296" s="69"/>
      <c r="IK296" s="69"/>
      <c r="IL296" s="69"/>
      <c r="IM296" s="69"/>
      <c r="IN296" s="69"/>
      <c r="IO296" s="69"/>
      <c r="IP296" s="69"/>
      <c r="IQ296" s="69"/>
      <c r="IR296" s="69"/>
      <c r="IS296" s="69"/>
      <c r="IT296" s="69"/>
      <c r="IU296" s="69"/>
      <c r="IV296" s="69"/>
    </row>
    <row r="297" spans="1:256" s="28" customFormat="1" ht="12.75">
      <c r="A297" s="387" t="s">
        <v>878</v>
      </c>
      <c r="B297" s="388"/>
      <c r="C297" s="388"/>
      <c r="D297" s="388"/>
      <c r="E297" s="388"/>
      <c r="F297" s="388"/>
      <c r="G297" s="388"/>
      <c r="H297" s="109"/>
      <c r="O297" s="69"/>
      <c r="P297" s="69"/>
      <c r="Q297" s="69"/>
      <c r="R297" s="69"/>
      <c r="S297" s="69"/>
      <c r="T297" s="69"/>
      <c r="U297" s="69"/>
      <c r="V297" s="69"/>
      <c r="W297" s="69"/>
      <c r="X297" s="69"/>
      <c r="Y297" s="69"/>
      <c r="Z297" s="69"/>
      <c r="AA297" s="69"/>
      <c r="AB297" s="69"/>
      <c r="AC297" s="69"/>
      <c r="AD297" s="69"/>
      <c r="AE297" s="69"/>
      <c r="AF297" s="69"/>
      <c r="AG297" s="69"/>
      <c r="AH297" s="69"/>
      <c r="AI297" s="69"/>
      <c r="AJ297" s="69"/>
      <c r="AK297" s="69"/>
      <c r="AL297" s="69"/>
      <c r="AM297" s="69"/>
      <c r="AN297" s="69"/>
      <c r="AO297" s="69"/>
      <c r="AP297" s="69"/>
      <c r="AQ297" s="69"/>
      <c r="AR297" s="69"/>
      <c r="AS297" s="69"/>
      <c r="AT297" s="69"/>
      <c r="AU297" s="69"/>
      <c r="AV297" s="69"/>
      <c r="AW297" s="69"/>
      <c r="AX297" s="69"/>
      <c r="AY297" s="69"/>
      <c r="AZ297" s="69"/>
      <c r="BA297" s="69"/>
      <c r="BB297" s="69"/>
      <c r="BC297" s="69"/>
      <c r="BD297" s="69"/>
      <c r="BE297" s="69"/>
      <c r="BF297" s="69"/>
      <c r="BG297" s="69"/>
      <c r="BH297" s="69"/>
      <c r="BI297" s="69"/>
      <c r="BJ297" s="69"/>
      <c r="BK297" s="69"/>
      <c r="BL297" s="69"/>
      <c r="BM297" s="69"/>
      <c r="BN297" s="69"/>
      <c r="BO297" s="69"/>
      <c r="BP297" s="69"/>
      <c r="BQ297" s="69"/>
      <c r="BR297" s="69"/>
      <c r="BS297" s="69"/>
      <c r="BT297" s="69"/>
      <c r="BU297" s="69"/>
      <c r="BV297" s="69"/>
      <c r="BW297" s="69"/>
      <c r="BX297" s="69"/>
      <c r="BY297" s="69"/>
      <c r="BZ297" s="69"/>
      <c r="CA297" s="69"/>
      <c r="CB297" s="69"/>
      <c r="CC297" s="69"/>
      <c r="CD297" s="69"/>
      <c r="CE297" s="69"/>
      <c r="CF297" s="69"/>
      <c r="CG297" s="69"/>
      <c r="CH297" s="69"/>
      <c r="CI297" s="69"/>
      <c r="CJ297" s="69"/>
      <c r="CK297" s="69"/>
      <c r="CL297" s="69"/>
      <c r="CM297" s="69"/>
      <c r="CN297" s="69"/>
      <c r="CO297" s="69"/>
      <c r="CP297" s="69"/>
      <c r="CQ297" s="69"/>
      <c r="CR297" s="69"/>
      <c r="CS297" s="69"/>
      <c r="CT297" s="69"/>
      <c r="CU297" s="69"/>
      <c r="CV297" s="69"/>
      <c r="CW297" s="69"/>
      <c r="CX297" s="69"/>
      <c r="CY297" s="69"/>
      <c r="CZ297" s="69"/>
      <c r="DA297" s="69"/>
      <c r="DB297" s="69"/>
      <c r="DC297" s="69"/>
      <c r="DD297" s="69"/>
      <c r="DE297" s="69"/>
      <c r="DF297" s="69"/>
      <c r="DG297" s="69"/>
      <c r="DH297" s="69"/>
      <c r="DI297" s="69"/>
      <c r="DJ297" s="69"/>
      <c r="DK297" s="69"/>
      <c r="DL297" s="69"/>
      <c r="DM297" s="69"/>
      <c r="DN297" s="69"/>
      <c r="DO297" s="69"/>
      <c r="DP297" s="69"/>
      <c r="DQ297" s="69"/>
      <c r="DR297" s="69"/>
      <c r="DS297" s="69"/>
      <c r="DT297" s="69"/>
      <c r="DU297" s="69"/>
      <c r="DV297" s="69"/>
      <c r="DW297" s="69"/>
      <c r="DX297" s="69"/>
      <c r="DY297" s="69"/>
      <c r="DZ297" s="69"/>
      <c r="EA297" s="69"/>
      <c r="EB297" s="69"/>
      <c r="EC297" s="69"/>
      <c r="ED297" s="69"/>
      <c r="EE297" s="69"/>
      <c r="EF297" s="69"/>
      <c r="EG297" s="69"/>
      <c r="EH297" s="69"/>
      <c r="EI297" s="69"/>
      <c r="EJ297" s="69"/>
      <c r="EK297" s="69"/>
      <c r="EL297" s="69"/>
      <c r="EM297" s="69"/>
      <c r="EN297" s="69"/>
      <c r="EO297" s="69"/>
      <c r="EP297" s="69"/>
      <c r="EQ297" s="69"/>
      <c r="ER297" s="69"/>
      <c r="ES297" s="69"/>
      <c r="ET297" s="69"/>
      <c r="EU297" s="69"/>
      <c r="EV297" s="69"/>
      <c r="EW297" s="69"/>
      <c r="EX297" s="69"/>
      <c r="EY297" s="69"/>
      <c r="EZ297" s="69"/>
      <c r="FA297" s="69"/>
      <c r="FB297" s="69"/>
      <c r="FC297" s="69"/>
      <c r="FD297" s="69"/>
      <c r="FE297" s="69"/>
      <c r="FF297" s="69"/>
      <c r="FG297" s="69"/>
      <c r="FH297" s="69"/>
      <c r="FI297" s="69"/>
      <c r="FJ297" s="69"/>
      <c r="FK297" s="69"/>
      <c r="FL297" s="69"/>
      <c r="FM297" s="69"/>
      <c r="FN297" s="69"/>
      <c r="FO297" s="69"/>
      <c r="FP297" s="69"/>
      <c r="FQ297" s="69"/>
      <c r="FR297" s="69"/>
      <c r="FS297" s="69"/>
      <c r="FT297" s="69"/>
      <c r="FU297" s="69"/>
      <c r="FV297" s="69"/>
      <c r="FW297" s="69"/>
      <c r="FX297" s="69"/>
      <c r="FY297" s="69"/>
      <c r="FZ297" s="69"/>
      <c r="GA297" s="69"/>
      <c r="GB297" s="69"/>
      <c r="GC297" s="69"/>
      <c r="GD297" s="69"/>
      <c r="GE297" s="69"/>
      <c r="GF297" s="69"/>
      <c r="GG297" s="69"/>
      <c r="GH297" s="69"/>
      <c r="GI297" s="69"/>
      <c r="GJ297" s="69"/>
      <c r="GK297" s="69"/>
      <c r="GL297" s="69"/>
      <c r="GM297" s="69"/>
      <c r="GN297" s="69"/>
      <c r="GO297" s="69"/>
      <c r="GP297" s="69"/>
      <c r="GQ297" s="69"/>
      <c r="GR297" s="69"/>
      <c r="GS297" s="69"/>
      <c r="GT297" s="69"/>
      <c r="GU297" s="69"/>
      <c r="GV297" s="69"/>
      <c r="GW297" s="69"/>
      <c r="GX297" s="69"/>
      <c r="GY297" s="69"/>
      <c r="GZ297" s="69"/>
      <c r="HA297" s="69"/>
      <c r="HB297" s="69"/>
      <c r="HC297" s="69"/>
      <c r="HD297" s="69"/>
      <c r="HE297" s="69"/>
      <c r="HF297" s="69"/>
      <c r="HG297" s="69"/>
      <c r="HH297" s="69"/>
      <c r="HI297" s="69"/>
      <c r="HJ297" s="69"/>
      <c r="HK297" s="69"/>
      <c r="HL297" s="69"/>
      <c r="HM297" s="69"/>
      <c r="HN297" s="69"/>
      <c r="HO297" s="69"/>
      <c r="HP297" s="69"/>
      <c r="HQ297" s="69"/>
      <c r="HR297" s="69"/>
      <c r="HS297" s="69"/>
      <c r="HT297" s="69"/>
      <c r="HU297" s="69"/>
      <c r="HV297" s="69"/>
      <c r="HW297" s="69"/>
      <c r="HX297" s="69"/>
      <c r="HY297" s="69"/>
      <c r="HZ297" s="69"/>
      <c r="IA297" s="69"/>
      <c r="IB297" s="69"/>
      <c r="IC297" s="69"/>
      <c r="ID297" s="69"/>
      <c r="IE297" s="69"/>
      <c r="IF297" s="69"/>
      <c r="IG297" s="69"/>
      <c r="IH297" s="69"/>
      <c r="II297" s="69"/>
      <c r="IJ297" s="69"/>
      <c r="IK297" s="69"/>
      <c r="IL297" s="69"/>
      <c r="IM297" s="69"/>
      <c r="IN297" s="69"/>
      <c r="IO297" s="69"/>
      <c r="IP297" s="69"/>
      <c r="IQ297" s="69"/>
      <c r="IR297" s="69"/>
      <c r="IS297" s="69"/>
      <c r="IT297" s="69"/>
      <c r="IU297" s="69"/>
      <c r="IV297" s="69"/>
    </row>
    <row r="298" spans="1:256" s="28" customFormat="1" ht="12.75">
      <c r="A298" s="387" t="s">
        <v>883</v>
      </c>
      <c r="B298" s="388"/>
      <c r="C298" s="388"/>
      <c r="D298" s="388"/>
      <c r="E298" s="388"/>
      <c r="F298" s="388"/>
      <c r="G298" s="388"/>
      <c r="H298" s="109"/>
      <c r="O298" s="69"/>
      <c r="P298" s="69"/>
      <c r="Q298" s="69"/>
      <c r="R298" s="69"/>
      <c r="S298" s="69"/>
      <c r="T298" s="69"/>
      <c r="U298" s="69"/>
      <c r="V298" s="69"/>
      <c r="W298" s="69"/>
      <c r="X298" s="69"/>
      <c r="Y298" s="69"/>
      <c r="Z298" s="69"/>
      <c r="AA298" s="69"/>
      <c r="AB298" s="69"/>
      <c r="AC298" s="69"/>
      <c r="AD298" s="69"/>
      <c r="AE298" s="69"/>
      <c r="AF298" s="69"/>
      <c r="AG298" s="69"/>
      <c r="AH298" s="69"/>
      <c r="AI298" s="69"/>
      <c r="AJ298" s="69"/>
      <c r="AK298" s="69"/>
      <c r="AL298" s="69"/>
      <c r="AM298" s="69"/>
      <c r="AN298" s="69"/>
      <c r="AO298" s="69"/>
      <c r="AP298" s="69"/>
      <c r="AQ298" s="69"/>
      <c r="AR298" s="69"/>
      <c r="AS298" s="69"/>
      <c r="AT298" s="69"/>
      <c r="AU298" s="69"/>
      <c r="AV298" s="69"/>
      <c r="AW298" s="69"/>
      <c r="AX298" s="69"/>
      <c r="AY298" s="69"/>
      <c r="AZ298" s="69"/>
      <c r="BA298" s="69"/>
      <c r="BB298" s="69"/>
      <c r="BC298" s="69"/>
      <c r="BD298" s="69"/>
      <c r="BE298" s="69"/>
      <c r="BF298" s="69"/>
      <c r="BG298" s="69"/>
      <c r="BH298" s="69"/>
      <c r="BI298" s="69"/>
      <c r="BJ298" s="69"/>
      <c r="BK298" s="69"/>
      <c r="BL298" s="69"/>
      <c r="BM298" s="69"/>
      <c r="BN298" s="69"/>
      <c r="BO298" s="69"/>
      <c r="BP298" s="69"/>
      <c r="BQ298" s="69"/>
      <c r="BR298" s="69"/>
      <c r="BS298" s="69"/>
      <c r="BT298" s="69"/>
      <c r="BU298" s="69"/>
      <c r="BV298" s="69"/>
      <c r="BW298" s="69"/>
      <c r="BX298" s="69"/>
      <c r="BY298" s="69"/>
      <c r="BZ298" s="69"/>
      <c r="CA298" s="69"/>
      <c r="CB298" s="69"/>
      <c r="CC298" s="69"/>
      <c r="CD298" s="69"/>
      <c r="CE298" s="69"/>
      <c r="CF298" s="69"/>
      <c r="CG298" s="69"/>
      <c r="CH298" s="69"/>
      <c r="CI298" s="69"/>
      <c r="CJ298" s="69"/>
      <c r="CK298" s="69"/>
      <c r="CL298" s="69"/>
      <c r="CM298" s="69"/>
      <c r="CN298" s="69"/>
      <c r="CO298" s="69"/>
      <c r="CP298" s="69"/>
      <c r="CQ298" s="69"/>
      <c r="CR298" s="69"/>
      <c r="CS298" s="69"/>
      <c r="CT298" s="69"/>
      <c r="CU298" s="69"/>
      <c r="CV298" s="69"/>
      <c r="CW298" s="69"/>
      <c r="CX298" s="69"/>
      <c r="CY298" s="69"/>
      <c r="CZ298" s="69"/>
      <c r="DA298" s="69"/>
      <c r="DB298" s="69"/>
      <c r="DC298" s="69"/>
      <c r="DD298" s="69"/>
      <c r="DE298" s="69"/>
      <c r="DF298" s="69"/>
      <c r="DG298" s="69"/>
      <c r="DH298" s="69"/>
      <c r="DI298" s="69"/>
      <c r="DJ298" s="69"/>
      <c r="DK298" s="69"/>
      <c r="DL298" s="69"/>
      <c r="DM298" s="69"/>
      <c r="DN298" s="69"/>
      <c r="DO298" s="69"/>
      <c r="DP298" s="69"/>
      <c r="DQ298" s="69"/>
      <c r="DR298" s="69"/>
      <c r="DS298" s="69"/>
      <c r="DT298" s="69"/>
      <c r="DU298" s="69"/>
      <c r="DV298" s="69"/>
      <c r="DW298" s="69"/>
      <c r="DX298" s="69"/>
      <c r="DY298" s="69"/>
      <c r="DZ298" s="69"/>
      <c r="EA298" s="69"/>
      <c r="EB298" s="69"/>
      <c r="EC298" s="69"/>
      <c r="ED298" s="69"/>
      <c r="EE298" s="69"/>
      <c r="EF298" s="69"/>
      <c r="EG298" s="69"/>
      <c r="EH298" s="69"/>
      <c r="EI298" s="69"/>
      <c r="EJ298" s="69"/>
      <c r="EK298" s="69"/>
      <c r="EL298" s="69"/>
      <c r="EM298" s="69"/>
      <c r="EN298" s="69"/>
      <c r="EO298" s="69"/>
      <c r="EP298" s="69"/>
      <c r="EQ298" s="69"/>
      <c r="ER298" s="69"/>
      <c r="ES298" s="69"/>
      <c r="ET298" s="69"/>
      <c r="EU298" s="69"/>
      <c r="EV298" s="69"/>
      <c r="EW298" s="69"/>
      <c r="EX298" s="69"/>
      <c r="EY298" s="69"/>
      <c r="EZ298" s="69"/>
      <c r="FA298" s="69"/>
      <c r="FB298" s="69"/>
      <c r="FC298" s="69"/>
      <c r="FD298" s="69"/>
      <c r="FE298" s="69"/>
      <c r="FF298" s="69"/>
      <c r="FG298" s="69"/>
      <c r="FH298" s="69"/>
      <c r="FI298" s="69"/>
      <c r="FJ298" s="69"/>
      <c r="FK298" s="69"/>
      <c r="FL298" s="69"/>
      <c r="FM298" s="69"/>
      <c r="FN298" s="69"/>
      <c r="FO298" s="69"/>
      <c r="FP298" s="69"/>
      <c r="FQ298" s="69"/>
      <c r="FR298" s="69"/>
      <c r="FS298" s="69"/>
      <c r="FT298" s="69"/>
      <c r="FU298" s="69"/>
      <c r="FV298" s="69"/>
      <c r="FW298" s="69"/>
      <c r="FX298" s="69"/>
      <c r="FY298" s="69"/>
      <c r="FZ298" s="69"/>
      <c r="GA298" s="69"/>
      <c r="GB298" s="69"/>
      <c r="GC298" s="69"/>
      <c r="GD298" s="69"/>
      <c r="GE298" s="69"/>
      <c r="GF298" s="69"/>
      <c r="GG298" s="69"/>
      <c r="GH298" s="69"/>
      <c r="GI298" s="69"/>
      <c r="GJ298" s="69"/>
      <c r="GK298" s="69"/>
      <c r="GL298" s="69"/>
      <c r="GM298" s="69"/>
      <c r="GN298" s="69"/>
      <c r="GO298" s="69"/>
      <c r="GP298" s="69"/>
      <c r="GQ298" s="69"/>
      <c r="GR298" s="69"/>
      <c r="GS298" s="69"/>
      <c r="GT298" s="69"/>
      <c r="GU298" s="69"/>
      <c r="GV298" s="69"/>
      <c r="GW298" s="69"/>
      <c r="GX298" s="69"/>
      <c r="GY298" s="69"/>
      <c r="GZ298" s="69"/>
      <c r="HA298" s="69"/>
      <c r="HB298" s="69"/>
      <c r="HC298" s="69"/>
      <c r="HD298" s="69"/>
      <c r="HE298" s="69"/>
      <c r="HF298" s="69"/>
      <c r="HG298" s="69"/>
      <c r="HH298" s="69"/>
      <c r="HI298" s="69"/>
      <c r="HJ298" s="69"/>
      <c r="HK298" s="69"/>
      <c r="HL298" s="69"/>
      <c r="HM298" s="69"/>
      <c r="HN298" s="69"/>
      <c r="HO298" s="69"/>
      <c r="HP298" s="69"/>
      <c r="HQ298" s="69"/>
      <c r="HR298" s="69"/>
      <c r="HS298" s="69"/>
      <c r="HT298" s="69"/>
      <c r="HU298" s="69"/>
      <c r="HV298" s="69"/>
      <c r="HW298" s="69"/>
      <c r="HX298" s="69"/>
      <c r="HY298" s="69"/>
      <c r="HZ298" s="69"/>
      <c r="IA298" s="69"/>
      <c r="IB298" s="69"/>
      <c r="IC298" s="69"/>
      <c r="ID298" s="69"/>
      <c r="IE298" s="69"/>
      <c r="IF298" s="69"/>
      <c r="IG298" s="69"/>
      <c r="IH298" s="69"/>
      <c r="II298" s="69"/>
      <c r="IJ298" s="69"/>
      <c r="IK298" s="69"/>
      <c r="IL298" s="69"/>
      <c r="IM298" s="69"/>
      <c r="IN298" s="69"/>
      <c r="IO298" s="69"/>
      <c r="IP298" s="69"/>
      <c r="IQ298" s="69"/>
      <c r="IR298" s="69"/>
      <c r="IS298" s="69"/>
      <c r="IT298" s="69"/>
      <c r="IU298" s="69"/>
      <c r="IV298" s="69"/>
    </row>
    <row r="299" spans="1:256" s="28" customFormat="1" ht="12.75">
      <c r="A299" s="387"/>
      <c r="B299" s="388"/>
      <c r="C299" s="388"/>
      <c r="D299" s="388"/>
      <c r="E299" s="388"/>
      <c r="F299" s="388"/>
      <c r="G299" s="388"/>
      <c r="H299" s="109"/>
      <c r="O299" s="69"/>
      <c r="P299" s="69"/>
      <c r="Q299" s="69"/>
      <c r="R299" s="69"/>
      <c r="S299" s="69"/>
      <c r="T299" s="69"/>
      <c r="U299" s="69"/>
      <c r="V299" s="69"/>
      <c r="W299" s="69"/>
      <c r="X299" s="69"/>
      <c r="Y299" s="69"/>
      <c r="Z299" s="69"/>
      <c r="AA299" s="69"/>
      <c r="AB299" s="69"/>
      <c r="AC299" s="69"/>
      <c r="AD299" s="69"/>
      <c r="AE299" s="69"/>
      <c r="AF299" s="69"/>
      <c r="AG299" s="69"/>
      <c r="AH299" s="69"/>
      <c r="AI299" s="69"/>
      <c r="AJ299" s="69"/>
      <c r="AK299" s="69"/>
      <c r="AL299" s="69"/>
      <c r="AM299" s="69"/>
      <c r="AN299" s="69"/>
      <c r="AO299" s="69"/>
      <c r="AP299" s="69"/>
      <c r="AQ299" s="69"/>
      <c r="AR299" s="69"/>
      <c r="AS299" s="69"/>
      <c r="AT299" s="69"/>
      <c r="AU299" s="69"/>
      <c r="AV299" s="69"/>
      <c r="AW299" s="69"/>
      <c r="AX299" s="69"/>
      <c r="AY299" s="69"/>
      <c r="AZ299" s="69"/>
      <c r="BA299" s="69"/>
      <c r="BB299" s="69"/>
      <c r="BC299" s="69"/>
      <c r="BD299" s="69"/>
      <c r="BE299" s="69"/>
      <c r="BF299" s="69"/>
      <c r="BG299" s="69"/>
      <c r="BH299" s="69"/>
      <c r="BI299" s="69"/>
      <c r="BJ299" s="69"/>
      <c r="BK299" s="69"/>
      <c r="BL299" s="69"/>
      <c r="BM299" s="69"/>
      <c r="BN299" s="69"/>
      <c r="BO299" s="69"/>
      <c r="BP299" s="69"/>
      <c r="BQ299" s="69"/>
      <c r="BR299" s="69"/>
      <c r="BS299" s="69"/>
      <c r="BT299" s="69"/>
      <c r="BU299" s="69"/>
      <c r="BV299" s="69"/>
      <c r="BW299" s="69"/>
      <c r="BX299" s="69"/>
      <c r="BY299" s="69"/>
      <c r="BZ299" s="69"/>
      <c r="CA299" s="69"/>
      <c r="CB299" s="69"/>
      <c r="CC299" s="69"/>
      <c r="CD299" s="69"/>
      <c r="CE299" s="69"/>
      <c r="CF299" s="69"/>
      <c r="CG299" s="69"/>
      <c r="CH299" s="69"/>
      <c r="CI299" s="69"/>
      <c r="CJ299" s="69"/>
      <c r="CK299" s="69"/>
      <c r="CL299" s="69"/>
      <c r="CM299" s="69"/>
      <c r="CN299" s="69"/>
      <c r="CO299" s="69"/>
      <c r="CP299" s="69"/>
      <c r="CQ299" s="69"/>
      <c r="CR299" s="69"/>
      <c r="CS299" s="69"/>
      <c r="CT299" s="69"/>
      <c r="CU299" s="69"/>
      <c r="CV299" s="69"/>
      <c r="CW299" s="69"/>
      <c r="CX299" s="69"/>
      <c r="CY299" s="69"/>
      <c r="CZ299" s="69"/>
      <c r="DA299" s="69"/>
      <c r="DB299" s="69"/>
      <c r="DC299" s="69"/>
      <c r="DD299" s="69"/>
      <c r="DE299" s="69"/>
      <c r="DF299" s="69"/>
      <c r="DG299" s="69"/>
      <c r="DH299" s="69"/>
      <c r="DI299" s="69"/>
      <c r="DJ299" s="69"/>
      <c r="DK299" s="69"/>
      <c r="DL299" s="69"/>
      <c r="DM299" s="69"/>
      <c r="DN299" s="69"/>
      <c r="DO299" s="69"/>
      <c r="DP299" s="69"/>
      <c r="DQ299" s="69"/>
      <c r="DR299" s="69"/>
      <c r="DS299" s="69"/>
      <c r="DT299" s="69"/>
      <c r="DU299" s="69"/>
      <c r="DV299" s="69"/>
      <c r="DW299" s="69"/>
      <c r="DX299" s="69"/>
      <c r="DY299" s="69"/>
      <c r="DZ299" s="69"/>
      <c r="EA299" s="69"/>
      <c r="EB299" s="69"/>
      <c r="EC299" s="69"/>
      <c r="ED299" s="69"/>
      <c r="EE299" s="69"/>
      <c r="EF299" s="69"/>
      <c r="EG299" s="69"/>
      <c r="EH299" s="69"/>
      <c r="EI299" s="69"/>
      <c r="EJ299" s="69"/>
      <c r="EK299" s="69"/>
      <c r="EL299" s="69"/>
      <c r="EM299" s="69"/>
      <c r="EN299" s="69"/>
      <c r="EO299" s="69"/>
      <c r="EP299" s="69"/>
      <c r="EQ299" s="69"/>
      <c r="ER299" s="69"/>
      <c r="ES299" s="69"/>
      <c r="ET299" s="69"/>
      <c r="EU299" s="69"/>
      <c r="EV299" s="69"/>
      <c r="EW299" s="69"/>
      <c r="EX299" s="69"/>
      <c r="EY299" s="69"/>
      <c r="EZ299" s="69"/>
      <c r="FA299" s="69"/>
      <c r="FB299" s="69"/>
      <c r="FC299" s="69"/>
      <c r="FD299" s="69"/>
      <c r="FE299" s="69"/>
      <c r="FF299" s="69"/>
      <c r="FG299" s="69"/>
      <c r="FH299" s="69"/>
      <c r="FI299" s="69"/>
      <c r="FJ299" s="69"/>
      <c r="FK299" s="69"/>
      <c r="FL299" s="69"/>
      <c r="FM299" s="69"/>
      <c r="FN299" s="69"/>
      <c r="FO299" s="69"/>
      <c r="FP299" s="69"/>
      <c r="FQ299" s="69"/>
      <c r="FR299" s="69"/>
      <c r="FS299" s="69"/>
      <c r="FT299" s="69"/>
      <c r="FU299" s="69"/>
      <c r="FV299" s="69"/>
      <c r="FW299" s="69"/>
      <c r="FX299" s="69"/>
      <c r="FY299" s="69"/>
      <c r="FZ299" s="69"/>
      <c r="GA299" s="69"/>
      <c r="GB299" s="69"/>
      <c r="GC299" s="69"/>
      <c r="GD299" s="69"/>
      <c r="GE299" s="69"/>
      <c r="GF299" s="69"/>
      <c r="GG299" s="69"/>
      <c r="GH299" s="69"/>
      <c r="GI299" s="69"/>
      <c r="GJ299" s="69"/>
      <c r="GK299" s="69"/>
      <c r="GL299" s="69"/>
      <c r="GM299" s="69"/>
      <c r="GN299" s="69"/>
      <c r="GO299" s="69"/>
      <c r="GP299" s="69"/>
      <c r="GQ299" s="69"/>
      <c r="GR299" s="69"/>
      <c r="GS299" s="69"/>
      <c r="GT299" s="69"/>
      <c r="GU299" s="69"/>
      <c r="GV299" s="69"/>
      <c r="GW299" s="69"/>
      <c r="GX299" s="69"/>
      <c r="GY299" s="69"/>
      <c r="GZ299" s="69"/>
      <c r="HA299" s="69"/>
      <c r="HB299" s="69"/>
      <c r="HC299" s="69"/>
      <c r="HD299" s="69"/>
      <c r="HE299" s="69"/>
      <c r="HF299" s="69"/>
      <c r="HG299" s="69"/>
      <c r="HH299" s="69"/>
      <c r="HI299" s="69"/>
      <c r="HJ299" s="69"/>
      <c r="HK299" s="69"/>
      <c r="HL299" s="69"/>
      <c r="HM299" s="69"/>
      <c r="HN299" s="69"/>
      <c r="HO299" s="69"/>
      <c r="HP299" s="69"/>
      <c r="HQ299" s="69"/>
      <c r="HR299" s="69"/>
      <c r="HS299" s="69"/>
      <c r="HT299" s="69"/>
      <c r="HU299" s="69"/>
      <c r="HV299" s="69"/>
      <c r="HW299" s="69"/>
      <c r="HX299" s="69"/>
      <c r="HY299" s="69"/>
      <c r="HZ299" s="69"/>
      <c r="IA299" s="69"/>
      <c r="IB299" s="69"/>
      <c r="IC299" s="69"/>
      <c r="ID299" s="69"/>
      <c r="IE299" s="69"/>
      <c r="IF299" s="69"/>
      <c r="IG299" s="69"/>
      <c r="IH299" s="69"/>
      <c r="II299" s="69"/>
      <c r="IJ299" s="69"/>
      <c r="IK299" s="69"/>
      <c r="IL299" s="69"/>
      <c r="IM299" s="69"/>
      <c r="IN299" s="69"/>
      <c r="IO299" s="69"/>
      <c r="IP299" s="69"/>
      <c r="IQ299" s="69"/>
      <c r="IR299" s="69"/>
      <c r="IS299" s="69"/>
      <c r="IT299" s="69"/>
      <c r="IU299" s="69"/>
      <c r="IV299" s="69"/>
    </row>
    <row r="300" spans="1:256" s="105" customFormat="1" ht="13.5" customHeight="1">
      <c r="A300" s="842" t="s">
        <v>431</v>
      </c>
      <c r="B300" s="842"/>
      <c r="C300" s="842"/>
      <c r="D300" s="184"/>
      <c r="E300" s="184"/>
      <c r="F300" s="184"/>
      <c r="G300" s="99"/>
      <c r="H300" s="109"/>
      <c r="I300" s="28"/>
      <c r="J300" s="28"/>
      <c r="K300" s="28"/>
      <c r="L300" s="28"/>
      <c r="M300" s="28"/>
      <c r="N300" s="28"/>
      <c r="O300" s="69"/>
      <c r="P300" s="69"/>
      <c r="Q300" s="15"/>
      <c r="R300" s="15"/>
      <c r="S300" s="15"/>
      <c r="T300" s="15"/>
      <c r="U300" s="15"/>
      <c r="V300" s="15"/>
      <c r="W300" s="15"/>
      <c r="X300" s="15"/>
      <c r="Y300" s="15"/>
      <c r="Z300" s="15"/>
      <c r="AA300" s="15"/>
      <c r="AB300" s="15"/>
      <c r="AC300" s="15"/>
      <c r="AD300" s="15"/>
      <c r="AE300" s="15"/>
      <c r="AF300" s="15"/>
      <c r="AG300" s="15"/>
      <c r="AH300" s="15"/>
      <c r="AI300" s="15"/>
      <c r="AJ300" s="15"/>
      <c r="AK300" s="15"/>
      <c r="AL300" s="15"/>
      <c r="AM300" s="15"/>
      <c r="AN300" s="15"/>
      <c r="AO300" s="15"/>
      <c r="AP300" s="15"/>
      <c r="AQ300" s="15"/>
      <c r="AR300" s="15"/>
      <c r="AS300" s="15"/>
      <c r="AT300" s="15"/>
      <c r="AU300" s="15"/>
      <c r="AV300" s="15"/>
      <c r="AW300" s="15"/>
      <c r="AX300" s="15"/>
      <c r="AY300" s="15"/>
      <c r="AZ300" s="15"/>
      <c r="BA300" s="15"/>
      <c r="BB300" s="15"/>
      <c r="BC300" s="15"/>
      <c r="BD300" s="15"/>
      <c r="BE300" s="15"/>
      <c r="BF300" s="15"/>
      <c r="BG300" s="15"/>
      <c r="BH300" s="15"/>
      <c r="BI300" s="15"/>
      <c r="BJ300" s="15"/>
      <c r="BK300" s="15"/>
      <c r="BL300" s="15"/>
      <c r="BM300" s="15"/>
      <c r="BN300" s="15"/>
      <c r="BO300" s="15"/>
      <c r="BP300" s="15"/>
      <c r="BQ300" s="15"/>
      <c r="BR300" s="15"/>
      <c r="BS300" s="15"/>
      <c r="BT300" s="15"/>
      <c r="BU300" s="15"/>
      <c r="BV300" s="15"/>
      <c r="BW300" s="15"/>
      <c r="BX300" s="15"/>
      <c r="BY300" s="15"/>
      <c r="BZ300" s="15"/>
      <c r="CA300" s="15"/>
      <c r="CB300" s="15"/>
      <c r="CC300" s="15"/>
      <c r="CD300" s="15"/>
      <c r="CE300" s="15"/>
      <c r="CF300" s="15"/>
      <c r="CG300" s="15"/>
      <c r="CH300" s="15"/>
      <c r="CI300" s="15"/>
      <c r="CJ300" s="15"/>
      <c r="CK300" s="15"/>
      <c r="CL300" s="15"/>
      <c r="CM300" s="15"/>
      <c r="CN300" s="15"/>
      <c r="CO300" s="15"/>
      <c r="CP300" s="15"/>
      <c r="CQ300" s="15"/>
      <c r="CR300" s="15"/>
      <c r="CS300" s="15"/>
      <c r="CT300" s="15"/>
      <c r="CU300" s="15"/>
      <c r="CV300" s="15"/>
      <c r="CW300" s="15"/>
      <c r="CX300" s="15"/>
      <c r="CY300" s="15"/>
      <c r="CZ300" s="15"/>
      <c r="DA300" s="15"/>
      <c r="DB300" s="15"/>
      <c r="DC300" s="15"/>
      <c r="DD300" s="15"/>
      <c r="DE300" s="15"/>
      <c r="DF300" s="15"/>
      <c r="DG300" s="15"/>
      <c r="DH300" s="15"/>
      <c r="DI300" s="15"/>
      <c r="DJ300" s="15"/>
      <c r="DK300" s="15"/>
      <c r="DL300" s="15"/>
      <c r="DM300" s="15"/>
      <c r="DN300" s="15"/>
      <c r="DO300" s="15"/>
      <c r="DP300" s="15"/>
      <c r="DQ300" s="15"/>
      <c r="DR300" s="15"/>
      <c r="DS300" s="15"/>
      <c r="DT300" s="15"/>
      <c r="DU300" s="15"/>
      <c r="DV300" s="15"/>
      <c r="DW300" s="15"/>
      <c r="DX300" s="15"/>
      <c r="DY300" s="15"/>
      <c r="DZ300" s="15"/>
      <c r="EA300" s="15"/>
      <c r="EB300" s="15"/>
      <c r="EC300" s="15"/>
      <c r="ED300" s="15"/>
      <c r="EE300" s="15"/>
      <c r="EF300" s="15"/>
      <c r="EG300" s="15"/>
      <c r="EH300" s="15"/>
      <c r="EI300" s="15"/>
      <c r="EJ300" s="15"/>
      <c r="EK300" s="15"/>
      <c r="EL300" s="15"/>
      <c r="EM300" s="15"/>
      <c r="EN300" s="15"/>
      <c r="EO300" s="15"/>
      <c r="EP300" s="15"/>
      <c r="EQ300" s="15"/>
      <c r="ER300" s="15"/>
      <c r="ES300" s="15"/>
      <c r="ET300" s="15"/>
      <c r="EU300" s="15"/>
      <c r="EV300" s="15"/>
      <c r="EW300" s="15"/>
      <c r="EX300" s="15"/>
      <c r="EY300" s="15"/>
      <c r="EZ300" s="15"/>
      <c r="FA300" s="15"/>
      <c r="FB300" s="15"/>
      <c r="FC300" s="15"/>
      <c r="FD300" s="15"/>
      <c r="FE300" s="15"/>
      <c r="FF300" s="15"/>
      <c r="FG300" s="15"/>
      <c r="FH300" s="15"/>
      <c r="FI300" s="15"/>
      <c r="FJ300" s="15"/>
      <c r="FK300" s="15"/>
      <c r="FL300" s="15"/>
      <c r="FM300" s="15"/>
      <c r="FN300" s="15"/>
      <c r="FO300" s="15"/>
      <c r="FP300" s="15"/>
      <c r="FQ300" s="15"/>
      <c r="FR300" s="15"/>
      <c r="FS300" s="15"/>
      <c r="FT300" s="15"/>
      <c r="FU300" s="15"/>
      <c r="FV300" s="15"/>
      <c r="FW300" s="15"/>
      <c r="FX300" s="15"/>
      <c r="FY300" s="15"/>
      <c r="FZ300" s="15"/>
      <c r="GA300" s="15"/>
      <c r="GB300" s="15"/>
      <c r="GC300" s="15"/>
      <c r="GD300" s="15"/>
      <c r="GE300" s="15"/>
      <c r="GF300" s="15"/>
      <c r="GG300" s="15"/>
      <c r="GH300" s="15"/>
      <c r="GI300" s="15"/>
      <c r="GJ300" s="15"/>
      <c r="GK300" s="15"/>
      <c r="GL300" s="15"/>
      <c r="GM300" s="15"/>
      <c r="GN300" s="15"/>
      <c r="GO300" s="15"/>
      <c r="GP300" s="15"/>
      <c r="GQ300" s="15"/>
      <c r="GR300" s="15"/>
      <c r="GS300" s="15"/>
      <c r="GT300" s="15"/>
      <c r="GU300" s="15"/>
      <c r="GV300" s="15"/>
      <c r="GW300" s="15"/>
      <c r="GX300" s="15"/>
      <c r="GY300" s="15"/>
      <c r="GZ300" s="15"/>
      <c r="HA300" s="15"/>
      <c r="HB300" s="15"/>
      <c r="HC300" s="15"/>
      <c r="HD300" s="15"/>
      <c r="HE300" s="15"/>
      <c r="HF300" s="15"/>
      <c r="HG300" s="15"/>
      <c r="HH300" s="15"/>
      <c r="HI300" s="15"/>
      <c r="HJ300" s="15"/>
      <c r="HK300" s="15"/>
      <c r="HL300" s="15"/>
      <c r="HM300" s="15"/>
      <c r="HN300" s="15"/>
      <c r="HO300" s="15"/>
      <c r="HP300" s="15"/>
      <c r="HQ300" s="15"/>
      <c r="HR300" s="15"/>
      <c r="HS300" s="15"/>
      <c r="HT300" s="15"/>
      <c r="HU300" s="15"/>
      <c r="HV300" s="15"/>
      <c r="HW300" s="15"/>
      <c r="HX300" s="15"/>
      <c r="HY300" s="15"/>
      <c r="HZ300" s="15"/>
      <c r="IA300" s="15"/>
      <c r="IB300" s="15"/>
      <c r="IC300" s="15"/>
      <c r="ID300" s="15"/>
      <c r="IE300" s="15"/>
      <c r="IF300" s="15"/>
      <c r="IG300" s="15"/>
      <c r="IH300" s="15"/>
      <c r="II300" s="15"/>
      <c r="IJ300" s="15"/>
      <c r="IK300" s="15"/>
      <c r="IL300" s="15"/>
      <c r="IM300" s="15"/>
      <c r="IN300" s="15"/>
      <c r="IO300" s="15"/>
      <c r="IP300" s="15"/>
      <c r="IQ300" s="15"/>
      <c r="IR300" s="15"/>
      <c r="IS300" s="15"/>
      <c r="IT300" s="15"/>
      <c r="IU300" s="15"/>
      <c r="IV300" s="15"/>
    </row>
    <row r="301" spans="1:256" s="105" customFormat="1" ht="13.5" customHeight="1">
      <c r="A301" s="20"/>
      <c r="B301" s="20"/>
      <c r="C301" s="20"/>
      <c r="D301" s="184"/>
      <c r="E301" s="184"/>
      <c r="F301" s="184"/>
      <c r="G301" s="99"/>
      <c r="H301" s="109"/>
      <c r="I301" s="28"/>
      <c r="J301" s="28"/>
      <c r="K301" s="28"/>
      <c r="L301" s="28"/>
      <c r="M301" s="28"/>
      <c r="N301" s="28"/>
      <c r="O301" s="69"/>
      <c r="P301" s="69"/>
      <c r="Q301" s="15"/>
      <c r="R301" s="15"/>
      <c r="S301" s="15"/>
      <c r="T301" s="15"/>
      <c r="U301" s="15"/>
      <c r="V301" s="15"/>
      <c r="W301" s="15"/>
      <c r="X301" s="15"/>
      <c r="Y301" s="15"/>
      <c r="Z301" s="15"/>
      <c r="AA301" s="15"/>
      <c r="AB301" s="15"/>
      <c r="AC301" s="15"/>
      <c r="AD301" s="15"/>
      <c r="AE301" s="15"/>
      <c r="AF301" s="15"/>
      <c r="AG301" s="15"/>
      <c r="AH301" s="15"/>
      <c r="AI301" s="15"/>
      <c r="AJ301" s="15"/>
      <c r="AK301" s="15"/>
      <c r="AL301" s="15"/>
      <c r="AM301" s="15"/>
      <c r="AN301" s="15"/>
      <c r="AO301" s="15"/>
      <c r="AP301" s="15"/>
      <c r="AQ301" s="15"/>
      <c r="AR301" s="15"/>
      <c r="AS301" s="15"/>
      <c r="AT301" s="15"/>
      <c r="AU301" s="15"/>
      <c r="AV301" s="15"/>
      <c r="AW301" s="15"/>
      <c r="AX301" s="15"/>
      <c r="AY301" s="15"/>
      <c r="AZ301" s="15"/>
      <c r="BA301" s="15"/>
      <c r="BB301" s="15"/>
      <c r="BC301" s="15"/>
      <c r="BD301" s="15"/>
      <c r="BE301" s="15"/>
      <c r="BF301" s="15"/>
      <c r="BG301" s="15"/>
      <c r="BH301" s="15"/>
      <c r="BI301" s="15"/>
      <c r="BJ301" s="15"/>
      <c r="BK301" s="15"/>
      <c r="BL301" s="15"/>
      <c r="BM301" s="15"/>
      <c r="BN301" s="15"/>
      <c r="BO301" s="15"/>
      <c r="BP301" s="15"/>
      <c r="BQ301" s="15"/>
      <c r="BR301" s="15"/>
      <c r="BS301" s="15"/>
      <c r="BT301" s="15"/>
      <c r="BU301" s="15"/>
      <c r="BV301" s="15"/>
      <c r="BW301" s="15"/>
      <c r="BX301" s="15"/>
      <c r="BY301" s="15"/>
      <c r="BZ301" s="15"/>
      <c r="CA301" s="15"/>
      <c r="CB301" s="15"/>
      <c r="CC301" s="15"/>
      <c r="CD301" s="15"/>
      <c r="CE301" s="15"/>
      <c r="CF301" s="15"/>
      <c r="CG301" s="15"/>
      <c r="CH301" s="15"/>
      <c r="CI301" s="15"/>
      <c r="CJ301" s="15"/>
      <c r="CK301" s="15"/>
      <c r="CL301" s="15"/>
      <c r="CM301" s="15"/>
      <c r="CN301" s="15"/>
      <c r="CO301" s="15"/>
      <c r="CP301" s="15"/>
      <c r="CQ301" s="15"/>
      <c r="CR301" s="15"/>
      <c r="CS301" s="15"/>
      <c r="CT301" s="15"/>
      <c r="CU301" s="15"/>
      <c r="CV301" s="15"/>
      <c r="CW301" s="15"/>
      <c r="CX301" s="15"/>
      <c r="CY301" s="15"/>
      <c r="CZ301" s="15"/>
      <c r="DA301" s="15"/>
      <c r="DB301" s="15"/>
      <c r="DC301" s="15"/>
      <c r="DD301" s="15"/>
      <c r="DE301" s="15"/>
      <c r="DF301" s="15"/>
      <c r="DG301" s="15"/>
      <c r="DH301" s="15"/>
      <c r="DI301" s="15"/>
      <c r="DJ301" s="15"/>
      <c r="DK301" s="15"/>
      <c r="DL301" s="15"/>
      <c r="DM301" s="15"/>
      <c r="DN301" s="15"/>
      <c r="DO301" s="15"/>
      <c r="DP301" s="15"/>
      <c r="DQ301" s="15"/>
      <c r="DR301" s="15"/>
      <c r="DS301" s="15"/>
      <c r="DT301" s="15"/>
      <c r="DU301" s="15"/>
      <c r="DV301" s="15"/>
      <c r="DW301" s="15"/>
      <c r="DX301" s="15"/>
      <c r="DY301" s="15"/>
      <c r="DZ301" s="15"/>
      <c r="EA301" s="15"/>
      <c r="EB301" s="15"/>
      <c r="EC301" s="15"/>
      <c r="ED301" s="15"/>
      <c r="EE301" s="15"/>
      <c r="EF301" s="15"/>
      <c r="EG301" s="15"/>
      <c r="EH301" s="15"/>
      <c r="EI301" s="15"/>
      <c r="EJ301" s="15"/>
      <c r="EK301" s="15"/>
      <c r="EL301" s="15"/>
      <c r="EM301" s="15"/>
      <c r="EN301" s="15"/>
      <c r="EO301" s="15"/>
      <c r="EP301" s="15"/>
      <c r="EQ301" s="15"/>
      <c r="ER301" s="15"/>
      <c r="ES301" s="15"/>
      <c r="ET301" s="15"/>
      <c r="EU301" s="15"/>
      <c r="EV301" s="15"/>
      <c r="EW301" s="15"/>
      <c r="EX301" s="15"/>
      <c r="EY301" s="15"/>
      <c r="EZ301" s="15"/>
      <c r="FA301" s="15"/>
      <c r="FB301" s="15"/>
      <c r="FC301" s="15"/>
      <c r="FD301" s="15"/>
      <c r="FE301" s="15"/>
      <c r="FF301" s="15"/>
      <c r="FG301" s="15"/>
      <c r="FH301" s="15"/>
      <c r="FI301" s="15"/>
      <c r="FJ301" s="15"/>
      <c r="FK301" s="15"/>
      <c r="FL301" s="15"/>
      <c r="FM301" s="15"/>
      <c r="FN301" s="15"/>
      <c r="FO301" s="15"/>
      <c r="FP301" s="15"/>
      <c r="FQ301" s="15"/>
      <c r="FR301" s="15"/>
      <c r="FS301" s="15"/>
      <c r="FT301" s="15"/>
      <c r="FU301" s="15"/>
      <c r="FV301" s="15"/>
      <c r="FW301" s="15"/>
      <c r="FX301" s="15"/>
      <c r="FY301" s="15"/>
      <c r="FZ301" s="15"/>
      <c r="GA301" s="15"/>
      <c r="GB301" s="15"/>
      <c r="GC301" s="15"/>
      <c r="GD301" s="15"/>
      <c r="GE301" s="15"/>
      <c r="GF301" s="15"/>
      <c r="GG301" s="15"/>
      <c r="GH301" s="15"/>
      <c r="GI301" s="15"/>
      <c r="GJ301" s="15"/>
      <c r="GK301" s="15"/>
      <c r="GL301" s="15"/>
      <c r="GM301" s="15"/>
      <c r="GN301" s="15"/>
      <c r="GO301" s="15"/>
      <c r="GP301" s="15"/>
      <c r="GQ301" s="15"/>
      <c r="GR301" s="15"/>
      <c r="GS301" s="15"/>
      <c r="GT301" s="15"/>
      <c r="GU301" s="15"/>
      <c r="GV301" s="15"/>
      <c r="GW301" s="15"/>
      <c r="GX301" s="15"/>
      <c r="GY301" s="15"/>
      <c r="GZ301" s="15"/>
      <c r="HA301" s="15"/>
      <c r="HB301" s="15"/>
      <c r="HC301" s="15"/>
      <c r="HD301" s="15"/>
      <c r="HE301" s="15"/>
      <c r="HF301" s="15"/>
      <c r="HG301" s="15"/>
      <c r="HH301" s="15"/>
      <c r="HI301" s="15"/>
      <c r="HJ301" s="15"/>
      <c r="HK301" s="15"/>
      <c r="HL301" s="15"/>
      <c r="HM301" s="15"/>
      <c r="HN301" s="15"/>
      <c r="HO301" s="15"/>
      <c r="HP301" s="15"/>
      <c r="HQ301" s="15"/>
      <c r="HR301" s="15"/>
      <c r="HS301" s="15"/>
      <c r="HT301" s="15"/>
      <c r="HU301" s="15"/>
      <c r="HV301" s="15"/>
      <c r="HW301" s="15"/>
      <c r="HX301" s="15"/>
      <c r="HY301" s="15"/>
      <c r="HZ301" s="15"/>
      <c r="IA301" s="15"/>
      <c r="IB301" s="15"/>
      <c r="IC301" s="15"/>
      <c r="ID301" s="15"/>
      <c r="IE301" s="15"/>
      <c r="IF301" s="15"/>
      <c r="IG301" s="15"/>
      <c r="IH301" s="15"/>
      <c r="II301" s="15"/>
      <c r="IJ301" s="15"/>
      <c r="IK301" s="15"/>
      <c r="IL301" s="15"/>
      <c r="IM301" s="15"/>
      <c r="IN301" s="15"/>
      <c r="IO301" s="15"/>
      <c r="IP301" s="15"/>
      <c r="IQ301" s="15"/>
      <c r="IR301" s="15"/>
      <c r="IS301" s="15"/>
      <c r="IT301" s="15"/>
      <c r="IU301" s="15"/>
      <c r="IV301" s="15"/>
    </row>
    <row r="302" spans="1:7" ht="26.25" customHeight="1">
      <c r="A302" s="7" t="s">
        <v>325</v>
      </c>
      <c r="B302" s="7" t="s">
        <v>327</v>
      </c>
      <c r="C302" s="5" t="s">
        <v>328</v>
      </c>
      <c r="D302" s="44" t="s">
        <v>471</v>
      </c>
      <c r="E302" s="51" t="s">
        <v>472</v>
      </c>
      <c r="F302" s="5" t="s">
        <v>299</v>
      </c>
      <c r="G302" s="43" t="s">
        <v>473</v>
      </c>
    </row>
    <row r="303" spans="1:7" ht="39.75" customHeight="1">
      <c r="A303" s="130" t="s">
        <v>156</v>
      </c>
      <c r="B303" s="127">
        <v>3719</v>
      </c>
      <c r="C303" s="128" t="s">
        <v>388</v>
      </c>
      <c r="D303" s="344">
        <v>4270</v>
      </c>
      <c r="E303" s="267">
        <v>4270</v>
      </c>
      <c r="F303" s="267">
        <v>3212</v>
      </c>
      <c r="G303" s="158">
        <f>F303/E303*100</f>
        <v>75.22248243559719</v>
      </c>
    </row>
    <row r="304" spans="1:256" s="28" customFormat="1" ht="12.75">
      <c r="A304" s="179"/>
      <c r="B304" s="196"/>
      <c r="C304" s="195" t="s">
        <v>741</v>
      </c>
      <c r="D304" s="181">
        <f>SUM(D303:D303)</f>
        <v>4270</v>
      </c>
      <c r="E304" s="181">
        <f>SUM(E303:E303)</f>
        <v>4270</v>
      </c>
      <c r="F304" s="210">
        <f>SUM(F303:F303)</f>
        <v>3212</v>
      </c>
      <c r="G304" s="104">
        <f>F304/E304*100</f>
        <v>75.22248243559719</v>
      </c>
      <c r="O304" s="69"/>
      <c r="P304" s="15"/>
      <c r="Q304" s="15"/>
      <c r="R304" s="15"/>
      <c r="S304" s="15"/>
      <c r="T304" s="15"/>
      <c r="U304" s="15"/>
      <c r="V304" s="15"/>
      <c r="W304" s="15"/>
      <c r="X304" s="15"/>
      <c r="Y304" s="15"/>
      <c r="Z304" s="15"/>
      <c r="AA304" s="15"/>
      <c r="AB304" s="15"/>
      <c r="AC304" s="15"/>
      <c r="AD304" s="15"/>
      <c r="AE304" s="15"/>
      <c r="AF304" s="15"/>
      <c r="AG304" s="15"/>
      <c r="AH304" s="15"/>
      <c r="AI304" s="15"/>
      <c r="AJ304" s="15"/>
      <c r="AK304" s="15"/>
      <c r="AL304" s="15"/>
      <c r="AM304" s="15"/>
      <c r="AN304" s="15"/>
      <c r="AO304" s="15"/>
      <c r="AP304" s="15"/>
      <c r="AQ304" s="15"/>
      <c r="AR304" s="15"/>
      <c r="AS304" s="15"/>
      <c r="AT304" s="15"/>
      <c r="AU304" s="15"/>
      <c r="AV304" s="15"/>
      <c r="AW304" s="15"/>
      <c r="AX304" s="15"/>
      <c r="AY304" s="15"/>
      <c r="AZ304" s="15"/>
      <c r="BA304" s="15"/>
      <c r="BB304" s="15"/>
      <c r="BC304" s="15"/>
      <c r="BD304" s="15"/>
      <c r="BE304" s="15"/>
      <c r="BF304" s="15"/>
      <c r="BG304" s="15"/>
      <c r="BH304" s="15"/>
      <c r="BI304" s="15"/>
      <c r="BJ304" s="15"/>
      <c r="BK304" s="15"/>
      <c r="BL304" s="15"/>
      <c r="BM304" s="15"/>
      <c r="BN304" s="15"/>
      <c r="BO304" s="15"/>
      <c r="BP304" s="15"/>
      <c r="BQ304" s="15"/>
      <c r="BR304" s="15"/>
      <c r="BS304" s="15"/>
      <c r="BT304" s="15"/>
      <c r="BU304" s="15"/>
      <c r="BV304" s="15"/>
      <c r="BW304" s="15"/>
      <c r="BX304" s="15"/>
      <c r="BY304" s="15"/>
      <c r="BZ304" s="15"/>
      <c r="CA304" s="15"/>
      <c r="CB304" s="15"/>
      <c r="CC304" s="15"/>
      <c r="CD304" s="15"/>
      <c r="CE304" s="15"/>
      <c r="CF304" s="15"/>
      <c r="CG304" s="15"/>
      <c r="CH304" s="15"/>
      <c r="CI304" s="15"/>
      <c r="CJ304" s="15"/>
      <c r="CK304" s="15"/>
      <c r="CL304" s="15"/>
      <c r="CM304" s="15"/>
      <c r="CN304" s="15"/>
      <c r="CO304" s="15"/>
      <c r="CP304" s="15"/>
      <c r="CQ304" s="15"/>
      <c r="CR304" s="15"/>
      <c r="CS304" s="15"/>
      <c r="CT304" s="15"/>
      <c r="CU304" s="15"/>
      <c r="CV304" s="15"/>
      <c r="CW304" s="15"/>
      <c r="CX304" s="15"/>
      <c r="CY304" s="15"/>
      <c r="CZ304" s="15"/>
      <c r="DA304" s="15"/>
      <c r="DB304" s="15"/>
      <c r="DC304" s="15"/>
      <c r="DD304" s="15"/>
      <c r="DE304" s="15"/>
      <c r="DF304" s="15"/>
      <c r="DG304" s="15"/>
      <c r="DH304" s="15"/>
      <c r="DI304" s="15"/>
      <c r="DJ304" s="15"/>
      <c r="DK304" s="15"/>
      <c r="DL304" s="15"/>
      <c r="DM304" s="15"/>
      <c r="DN304" s="15"/>
      <c r="DO304" s="15"/>
      <c r="DP304" s="15"/>
      <c r="DQ304" s="15"/>
      <c r="DR304" s="15"/>
      <c r="DS304" s="15"/>
      <c r="DT304" s="15"/>
      <c r="DU304" s="15"/>
      <c r="DV304" s="15"/>
      <c r="DW304" s="15"/>
      <c r="DX304" s="15"/>
      <c r="DY304" s="15"/>
      <c r="DZ304" s="15"/>
      <c r="EA304" s="15"/>
      <c r="EB304" s="15"/>
      <c r="EC304" s="15"/>
      <c r="ED304" s="15"/>
      <c r="EE304" s="15"/>
      <c r="EF304" s="15"/>
      <c r="EG304" s="15"/>
      <c r="EH304" s="15"/>
      <c r="EI304" s="15"/>
      <c r="EJ304" s="15"/>
      <c r="EK304" s="15"/>
      <c r="EL304" s="15"/>
      <c r="EM304" s="15"/>
      <c r="EN304" s="15"/>
      <c r="EO304" s="15"/>
      <c r="EP304" s="15"/>
      <c r="EQ304" s="15"/>
      <c r="ER304" s="15"/>
      <c r="ES304" s="15"/>
      <c r="ET304" s="15"/>
      <c r="EU304" s="15"/>
      <c r="EV304" s="15"/>
      <c r="EW304" s="15"/>
      <c r="EX304" s="15"/>
      <c r="EY304" s="15"/>
      <c r="EZ304" s="15"/>
      <c r="FA304" s="15"/>
      <c r="FB304" s="15"/>
      <c r="FC304" s="15"/>
      <c r="FD304" s="15"/>
      <c r="FE304" s="15"/>
      <c r="FF304" s="15"/>
      <c r="FG304" s="15"/>
      <c r="FH304" s="15"/>
      <c r="FI304" s="15"/>
      <c r="FJ304" s="15"/>
      <c r="FK304" s="15"/>
      <c r="FL304" s="15"/>
      <c r="FM304" s="15"/>
      <c r="FN304" s="15"/>
      <c r="FO304" s="15"/>
      <c r="FP304" s="15"/>
      <c r="FQ304" s="15"/>
      <c r="FR304" s="15"/>
      <c r="FS304" s="15"/>
      <c r="FT304" s="15"/>
      <c r="FU304" s="15"/>
      <c r="FV304" s="15"/>
      <c r="FW304" s="15"/>
      <c r="FX304" s="15"/>
      <c r="FY304" s="15"/>
      <c r="FZ304" s="15"/>
      <c r="GA304" s="15"/>
      <c r="GB304" s="15"/>
      <c r="GC304" s="15"/>
      <c r="GD304" s="15"/>
      <c r="GE304" s="15"/>
      <c r="GF304" s="15"/>
      <c r="GG304" s="15"/>
      <c r="GH304" s="15"/>
      <c r="GI304" s="15"/>
      <c r="GJ304" s="15"/>
      <c r="GK304" s="15"/>
      <c r="GL304" s="15"/>
      <c r="GM304" s="15"/>
      <c r="GN304" s="15"/>
      <c r="GO304" s="15"/>
      <c r="GP304" s="15"/>
      <c r="GQ304" s="15"/>
      <c r="GR304" s="15"/>
      <c r="GS304" s="15"/>
      <c r="GT304" s="15"/>
      <c r="GU304" s="15"/>
      <c r="GV304" s="15"/>
      <c r="GW304" s="15"/>
      <c r="GX304" s="15"/>
      <c r="GY304" s="15"/>
      <c r="GZ304" s="15"/>
      <c r="HA304" s="15"/>
      <c r="HB304" s="15"/>
      <c r="HC304" s="15"/>
      <c r="HD304" s="15"/>
      <c r="HE304" s="15"/>
      <c r="HF304" s="15"/>
      <c r="HG304" s="15"/>
      <c r="HH304" s="15"/>
      <c r="HI304" s="15"/>
      <c r="HJ304" s="15"/>
      <c r="HK304" s="15"/>
      <c r="HL304" s="15"/>
      <c r="HM304" s="15"/>
      <c r="HN304" s="15"/>
      <c r="HO304" s="15"/>
      <c r="HP304" s="15"/>
      <c r="HQ304" s="15"/>
      <c r="HR304" s="15"/>
      <c r="HS304" s="15"/>
      <c r="HT304" s="15"/>
      <c r="HU304" s="15"/>
      <c r="HV304" s="15"/>
      <c r="HW304" s="15"/>
      <c r="HX304" s="15"/>
      <c r="HY304" s="15"/>
      <c r="HZ304" s="15"/>
      <c r="IA304" s="15"/>
      <c r="IB304" s="15"/>
      <c r="IC304" s="15"/>
      <c r="ID304" s="15"/>
      <c r="IE304" s="15"/>
      <c r="IF304" s="15"/>
      <c r="IG304" s="15"/>
      <c r="IH304" s="15"/>
      <c r="II304" s="15"/>
      <c r="IJ304" s="15"/>
      <c r="IK304" s="15"/>
      <c r="IL304" s="15"/>
      <c r="IM304" s="15"/>
      <c r="IN304" s="15"/>
      <c r="IO304" s="15"/>
      <c r="IP304" s="15"/>
      <c r="IQ304" s="15"/>
      <c r="IR304" s="15"/>
      <c r="IS304" s="15"/>
      <c r="IT304" s="15"/>
      <c r="IU304" s="15"/>
      <c r="IV304" s="15"/>
    </row>
    <row r="305" spans="1:256" s="28" customFormat="1" ht="12.75">
      <c r="A305" s="16"/>
      <c r="B305" s="59"/>
      <c r="C305" s="183"/>
      <c r="D305" s="184"/>
      <c r="E305" s="185"/>
      <c r="F305" s="229"/>
      <c r="G305" s="29"/>
      <c r="O305" s="69"/>
      <c r="P305" s="15"/>
      <c r="Q305" s="15"/>
      <c r="R305" s="15"/>
      <c r="S305" s="15"/>
      <c r="T305" s="15"/>
      <c r="U305" s="15"/>
      <c r="V305" s="15"/>
      <c r="W305" s="15"/>
      <c r="X305" s="15"/>
      <c r="Y305" s="15"/>
      <c r="Z305" s="15"/>
      <c r="AA305" s="15"/>
      <c r="AB305" s="15"/>
      <c r="AC305" s="15"/>
      <c r="AD305" s="15"/>
      <c r="AE305" s="15"/>
      <c r="AF305" s="15"/>
      <c r="AG305" s="15"/>
      <c r="AH305" s="15"/>
      <c r="AI305" s="15"/>
      <c r="AJ305" s="15"/>
      <c r="AK305" s="15"/>
      <c r="AL305" s="15"/>
      <c r="AM305" s="15"/>
      <c r="AN305" s="15"/>
      <c r="AO305" s="15"/>
      <c r="AP305" s="15"/>
      <c r="AQ305" s="15"/>
      <c r="AR305" s="15"/>
      <c r="AS305" s="15"/>
      <c r="AT305" s="15"/>
      <c r="AU305" s="15"/>
      <c r="AV305" s="15"/>
      <c r="AW305" s="15"/>
      <c r="AX305" s="15"/>
      <c r="AY305" s="15"/>
      <c r="AZ305" s="15"/>
      <c r="BA305" s="15"/>
      <c r="BB305" s="15"/>
      <c r="BC305" s="15"/>
      <c r="BD305" s="15"/>
      <c r="BE305" s="15"/>
      <c r="BF305" s="15"/>
      <c r="BG305" s="15"/>
      <c r="BH305" s="15"/>
      <c r="BI305" s="15"/>
      <c r="BJ305" s="15"/>
      <c r="BK305" s="15"/>
      <c r="BL305" s="15"/>
      <c r="BM305" s="15"/>
      <c r="BN305" s="15"/>
      <c r="BO305" s="15"/>
      <c r="BP305" s="15"/>
      <c r="BQ305" s="15"/>
      <c r="BR305" s="15"/>
      <c r="BS305" s="15"/>
      <c r="BT305" s="15"/>
      <c r="BU305" s="15"/>
      <c r="BV305" s="15"/>
      <c r="BW305" s="15"/>
      <c r="BX305" s="15"/>
      <c r="BY305" s="15"/>
      <c r="BZ305" s="15"/>
      <c r="CA305" s="15"/>
      <c r="CB305" s="15"/>
      <c r="CC305" s="15"/>
      <c r="CD305" s="15"/>
      <c r="CE305" s="15"/>
      <c r="CF305" s="15"/>
      <c r="CG305" s="15"/>
      <c r="CH305" s="15"/>
      <c r="CI305" s="15"/>
      <c r="CJ305" s="15"/>
      <c r="CK305" s="15"/>
      <c r="CL305" s="15"/>
      <c r="CM305" s="15"/>
      <c r="CN305" s="15"/>
      <c r="CO305" s="15"/>
      <c r="CP305" s="15"/>
      <c r="CQ305" s="15"/>
      <c r="CR305" s="15"/>
      <c r="CS305" s="15"/>
      <c r="CT305" s="15"/>
      <c r="CU305" s="15"/>
      <c r="CV305" s="15"/>
      <c r="CW305" s="15"/>
      <c r="CX305" s="15"/>
      <c r="CY305" s="15"/>
      <c r="CZ305" s="15"/>
      <c r="DA305" s="15"/>
      <c r="DB305" s="15"/>
      <c r="DC305" s="15"/>
      <c r="DD305" s="15"/>
      <c r="DE305" s="15"/>
      <c r="DF305" s="15"/>
      <c r="DG305" s="15"/>
      <c r="DH305" s="15"/>
      <c r="DI305" s="15"/>
      <c r="DJ305" s="15"/>
      <c r="DK305" s="15"/>
      <c r="DL305" s="15"/>
      <c r="DM305" s="15"/>
      <c r="DN305" s="15"/>
      <c r="DO305" s="15"/>
      <c r="DP305" s="15"/>
      <c r="DQ305" s="15"/>
      <c r="DR305" s="15"/>
      <c r="DS305" s="15"/>
      <c r="DT305" s="15"/>
      <c r="DU305" s="15"/>
      <c r="DV305" s="15"/>
      <c r="DW305" s="15"/>
      <c r="DX305" s="15"/>
      <c r="DY305" s="15"/>
      <c r="DZ305" s="15"/>
      <c r="EA305" s="15"/>
      <c r="EB305" s="15"/>
      <c r="EC305" s="15"/>
      <c r="ED305" s="15"/>
      <c r="EE305" s="15"/>
      <c r="EF305" s="15"/>
      <c r="EG305" s="15"/>
      <c r="EH305" s="15"/>
      <c r="EI305" s="15"/>
      <c r="EJ305" s="15"/>
      <c r="EK305" s="15"/>
      <c r="EL305" s="15"/>
      <c r="EM305" s="15"/>
      <c r="EN305" s="15"/>
      <c r="EO305" s="15"/>
      <c r="EP305" s="15"/>
      <c r="EQ305" s="15"/>
      <c r="ER305" s="15"/>
      <c r="ES305" s="15"/>
      <c r="ET305" s="15"/>
      <c r="EU305" s="15"/>
      <c r="EV305" s="15"/>
      <c r="EW305" s="15"/>
      <c r="EX305" s="15"/>
      <c r="EY305" s="15"/>
      <c r="EZ305" s="15"/>
      <c r="FA305" s="15"/>
      <c r="FB305" s="15"/>
      <c r="FC305" s="15"/>
      <c r="FD305" s="15"/>
      <c r="FE305" s="15"/>
      <c r="FF305" s="15"/>
      <c r="FG305" s="15"/>
      <c r="FH305" s="15"/>
      <c r="FI305" s="15"/>
      <c r="FJ305" s="15"/>
      <c r="FK305" s="15"/>
      <c r="FL305" s="15"/>
      <c r="FM305" s="15"/>
      <c r="FN305" s="15"/>
      <c r="FO305" s="15"/>
      <c r="FP305" s="15"/>
      <c r="FQ305" s="15"/>
      <c r="FR305" s="15"/>
      <c r="FS305" s="15"/>
      <c r="FT305" s="15"/>
      <c r="FU305" s="15"/>
      <c r="FV305" s="15"/>
      <c r="FW305" s="15"/>
      <c r="FX305" s="15"/>
      <c r="FY305" s="15"/>
      <c r="FZ305" s="15"/>
      <c r="GA305" s="15"/>
      <c r="GB305" s="15"/>
      <c r="GC305" s="15"/>
      <c r="GD305" s="15"/>
      <c r="GE305" s="15"/>
      <c r="GF305" s="15"/>
      <c r="GG305" s="15"/>
      <c r="GH305" s="15"/>
      <c r="GI305" s="15"/>
      <c r="GJ305" s="15"/>
      <c r="GK305" s="15"/>
      <c r="GL305" s="15"/>
      <c r="GM305" s="15"/>
      <c r="GN305" s="15"/>
      <c r="GO305" s="15"/>
      <c r="GP305" s="15"/>
      <c r="GQ305" s="15"/>
      <c r="GR305" s="15"/>
      <c r="GS305" s="15"/>
      <c r="GT305" s="15"/>
      <c r="GU305" s="15"/>
      <c r="GV305" s="15"/>
      <c r="GW305" s="15"/>
      <c r="GX305" s="15"/>
      <c r="GY305" s="15"/>
      <c r="GZ305" s="15"/>
      <c r="HA305" s="15"/>
      <c r="HB305" s="15"/>
      <c r="HC305" s="15"/>
      <c r="HD305" s="15"/>
      <c r="HE305" s="15"/>
      <c r="HF305" s="15"/>
      <c r="HG305" s="15"/>
      <c r="HH305" s="15"/>
      <c r="HI305" s="15"/>
      <c r="HJ305" s="15"/>
      <c r="HK305" s="15"/>
      <c r="HL305" s="15"/>
      <c r="HM305" s="15"/>
      <c r="HN305" s="15"/>
      <c r="HO305" s="15"/>
      <c r="HP305" s="15"/>
      <c r="HQ305" s="15"/>
      <c r="HR305" s="15"/>
      <c r="HS305" s="15"/>
      <c r="HT305" s="15"/>
      <c r="HU305" s="15"/>
      <c r="HV305" s="15"/>
      <c r="HW305" s="15"/>
      <c r="HX305" s="15"/>
      <c r="HY305" s="15"/>
      <c r="HZ305" s="15"/>
      <c r="IA305" s="15"/>
      <c r="IB305" s="15"/>
      <c r="IC305" s="15"/>
      <c r="ID305" s="15"/>
      <c r="IE305" s="15"/>
      <c r="IF305" s="15"/>
      <c r="IG305" s="15"/>
      <c r="IH305" s="15"/>
      <c r="II305" s="15"/>
      <c r="IJ305" s="15"/>
      <c r="IK305" s="15"/>
      <c r="IL305" s="15"/>
      <c r="IM305" s="15"/>
      <c r="IN305" s="15"/>
      <c r="IO305" s="15"/>
      <c r="IP305" s="15"/>
      <c r="IQ305" s="15"/>
      <c r="IR305" s="15"/>
      <c r="IS305" s="15"/>
      <c r="IT305" s="15"/>
      <c r="IU305" s="15"/>
      <c r="IV305" s="15"/>
    </row>
    <row r="306" spans="1:256" s="105" customFormat="1" ht="12.75">
      <c r="A306" s="188"/>
      <c r="B306" s="198"/>
      <c r="C306" s="197" t="s">
        <v>742</v>
      </c>
      <c r="D306" s="189">
        <f>D294+D303</f>
        <v>10270</v>
      </c>
      <c r="E306" s="189">
        <f>E294+E304</f>
        <v>17038</v>
      </c>
      <c r="F306" s="189">
        <f>F294+F304</f>
        <v>11435</v>
      </c>
      <c r="G306" s="10">
        <f>F306/E306*100</f>
        <v>67.11468482216223</v>
      </c>
      <c r="H306" s="109"/>
      <c r="I306" s="28"/>
      <c r="J306" s="28"/>
      <c r="K306" s="28"/>
      <c r="L306" s="28"/>
      <c r="M306" s="28"/>
      <c r="N306" s="28"/>
      <c r="O306" s="69"/>
      <c r="P306" s="69"/>
      <c r="Q306" s="15"/>
      <c r="R306" s="15"/>
      <c r="S306" s="15"/>
      <c r="T306" s="15"/>
      <c r="U306" s="15"/>
      <c r="V306" s="15"/>
      <c r="W306" s="15"/>
      <c r="X306" s="15"/>
      <c r="Y306" s="15"/>
      <c r="Z306" s="15"/>
      <c r="AA306" s="15"/>
      <c r="AB306" s="15"/>
      <c r="AC306" s="15"/>
      <c r="AD306" s="15"/>
      <c r="AE306" s="15"/>
      <c r="AF306" s="15"/>
      <c r="AG306" s="15"/>
      <c r="AH306" s="15"/>
      <c r="AI306" s="15"/>
      <c r="AJ306" s="15"/>
      <c r="AK306" s="15"/>
      <c r="AL306" s="15"/>
      <c r="AM306" s="15"/>
      <c r="AN306" s="15"/>
      <c r="AO306" s="15"/>
      <c r="AP306" s="15"/>
      <c r="AQ306" s="15"/>
      <c r="AR306" s="15"/>
      <c r="AS306" s="15"/>
      <c r="AT306" s="15"/>
      <c r="AU306" s="15"/>
      <c r="AV306" s="15"/>
      <c r="AW306" s="15"/>
      <c r="AX306" s="15"/>
      <c r="AY306" s="15"/>
      <c r="AZ306" s="15"/>
      <c r="BA306" s="15"/>
      <c r="BB306" s="15"/>
      <c r="BC306" s="15"/>
      <c r="BD306" s="15"/>
      <c r="BE306" s="15"/>
      <c r="BF306" s="15"/>
      <c r="BG306" s="15"/>
      <c r="BH306" s="15"/>
      <c r="BI306" s="15"/>
      <c r="BJ306" s="15"/>
      <c r="BK306" s="15"/>
      <c r="BL306" s="15"/>
      <c r="BM306" s="15"/>
      <c r="BN306" s="15"/>
      <c r="BO306" s="15"/>
      <c r="BP306" s="15"/>
      <c r="BQ306" s="15"/>
      <c r="BR306" s="15"/>
      <c r="BS306" s="15"/>
      <c r="BT306" s="15"/>
      <c r="BU306" s="15"/>
      <c r="BV306" s="15"/>
      <c r="BW306" s="15"/>
      <c r="BX306" s="15"/>
      <c r="BY306" s="15"/>
      <c r="BZ306" s="15"/>
      <c r="CA306" s="15"/>
      <c r="CB306" s="15"/>
      <c r="CC306" s="15"/>
      <c r="CD306" s="15"/>
      <c r="CE306" s="15"/>
      <c r="CF306" s="15"/>
      <c r="CG306" s="15"/>
      <c r="CH306" s="15"/>
      <c r="CI306" s="15"/>
      <c r="CJ306" s="15"/>
      <c r="CK306" s="15"/>
      <c r="CL306" s="15"/>
      <c r="CM306" s="15"/>
      <c r="CN306" s="15"/>
      <c r="CO306" s="15"/>
      <c r="CP306" s="15"/>
      <c r="CQ306" s="15"/>
      <c r="CR306" s="15"/>
      <c r="CS306" s="15"/>
      <c r="CT306" s="15"/>
      <c r="CU306" s="15"/>
      <c r="CV306" s="15"/>
      <c r="CW306" s="15"/>
      <c r="CX306" s="15"/>
      <c r="CY306" s="15"/>
      <c r="CZ306" s="15"/>
      <c r="DA306" s="15"/>
      <c r="DB306" s="15"/>
      <c r="DC306" s="15"/>
      <c r="DD306" s="15"/>
      <c r="DE306" s="15"/>
      <c r="DF306" s="15"/>
      <c r="DG306" s="15"/>
      <c r="DH306" s="15"/>
      <c r="DI306" s="15"/>
      <c r="DJ306" s="15"/>
      <c r="DK306" s="15"/>
      <c r="DL306" s="15"/>
      <c r="DM306" s="15"/>
      <c r="DN306" s="15"/>
      <c r="DO306" s="15"/>
      <c r="DP306" s="15"/>
      <c r="DQ306" s="15"/>
      <c r="DR306" s="15"/>
      <c r="DS306" s="15"/>
      <c r="DT306" s="15"/>
      <c r="DU306" s="15"/>
      <c r="DV306" s="15"/>
      <c r="DW306" s="15"/>
      <c r="DX306" s="15"/>
      <c r="DY306" s="15"/>
      <c r="DZ306" s="15"/>
      <c r="EA306" s="15"/>
      <c r="EB306" s="15"/>
      <c r="EC306" s="15"/>
      <c r="ED306" s="15"/>
      <c r="EE306" s="15"/>
      <c r="EF306" s="15"/>
      <c r="EG306" s="15"/>
      <c r="EH306" s="15"/>
      <c r="EI306" s="15"/>
      <c r="EJ306" s="15"/>
      <c r="EK306" s="15"/>
      <c r="EL306" s="15"/>
      <c r="EM306" s="15"/>
      <c r="EN306" s="15"/>
      <c r="EO306" s="15"/>
      <c r="EP306" s="15"/>
      <c r="EQ306" s="15"/>
      <c r="ER306" s="15"/>
      <c r="ES306" s="15"/>
      <c r="ET306" s="15"/>
      <c r="EU306" s="15"/>
      <c r="EV306" s="15"/>
      <c r="EW306" s="15"/>
      <c r="EX306" s="15"/>
      <c r="EY306" s="15"/>
      <c r="EZ306" s="15"/>
      <c r="FA306" s="15"/>
      <c r="FB306" s="15"/>
      <c r="FC306" s="15"/>
      <c r="FD306" s="15"/>
      <c r="FE306" s="15"/>
      <c r="FF306" s="15"/>
      <c r="FG306" s="15"/>
      <c r="FH306" s="15"/>
      <c r="FI306" s="15"/>
      <c r="FJ306" s="15"/>
      <c r="FK306" s="15"/>
      <c r="FL306" s="15"/>
      <c r="FM306" s="15"/>
      <c r="FN306" s="15"/>
      <c r="FO306" s="15"/>
      <c r="FP306" s="15"/>
      <c r="FQ306" s="15"/>
      <c r="FR306" s="15"/>
      <c r="FS306" s="15"/>
      <c r="FT306" s="15"/>
      <c r="FU306" s="15"/>
      <c r="FV306" s="15"/>
      <c r="FW306" s="15"/>
      <c r="FX306" s="15"/>
      <c r="FY306" s="15"/>
      <c r="FZ306" s="15"/>
      <c r="GA306" s="15"/>
      <c r="GB306" s="15"/>
      <c r="GC306" s="15"/>
      <c r="GD306" s="15"/>
      <c r="GE306" s="15"/>
      <c r="GF306" s="15"/>
      <c r="GG306" s="15"/>
      <c r="GH306" s="15"/>
      <c r="GI306" s="15"/>
      <c r="GJ306" s="15"/>
      <c r="GK306" s="15"/>
      <c r="GL306" s="15"/>
      <c r="GM306" s="15"/>
      <c r="GN306" s="15"/>
      <c r="GO306" s="15"/>
      <c r="GP306" s="15"/>
      <c r="GQ306" s="15"/>
      <c r="GR306" s="15"/>
      <c r="GS306" s="15"/>
      <c r="GT306" s="15"/>
      <c r="GU306" s="15"/>
      <c r="GV306" s="15"/>
      <c r="GW306" s="15"/>
      <c r="GX306" s="15"/>
      <c r="GY306" s="15"/>
      <c r="GZ306" s="15"/>
      <c r="HA306" s="15"/>
      <c r="HB306" s="15"/>
      <c r="HC306" s="15"/>
      <c r="HD306" s="15"/>
      <c r="HE306" s="15"/>
      <c r="HF306" s="15"/>
      <c r="HG306" s="15"/>
      <c r="HH306" s="15"/>
      <c r="HI306" s="15"/>
      <c r="HJ306" s="15"/>
      <c r="HK306" s="15"/>
      <c r="HL306" s="15"/>
      <c r="HM306" s="15"/>
      <c r="HN306" s="15"/>
      <c r="HO306" s="15"/>
      <c r="HP306" s="15"/>
      <c r="HQ306" s="15"/>
      <c r="HR306" s="15"/>
      <c r="HS306" s="15"/>
      <c r="HT306" s="15"/>
      <c r="HU306" s="15"/>
      <c r="HV306" s="15"/>
      <c r="HW306" s="15"/>
      <c r="HX306" s="15"/>
      <c r="HY306" s="15"/>
      <c r="HZ306" s="15"/>
      <c r="IA306" s="15"/>
      <c r="IB306" s="15"/>
      <c r="IC306" s="15"/>
      <c r="ID306" s="15"/>
      <c r="IE306" s="15"/>
      <c r="IF306" s="15"/>
      <c r="IG306" s="15"/>
      <c r="IH306" s="15"/>
      <c r="II306" s="15"/>
      <c r="IJ306" s="15"/>
      <c r="IK306" s="15"/>
      <c r="IL306" s="15"/>
      <c r="IM306" s="15"/>
      <c r="IN306" s="15"/>
      <c r="IO306" s="15"/>
      <c r="IP306" s="15"/>
      <c r="IQ306" s="15"/>
      <c r="IR306" s="15"/>
      <c r="IS306" s="15"/>
      <c r="IT306" s="15"/>
      <c r="IU306" s="15"/>
      <c r="IV306" s="15"/>
    </row>
    <row r="307" spans="1:256" s="28" customFormat="1" ht="12.75">
      <c r="A307" s="230"/>
      <c r="B307" s="231"/>
      <c r="C307" s="232"/>
      <c r="D307" s="233"/>
      <c r="E307" s="234"/>
      <c r="F307" s="229"/>
      <c r="G307" s="228"/>
      <c r="H307" s="109"/>
      <c r="O307" s="69"/>
      <c r="P307" s="69"/>
      <c r="Q307" s="69"/>
      <c r="R307" s="69"/>
      <c r="S307" s="69"/>
      <c r="T307" s="69"/>
      <c r="U307" s="69"/>
      <c r="V307" s="69"/>
      <c r="W307" s="69"/>
      <c r="X307" s="69"/>
      <c r="Y307" s="69"/>
      <c r="Z307" s="69"/>
      <c r="AA307" s="69"/>
      <c r="AB307" s="69"/>
      <c r="AC307" s="69"/>
      <c r="AD307" s="69"/>
      <c r="AE307" s="69"/>
      <c r="AF307" s="69"/>
      <c r="AG307" s="69"/>
      <c r="AH307" s="69"/>
      <c r="AI307" s="69"/>
      <c r="AJ307" s="69"/>
      <c r="AK307" s="69"/>
      <c r="AL307" s="69"/>
      <c r="AM307" s="69"/>
      <c r="AN307" s="69"/>
      <c r="AO307" s="69"/>
      <c r="AP307" s="69"/>
      <c r="AQ307" s="69"/>
      <c r="AR307" s="69"/>
      <c r="AS307" s="69"/>
      <c r="AT307" s="69"/>
      <c r="AU307" s="69"/>
      <c r="AV307" s="69"/>
      <c r="AW307" s="69"/>
      <c r="AX307" s="69"/>
      <c r="AY307" s="69"/>
      <c r="AZ307" s="69"/>
      <c r="BA307" s="69"/>
      <c r="BB307" s="69"/>
      <c r="BC307" s="69"/>
      <c r="BD307" s="69"/>
      <c r="BE307" s="69"/>
      <c r="BF307" s="69"/>
      <c r="BG307" s="69"/>
      <c r="BH307" s="69"/>
      <c r="BI307" s="69"/>
      <c r="BJ307" s="69"/>
      <c r="BK307" s="69"/>
      <c r="BL307" s="69"/>
      <c r="BM307" s="69"/>
      <c r="BN307" s="69"/>
      <c r="BO307" s="69"/>
      <c r="BP307" s="69"/>
      <c r="BQ307" s="69"/>
      <c r="BR307" s="69"/>
      <c r="BS307" s="69"/>
      <c r="BT307" s="69"/>
      <c r="BU307" s="69"/>
      <c r="BV307" s="69"/>
      <c r="BW307" s="69"/>
      <c r="BX307" s="69"/>
      <c r="BY307" s="69"/>
      <c r="BZ307" s="69"/>
      <c r="CA307" s="69"/>
      <c r="CB307" s="69"/>
      <c r="CC307" s="69"/>
      <c r="CD307" s="69"/>
      <c r="CE307" s="69"/>
      <c r="CF307" s="69"/>
      <c r="CG307" s="69"/>
      <c r="CH307" s="69"/>
      <c r="CI307" s="69"/>
      <c r="CJ307" s="69"/>
      <c r="CK307" s="69"/>
      <c r="CL307" s="69"/>
      <c r="CM307" s="69"/>
      <c r="CN307" s="69"/>
      <c r="CO307" s="69"/>
      <c r="CP307" s="69"/>
      <c r="CQ307" s="69"/>
      <c r="CR307" s="69"/>
      <c r="CS307" s="69"/>
      <c r="CT307" s="69"/>
      <c r="CU307" s="69"/>
      <c r="CV307" s="69"/>
      <c r="CW307" s="69"/>
      <c r="CX307" s="69"/>
      <c r="CY307" s="69"/>
      <c r="CZ307" s="69"/>
      <c r="DA307" s="69"/>
      <c r="DB307" s="69"/>
      <c r="DC307" s="69"/>
      <c r="DD307" s="69"/>
      <c r="DE307" s="69"/>
      <c r="DF307" s="69"/>
      <c r="DG307" s="69"/>
      <c r="DH307" s="69"/>
      <c r="DI307" s="69"/>
      <c r="DJ307" s="69"/>
      <c r="DK307" s="69"/>
      <c r="DL307" s="69"/>
      <c r="DM307" s="69"/>
      <c r="DN307" s="69"/>
      <c r="DO307" s="69"/>
      <c r="DP307" s="69"/>
      <c r="DQ307" s="69"/>
      <c r="DR307" s="69"/>
      <c r="DS307" s="69"/>
      <c r="DT307" s="69"/>
      <c r="DU307" s="69"/>
      <c r="DV307" s="69"/>
      <c r="DW307" s="69"/>
      <c r="DX307" s="69"/>
      <c r="DY307" s="69"/>
      <c r="DZ307" s="69"/>
      <c r="EA307" s="69"/>
      <c r="EB307" s="69"/>
      <c r="EC307" s="69"/>
      <c r="ED307" s="69"/>
      <c r="EE307" s="69"/>
      <c r="EF307" s="69"/>
      <c r="EG307" s="69"/>
      <c r="EH307" s="69"/>
      <c r="EI307" s="69"/>
      <c r="EJ307" s="69"/>
      <c r="EK307" s="69"/>
      <c r="EL307" s="69"/>
      <c r="EM307" s="69"/>
      <c r="EN307" s="69"/>
      <c r="EO307" s="69"/>
      <c r="EP307" s="69"/>
      <c r="EQ307" s="69"/>
      <c r="ER307" s="69"/>
      <c r="ES307" s="69"/>
      <c r="ET307" s="69"/>
      <c r="EU307" s="69"/>
      <c r="EV307" s="69"/>
      <c r="EW307" s="69"/>
      <c r="EX307" s="69"/>
      <c r="EY307" s="69"/>
      <c r="EZ307" s="69"/>
      <c r="FA307" s="69"/>
      <c r="FB307" s="69"/>
      <c r="FC307" s="69"/>
      <c r="FD307" s="69"/>
      <c r="FE307" s="69"/>
      <c r="FF307" s="69"/>
      <c r="FG307" s="69"/>
      <c r="FH307" s="69"/>
      <c r="FI307" s="69"/>
      <c r="FJ307" s="69"/>
      <c r="FK307" s="69"/>
      <c r="FL307" s="69"/>
      <c r="FM307" s="69"/>
      <c r="FN307" s="69"/>
      <c r="FO307" s="69"/>
      <c r="FP307" s="69"/>
      <c r="FQ307" s="69"/>
      <c r="FR307" s="69"/>
      <c r="FS307" s="69"/>
      <c r="FT307" s="69"/>
      <c r="FU307" s="69"/>
      <c r="FV307" s="69"/>
      <c r="FW307" s="69"/>
      <c r="FX307" s="69"/>
      <c r="FY307" s="69"/>
      <c r="FZ307" s="69"/>
      <c r="GA307" s="69"/>
      <c r="GB307" s="69"/>
      <c r="GC307" s="69"/>
      <c r="GD307" s="69"/>
      <c r="GE307" s="69"/>
      <c r="GF307" s="69"/>
      <c r="GG307" s="69"/>
      <c r="GH307" s="69"/>
      <c r="GI307" s="69"/>
      <c r="GJ307" s="69"/>
      <c r="GK307" s="69"/>
      <c r="GL307" s="69"/>
      <c r="GM307" s="69"/>
      <c r="GN307" s="69"/>
      <c r="GO307" s="69"/>
      <c r="GP307" s="69"/>
      <c r="GQ307" s="69"/>
      <c r="GR307" s="69"/>
      <c r="GS307" s="69"/>
      <c r="GT307" s="69"/>
      <c r="GU307" s="69"/>
      <c r="GV307" s="69"/>
      <c r="GW307" s="69"/>
      <c r="GX307" s="69"/>
      <c r="GY307" s="69"/>
      <c r="GZ307" s="69"/>
      <c r="HA307" s="69"/>
      <c r="HB307" s="69"/>
      <c r="HC307" s="69"/>
      <c r="HD307" s="69"/>
      <c r="HE307" s="69"/>
      <c r="HF307" s="69"/>
      <c r="HG307" s="69"/>
      <c r="HH307" s="69"/>
      <c r="HI307" s="69"/>
      <c r="HJ307" s="69"/>
      <c r="HK307" s="69"/>
      <c r="HL307" s="69"/>
      <c r="HM307" s="69"/>
      <c r="HN307" s="69"/>
      <c r="HO307" s="69"/>
      <c r="HP307" s="69"/>
      <c r="HQ307" s="69"/>
      <c r="HR307" s="69"/>
      <c r="HS307" s="69"/>
      <c r="HT307" s="69"/>
      <c r="HU307" s="69"/>
      <c r="HV307" s="69"/>
      <c r="HW307" s="69"/>
      <c r="HX307" s="69"/>
      <c r="HY307" s="69"/>
      <c r="HZ307" s="69"/>
      <c r="IA307" s="69"/>
      <c r="IB307" s="69"/>
      <c r="IC307" s="69"/>
      <c r="ID307" s="69"/>
      <c r="IE307" s="69"/>
      <c r="IF307" s="69"/>
      <c r="IG307" s="69"/>
      <c r="IH307" s="69"/>
      <c r="II307" s="69"/>
      <c r="IJ307" s="69"/>
      <c r="IK307" s="69"/>
      <c r="IL307" s="69"/>
      <c r="IM307" s="69"/>
      <c r="IN307" s="69"/>
      <c r="IO307" s="69"/>
      <c r="IP307" s="69"/>
      <c r="IQ307" s="69"/>
      <c r="IR307" s="69"/>
      <c r="IS307" s="69"/>
      <c r="IT307" s="69"/>
      <c r="IU307" s="69"/>
      <c r="IV307" s="69"/>
    </row>
    <row r="308" spans="1:256" s="28" customFormat="1" ht="15.75">
      <c r="A308" s="64" t="s">
        <v>606</v>
      </c>
      <c r="D308" s="69"/>
      <c r="E308" s="69"/>
      <c r="F308" s="69"/>
      <c r="O308" s="69"/>
      <c r="P308" s="15"/>
      <c r="Q308" s="15"/>
      <c r="R308" s="15"/>
      <c r="S308" s="15"/>
      <c r="T308" s="15"/>
      <c r="U308" s="15"/>
      <c r="V308" s="15"/>
      <c r="W308" s="15"/>
      <c r="X308" s="15"/>
      <c r="Y308" s="15"/>
      <c r="Z308" s="15"/>
      <c r="AA308" s="15"/>
      <c r="AB308" s="15"/>
      <c r="AC308" s="15"/>
      <c r="AD308" s="15"/>
      <c r="AE308" s="15"/>
      <c r="AF308" s="15"/>
      <c r="AG308" s="15"/>
      <c r="AH308" s="15"/>
      <c r="AI308" s="15"/>
      <c r="AJ308" s="15"/>
      <c r="AK308" s="15"/>
      <c r="AL308" s="15"/>
      <c r="AM308" s="15"/>
      <c r="AN308" s="15"/>
      <c r="AO308" s="15"/>
      <c r="AP308" s="15"/>
      <c r="AQ308" s="15"/>
      <c r="AR308" s="15"/>
      <c r="AS308" s="15"/>
      <c r="AT308" s="15"/>
      <c r="AU308" s="15"/>
      <c r="AV308" s="15"/>
      <c r="AW308" s="15"/>
      <c r="AX308" s="15"/>
      <c r="AY308" s="15"/>
      <c r="AZ308" s="15"/>
      <c r="BA308" s="15"/>
      <c r="BB308" s="15"/>
      <c r="BC308" s="15"/>
      <c r="BD308" s="15"/>
      <c r="BE308" s="15"/>
      <c r="BF308" s="15"/>
      <c r="BG308" s="15"/>
      <c r="BH308" s="15"/>
      <c r="BI308" s="15"/>
      <c r="BJ308" s="15"/>
      <c r="BK308" s="15"/>
      <c r="BL308" s="15"/>
      <c r="BM308" s="15"/>
      <c r="BN308" s="15"/>
      <c r="BO308" s="15"/>
      <c r="BP308" s="15"/>
      <c r="BQ308" s="15"/>
      <c r="BR308" s="15"/>
      <c r="BS308" s="15"/>
      <c r="BT308" s="15"/>
      <c r="BU308" s="15"/>
      <c r="BV308" s="15"/>
      <c r="BW308" s="15"/>
      <c r="BX308" s="15"/>
      <c r="BY308" s="15"/>
      <c r="BZ308" s="15"/>
      <c r="CA308" s="15"/>
      <c r="CB308" s="15"/>
      <c r="CC308" s="15"/>
      <c r="CD308" s="15"/>
      <c r="CE308" s="15"/>
      <c r="CF308" s="15"/>
      <c r="CG308" s="15"/>
      <c r="CH308" s="15"/>
      <c r="CI308" s="15"/>
      <c r="CJ308" s="15"/>
      <c r="CK308" s="15"/>
      <c r="CL308" s="15"/>
      <c r="CM308" s="15"/>
      <c r="CN308" s="15"/>
      <c r="CO308" s="15"/>
      <c r="CP308" s="15"/>
      <c r="CQ308" s="15"/>
      <c r="CR308" s="15"/>
      <c r="CS308" s="15"/>
      <c r="CT308" s="15"/>
      <c r="CU308" s="15"/>
      <c r="CV308" s="15"/>
      <c r="CW308" s="15"/>
      <c r="CX308" s="15"/>
      <c r="CY308" s="15"/>
      <c r="CZ308" s="15"/>
      <c r="DA308" s="15"/>
      <c r="DB308" s="15"/>
      <c r="DC308" s="15"/>
      <c r="DD308" s="15"/>
      <c r="DE308" s="15"/>
      <c r="DF308" s="15"/>
      <c r="DG308" s="15"/>
      <c r="DH308" s="15"/>
      <c r="DI308" s="15"/>
      <c r="DJ308" s="15"/>
      <c r="DK308" s="15"/>
      <c r="DL308" s="15"/>
      <c r="DM308" s="15"/>
      <c r="DN308" s="15"/>
      <c r="DO308" s="15"/>
      <c r="DP308" s="15"/>
      <c r="DQ308" s="15"/>
      <c r="DR308" s="15"/>
      <c r="DS308" s="15"/>
      <c r="DT308" s="15"/>
      <c r="DU308" s="15"/>
      <c r="DV308" s="15"/>
      <c r="DW308" s="15"/>
      <c r="DX308" s="15"/>
      <c r="DY308" s="15"/>
      <c r="DZ308" s="15"/>
      <c r="EA308" s="15"/>
      <c r="EB308" s="15"/>
      <c r="EC308" s="15"/>
      <c r="ED308" s="15"/>
      <c r="EE308" s="15"/>
      <c r="EF308" s="15"/>
      <c r="EG308" s="15"/>
      <c r="EH308" s="15"/>
      <c r="EI308" s="15"/>
      <c r="EJ308" s="15"/>
      <c r="EK308" s="15"/>
      <c r="EL308" s="15"/>
      <c r="EM308" s="15"/>
      <c r="EN308" s="15"/>
      <c r="EO308" s="15"/>
      <c r="EP308" s="15"/>
      <c r="EQ308" s="15"/>
      <c r="ER308" s="15"/>
      <c r="ES308" s="15"/>
      <c r="ET308" s="15"/>
      <c r="EU308" s="15"/>
      <c r="EV308" s="15"/>
      <c r="EW308" s="15"/>
      <c r="EX308" s="15"/>
      <c r="EY308" s="15"/>
      <c r="EZ308" s="15"/>
      <c r="FA308" s="15"/>
      <c r="FB308" s="15"/>
      <c r="FC308" s="15"/>
      <c r="FD308" s="15"/>
      <c r="FE308" s="15"/>
      <c r="FF308" s="15"/>
      <c r="FG308" s="15"/>
      <c r="FH308" s="15"/>
      <c r="FI308" s="15"/>
      <c r="FJ308" s="15"/>
      <c r="FK308" s="15"/>
      <c r="FL308" s="15"/>
      <c r="FM308" s="15"/>
      <c r="FN308" s="15"/>
      <c r="FO308" s="15"/>
      <c r="FP308" s="15"/>
      <c r="FQ308" s="15"/>
      <c r="FR308" s="15"/>
      <c r="FS308" s="15"/>
      <c r="FT308" s="15"/>
      <c r="FU308" s="15"/>
      <c r="FV308" s="15"/>
      <c r="FW308" s="15"/>
      <c r="FX308" s="15"/>
      <c r="FY308" s="15"/>
      <c r="FZ308" s="15"/>
      <c r="GA308" s="15"/>
      <c r="GB308" s="15"/>
      <c r="GC308" s="15"/>
      <c r="GD308" s="15"/>
      <c r="GE308" s="15"/>
      <c r="GF308" s="15"/>
      <c r="GG308" s="15"/>
      <c r="GH308" s="15"/>
      <c r="GI308" s="15"/>
      <c r="GJ308" s="15"/>
      <c r="GK308" s="15"/>
      <c r="GL308" s="15"/>
      <c r="GM308" s="15"/>
      <c r="GN308" s="15"/>
      <c r="GO308" s="15"/>
      <c r="GP308" s="15"/>
      <c r="GQ308" s="15"/>
      <c r="GR308" s="15"/>
      <c r="GS308" s="15"/>
      <c r="GT308" s="15"/>
      <c r="GU308" s="15"/>
      <c r="GV308" s="15"/>
      <c r="GW308" s="15"/>
      <c r="GX308" s="15"/>
      <c r="GY308" s="15"/>
      <c r="GZ308" s="15"/>
      <c r="HA308" s="15"/>
      <c r="HB308" s="15"/>
      <c r="HC308" s="15"/>
      <c r="HD308" s="15"/>
      <c r="HE308" s="15"/>
      <c r="HF308" s="15"/>
      <c r="HG308" s="15"/>
      <c r="HH308" s="15"/>
      <c r="HI308" s="15"/>
      <c r="HJ308" s="15"/>
      <c r="HK308" s="15"/>
      <c r="HL308" s="15"/>
      <c r="HM308" s="15"/>
      <c r="HN308" s="15"/>
      <c r="HO308" s="15"/>
      <c r="HP308" s="15"/>
      <c r="HQ308" s="15"/>
      <c r="HR308" s="15"/>
      <c r="HS308" s="15"/>
      <c r="HT308" s="15"/>
      <c r="HU308" s="15"/>
      <c r="HV308" s="15"/>
      <c r="HW308" s="15"/>
      <c r="HX308" s="15"/>
      <c r="HY308" s="15"/>
      <c r="HZ308" s="15"/>
      <c r="IA308" s="15"/>
      <c r="IB308" s="15"/>
      <c r="IC308" s="15"/>
      <c r="ID308" s="15"/>
      <c r="IE308" s="15"/>
      <c r="IF308" s="15"/>
      <c r="IG308" s="15"/>
      <c r="IH308" s="15"/>
      <c r="II308" s="15"/>
      <c r="IJ308" s="15"/>
      <c r="IK308" s="15"/>
      <c r="IL308" s="15"/>
      <c r="IM308" s="15"/>
      <c r="IN308" s="15"/>
      <c r="IO308" s="15"/>
      <c r="IP308" s="15"/>
      <c r="IQ308" s="15"/>
      <c r="IR308" s="15"/>
      <c r="IS308" s="15"/>
      <c r="IT308" s="15"/>
      <c r="IU308" s="15"/>
      <c r="IV308" s="15"/>
    </row>
    <row r="309" spans="2:256" s="28" customFormat="1" ht="12.75">
      <c r="B309"/>
      <c r="C309"/>
      <c r="D309" s="15"/>
      <c r="E309" s="15"/>
      <c r="F309" s="15"/>
      <c r="G309"/>
      <c r="O309" s="69"/>
      <c r="P309" s="15"/>
      <c r="Q309" s="15"/>
      <c r="R309" s="15"/>
      <c r="S309" s="15"/>
      <c r="T309" s="15"/>
      <c r="U309" s="15"/>
      <c r="V309" s="15"/>
      <c r="W309" s="15"/>
      <c r="X309" s="15"/>
      <c r="Y309" s="15"/>
      <c r="Z309" s="15"/>
      <c r="AA309" s="15"/>
      <c r="AB309" s="15"/>
      <c r="AC309" s="15"/>
      <c r="AD309" s="15"/>
      <c r="AE309" s="15"/>
      <c r="AF309" s="15"/>
      <c r="AG309" s="15"/>
      <c r="AH309" s="15"/>
      <c r="AI309" s="15"/>
      <c r="AJ309" s="15"/>
      <c r="AK309" s="15"/>
      <c r="AL309" s="15"/>
      <c r="AM309" s="15"/>
      <c r="AN309" s="15"/>
      <c r="AO309" s="15"/>
      <c r="AP309" s="15"/>
      <c r="AQ309" s="15"/>
      <c r="AR309" s="15"/>
      <c r="AS309" s="15"/>
      <c r="AT309" s="15"/>
      <c r="AU309" s="15"/>
      <c r="AV309" s="15"/>
      <c r="AW309" s="15"/>
      <c r="AX309" s="15"/>
      <c r="AY309" s="15"/>
      <c r="AZ309" s="15"/>
      <c r="BA309" s="15"/>
      <c r="BB309" s="15"/>
      <c r="BC309" s="15"/>
      <c r="BD309" s="15"/>
      <c r="BE309" s="15"/>
      <c r="BF309" s="15"/>
      <c r="BG309" s="15"/>
      <c r="BH309" s="15"/>
      <c r="BI309" s="15"/>
      <c r="BJ309" s="15"/>
      <c r="BK309" s="15"/>
      <c r="BL309" s="15"/>
      <c r="BM309" s="15"/>
      <c r="BN309" s="15"/>
      <c r="BO309" s="15"/>
      <c r="BP309" s="15"/>
      <c r="BQ309" s="15"/>
      <c r="BR309" s="15"/>
      <c r="BS309" s="15"/>
      <c r="BT309" s="15"/>
      <c r="BU309" s="15"/>
      <c r="BV309" s="15"/>
      <c r="BW309" s="15"/>
      <c r="BX309" s="15"/>
      <c r="BY309" s="15"/>
      <c r="BZ309" s="15"/>
      <c r="CA309" s="15"/>
      <c r="CB309" s="15"/>
      <c r="CC309" s="15"/>
      <c r="CD309" s="15"/>
      <c r="CE309" s="15"/>
      <c r="CF309" s="15"/>
      <c r="CG309" s="15"/>
      <c r="CH309" s="15"/>
      <c r="CI309" s="15"/>
      <c r="CJ309" s="15"/>
      <c r="CK309" s="15"/>
      <c r="CL309" s="15"/>
      <c r="CM309" s="15"/>
      <c r="CN309" s="15"/>
      <c r="CO309" s="15"/>
      <c r="CP309" s="15"/>
      <c r="CQ309" s="15"/>
      <c r="CR309" s="15"/>
      <c r="CS309" s="15"/>
      <c r="CT309" s="15"/>
      <c r="CU309" s="15"/>
      <c r="CV309" s="15"/>
      <c r="CW309" s="15"/>
      <c r="CX309" s="15"/>
      <c r="CY309" s="15"/>
      <c r="CZ309" s="15"/>
      <c r="DA309" s="15"/>
      <c r="DB309" s="15"/>
      <c r="DC309" s="15"/>
      <c r="DD309" s="15"/>
      <c r="DE309" s="15"/>
      <c r="DF309" s="15"/>
      <c r="DG309" s="15"/>
      <c r="DH309" s="15"/>
      <c r="DI309" s="15"/>
      <c r="DJ309" s="15"/>
      <c r="DK309" s="15"/>
      <c r="DL309" s="15"/>
      <c r="DM309" s="15"/>
      <c r="DN309" s="15"/>
      <c r="DO309" s="15"/>
      <c r="DP309" s="15"/>
      <c r="DQ309" s="15"/>
      <c r="DR309" s="15"/>
      <c r="DS309" s="15"/>
      <c r="DT309" s="15"/>
      <c r="DU309" s="15"/>
      <c r="DV309" s="15"/>
      <c r="DW309" s="15"/>
      <c r="DX309" s="15"/>
      <c r="DY309" s="15"/>
      <c r="DZ309" s="15"/>
      <c r="EA309" s="15"/>
      <c r="EB309" s="15"/>
      <c r="EC309" s="15"/>
      <c r="ED309" s="15"/>
      <c r="EE309" s="15"/>
      <c r="EF309" s="15"/>
      <c r="EG309" s="15"/>
      <c r="EH309" s="15"/>
      <c r="EI309" s="15"/>
      <c r="EJ309" s="15"/>
      <c r="EK309" s="15"/>
      <c r="EL309" s="15"/>
      <c r="EM309" s="15"/>
      <c r="EN309" s="15"/>
      <c r="EO309" s="15"/>
      <c r="EP309" s="15"/>
      <c r="EQ309" s="15"/>
      <c r="ER309" s="15"/>
      <c r="ES309" s="15"/>
      <c r="ET309" s="15"/>
      <c r="EU309" s="15"/>
      <c r="EV309" s="15"/>
      <c r="EW309" s="15"/>
      <c r="EX309" s="15"/>
      <c r="EY309" s="15"/>
      <c r="EZ309" s="15"/>
      <c r="FA309" s="15"/>
      <c r="FB309" s="15"/>
      <c r="FC309" s="15"/>
      <c r="FD309" s="15"/>
      <c r="FE309" s="15"/>
      <c r="FF309" s="15"/>
      <c r="FG309" s="15"/>
      <c r="FH309" s="15"/>
      <c r="FI309" s="15"/>
      <c r="FJ309" s="15"/>
      <c r="FK309" s="15"/>
      <c r="FL309" s="15"/>
      <c r="FM309" s="15"/>
      <c r="FN309" s="15"/>
      <c r="FO309" s="15"/>
      <c r="FP309" s="15"/>
      <c r="FQ309" s="15"/>
      <c r="FR309" s="15"/>
      <c r="FS309" s="15"/>
      <c r="FT309" s="15"/>
      <c r="FU309" s="15"/>
      <c r="FV309" s="15"/>
      <c r="FW309" s="15"/>
      <c r="FX309" s="15"/>
      <c r="FY309" s="15"/>
      <c r="FZ309" s="15"/>
      <c r="GA309" s="15"/>
      <c r="GB309" s="15"/>
      <c r="GC309" s="15"/>
      <c r="GD309" s="15"/>
      <c r="GE309" s="15"/>
      <c r="GF309" s="15"/>
      <c r="GG309" s="15"/>
      <c r="GH309" s="15"/>
      <c r="GI309" s="15"/>
      <c r="GJ309" s="15"/>
      <c r="GK309" s="15"/>
      <c r="GL309" s="15"/>
      <c r="GM309" s="15"/>
      <c r="GN309" s="15"/>
      <c r="GO309" s="15"/>
      <c r="GP309" s="15"/>
      <c r="GQ309" s="15"/>
      <c r="GR309" s="15"/>
      <c r="GS309" s="15"/>
      <c r="GT309" s="15"/>
      <c r="GU309" s="15"/>
      <c r="GV309" s="15"/>
      <c r="GW309" s="15"/>
      <c r="GX309" s="15"/>
      <c r="GY309" s="15"/>
      <c r="GZ309" s="15"/>
      <c r="HA309" s="15"/>
      <c r="HB309" s="15"/>
      <c r="HC309" s="15"/>
      <c r="HD309" s="15"/>
      <c r="HE309" s="15"/>
      <c r="HF309" s="15"/>
      <c r="HG309" s="15"/>
      <c r="HH309" s="15"/>
      <c r="HI309" s="15"/>
      <c r="HJ309" s="15"/>
      <c r="HK309" s="15"/>
      <c r="HL309" s="15"/>
      <c r="HM309" s="15"/>
      <c r="HN309" s="15"/>
      <c r="HO309" s="15"/>
      <c r="HP309" s="15"/>
      <c r="HQ309" s="15"/>
      <c r="HR309" s="15"/>
      <c r="HS309" s="15"/>
      <c r="HT309" s="15"/>
      <c r="HU309" s="15"/>
      <c r="HV309" s="15"/>
      <c r="HW309" s="15"/>
      <c r="HX309" s="15"/>
      <c r="HY309" s="15"/>
      <c r="HZ309" s="15"/>
      <c r="IA309" s="15"/>
      <c r="IB309" s="15"/>
      <c r="IC309" s="15"/>
      <c r="ID309" s="15"/>
      <c r="IE309" s="15"/>
      <c r="IF309" s="15"/>
      <c r="IG309" s="15"/>
      <c r="IH309" s="15"/>
      <c r="II309" s="15"/>
      <c r="IJ309" s="15"/>
      <c r="IK309" s="15"/>
      <c r="IL309" s="15"/>
      <c r="IM309" s="15"/>
      <c r="IN309" s="15"/>
      <c r="IO309" s="15"/>
      <c r="IP309" s="15"/>
      <c r="IQ309" s="15"/>
      <c r="IR309" s="15"/>
      <c r="IS309" s="15"/>
      <c r="IT309" s="15"/>
      <c r="IU309" s="15"/>
      <c r="IV309" s="15"/>
    </row>
    <row r="310" spans="1:15" ht="13.5" customHeight="1">
      <c r="A310" s="55" t="s">
        <v>428</v>
      </c>
      <c r="O310" s="69"/>
    </row>
    <row r="311" spans="1:15" ht="13.5" customHeight="1">
      <c r="A311" s="55"/>
      <c r="O311" s="69"/>
    </row>
    <row r="312" spans="1:15" ht="25.5" customHeight="1">
      <c r="A312" s="7" t="s">
        <v>325</v>
      </c>
      <c r="B312" s="7" t="s">
        <v>327</v>
      </c>
      <c r="C312" s="5" t="s">
        <v>328</v>
      </c>
      <c r="D312" s="44" t="s">
        <v>471</v>
      </c>
      <c r="E312" s="51" t="s">
        <v>472</v>
      </c>
      <c r="F312" s="5" t="s">
        <v>299</v>
      </c>
      <c r="G312" s="43" t="s">
        <v>473</v>
      </c>
      <c r="O312" s="69"/>
    </row>
    <row r="313" spans="1:15" ht="15" customHeight="1">
      <c r="A313" s="130" t="s">
        <v>158</v>
      </c>
      <c r="B313" s="127">
        <v>3635</v>
      </c>
      <c r="C313" s="118" t="s">
        <v>951</v>
      </c>
      <c r="D313" s="200">
        <v>300</v>
      </c>
      <c r="E313" s="267">
        <v>300</v>
      </c>
      <c r="F313" s="267">
        <v>27</v>
      </c>
      <c r="G313" s="158">
        <f>F313/E313*100</f>
        <v>9</v>
      </c>
      <c r="O313" s="69"/>
    </row>
    <row r="314" spans="1:7" ht="12.75">
      <c r="A314" s="179"/>
      <c r="B314" s="196"/>
      <c r="C314" s="195" t="s">
        <v>740</v>
      </c>
      <c r="D314" s="180">
        <f>D313</f>
        <v>300</v>
      </c>
      <c r="E314" s="181">
        <f>E313</f>
        <v>300</v>
      </c>
      <c r="F314" s="210">
        <f>F313</f>
        <v>27</v>
      </c>
      <c r="G314" s="104">
        <f>F314/E314*100</f>
        <v>9</v>
      </c>
    </row>
    <row r="315" spans="1:7" ht="12.75">
      <c r="A315" s="16"/>
      <c r="B315" s="59"/>
      <c r="C315" s="183"/>
      <c r="D315" s="184"/>
      <c r="E315" s="185"/>
      <c r="F315" s="186"/>
      <c r="G315" s="29"/>
    </row>
    <row r="316" spans="1:6" ht="13.5" customHeight="1">
      <c r="A316" s="66" t="s">
        <v>431</v>
      </c>
      <c r="D316" s="69"/>
      <c r="E316" s="69"/>
      <c r="F316" s="69"/>
    </row>
    <row r="317" spans="1:6" ht="12.75">
      <c r="A317" s="66"/>
      <c r="D317" s="69"/>
      <c r="E317" s="69"/>
      <c r="F317" s="69"/>
    </row>
    <row r="318" spans="1:7" ht="25.5" customHeight="1">
      <c r="A318" s="7" t="s">
        <v>325</v>
      </c>
      <c r="B318" s="7" t="s">
        <v>327</v>
      </c>
      <c r="C318" s="5" t="s">
        <v>328</v>
      </c>
      <c r="D318" s="44" t="s">
        <v>471</v>
      </c>
      <c r="E318" s="51" t="s">
        <v>472</v>
      </c>
      <c r="F318" s="5" t="s">
        <v>299</v>
      </c>
      <c r="G318" s="43" t="s">
        <v>473</v>
      </c>
    </row>
    <row r="319" spans="1:21" ht="27" customHeight="1">
      <c r="A319" s="130" t="s">
        <v>158</v>
      </c>
      <c r="B319" s="127">
        <v>3635</v>
      </c>
      <c r="C319" s="343" t="s">
        <v>370</v>
      </c>
      <c r="D319" s="200">
        <v>600</v>
      </c>
      <c r="E319" s="267">
        <v>350</v>
      </c>
      <c r="F319" s="267">
        <v>0</v>
      </c>
      <c r="G319" s="158">
        <f>F319/E319*100</f>
        <v>0</v>
      </c>
      <c r="U319" s="134"/>
    </row>
    <row r="320" spans="1:7" ht="18" customHeight="1">
      <c r="A320" s="130" t="s">
        <v>158</v>
      </c>
      <c r="B320" s="127">
        <v>3635</v>
      </c>
      <c r="C320" s="131" t="s">
        <v>403</v>
      </c>
      <c r="D320" s="200">
        <v>8000</v>
      </c>
      <c r="E320" s="267">
        <v>8000</v>
      </c>
      <c r="F320" s="267">
        <v>987</v>
      </c>
      <c r="G320" s="158">
        <f>F320/E320*100</f>
        <v>12.3375</v>
      </c>
    </row>
    <row r="321" spans="1:7" ht="12.75">
      <c r="A321" s="179"/>
      <c r="B321" s="196"/>
      <c r="C321" s="195" t="s">
        <v>741</v>
      </c>
      <c r="D321" s="180">
        <f>SUM(D319:D320)</f>
        <v>8600</v>
      </c>
      <c r="E321" s="181">
        <f>SUM(E319:E320)</f>
        <v>8350</v>
      </c>
      <c r="F321" s="210">
        <f>SUM(F319:F320)</f>
        <v>987</v>
      </c>
      <c r="G321" s="96">
        <f>F321/E321*100</f>
        <v>11.820359281437126</v>
      </c>
    </row>
    <row r="322" spans="1:7" ht="12.75">
      <c r="A322" s="16"/>
      <c r="B322" s="59"/>
      <c r="C322" s="183"/>
      <c r="D322" s="184"/>
      <c r="E322" s="185"/>
      <c r="F322" s="186"/>
      <c r="G322" s="187"/>
    </row>
    <row r="323" spans="1:256" s="105" customFormat="1" ht="12.75">
      <c r="A323" s="188"/>
      <c r="B323" s="198"/>
      <c r="C323" s="197" t="s">
        <v>742</v>
      </c>
      <c r="D323" s="189">
        <f>D321+D314</f>
        <v>8900</v>
      </c>
      <c r="E323" s="190">
        <f>E314+E321</f>
        <v>8650</v>
      </c>
      <c r="F323" s="191">
        <f>F314+F321</f>
        <v>1014</v>
      </c>
      <c r="G323" s="26">
        <f>F323/E323*100</f>
        <v>11.722543352601155</v>
      </c>
      <c r="H323" s="109"/>
      <c r="I323" s="28"/>
      <c r="J323" s="28"/>
      <c r="K323" s="28"/>
      <c r="L323" s="28"/>
      <c r="M323" s="28"/>
      <c r="N323" s="28"/>
      <c r="O323" s="69"/>
      <c r="P323" s="69"/>
      <c r="Q323" s="134"/>
      <c r="R323" s="15"/>
      <c r="S323" s="15"/>
      <c r="T323" s="15"/>
      <c r="U323" s="15"/>
      <c r="V323" s="15"/>
      <c r="W323" s="15"/>
      <c r="X323" s="15"/>
      <c r="Y323" s="15"/>
      <c r="Z323" s="15"/>
      <c r="AA323" s="15"/>
      <c r="AB323" s="15"/>
      <c r="AC323" s="15"/>
      <c r="AD323" s="15"/>
      <c r="AE323" s="15"/>
      <c r="AF323" s="15"/>
      <c r="AG323" s="15"/>
      <c r="AH323" s="15"/>
      <c r="AI323" s="15"/>
      <c r="AJ323" s="15"/>
      <c r="AK323" s="15"/>
      <c r="AL323" s="15"/>
      <c r="AM323" s="15"/>
      <c r="AN323" s="15"/>
      <c r="AO323" s="15"/>
      <c r="AP323" s="15"/>
      <c r="AQ323" s="15"/>
      <c r="AR323" s="15"/>
      <c r="AS323" s="15"/>
      <c r="AT323" s="15"/>
      <c r="AU323" s="15"/>
      <c r="AV323" s="15"/>
      <c r="AW323" s="15"/>
      <c r="AX323" s="15"/>
      <c r="AY323" s="15"/>
      <c r="AZ323" s="15"/>
      <c r="BA323" s="15"/>
      <c r="BB323" s="15"/>
      <c r="BC323" s="15"/>
      <c r="BD323" s="15"/>
      <c r="BE323" s="15"/>
      <c r="BF323" s="15"/>
      <c r="BG323" s="15"/>
      <c r="BH323" s="15"/>
      <c r="BI323" s="15"/>
      <c r="BJ323" s="15"/>
      <c r="BK323" s="15"/>
      <c r="BL323" s="15"/>
      <c r="BM323" s="15"/>
      <c r="BN323" s="15"/>
      <c r="BO323" s="15"/>
      <c r="BP323" s="15"/>
      <c r="BQ323" s="15"/>
      <c r="BR323" s="15"/>
      <c r="BS323" s="15"/>
      <c r="BT323" s="15"/>
      <c r="BU323" s="15"/>
      <c r="BV323" s="15"/>
      <c r="BW323" s="15"/>
      <c r="BX323" s="15"/>
      <c r="BY323" s="15"/>
      <c r="BZ323" s="15"/>
      <c r="CA323" s="15"/>
      <c r="CB323" s="15"/>
      <c r="CC323" s="15"/>
      <c r="CD323" s="15"/>
      <c r="CE323" s="15"/>
      <c r="CF323" s="15"/>
      <c r="CG323" s="15"/>
      <c r="CH323" s="15"/>
      <c r="CI323" s="15"/>
      <c r="CJ323" s="15"/>
      <c r="CK323" s="15"/>
      <c r="CL323" s="15"/>
      <c r="CM323" s="15"/>
      <c r="CN323" s="15"/>
      <c r="CO323" s="15"/>
      <c r="CP323" s="15"/>
      <c r="CQ323" s="15"/>
      <c r="CR323" s="15"/>
      <c r="CS323" s="15"/>
      <c r="CT323" s="15"/>
      <c r="CU323" s="15"/>
      <c r="CV323" s="15"/>
      <c r="CW323" s="15"/>
      <c r="CX323" s="15"/>
      <c r="CY323" s="15"/>
      <c r="CZ323" s="15"/>
      <c r="DA323" s="15"/>
      <c r="DB323" s="15"/>
      <c r="DC323" s="15"/>
      <c r="DD323" s="15"/>
      <c r="DE323" s="15"/>
      <c r="DF323" s="15"/>
      <c r="DG323" s="15"/>
      <c r="DH323" s="15"/>
      <c r="DI323" s="15"/>
      <c r="DJ323" s="15"/>
      <c r="DK323" s="15"/>
      <c r="DL323" s="15"/>
      <c r="DM323" s="15"/>
      <c r="DN323" s="15"/>
      <c r="DO323" s="15"/>
      <c r="DP323" s="15"/>
      <c r="DQ323" s="15"/>
      <c r="DR323" s="15"/>
      <c r="DS323" s="15"/>
      <c r="DT323" s="15"/>
      <c r="DU323" s="15"/>
      <c r="DV323" s="15"/>
      <c r="DW323" s="15"/>
      <c r="DX323" s="15"/>
      <c r="DY323" s="15"/>
      <c r="DZ323" s="15"/>
      <c r="EA323" s="15"/>
      <c r="EB323" s="15"/>
      <c r="EC323" s="15"/>
      <c r="ED323" s="15"/>
      <c r="EE323" s="15"/>
      <c r="EF323" s="15"/>
      <c r="EG323" s="15"/>
      <c r="EH323" s="15"/>
      <c r="EI323" s="15"/>
      <c r="EJ323" s="15"/>
      <c r="EK323" s="15"/>
      <c r="EL323" s="15"/>
      <c r="EM323" s="15"/>
      <c r="EN323" s="15"/>
      <c r="EO323" s="15"/>
      <c r="EP323" s="15"/>
      <c r="EQ323" s="15"/>
      <c r="ER323" s="15"/>
      <c r="ES323" s="15"/>
      <c r="ET323" s="15"/>
      <c r="EU323" s="15"/>
      <c r="EV323" s="15"/>
      <c r="EW323" s="15"/>
      <c r="EX323" s="15"/>
      <c r="EY323" s="15"/>
      <c r="EZ323" s="15"/>
      <c r="FA323" s="15"/>
      <c r="FB323" s="15"/>
      <c r="FC323" s="15"/>
      <c r="FD323" s="15"/>
      <c r="FE323" s="15"/>
      <c r="FF323" s="15"/>
      <c r="FG323" s="15"/>
      <c r="FH323" s="15"/>
      <c r="FI323" s="15"/>
      <c r="FJ323" s="15"/>
      <c r="FK323" s="15"/>
      <c r="FL323" s="15"/>
      <c r="FM323" s="15"/>
      <c r="FN323" s="15"/>
      <c r="FO323" s="15"/>
      <c r="FP323" s="15"/>
      <c r="FQ323" s="15"/>
      <c r="FR323" s="15"/>
      <c r="FS323" s="15"/>
      <c r="FT323" s="15"/>
      <c r="FU323" s="15"/>
      <c r="FV323" s="15"/>
      <c r="FW323" s="15"/>
      <c r="FX323" s="15"/>
      <c r="FY323" s="15"/>
      <c r="FZ323" s="15"/>
      <c r="GA323" s="15"/>
      <c r="GB323" s="15"/>
      <c r="GC323" s="15"/>
      <c r="GD323" s="15"/>
      <c r="GE323" s="15"/>
      <c r="GF323" s="15"/>
      <c r="GG323" s="15"/>
      <c r="GH323" s="15"/>
      <c r="GI323" s="15"/>
      <c r="GJ323" s="15"/>
      <c r="GK323" s="15"/>
      <c r="GL323" s="15"/>
      <c r="GM323" s="15"/>
      <c r="GN323" s="15"/>
      <c r="GO323" s="15"/>
      <c r="GP323" s="15"/>
      <c r="GQ323" s="15"/>
      <c r="GR323" s="15"/>
      <c r="GS323" s="15"/>
      <c r="GT323" s="15"/>
      <c r="GU323" s="15"/>
      <c r="GV323" s="15"/>
      <c r="GW323" s="15"/>
      <c r="GX323" s="15"/>
      <c r="GY323" s="15"/>
      <c r="GZ323" s="15"/>
      <c r="HA323" s="15"/>
      <c r="HB323" s="15"/>
      <c r="HC323" s="15"/>
      <c r="HD323" s="15"/>
      <c r="HE323" s="15"/>
      <c r="HF323" s="15"/>
      <c r="HG323" s="15"/>
      <c r="HH323" s="15"/>
      <c r="HI323" s="15"/>
      <c r="HJ323" s="15"/>
      <c r="HK323" s="15"/>
      <c r="HL323" s="15"/>
      <c r="HM323" s="15"/>
      <c r="HN323" s="15"/>
      <c r="HO323" s="15"/>
      <c r="HP323" s="15"/>
      <c r="HQ323" s="15"/>
      <c r="HR323" s="15"/>
      <c r="HS323" s="15"/>
      <c r="HT323" s="15"/>
      <c r="HU323" s="15"/>
      <c r="HV323" s="15"/>
      <c r="HW323" s="15"/>
      <c r="HX323" s="15"/>
      <c r="HY323" s="15"/>
      <c r="HZ323" s="15"/>
      <c r="IA323" s="15"/>
      <c r="IB323" s="15"/>
      <c r="IC323" s="15"/>
      <c r="ID323" s="15"/>
      <c r="IE323" s="15"/>
      <c r="IF323" s="15"/>
      <c r="IG323" s="15"/>
      <c r="IH323" s="15"/>
      <c r="II323" s="15"/>
      <c r="IJ323" s="15"/>
      <c r="IK323" s="15"/>
      <c r="IL323" s="15"/>
      <c r="IM323" s="15"/>
      <c r="IN323" s="15"/>
      <c r="IO323" s="15"/>
      <c r="IP323" s="15"/>
      <c r="IQ323" s="15"/>
      <c r="IR323" s="15"/>
      <c r="IS323" s="15"/>
      <c r="IT323" s="15"/>
      <c r="IU323" s="15"/>
      <c r="IV323" s="15"/>
    </row>
    <row r="324" ht="12.75">
      <c r="D324" s="69"/>
    </row>
    <row r="325" spans="1:256" s="28" customFormat="1" ht="15.75">
      <c r="A325" s="64" t="s">
        <v>602</v>
      </c>
      <c r="D325" s="69"/>
      <c r="E325" s="69"/>
      <c r="F325" s="69"/>
      <c r="O325" s="69"/>
      <c r="P325" s="15"/>
      <c r="Q325" s="15"/>
      <c r="R325" s="15"/>
      <c r="S325" s="15"/>
      <c r="T325" s="15"/>
      <c r="U325" s="15"/>
      <c r="V325" s="15"/>
      <c r="W325" s="15"/>
      <c r="X325" s="15"/>
      <c r="Y325" s="15"/>
      <c r="Z325" s="15"/>
      <c r="AA325" s="15"/>
      <c r="AB325" s="15"/>
      <c r="AC325" s="15"/>
      <c r="AD325" s="15"/>
      <c r="AE325" s="15"/>
      <c r="AF325" s="15"/>
      <c r="AG325" s="15"/>
      <c r="AH325" s="15"/>
      <c r="AI325" s="15"/>
      <c r="AJ325" s="15"/>
      <c r="AK325" s="15"/>
      <c r="AL325" s="15"/>
      <c r="AM325" s="15"/>
      <c r="AN325" s="15"/>
      <c r="AO325" s="15"/>
      <c r="AP325" s="15"/>
      <c r="AQ325" s="15"/>
      <c r="AR325" s="15"/>
      <c r="AS325" s="15"/>
      <c r="AT325" s="15"/>
      <c r="AU325" s="15"/>
      <c r="AV325" s="15"/>
      <c r="AW325" s="15"/>
      <c r="AX325" s="15"/>
      <c r="AY325" s="15"/>
      <c r="AZ325" s="15"/>
      <c r="BA325" s="15"/>
      <c r="BB325" s="15"/>
      <c r="BC325" s="15"/>
      <c r="BD325" s="15"/>
      <c r="BE325" s="15"/>
      <c r="BF325" s="15"/>
      <c r="BG325" s="15"/>
      <c r="BH325" s="15"/>
      <c r="BI325" s="15"/>
      <c r="BJ325" s="15"/>
      <c r="BK325" s="15"/>
      <c r="BL325" s="15"/>
      <c r="BM325" s="15"/>
      <c r="BN325" s="15"/>
      <c r="BO325" s="15"/>
      <c r="BP325" s="15"/>
      <c r="BQ325" s="15"/>
      <c r="BR325" s="15"/>
      <c r="BS325" s="15"/>
      <c r="BT325" s="15"/>
      <c r="BU325" s="15"/>
      <c r="BV325" s="15"/>
      <c r="BW325" s="15"/>
      <c r="BX325" s="15"/>
      <c r="BY325" s="15"/>
      <c r="BZ325" s="15"/>
      <c r="CA325" s="15"/>
      <c r="CB325" s="15"/>
      <c r="CC325" s="15"/>
      <c r="CD325" s="15"/>
      <c r="CE325" s="15"/>
      <c r="CF325" s="15"/>
      <c r="CG325" s="15"/>
      <c r="CH325" s="15"/>
      <c r="CI325" s="15"/>
      <c r="CJ325" s="15"/>
      <c r="CK325" s="15"/>
      <c r="CL325" s="15"/>
      <c r="CM325" s="15"/>
      <c r="CN325" s="15"/>
      <c r="CO325" s="15"/>
      <c r="CP325" s="15"/>
      <c r="CQ325" s="15"/>
      <c r="CR325" s="15"/>
      <c r="CS325" s="15"/>
      <c r="CT325" s="15"/>
      <c r="CU325" s="15"/>
      <c r="CV325" s="15"/>
      <c r="CW325" s="15"/>
      <c r="CX325" s="15"/>
      <c r="CY325" s="15"/>
      <c r="CZ325" s="15"/>
      <c r="DA325" s="15"/>
      <c r="DB325" s="15"/>
      <c r="DC325" s="15"/>
      <c r="DD325" s="15"/>
      <c r="DE325" s="15"/>
      <c r="DF325" s="15"/>
      <c r="DG325" s="15"/>
      <c r="DH325" s="15"/>
      <c r="DI325" s="15"/>
      <c r="DJ325" s="15"/>
      <c r="DK325" s="15"/>
      <c r="DL325" s="15"/>
      <c r="DM325" s="15"/>
      <c r="DN325" s="15"/>
      <c r="DO325" s="15"/>
      <c r="DP325" s="15"/>
      <c r="DQ325" s="15"/>
      <c r="DR325" s="15"/>
      <c r="DS325" s="15"/>
      <c r="DT325" s="15"/>
      <c r="DU325" s="15"/>
      <c r="DV325" s="15"/>
      <c r="DW325" s="15"/>
      <c r="DX325" s="15"/>
      <c r="DY325" s="15"/>
      <c r="DZ325" s="15"/>
      <c r="EA325" s="15"/>
      <c r="EB325" s="15"/>
      <c r="EC325" s="15"/>
      <c r="ED325" s="15"/>
      <c r="EE325" s="15"/>
      <c r="EF325" s="15"/>
      <c r="EG325" s="15"/>
      <c r="EH325" s="15"/>
      <c r="EI325" s="15"/>
      <c r="EJ325" s="15"/>
      <c r="EK325" s="15"/>
      <c r="EL325" s="15"/>
      <c r="EM325" s="15"/>
      <c r="EN325" s="15"/>
      <c r="EO325" s="15"/>
      <c r="EP325" s="15"/>
      <c r="EQ325" s="15"/>
      <c r="ER325" s="15"/>
      <c r="ES325" s="15"/>
      <c r="ET325" s="15"/>
      <c r="EU325" s="15"/>
      <c r="EV325" s="15"/>
      <c r="EW325" s="15"/>
      <c r="EX325" s="15"/>
      <c r="EY325" s="15"/>
      <c r="EZ325" s="15"/>
      <c r="FA325" s="15"/>
      <c r="FB325" s="15"/>
      <c r="FC325" s="15"/>
      <c r="FD325" s="15"/>
      <c r="FE325" s="15"/>
      <c r="FF325" s="15"/>
      <c r="FG325" s="15"/>
      <c r="FH325" s="15"/>
      <c r="FI325" s="15"/>
      <c r="FJ325" s="15"/>
      <c r="FK325" s="15"/>
      <c r="FL325" s="15"/>
      <c r="FM325" s="15"/>
      <c r="FN325" s="15"/>
      <c r="FO325" s="15"/>
      <c r="FP325" s="15"/>
      <c r="FQ325" s="15"/>
      <c r="FR325" s="15"/>
      <c r="FS325" s="15"/>
      <c r="FT325" s="15"/>
      <c r="FU325" s="15"/>
      <c r="FV325" s="15"/>
      <c r="FW325" s="15"/>
      <c r="FX325" s="15"/>
      <c r="FY325" s="15"/>
      <c r="FZ325" s="15"/>
      <c r="GA325" s="15"/>
      <c r="GB325" s="15"/>
      <c r="GC325" s="15"/>
      <c r="GD325" s="15"/>
      <c r="GE325" s="15"/>
      <c r="GF325" s="15"/>
      <c r="GG325" s="15"/>
      <c r="GH325" s="15"/>
      <c r="GI325" s="15"/>
      <c r="GJ325" s="15"/>
      <c r="GK325" s="15"/>
      <c r="GL325" s="15"/>
      <c r="GM325" s="15"/>
      <c r="GN325" s="15"/>
      <c r="GO325" s="15"/>
      <c r="GP325" s="15"/>
      <c r="GQ325" s="15"/>
      <c r="GR325" s="15"/>
      <c r="GS325" s="15"/>
      <c r="GT325" s="15"/>
      <c r="GU325" s="15"/>
      <c r="GV325" s="15"/>
      <c r="GW325" s="15"/>
      <c r="GX325" s="15"/>
      <c r="GY325" s="15"/>
      <c r="GZ325" s="15"/>
      <c r="HA325" s="15"/>
      <c r="HB325" s="15"/>
      <c r="HC325" s="15"/>
      <c r="HD325" s="15"/>
      <c r="HE325" s="15"/>
      <c r="HF325" s="15"/>
      <c r="HG325" s="15"/>
      <c r="HH325" s="15"/>
      <c r="HI325" s="15"/>
      <c r="HJ325" s="15"/>
      <c r="HK325" s="15"/>
      <c r="HL325" s="15"/>
      <c r="HM325" s="15"/>
      <c r="HN325" s="15"/>
      <c r="HO325" s="15"/>
      <c r="HP325" s="15"/>
      <c r="HQ325" s="15"/>
      <c r="HR325" s="15"/>
      <c r="HS325" s="15"/>
      <c r="HT325" s="15"/>
      <c r="HU325" s="15"/>
      <c r="HV325" s="15"/>
      <c r="HW325" s="15"/>
      <c r="HX325" s="15"/>
      <c r="HY325" s="15"/>
      <c r="HZ325" s="15"/>
      <c r="IA325" s="15"/>
      <c r="IB325" s="15"/>
      <c r="IC325" s="15"/>
      <c r="ID325" s="15"/>
      <c r="IE325" s="15"/>
      <c r="IF325" s="15"/>
      <c r="IG325" s="15"/>
      <c r="IH325" s="15"/>
      <c r="II325" s="15"/>
      <c r="IJ325" s="15"/>
      <c r="IK325" s="15"/>
      <c r="IL325" s="15"/>
      <c r="IM325" s="15"/>
      <c r="IN325" s="15"/>
      <c r="IO325" s="15"/>
      <c r="IP325" s="15"/>
      <c r="IQ325" s="15"/>
      <c r="IR325" s="15"/>
      <c r="IS325" s="15"/>
      <c r="IT325" s="15"/>
      <c r="IU325" s="15"/>
      <c r="IV325" s="15"/>
    </row>
    <row r="326" spans="2:256" s="28" customFormat="1" ht="12.75">
      <c r="B326"/>
      <c r="C326"/>
      <c r="D326" s="15"/>
      <c r="E326" s="15"/>
      <c r="F326" s="15"/>
      <c r="G326"/>
      <c r="O326" s="69"/>
      <c r="P326" s="15"/>
      <c r="Q326" s="15"/>
      <c r="R326" s="15"/>
      <c r="S326" s="15"/>
      <c r="T326" s="15"/>
      <c r="U326" s="15"/>
      <c r="V326" s="15"/>
      <c r="W326" s="15"/>
      <c r="X326" s="15"/>
      <c r="Y326" s="15"/>
      <c r="Z326" s="15"/>
      <c r="AA326" s="15"/>
      <c r="AB326" s="15"/>
      <c r="AC326" s="15"/>
      <c r="AD326" s="15"/>
      <c r="AE326" s="15"/>
      <c r="AF326" s="15"/>
      <c r="AG326" s="15"/>
      <c r="AH326" s="15"/>
      <c r="AI326" s="15"/>
      <c r="AJ326" s="15"/>
      <c r="AK326" s="15"/>
      <c r="AL326" s="15"/>
      <c r="AM326" s="15"/>
      <c r="AN326" s="15"/>
      <c r="AO326" s="15"/>
      <c r="AP326" s="15"/>
      <c r="AQ326" s="15"/>
      <c r="AR326" s="15"/>
      <c r="AS326" s="15"/>
      <c r="AT326" s="15"/>
      <c r="AU326" s="15"/>
      <c r="AV326" s="15"/>
      <c r="AW326" s="15"/>
      <c r="AX326" s="15"/>
      <c r="AY326" s="15"/>
      <c r="AZ326" s="15"/>
      <c r="BA326" s="15"/>
      <c r="BB326" s="15"/>
      <c r="BC326" s="15"/>
      <c r="BD326" s="15"/>
      <c r="BE326" s="15"/>
      <c r="BF326" s="15"/>
      <c r="BG326" s="15"/>
      <c r="BH326" s="15"/>
      <c r="BI326" s="15"/>
      <c r="BJ326" s="15"/>
      <c r="BK326" s="15"/>
      <c r="BL326" s="15"/>
      <c r="BM326" s="15"/>
      <c r="BN326" s="15"/>
      <c r="BO326" s="15"/>
      <c r="BP326" s="15"/>
      <c r="BQ326" s="15"/>
      <c r="BR326" s="15"/>
      <c r="BS326" s="15"/>
      <c r="BT326" s="15"/>
      <c r="BU326" s="15"/>
      <c r="BV326" s="15"/>
      <c r="BW326" s="15"/>
      <c r="BX326" s="15"/>
      <c r="BY326" s="15"/>
      <c r="BZ326" s="15"/>
      <c r="CA326" s="15"/>
      <c r="CB326" s="15"/>
      <c r="CC326" s="15"/>
      <c r="CD326" s="15"/>
      <c r="CE326" s="15"/>
      <c r="CF326" s="15"/>
      <c r="CG326" s="15"/>
      <c r="CH326" s="15"/>
      <c r="CI326" s="15"/>
      <c r="CJ326" s="15"/>
      <c r="CK326" s="15"/>
      <c r="CL326" s="15"/>
      <c r="CM326" s="15"/>
      <c r="CN326" s="15"/>
      <c r="CO326" s="15"/>
      <c r="CP326" s="15"/>
      <c r="CQ326" s="15"/>
      <c r="CR326" s="15"/>
      <c r="CS326" s="15"/>
      <c r="CT326" s="15"/>
      <c r="CU326" s="15"/>
      <c r="CV326" s="15"/>
      <c r="CW326" s="15"/>
      <c r="CX326" s="15"/>
      <c r="CY326" s="15"/>
      <c r="CZ326" s="15"/>
      <c r="DA326" s="15"/>
      <c r="DB326" s="15"/>
      <c r="DC326" s="15"/>
      <c r="DD326" s="15"/>
      <c r="DE326" s="15"/>
      <c r="DF326" s="15"/>
      <c r="DG326" s="15"/>
      <c r="DH326" s="15"/>
      <c r="DI326" s="15"/>
      <c r="DJ326" s="15"/>
      <c r="DK326" s="15"/>
      <c r="DL326" s="15"/>
      <c r="DM326" s="15"/>
      <c r="DN326" s="15"/>
      <c r="DO326" s="15"/>
      <c r="DP326" s="15"/>
      <c r="DQ326" s="15"/>
      <c r="DR326" s="15"/>
      <c r="DS326" s="15"/>
      <c r="DT326" s="15"/>
      <c r="DU326" s="15"/>
      <c r="DV326" s="15"/>
      <c r="DW326" s="15"/>
      <c r="DX326" s="15"/>
      <c r="DY326" s="15"/>
      <c r="DZ326" s="15"/>
      <c r="EA326" s="15"/>
      <c r="EB326" s="15"/>
      <c r="EC326" s="15"/>
      <c r="ED326" s="15"/>
      <c r="EE326" s="15"/>
      <c r="EF326" s="15"/>
      <c r="EG326" s="15"/>
      <c r="EH326" s="15"/>
      <c r="EI326" s="15"/>
      <c r="EJ326" s="15"/>
      <c r="EK326" s="15"/>
      <c r="EL326" s="15"/>
      <c r="EM326" s="15"/>
      <c r="EN326" s="15"/>
      <c r="EO326" s="15"/>
      <c r="EP326" s="15"/>
      <c r="EQ326" s="15"/>
      <c r="ER326" s="15"/>
      <c r="ES326" s="15"/>
      <c r="ET326" s="15"/>
      <c r="EU326" s="15"/>
      <c r="EV326" s="15"/>
      <c r="EW326" s="15"/>
      <c r="EX326" s="15"/>
      <c r="EY326" s="15"/>
      <c r="EZ326" s="15"/>
      <c r="FA326" s="15"/>
      <c r="FB326" s="15"/>
      <c r="FC326" s="15"/>
      <c r="FD326" s="15"/>
      <c r="FE326" s="15"/>
      <c r="FF326" s="15"/>
      <c r="FG326" s="15"/>
      <c r="FH326" s="15"/>
      <c r="FI326" s="15"/>
      <c r="FJ326" s="15"/>
      <c r="FK326" s="15"/>
      <c r="FL326" s="15"/>
      <c r="FM326" s="15"/>
      <c r="FN326" s="15"/>
      <c r="FO326" s="15"/>
      <c r="FP326" s="15"/>
      <c r="FQ326" s="15"/>
      <c r="FR326" s="15"/>
      <c r="FS326" s="15"/>
      <c r="FT326" s="15"/>
      <c r="FU326" s="15"/>
      <c r="FV326" s="15"/>
      <c r="FW326" s="15"/>
      <c r="FX326" s="15"/>
      <c r="FY326" s="15"/>
      <c r="FZ326" s="15"/>
      <c r="GA326" s="15"/>
      <c r="GB326" s="15"/>
      <c r="GC326" s="15"/>
      <c r="GD326" s="15"/>
      <c r="GE326" s="15"/>
      <c r="GF326" s="15"/>
      <c r="GG326" s="15"/>
      <c r="GH326" s="15"/>
      <c r="GI326" s="15"/>
      <c r="GJ326" s="15"/>
      <c r="GK326" s="15"/>
      <c r="GL326" s="15"/>
      <c r="GM326" s="15"/>
      <c r="GN326" s="15"/>
      <c r="GO326" s="15"/>
      <c r="GP326" s="15"/>
      <c r="GQ326" s="15"/>
      <c r="GR326" s="15"/>
      <c r="GS326" s="15"/>
      <c r="GT326" s="15"/>
      <c r="GU326" s="15"/>
      <c r="GV326" s="15"/>
      <c r="GW326" s="15"/>
      <c r="GX326" s="15"/>
      <c r="GY326" s="15"/>
      <c r="GZ326" s="15"/>
      <c r="HA326" s="15"/>
      <c r="HB326" s="15"/>
      <c r="HC326" s="15"/>
      <c r="HD326" s="15"/>
      <c r="HE326" s="15"/>
      <c r="HF326" s="15"/>
      <c r="HG326" s="15"/>
      <c r="HH326" s="15"/>
      <c r="HI326" s="15"/>
      <c r="HJ326" s="15"/>
      <c r="HK326" s="15"/>
      <c r="HL326" s="15"/>
      <c r="HM326" s="15"/>
      <c r="HN326" s="15"/>
      <c r="HO326" s="15"/>
      <c r="HP326" s="15"/>
      <c r="HQ326" s="15"/>
      <c r="HR326" s="15"/>
      <c r="HS326" s="15"/>
      <c r="HT326" s="15"/>
      <c r="HU326" s="15"/>
      <c r="HV326" s="15"/>
      <c r="HW326" s="15"/>
      <c r="HX326" s="15"/>
      <c r="HY326" s="15"/>
      <c r="HZ326" s="15"/>
      <c r="IA326" s="15"/>
      <c r="IB326" s="15"/>
      <c r="IC326" s="15"/>
      <c r="ID326" s="15"/>
      <c r="IE326" s="15"/>
      <c r="IF326" s="15"/>
      <c r="IG326" s="15"/>
      <c r="IH326" s="15"/>
      <c r="II326" s="15"/>
      <c r="IJ326" s="15"/>
      <c r="IK326" s="15"/>
      <c r="IL326" s="15"/>
      <c r="IM326" s="15"/>
      <c r="IN326" s="15"/>
      <c r="IO326" s="15"/>
      <c r="IP326" s="15"/>
      <c r="IQ326" s="15"/>
      <c r="IR326" s="15"/>
      <c r="IS326" s="15"/>
      <c r="IT326" s="15"/>
      <c r="IU326" s="15"/>
      <c r="IV326" s="15"/>
    </row>
    <row r="327" spans="1:256" s="28" customFormat="1" ht="15" customHeight="1">
      <c r="A327" s="55" t="s">
        <v>428</v>
      </c>
      <c r="B327"/>
      <c r="C327"/>
      <c r="D327" s="15"/>
      <c r="E327" s="15"/>
      <c r="F327" s="15"/>
      <c r="G327"/>
      <c r="O327" s="69"/>
      <c r="P327" s="15"/>
      <c r="Q327" s="15"/>
      <c r="R327" s="15"/>
      <c r="S327" s="15"/>
      <c r="T327" s="15"/>
      <c r="U327" s="15"/>
      <c r="V327" s="15"/>
      <c r="W327" s="15"/>
      <c r="X327" s="15"/>
      <c r="Y327" s="15"/>
      <c r="Z327" s="15"/>
      <c r="AA327" s="15"/>
      <c r="AB327" s="15"/>
      <c r="AC327" s="15"/>
      <c r="AD327" s="15"/>
      <c r="AE327" s="15"/>
      <c r="AF327" s="15"/>
      <c r="AG327" s="15"/>
      <c r="AH327" s="15"/>
      <c r="AI327" s="15"/>
      <c r="AJ327" s="15"/>
      <c r="AK327" s="15"/>
      <c r="AL327" s="15"/>
      <c r="AM327" s="15"/>
      <c r="AN327" s="15"/>
      <c r="AO327" s="15"/>
      <c r="AP327" s="15"/>
      <c r="AQ327" s="15"/>
      <c r="AR327" s="15"/>
      <c r="AS327" s="15"/>
      <c r="AT327" s="15"/>
      <c r="AU327" s="15"/>
      <c r="AV327" s="15"/>
      <c r="AW327" s="15"/>
      <c r="AX327" s="15"/>
      <c r="AY327" s="15"/>
      <c r="AZ327" s="15"/>
      <c r="BA327" s="15"/>
      <c r="BB327" s="15"/>
      <c r="BC327" s="15"/>
      <c r="BD327" s="15"/>
      <c r="BE327" s="15"/>
      <c r="BF327" s="15"/>
      <c r="BG327" s="15"/>
      <c r="BH327" s="15"/>
      <c r="BI327" s="15"/>
      <c r="BJ327" s="15"/>
      <c r="BK327" s="15"/>
      <c r="BL327" s="15"/>
      <c r="BM327" s="15"/>
      <c r="BN327" s="15"/>
      <c r="BO327" s="15"/>
      <c r="BP327" s="15"/>
      <c r="BQ327" s="15"/>
      <c r="BR327" s="15"/>
      <c r="BS327" s="15"/>
      <c r="BT327" s="15"/>
      <c r="BU327" s="15"/>
      <c r="BV327" s="15"/>
      <c r="BW327" s="15"/>
      <c r="BX327" s="15"/>
      <c r="BY327" s="15"/>
      <c r="BZ327" s="15"/>
      <c r="CA327" s="15"/>
      <c r="CB327" s="15"/>
      <c r="CC327" s="15"/>
      <c r="CD327" s="15"/>
      <c r="CE327" s="15"/>
      <c r="CF327" s="15"/>
      <c r="CG327" s="15"/>
      <c r="CH327" s="15"/>
      <c r="CI327" s="15"/>
      <c r="CJ327" s="15"/>
      <c r="CK327" s="15"/>
      <c r="CL327" s="15"/>
      <c r="CM327" s="15"/>
      <c r="CN327" s="15"/>
      <c r="CO327" s="15"/>
      <c r="CP327" s="15"/>
      <c r="CQ327" s="15"/>
      <c r="CR327" s="15"/>
      <c r="CS327" s="15"/>
      <c r="CT327" s="15"/>
      <c r="CU327" s="15"/>
      <c r="CV327" s="15"/>
      <c r="CW327" s="15"/>
      <c r="CX327" s="15"/>
      <c r="CY327" s="15"/>
      <c r="CZ327" s="15"/>
      <c r="DA327" s="15"/>
      <c r="DB327" s="15"/>
      <c r="DC327" s="15"/>
      <c r="DD327" s="15"/>
      <c r="DE327" s="15"/>
      <c r="DF327" s="15"/>
      <c r="DG327" s="15"/>
      <c r="DH327" s="15"/>
      <c r="DI327" s="15"/>
      <c r="DJ327" s="15"/>
      <c r="DK327" s="15"/>
      <c r="DL327" s="15"/>
      <c r="DM327" s="15"/>
      <c r="DN327" s="15"/>
      <c r="DO327" s="15"/>
      <c r="DP327" s="15"/>
      <c r="DQ327" s="15"/>
      <c r="DR327" s="15"/>
      <c r="DS327" s="15"/>
      <c r="DT327" s="15"/>
      <c r="DU327" s="15"/>
      <c r="DV327" s="15"/>
      <c r="DW327" s="15"/>
      <c r="DX327" s="15"/>
      <c r="DY327" s="15"/>
      <c r="DZ327" s="15"/>
      <c r="EA327" s="15"/>
      <c r="EB327" s="15"/>
      <c r="EC327" s="15"/>
      <c r="ED327" s="15"/>
      <c r="EE327" s="15"/>
      <c r="EF327" s="15"/>
      <c r="EG327" s="15"/>
      <c r="EH327" s="15"/>
      <c r="EI327" s="15"/>
      <c r="EJ327" s="15"/>
      <c r="EK327" s="15"/>
      <c r="EL327" s="15"/>
      <c r="EM327" s="15"/>
      <c r="EN327" s="15"/>
      <c r="EO327" s="15"/>
      <c r="EP327" s="15"/>
      <c r="EQ327" s="15"/>
      <c r="ER327" s="15"/>
      <c r="ES327" s="15"/>
      <c r="ET327" s="15"/>
      <c r="EU327" s="15"/>
      <c r="EV327" s="15"/>
      <c r="EW327" s="15"/>
      <c r="EX327" s="15"/>
      <c r="EY327" s="15"/>
      <c r="EZ327" s="15"/>
      <c r="FA327" s="15"/>
      <c r="FB327" s="15"/>
      <c r="FC327" s="15"/>
      <c r="FD327" s="15"/>
      <c r="FE327" s="15"/>
      <c r="FF327" s="15"/>
      <c r="FG327" s="15"/>
      <c r="FH327" s="15"/>
      <c r="FI327" s="15"/>
      <c r="FJ327" s="15"/>
      <c r="FK327" s="15"/>
      <c r="FL327" s="15"/>
      <c r="FM327" s="15"/>
      <c r="FN327" s="15"/>
      <c r="FO327" s="15"/>
      <c r="FP327" s="15"/>
      <c r="FQ327" s="15"/>
      <c r="FR327" s="15"/>
      <c r="FS327" s="15"/>
      <c r="FT327" s="15"/>
      <c r="FU327" s="15"/>
      <c r="FV327" s="15"/>
      <c r="FW327" s="15"/>
      <c r="FX327" s="15"/>
      <c r="FY327" s="15"/>
      <c r="FZ327" s="15"/>
      <c r="GA327" s="15"/>
      <c r="GB327" s="15"/>
      <c r="GC327" s="15"/>
      <c r="GD327" s="15"/>
      <c r="GE327" s="15"/>
      <c r="GF327" s="15"/>
      <c r="GG327" s="15"/>
      <c r="GH327" s="15"/>
      <c r="GI327" s="15"/>
      <c r="GJ327" s="15"/>
      <c r="GK327" s="15"/>
      <c r="GL327" s="15"/>
      <c r="GM327" s="15"/>
      <c r="GN327" s="15"/>
      <c r="GO327" s="15"/>
      <c r="GP327" s="15"/>
      <c r="GQ327" s="15"/>
      <c r="GR327" s="15"/>
      <c r="GS327" s="15"/>
      <c r="GT327" s="15"/>
      <c r="GU327" s="15"/>
      <c r="GV327" s="15"/>
      <c r="GW327" s="15"/>
      <c r="GX327" s="15"/>
      <c r="GY327" s="15"/>
      <c r="GZ327" s="15"/>
      <c r="HA327" s="15"/>
      <c r="HB327" s="15"/>
      <c r="HC327" s="15"/>
      <c r="HD327" s="15"/>
      <c r="HE327" s="15"/>
      <c r="HF327" s="15"/>
      <c r="HG327" s="15"/>
      <c r="HH327" s="15"/>
      <c r="HI327" s="15"/>
      <c r="HJ327" s="15"/>
      <c r="HK327" s="15"/>
      <c r="HL327" s="15"/>
      <c r="HM327" s="15"/>
      <c r="HN327" s="15"/>
      <c r="HO327" s="15"/>
      <c r="HP327" s="15"/>
      <c r="HQ327" s="15"/>
      <c r="HR327" s="15"/>
      <c r="HS327" s="15"/>
      <c r="HT327" s="15"/>
      <c r="HU327" s="15"/>
      <c r="HV327" s="15"/>
      <c r="HW327" s="15"/>
      <c r="HX327" s="15"/>
      <c r="HY327" s="15"/>
      <c r="HZ327" s="15"/>
      <c r="IA327" s="15"/>
      <c r="IB327" s="15"/>
      <c r="IC327" s="15"/>
      <c r="ID327" s="15"/>
      <c r="IE327" s="15"/>
      <c r="IF327" s="15"/>
      <c r="IG327" s="15"/>
      <c r="IH327" s="15"/>
      <c r="II327" s="15"/>
      <c r="IJ327" s="15"/>
      <c r="IK327" s="15"/>
      <c r="IL327" s="15"/>
      <c r="IM327" s="15"/>
      <c r="IN327" s="15"/>
      <c r="IO327" s="15"/>
      <c r="IP327" s="15"/>
      <c r="IQ327" s="15"/>
      <c r="IR327" s="15"/>
      <c r="IS327" s="15"/>
      <c r="IT327" s="15"/>
      <c r="IU327" s="15"/>
      <c r="IV327" s="15"/>
    </row>
    <row r="328" spans="1:256" s="28" customFormat="1" ht="12.75">
      <c r="A328" s="55"/>
      <c r="B328"/>
      <c r="C328"/>
      <c r="D328" s="15"/>
      <c r="E328" s="15"/>
      <c r="F328" s="15"/>
      <c r="G328"/>
      <c r="O328" s="69"/>
      <c r="P328" s="15"/>
      <c r="Q328" s="15"/>
      <c r="R328" s="15"/>
      <c r="S328" s="15"/>
      <c r="T328" s="15"/>
      <c r="U328" s="15"/>
      <c r="V328" s="15"/>
      <c r="W328" s="15"/>
      <c r="X328" s="15"/>
      <c r="Y328" s="15"/>
      <c r="Z328" s="15"/>
      <c r="AA328" s="15"/>
      <c r="AB328" s="15"/>
      <c r="AC328" s="15"/>
      <c r="AD328" s="15"/>
      <c r="AE328" s="15"/>
      <c r="AF328" s="15"/>
      <c r="AG328" s="15"/>
      <c r="AH328" s="15"/>
      <c r="AI328" s="15"/>
      <c r="AJ328" s="15"/>
      <c r="AK328" s="15"/>
      <c r="AL328" s="15"/>
      <c r="AM328" s="15"/>
      <c r="AN328" s="15"/>
      <c r="AO328" s="15"/>
      <c r="AP328" s="15"/>
      <c r="AQ328" s="15"/>
      <c r="AR328" s="15"/>
      <c r="AS328" s="15"/>
      <c r="AT328" s="15"/>
      <c r="AU328" s="15"/>
      <c r="AV328" s="15"/>
      <c r="AW328" s="15"/>
      <c r="AX328" s="15"/>
      <c r="AY328" s="15"/>
      <c r="AZ328" s="15"/>
      <c r="BA328" s="15"/>
      <c r="BB328" s="15"/>
      <c r="BC328" s="15"/>
      <c r="BD328" s="15"/>
      <c r="BE328" s="15"/>
      <c r="BF328" s="15"/>
      <c r="BG328" s="15"/>
      <c r="BH328" s="15"/>
      <c r="BI328" s="15"/>
      <c r="BJ328" s="15"/>
      <c r="BK328" s="15"/>
      <c r="BL328" s="15"/>
      <c r="BM328" s="15"/>
      <c r="BN328" s="15"/>
      <c r="BO328" s="15"/>
      <c r="BP328" s="15"/>
      <c r="BQ328" s="15"/>
      <c r="BR328" s="15"/>
      <c r="BS328" s="15"/>
      <c r="BT328" s="15"/>
      <c r="BU328" s="15"/>
      <c r="BV328" s="15"/>
      <c r="BW328" s="15"/>
      <c r="BX328" s="15"/>
      <c r="BY328" s="15"/>
      <c r="BZ328" s="15"/>
      <c r="CA328" s="15"/>
      <c r="CB328" s="15"/>
      <c r="CC328" s="15"/>
      <c r="CD328" s="15"/>
      <c r="CE328" s="15"/>
      <c r="CF328" s="15"/>
      <c r="CG328" s="15"/>
      <c r="CH328" s="15"/>
      <c r="CI328" s="15"/>
      <c r="CJ328" s="15"/>
      <c r="CK328" s="15"/>
      <c r="CL328" s="15"/>
      <c r="CM328" s="15"/>
      <c r="CN328" s="15"/>
      <c r="CO328" s="15"/>
      <c r="CP328" s="15"/>
      <c r="CQ328" s="15"/>
      <c r="CR328" s="15"/>
      <c r="CS328" s="15"/>
      <c r="CT328" s="15"/>
      <c r="CU328" s="15"/>
      <c r="CV328" s="15"/>
      <c r="CW328" s="15"/>
      <c r="CX328" s="15"/>
      <c r="CY328" s="15"/>
      <c r="CZ328" s="15"/>
      <c r="DA328" s="15"/>
      <c r="DB328" s="15"/>
      <c r="DC328" s="15"/>
      <c r="DD328" s="15"/>
      <c r="DE328" s="15"/>
      <c r="DF328" s="15"/>
      <c r="DG328" s="15"/>
      <c r="DH328" s="15"/>
      <c r="DI328" s="15"/>
      <c r="DJ328" s="15"/>
      <c r="DK328" s="15"/>
      <c r="DL328" s="15"/>
      <c r="DM328" s="15"/>
      <c r="DN328" s="15"/>
      <c r="DO328" s="15"/>
      <c r="DP328" s="15"/>
      <c r="DQ328" s="15"/>
      <c r="DR328" s="15"/>
      <c r="DS328" s="15"/>
      <c r="DT328" s="15"/>
      <c r="DU328" s="15"/>
      <c r="DV328" s="15"/>
      <c r="DW328" s="15"/>
      <c r="DX328" s="15"/>
      <c r="DY328" s="15"/>
      <c r="DZ328" s="15"/>
      <c r="EA328" s="15"/>
      <c r="EB328" s="15"/>
      <c r="EC328" s="15"/>
      <c r="ED328" s="15"/>
      <c r="EE328" s="15"/>
      <c r="EF328" s="15"/>
      <c r="EG328" s="15"/>
      <c r="EH328" s="15"/>
      <c r="EI328" s="15"/>
      <c r="EJ328" s="15"/>
      <c r="EK328" s="15"/>
      <c r="EL328" s="15"/>
      <c r="EM328" s="15"/>
      <c r="EN328" s="15"/>
      <c r="EO328" s="15"/>
      <c r="EP328" s="15"/>
      <c r="EQ328" s="15"/>
      <c r="ER328" s="15"/>
      <c r="ES328" s="15"/>
      <c r="ET328" s="15"/>
      <c r="EU328" s="15"/>
      <c r="EV328" s="15"/>
      <c r="EW328" s="15"/>
      <c r="EX328" s="15"/>
      <c r="EY328" s="15"/>
      <c r="EZ328" s="15"/>
      <c r="FA328" s="15"/>
      <c r="FB328" s="15"/>
      <c r="FC328" s="15"/>
      <c r="FD328" s="15"/>
      <c r="FE328" s="15"/>
      <c r="FF328" s="15"/>
      <c r="FG328" s="15"/>
      <c r="FH328" s="15"/>
      <c r="FI328" s="15"/>
      <c r="FJ328" s="15"/>
      <c r="FK328" s="15"/>
      <c r="FL328" s="15"/>
      <c r="FM328" s="15"/>
      <c r="FN328" s="15"/>
      <c r="FO328" s="15"/>
      <c r="FP328" s="15"/>
      <c r="FQ328" s="15"/>
      <c r="FR328" s="15"/>
      <c r="FS328" s="15"/>
      <c r="FT328" s="15"/>
      <c r="FU328" s="15"/>
      <c r="FV328" s="15"/>
      <c r="FW328" s="15"/>
      <c r="FX328" s="15"/>
      <c r="FY328" s="15"/>
      <c r="FZ328" s="15"/>
      <c r="GA328" s="15"/>
      <c r="GB328" s="15"/>
      <c r="GC328" s="15"/>
      <c r="GD328" s="15"/>
      <c r="GE328" s="15"/>
      <c r="GF328" s="15"/>
      <c r="GG328" s="15"/>
      <c r="GH328" s="15"/>
      <c r="GI328" s="15"/>
      <c r="GJ328" s="15"/>
      <c r="GK328" s="15"/>
      <c r="GL328" s="15"/>
      <c r="GM328" s="15"/>
      <c r="GN328" s="15"/>
      <c r="GO328" s="15"/>
      <c r="GP328" s="15"/>
      <c r="GQ328" s="15"/>
      <c r="GR328" s="15"/>
      <c r="GS328" s="15"/>
      <c r="GT328" s="15"/>
      <c r="GU328" s="15"/>
      <c r="GV328" s="15"/>
      <c r="GW328" s="15"/>
      <c r="GX328" s="15"/>
      <c r="GY328" s="15"/>
      <c r="GZ328" s="15"/>
      <c r="HA328" s="15"/>
      <c r="HB328" s="15"/>
      <c r="HC328" s="15"/>
      <c r="HD328" s="15"/>
      <c r="HE328" s="15"/>
      <c r="HF328" s="15"/>
      <c r="HG328" s="15"/>
      <c r="HH328" s="15"/>
      <c r="HI328" s="15"/>
      <c r="HJ328" s="15"/>
      <c r="HK328" s="15"/>
      <c r="HL328" s="15"/>
      <c r="HM328" s="15"/>
      <c r="HN328" s="15"/>
      <c r="HO328" s="15"/>
      <c r="HP328" s="15"/>
      <c r="HQ328" s="15"/>
      <c r="HR328" s="15"/>
      <c r="HS328" s="15"/>
      <c r="HT328" s="15"/>
      <c r="HU328" s="15"/>
      <c r="HV328" s="15"/>
      <c r="HW328" s="15"/>
      <c r="HX328" s="15"/>
      <c r="HY328" s="15"/>
      <c r="HZ328" s="15"/>
      <c r="IA328" s="15"/>
      <c r="IB328" s="15"/>
      <c r="IC328" s="15"/>
      <c r="ID328" s="15"/>
      <c r="IE328" s="15"/>
      <c r="IF328" s="15"/>
      <c r="IG328" s="15"/>
      <c r="IH328" s="15"/>
      <c r="II328" s="15"/>
      <c r="IJ328" s="15"/>
      <c r="IK328" s="15"/>
      <c r="IL328" s="15"/>
      <c r="IM328" s="15"/>
      <c r="IN328" s="15"/>
      <c r="IO328" s="15"/>
      <c r="IP328" s="15"/>
      <c r="IQ328" s="15"/>
      <c r="IR328" s="15"/>
      <c r="IS328" s="15"/>
      <c r="IT328" s="15"/>
      <c r="IU328" s="15"/>
      <c r="IV328" s="15"/>
    </row>
    <row r="329" spans="1:256" s="28" customFormat="1" ht="26.25" customHeight="1">
      <c r="A329" s="7" t="s">
        <v>325</v>
      </c>
      <c r="B329" s="7" t="s">
        <v>327</v>
      </c>
      <c r="C329" s="5" t="s">
        <v>328</v>
      </c>
      <c r="D329" s="44" t="s">
        <v>471</v>
      </c>
      <c r="E329" s="51" t="s">
        <v>472</v>
      </c>
      <c r="F329" s="5" t="s">
        <v>299</v>
      </c>
      <c r="G329" s="43" t="s">
        <v>473</v>
      </c>
      <c r="O329" s="69"/>
      <c r="P329" s="15"/>
      <c r="Q329" s="15"/>
      <c r="R329" s="134"/>
      <c r="S329" s="15"/>
      <c r="T329" s="15"/>
      <c r="U329" s="15"/>
      <c r="V329" s="15"/>
      <c r="W329" s="15"/>
      <c r="X329" s="15"/>
      <c r="Y329" s="15"/>
      <c r="Z329" s="15"/>
      <c r="AA329" s="15"/>
      <c r="AB329" s="15"/>
      <c r="AC329" s="15"/>
      <c r="AD329" s="15"/>
      <c r="AE329" s="15"/>
      <c r="AF329" s="15"/>
      <c r="AG329" s="15"/>
      <c r="AH329" s="15"/>
      <c r="AI329" s="15"/>
      <c r="AJ329" s="15"/>
      <c r="AK329" s="15"/>
      <c r="AL329" s="15"/>
      <c r="AM329" s="15"/>
      <c r="AN329" s="15"/>
      <c r="AO329" s="15"/>
      <c r="AP329" s="15"/>
      <c r="AQ329" s="15"/>
      <c r="AR329" s="15"/>
      <c r="AS329" s="15"/>
      <c r="AT329" s="15"/>
      <c r="AU329" s="15"/>
      <c r="AV329" s="15"/>
      <c r="AW329" s="15"/>
      <c r="AX329" s="15"/>
      <c r="AY329" s="15"/>
      <c r="AZ329" s="15"/>
      <c r="BA329" s="15"/>
      <c r="BB329" s="15"/>
      <c r="BC329" s="15"/>
      <c r="BD329" s="15"/>
      <c r="BE329" s="15"/>
      <c r="BF329" s="15"/>
      <c r="BG329" s="15"/>
      <c r="BH329" s="15"/>
      <c r="BI329" s="15"/>
      <c r="BJ329" s="15"/>
      <c r="BK329" s="15"/>
      <c r="BL329" s="15"/>
      <c r="BM329" s="15"/>
      <c r="BN329" s="15"/>
      <c r="BO329" s="15"/>
      <c r="BP329" s="15"/>
      <c r="BQ329" s="15"/>
      <c r="BR329" s="15"/>
      <c r="BS329" s="15"/>
      <c r="BT329" s="15"/>
      <c r="BU329" s="15"/>
      <c r="BV329" s="15"/>
      <c r="BW329" s="15"/>
      <c r="BX329" s="15"/>
      <c r="BY329" s="15"/>
      <c r="BZ329" s="15"/>
      <c r="CA329" s="15"/>
      <c r="CB329" s="15"/>
      <c r="CC329" s="15"/>
      <c r="CD329" s="15"/>
      <c r="CE329" s="15"/>
      <c r="CF329" s="15"/>
      <c r="CG329" s="15"/>
      <c r="CH329" s="15"/>
      <c r="CI329" s="15"/>
      <c r="CJ329" s="15"/>
      <c r="CK329" s="15"/>
      <c r="CL329" s="15"/>
      <c r="CM329" s="15"/>
      <c r="CN329" s="15"/>
      <c r="CO329" s="15"/>
      <c r="CP329" s="15"/>
      <c r="CQ329" s="15"/>
      <c r="CR329" s="15"/>
      <c r="CS329" s="15"/>
      <c r="CT329" s="15"/>
      <c r="CU329" s="15"/>
      <c r="CV329" s="15"/>
      <c r="CW329" s="15"/>
      <c r="CX329" s="15"/>
      <c r="CY329" s="15"/>
      <c r="CZ329" s="15"/>
      <c r="DA329" s="15"/>
      <c r="DB329" s="15"/>
      <c r="DC329" s="15"/>
      <c r="DD329" s="15"/>
      <c r="DE329" s="15"/>
      <c r="DF329" s="15"/>
      <c r="DG329" s="15"/>
      <c r="DH329" s="15"/>
      <c r="DI329" s="15"/>
      <c r="DJ329" s="15"/>
      <c r="DK329" s="15"/>
      <c r="DL329" s="15"/>
      <c r="DM329" s="15"/>
      <c r="DN329" s="15"/>
      <c r="DO329" s="15"/>
      <c r="DP329" s="15"/>
      <c r="DQ329" s="15"/>
      <c r="DR329" s="15"/>
      <c r="DS329" s="15"/>
      <c r="DT329" s="15"/>
      <c r="DU329" s="15"/>
      <c r="DV329" s="15"/>
      <c r="DW329" s="15"/>
      <c r="DX329" s="15"/>
      <c r="DY329" s="15"/>
      <c r="DZ329" s="15"/>
      <c r="EA329" s="15"/>
      <c r="EB329" s="15"/>
      <c r="EC329" s="15"/>
      <c r="ED329" s="15"/>
      <c r="EE329" s="15"/>
      <c r="EF329" s="15"/>
      <c r="EG329" s="15"/>
      <c r="EH329" s="15"/>
      <c r="EI329" s="15"/>
      <c r="EJ329" s="15"/>
      <c r="EK329" s="15"/>
      <c r="EL329" s="15"/>
      <c r="EM329" s="15"/>
      <c r="EN329" s="15"/>
      <c r="EO329" s="15"/>
      <c r="EP329" s="15"/>
      <c r="EQ329" s="15"/>
      <c r="ER329" s="15"/>
      <c r="ES329" s="15"/>
      <c r="ET329" s="15"/>
      <c r="EU329" s="15"/>
      <c r="EV329" s="15"/>
      <c r="EW329" s="15"/>
      <c r="EX329" s="15"/>
      <c r="EY329" s="15"/>
      <c r="EZ329" s="15"/>
      <c r="FA329" s="15"/>
      <c r="FB329" s="15"/>
      <c r="FC329" s="15"/>
      <c r="FD329" s="15"/>
      <c r="FE329" s="15"/>
      <c r="FF329" s="15"/>
      <c r="FG329" s="15"/>
      <c r="FH329" s="15"/>
      <c r="FI329" s="15"/>
      <c r="FJ329" s="15"/>
      <c r="FK329" s="15"/>
      <c r="FL329" s="15"/>
      <c r="FM329" s="15"/>
      <c r="FN329" s="15"/>
      <c r="FO329" s="15"/>
      <c r="FP329" s="15"/>
      <c r="FQ329" s="15"/>
      <c r="FR329" s="15"/>
      <c r="FS329" s="15"/>
      <c r="FT329" s="15"/>
      <c r="FU329" s="15"/>
      <c r="FV329" s="15"/>
      <c r="FW329" s="15"/>
      <c r="FX329" s="15"/>
      <c r="FY329" s="15"/>
      <c r="FZ329" s="15"/>
      <c r="GA329" s="15"/>
      <c r="GB329" s="15"/>
      <c r="GC329" s="15"/>
      <c r="GD329" s="15"/>
      <c r="GE329" s="15"/>
      <c r="GF329" s="15"/>
      <c r="GG329" s="15"/>
      <c r="GH329" s="15"/>
      <c r="GI329" s="15"/>
      <c r="GJ329" s="15"/>
      <c r="GK329" s="15"/>
      <c r="GL329" s="15"/>
      <c r="GM329" s="15"/>
      <c r="GN329" s="15"/>
      <c r="GO329" s="15"/>
      <c r="GP329" s="15"/>
      <c r="GQ329" s="15"/>
      <c r="GR329" s="15"/>
      <c r="GS329" s="15"/>
      <c r="GT329" s="15"/>
      <c r="GU329" s="15"/>
      <c r="GV329" s="15"/>
      <c r="GW329" s="15"/>
      <c r="GX329" s="15"/>
      <c r="GY329" s="15"/>
      <c r="GZ329" s="15"/>
      <c r="HA329" s="15"/>
      <c r="HB329" s="15"/>
      <c r="HC329" s="15"/>
      <c r="HD329" s="15"/>
      <c r="HE329" s="15"/>
      <c r="HF329" s="15"/>
      <c r="HG329" s="15"/>
      <c r="HH329" s="15"/>
      <c r="HI329" s="15"/>
      <c r="HJ329" s="15"/>
      <c r="HK329" s="15"/>
      <c r="HL329" s="15"/>
      <c r="HM329" s="15"/>
      <c r="HN329" s="15"/>
      <c r="HO329" s="15"/>
      <c r="HP329" s="15"/>
      <c r="HQ329" s="15"/>
      <c r="HR329" s="15"/>
      <c r="HS329" s="15"/>
      <c r="HT329" s="15"/>
      <c r="HU329" s="15"/>
      <c r="HV329" s="15"/>
      <c r="HW329" s="15"/>
      <c r="HX329" s="15"/>
      <c r="HY329" s="15"/>
      <c r="HZ329" s="15"/>
      <c r="IA329" s="15"/>
      <c r="IB329" s="15"/>
      <c r="IC329" s="15"/>
      <c r="ID329" s="15"/>
      <c r="IE329" s="15"/>
      <c r="IF329" s="15"/>
      <c r="IG329" s="15"/>
      <c r="IH329" s="15"/>
      <c r="II329" s="15"/>
      <c r="IJ329" s="15"/>
      <c r="IK329" s="15"/>
      <c r="IL329" s="15"/>
      <c r="IM329" s="15"/>
      <c r="IN329" s="15"/>
      <c r="IO329" s="15"/>
      <c r="IP329" s="15"/>
      <c r="IQ329" s="15"/>
      <c r="IR329" s="15"/>
      <c r="IS329" s="15"/>
      <c r="IT329" s="15"/>
      <c r="IU329" s="15"/>
      <c r="IV329" s="15"/>
    </row>
    <row r="330" spans="1:256" s="28" customFormat="1" ht="25.5" customHeight="1">
      <c r="A330" s="130" t="s">
        <v>159</v>
      </c>
      <c r="B330" s="127">
        <v>2212</v>
      </c>
      <c r="C330" s="118" t="s">
        <v>393</v>
      </c>
      <c r="D330" s="200">
        <v>2040</v>
      </c>
      <c r="E330" s="267">
        <v>2040</v>
      </c>
      <c r="F330" s="267">
        <v>229</v>
      </c>
      <c r="G330" s="158">
        <f aca="true" t="shared" si="12" ref="G330:G338">F330/E330*100</f>
        <v>11.225490196078432</v>
      </c>
      <c r="O330" s="15"/>
      <c r="P330" s="15"/>
      <c r="Q330" s="15"/>
      <c r="R330" s="15"/>
      <c r="S330" s="15"/>
      <c r="T330" s="134"/>
      <c r="U330" s="15"/>
      <c r="V330" s="15"/>
      <c r="W330" s="15"/>
      <c r="X330" s="15"/>
      <c r="Y330" s="15"/>
      <c r="Z330" s="15"/>
      <c r="AA330" s="15"/>
      <c r="AB330" s="15"/>
      <c r="AC330" s="15"/>
      <c r="AD330" s="15"/>
      <c r="AE330" s="15"/>
      <c r="AF330" s="15"/>
      <c r="AG330" s="15"/>
      <c r="AH330" s="15"/>
      <c r="AI330" s="15"/>
      <c r="AJ330" s="15"/>
      <c r="AK330" s="15"/>
      <c r="AL330" s="15"/>
      <c r="AM330" s="15"/>
      <c r="AN330" s="15"/>
      <c r="AO330" s="15"/>
      <c r="AP330" s="15"/>
      <c r="AQ330" s="15"/>
      <c r="AR330" s="15"/>
      <c r="AS330" s="15"/>
      <c r="AT330" s="15"/>
      <c r="AU330" s="15"/>
      <c r="AV330" s="15"/>
      <c r="AW330" s="15"/>
      <c r="AX330" s="15"/>
      <c r="AY330" s="15"/>
      <c r="AZ330" s="15"/>
      <c r="BA330" s="15"/>
      <c r="BB330" s="15"/>
      <c r="BC330" s="15"/>
      <c r="BD330" s="15"/>
      <c r="BE330" s="15"/>
      <c r="BF330" s="15"/>
      <c r="BG330" s="15"/>
      <c r="BH330" s="15"/>
      <c r="BI330" s="15"/>
      <c r="BJ330" s="15"/>
      <c r="BK330" s="15"/>
      <c r="BL330" s="15"/>
      <c r="BM330" s="15"/>
      <c r="BN330" s="15"/>
      <c r="BO330" s="15"/>
      <c r="BP330" s="15"/>
      <c r="BQ330" s="15"/>
      <c r="BR330" s="15"/>
      <c r="BS330" s="15"/>
      <c r="BT330" s="15"/>
      <c r="BU330" s="15"/>
      <c r="BV330" s="15"/>
      <c r="BW330" s="15"/>
      <c r="BX330" s="15"/>
      <c r="BY330" s="15"/>
      <c r="BZ330" s="15"/>
      <c r="CA330" s="15"/>
      <c r="CB330" s="15"/>
      <c r="CC330" s="15"/>
      <c r="CD330" s="15"/>
      <c r="CE330" s="15"/>
      <c r="CF330" s="15"/>
      <c r="CG330" s="15"/>
      <c r="CH330" s="15"/>
      <c r="CI330" s="15"/>
      <c r="CJ330" s="15"/>
      <c r="CK330" s="15"/>
      <c r="CL330" s="15"/>
      <c r="CM330" s="15"/>
      <c r="CN330" s="15"/>
      <c r="CO330" s="15"/>
      <c r="CP330" s="15"/>
      <c r="CQ330" s="15"/>
      <c r="CR330" s="15"/>
      <c r="CS330" s="15"/>
      <c r="CT330" s="15"/>
      <c r="CU330" s="15"/>
      <c r="CV330" s="15"/>
      <c r="CW330" s="15"/>
      <c r="CX330" s="15"/>
      <c r="CY330" s="15"/>
      <c r="CZ330" s="15"/>
      <c r="DA330" s="15"/>
      <c r="DB330" s="15"/>
      <c r="DC330" s="15"/>
      <c r="DD330" s="15"/>
      <c r="DE330" s="15"/>
      <c r="DF330" s="15"/>
      <c r="DG330" s="15"/>
      <c r="DH330" s="15"/>
      <c r="DI330" s="15"/>
      <c r="DJ330" s="15"/>
      <c r="DK330" s="15"/>
      <c r="DL330" s="15"/>
      <c r="DM330" s="15"/>
      <c r="DN330" s="15"/>
      <c r="DO330" s="15"/>
      <c r="DP330" s="15"/>
      <c r="DQ330" s="15"/>
      <c r="DR330" s="15"/>
      <c r="DS330" s="15"/>
      <c r="DT330" s="15"/>
      <c r="DU330" s="15"/>
      <c r="DV330" s="15"/>
      <c r="DW330" s="15"/>
      <c r="DX330" s="15"/>
      <c r="DY330" s="15"/>
      <c r="DZ330" s="15"/>
      <c r="EA330" s="15"/>
      <c r="EB330" s="15"/>
      <c r="EC330" s="15"/>
      <c r="ED330" s="15"/>
      <c r="EE330" s="15"/>
      <c r="EF330" s="15"/>
      <c r="EG330" s="15"/>
      <c r="EH330" s="15"/>
      <c r="EI330" s="15"/>
      <c r="EJ330" s="15"/>
      <c r="EK330" s="15"/>
      <c r="EL330" s="15"/>
      <c r="EM330" s="15"/>
      <c r="EN330" s="15"/>
      <c r="EO330" s="15"/>
      <c r="EP330" s="15"/>
      <c r="EQ330" s="15"/>
      <c r="ER330" s="15"/>
      <c r="ES330" s="15"/>
      <c r="ET330" s="15"/>
      <c r="EU330" s="15"/>
      <c r="EV330" s="15"/>
      <c r="EW330" s="15"/>
      <c r="EX330" s="15"/>
      <c r="EY330" s="15"/>
      <c r="EZ330" s="15"/>
      <c r="FA330" s="15"/>
      <c r="FB330" s="15"/>
      <c r="FC330" s="15"/>
      <c r="FD330" s="15"/>
      <c r="FE330" s="15"/>
      <c r="FF330" s="15"/>
      <c r="FG330" s="15"/>
      <c r="FH330" s="15"/>
      <c r="FI330" s="15"/>
      <c r="FJ330" s="15"/>
      <c r="FK330" s="15"/>
      <c r="FL330" s="15"/>
      <c r="FM330" s="15"/>
      <c r="FN330" s="15"/>
      <c r="FO330" s="15"/>
      <c r="FP330" s="15"/>
      <c r="FQ330" s="15"/>
      <c r="FR330" s="15"/>
      <c r="FS330" s="15"/>
      <c r="FT330" s="15"/>
      <c r="FU330" s="15"/>
      <c r="FV330" s="15"/>
      <c r="FW330" s="15"/>
      <c r="FX330" s="15"/>
      <c r="FY330" s="15"/>
      <c r="FZ330" s="15"/>
      <c r="GA330" s="15"/>
      <c r="GB330" s="15"/>
      <c r="GC330" s="15"/>
      <c r="GD330" s="15"/>
      <c r="GE330" s="15"/>
      <c r="GF330" s="15"/>
      <c r="GG330" s="15"/>
      <c r="GH330" s="15"/>
      <c r="GI330" s="15"/>
      <c r="GJ330" s="15"/>
      <c r="GK330" s="15"/>
      <c r="GL330" s="15"/>
      <c r="GM330" s="15"/>
      <c r="GN330" s="15"/>
      <c r="GO330" s="15"/>
      <c r="GP330" s="15"/>
      <c r="GQ330" s="15"/>
      <c r="GR330" s="15"/>
      <c r="GS330" s="15"/>
      <c r="GT330" s="15"/>
      <c r="GU330" s="15"/>
      <c r="GV330" s="15"/>
      <c r="GW330" s="15"/>
      <c r="GX330" s="15"/>
      <c r="GY330" s="15"/>
      <c r="GZ330" s="15"/>
      <c r="HA330" s="15"/>
      <c r="HB330" s="15"/>
      <c r="HC330" s="15"/>
      <c r="HD330" s="15"/>
      <c r="HE330" s="15"/>
      <c r="HF330" s="15"/>
      <c r="HG330" s="15"/>
      <c r="HH330" s="15"/>
      <c r="HI330" s="15"/>
      <c r="HJ330" s="15"/>
      <c r="HK330" s="15"/>
      <c r="HL330" s="15"/>
      <c r="HM330" s="15"/>
      <c r="HN330" s="15"/>
      <c r="HO330" s="15"/>
      <c r="HP330" s="15"/>
      <c r="HQ330" s="15"/>
      <c r="HR330" s="15"/>
      <c r="HS330" s="15"/>
      <c r="HT330" s="15"/>
      <c r="HU330" s="15"/>
      <c r="HV330" s="15"/>
      <c r="HW330" s="15"/>
      <c r="HX330" s="15"/>
      <c r="HY330" s="15"/>
      <c r="HZ330" s="15"/>
      <c r="IA330" s="15"/>
      <c r="IB330" s="15"/>
      <c r="IC330" s="15"/>
      <c r="ID330" s="15"/>
      <c r="IE330" s="15"/>
      <c r="IF330" s="15"/>
      <c r="IG330" s="15"/>
      <c r="IH330" s="15"/>
      <c r="II330" s="15"/>
      <c r="IJ330" s="15"/>
      <c r="IK330" s="15"/>
      <c r="IL330" s="15"/>
      <c r="IM330" s="15"/>
      <c r="IN330" s="15"/>
      <c r="IO330" s="15"/>
      <c r="IP330" s="15"/>
      <c r="IQ330" s="15"/>
      <c r="IR330" s="15"/>
      <c r="IS330" s="15"/>
      <c r="IT330" s="15"/>
      <c r="IU330" s="15"/>
      <c r="IV330" s="15"/>
    </row>
    <row r="331" spans="1:256" s="28" customFormat="1" ht="18.75" customHeight="1">
      <c r="A331" s="130" t="s">
        <v>159</v>
      </c>
      <c r="B331" s="127">
        <v>2212</v>
      </c>
      <c r="C331" s="131" t="s">
        <v>394</v>
      </c>
      <c r="D331" s="200">
        <v>28000</v>
      </c>
      <c r="E331" s="155">
        <v>0</v>
      </c>
      <c r="F331" s="267">
        <v>0</v>
      </c>
      <c r="G331" s="158" t="s">
        <v>739</v>
      </c>
      <c r="O331" s="15"/>
      <c r="P331" s="15"/>
      <c r="Q331" s="15"/>
      <c r="R331" s="15"/>
      <c r="S331" s="15"/>
      <c r="T331" s="134"/>
      <c r="U331" s="15"/>
      <c r="V331" s="15"/>
      <c r="W331" s="15"/>
      <c r="X331" s="15"/>
      <c r="Y331" s="15"/>
      <c r="Z331" s="15"/>
      <c r="AA331" s="15"/>
      <c r="AB331" s="15"/>
      <c r="AC331" s="15"/>
      <c r="AD331" s="15"/>
      <c r="AE331" s="15"/>
      <c r="AF331" s="15"/>
      <c r="AG331" s="15"/>
      <c r="AH331" s="15"/>
      <c r="AI331" s="15"/>
      <c r="AJ331" s="15"/>
      <c r="AK331" s="15"/>
      <c r="AL331" s="15"/>
      <c r="AM331" s="15"/>
      <c r="AN331" s="15"/>
      <c r="AO331" s="15"/>
      <c r="AP331" s="15"/>
      <c r="AQ331" s="15"/>
      <c r="AR331" s="15"/>
      <c r="AS331" s="15"/>
      <c r="AT331" s="15"/>
      <c r="AU331" s="15"/>
      <c r="AV331" s="15"/>
      <c r="AW331" s="15"/>
      <c r="AX331" s="15"/>
      <c r="AY331" s="15"/>
      <c r="AZ331" s="15"/>
      <c r="BA331" s="15"/>
      <c r="BB331" s="15"/>
      <c r="BC331" s="15"/>
      <c r="BD331" s="15"/>
      <c r="BE331" s="15"/>
      <c r="BF331" s="15"/>
      <c r="BG331" s="15"/>
      <c r="BH331" s="15"/>
      <c r="BI331" s="15"/>
      <c r="BJ331" s="15"/>
      <c r="BK331" s="15"/>
      <c r="BL331" s="15"/>
      <c r="BM331" s="15"/>
      <c r="BN331" s="15"/>
      <c r="BO331" s="15"/>
      <c r="BP331" s="15"/>
      <c r="BQ331" s="15"/>
      <c r="BR331" s="15"/>
      <c r="BS331" s="15"/>
      <c r="BT331" s="15"/>
      <c r="BU331" s="15"/>
      <c r="BV331" s="15"/>
      <c r="BW331" s="15"/>
      <c r="BX331" s="15"/>
      <c r="BY331" s="15"/>
      <c r="BZ331" s="15"/>
      <c r="CA331" s="15"/>
      <c r="CB331" s="15"/>
      <c r="CC331" s="15"/>
      <c r="CD331" s="15"/>
      <c r="CE331" s="15"/>
      <c r="CF331" s="15"/>
      <c r="CG331" s="15"/>
      <c r="CH331" s="15"/>
      <c r="CI331" s="15"/>
      <c r="CJ331" s="15"/>
      <c r="CK331" s="15"/>
      <c r="CL331" s="15"/>
      <c r="CM331" s="15"/>
      <c r="CN331" s="15"/>
      <c r="CO331" s="15"/>
      <c r="CP331" s="15"/>
      <c r="CQ331" s="15"/>
      <c r="CR331" s="15"/>
      <c r="CS331" s="15"/>
      <c r="CT331" s="15"/>
      <c r="CU331" s="15"/>
      <c r="CV331" s="15"/>
      <c r="CW331" s="15"/>
      <c r="CX331" s="15"/>
      <c r="CY331" s="15"/>
      <c r="CZ331" s="15"/>
      <c r="DA331" s="15"/>
      <c r="DB331" s="15"/>
      <c r="DC331" s="15"/>
      <c r="DD331" s="15"/>
      <c r="DE331" s="15"/>
      <c r="DF331" s="15"/>
      <c r="DG331" s="15"/>
      <c r="DH331" s="15"/>
      <c r="DI331" s="15"/>
      <c r="DJ331" s="15"/>
      <c r="DK331" s="15"/>
      <c r="DL331" s="15"/>
      <c r="DM331" s="15"/>
      <c r="DN331" s="15"/>
      <c r="DO331" s="15"/>
      <c r="DP331" s="15"/>
      <c r="DQ331" s="15"/>
      <c r="DR331" s="15"/>
      <c r="DS331" s="15"/>
      <c r="DT331" s="15"/>
      <c r="DU331" s="15"/>
      <c r="DV331" s="15"/>
      <c r="DW331" s="15"/>
      <c r="DX331" s="15"/>
      <c r="DY331" s="15"/>
      <c r="DZ331" s="15"/>
      <c r="EA331" s="15"/>
      <c r="EB331" s="15"/>
      <c r="EC331" s="15"/>
      <c r="ED331" s="15"/>
      <c r="EE331" s="15"/>
      <c r="EF331" s="15"/>
      <c r="EG331" s="15"/>
      <c r="EH331" s="15"/>
      <c r="EI331" s="15"/>
      <c r="EJ331" s="15"/>
      <c r="EK331" s="15"/>
      <c r="EL331" s="15"/>
      <c r="EM331" s="15"/>
      <c r="EN331" s="15"/>
      <c r="EO331" s="15"/>
      <c r="EP331" s="15"/>
      <c r="EQ331" s="15"/>
      <c r="ER331" s="15"/>
      <c r="ES331" s="15"/>
      <c r="ET331" s="15"/>
      <c r="EU331" s="15"/>
      <c r="EV331" s="15"/>
      <c r="EW331" s="15"/>
      <c r="EX331" s="15"/>
      <c r="EY331" s="15"/>
      <c r="EZ331" s="15"/>
      <c r="FA331" s="15"/>
      <c r="FB331" s="15"/>
      <c r="FC331" s="15"/>
      <c r="FD331" s="15"/>
      <c r="FE331" s="15"/>
      <c r="FF331" s="15"/>
      <c r="FG331" s="15"/>
      <c r="FH331" s="15"/>
      <c r="FI331" s="15"/>
      <c r="FJ331" s="15"/>
      <c r="FK331" s="15"/>
      <c r="FL331" s="15"/>
      <c r="FM331" s="15"/>
      <c r="FN331" s="15"/>
      <c r="FO331" s="15"/>
      <c r="FP331" s="15"/>
      <c r="FQ331" s="15"/>
      <c r="FR331" s="15"/>
      <c r="FS331" s="15"/>
      <c r="FT331" s="15"/>
      <c r="FU331" s="15"/>
      <c r="FV331" s="15"/>
      <c r="FW331" s="15"/>
      <c r="FX331" s="15"/>
      <c r="FY331" s="15"/>
      <c r="FZ331" s="15"/>
      <c r="GA331" s="15"/>
      <c r="GB331" s="15"/>
      <c r="GC331" s="15"/>
      <c r="GD331" s="15"/>
      <c r="GE331" s="15"/>
      <c r="GF331" s="15"/>
      <c r="GG331" s="15"/>
      <c r="GH331" s="15"/>
      <c r="GI331" s="15"/>
      <c r="GJ331" s="15"/>
      <c r="GK331" s="15"/>
      <c r="GL331" s="15"/>
      <c r="GM331" s="15"/>
      <c r="GN331" s="15"/>
      <c r="GO331" s="15"/>
      <c r="GP331" s="15"/>
      <c r="GQ331" s="15"/>
      <c r="GR331" s="15"/>
      <c r="GS331" s="15"/>
      <c r="GT331" s="15"/>
      <c r="GU331" s="15"/>
      <c r="GV331" s="15"/>
      <c r="GW331" s="15"/>
      <c r="GX331" s="15"/>
      <c r="GY331" s="15"/>
      <c r="GZ331" s="15"/>
      <c r="HA331" s="15"/>
      <c r="HB331" s="15"/>
      <c r="HC331" s="15"/>
      <c r="HD331" s="15"/>
      <c r="HE331" s="15"/>
      <c r="HF331" s="15"/>
      <c r="HG331" s="15"/>
      <c r="HH331" s="15"/>
      <c r="HI331" s="15"/>
      <c r="HJ331" s="15"/>
      <c r="HK331" s="15"/>
      <c r="HL331" s="15"/>
      <c r="HM331" s="15"/>
      <c r="HN331" s="15"/>
      <c r="HO331" s="15"/>
      <c r="HP331" s="15"/>
      <c r="HQ331" s="15"/>
      <c r="HR331" s="15"/>
      <c r="HS331" s="15"/>
      <c r="HT331" s="15"/>
      <c r="HU331" s="15"/>
      <c r="HV331" s="15"/>
      <c r="HW331" s="15"/>
      <c r="HX331" s="15"/>
      <c r="HY331" s="15"/>
      <c r="HZ331" s="15"/>
      <c r="IA331" s="15"/>
      <c r="IB331" s="15"/>
      <c r="IC331" s="15"/>
      <c r="ID331" s="15"/>
      <c r="IE331" s="15"/>
      <c r="IF331" s="15"/>
      <c r="IG331" s="15"/>
      <c r="IH331" s="15"/>
      <c r="II331" s="15"/>
      <c r="IJ331" s="15"/>
      <c r="IK331" s="15"/>
      <c r="IL331" s="15"/>
      <c r="IM331" s="15"/>
      <c r="IN331" s="15"/>
      <c r="IO331" s="15"/>
      <c r="IP331" s="15"/>
      <c r="IQ331" s="15"/>
      <c r="IR331" s="15"/>
      <c r="IS331" s="15"/>
      <c r="IT331" s="15"/>
      <c r="IU331" s="15"/>
      <c r="IV331" s="15"/>
    </row>
    <row r="332" spans="1:256" s="28" customFormat="1" ht="15" customHeight="1">
      <c r="A332" s="130" t="s">
        <v>159</v>
      </c>
      <c r="B332" s="127">
        <v>2221</v>
      </c>
      <c r="C332" s="118" t="s">
        <v>395</v>
      </c>
      <c r="D332" s="200">
        <v>140</v>
      </c>
      <c r="E332" s="155">
        <v>140</v>
      </c>
      <c r="F332" s="267">
        <v>140</v>
      </c>
      <c r="G332" s="158">
        <f t="shared" si="12"/>
        <v>100</v>
      </c>
      <c r="O332" s="15"/>
      <c r="P332" s="15"/>
      <c r="Q332" s="15"/>
      <c r="R332" s="15"/>
      <c r="S332" s="15"/>
      <c r="T332" s="134"/>
      <c r="U332" s="15"/>
      <c r="V332" s="15"/>
      <c r="W332" s="15"/>
      <c r="X332" s="15"/>
      <c r="Y332" s="15"/>
      <c r="Z332" s="15"/>
      <c r="AA332" s="15"/>
      <c r="AB332" s="15"/>
      <c r="AC332" s="15"/>
      <c r="AD332" s="15"/>
      <c r="AE332" s="15"/>
      <c r="AF332" s="15"/>
      <c r="AG332" s="15"/>
      <c r="AH332" s="15"/>
      <c r="AI332" s="15"/>
      <c r="AJ332" s="15"/>
      <c r="AK332" s="15"/>
      <c r="AL332" s="15"/>
      <c r="AM332" s="15"/>
      <c r="AN332" s="15"/>
      <c r="AO332" s="15"/>
      <c r="AP332" s="15"/>
      <c r="AQ332" s="15"/>
      <c r="AR332" s="15"/>
      <c r="AS332" s="15"/>
      <c r="AT332" s="15"/>
      <c r="AU332" s="15"/>
      <c r="AV332" s="15"/>
      <c r="AW332" s="15"/>
      <c r="AX332" s="15"/>
      <c r="AY332" s="15"/>
      <c r="AZ332" s="15"/>
      <c r="BA332" s="15"/>
      <c r="BB332" s="15"/>
      <c r="BC332" s="15"/>
      <c r="BD332" s="15"/>
      <c r="BE332" s="15"/>
      <c r="BF332" s="15"/>
      <c r="BG332" s="15"/>
      <c r="BH332" s="15"/>
      <c r="BI332" s="15"/>
      <c r="BJ332" s="15"/>
      <c r="BK332" s="15"/>
      <c r="BL332" s="15"/>
      <c r="BM332" s="15"/>
      <c r="BN332" s="15"/>
      <c r="BO332" s="15"/>
      <c r="BP332" s="15"/>
      <c r="BQ332" s="15"/>
      <c r="BR332" s="15"/>
      <c r="BS332" s="15"/>
      <c r="BT332" s="15"/>
      <c r="BU332" s="15"/>
      <c r="BV332" s="15"/>
      <c r="BW332" s="15"/>
      <c r="BX332" s="15"/>
      <c r="BY332" s="15"/>
      <c r="BZ332" s="15"/>
      <c r="CA332" s="15"/>
      <c r="CB332" s="15"/>
      <c r="CC332" s="15"/>
      <c r="CD332" s="15"/>
      <c r="CE332" s="15"/>
      <c r="CF332" s="15"/>
      <c r="CG332" s="15"/>
      <c r="CH332" s="15"/>
      <c r="CI332" s="15"/>
      <c r="CJ332" s="15"/>
      <c r="CK332" s="15"/>
      <c r="CL332" s="15"/>
      <c r="CM332" s="15"/>
      <c r="CN332" s="15"/>
      <c r="CO332" s="15"/>
      <c r="CP332" s="15"/>
      <c r="CQ332" s="15"/>
      <c r="CR332" s="15"/>
      <c r="CS332" s="15"/>
      <c r="CT332" s="15"/>
      <c r="CU332" s="15"/>
      <c r="CV332" s="15"/>
      <c r="CW332" s="15"/>
      <c r="CX332" s="15"/>
      <c r="CY332" s="15"/>
      <c r="CZ332" s="15"/>
      <c r="DA332" s="15"/>
      <c r="DB332" s="15"/>
      <c r="DC332" s="15"/>
      <c r="DD332" s="15"/>
      <c r="DE332" s="15"/>
      <c r="DF332" s="15"/>
      <c r="DG332" s="15"/>
      <c r="DH332" s="15"/>
      <c r="DI332" s="15"/>
      <c r="DJ332" s="15"/>
      <c r="DK332" s="15"/>
      <c r="DL332" s="15"/>
      <c r="DM332" s="15"/>
      <c r="DN332" s="15"/>
      <c r="DO332" s="15"/>
      <c r="DP332" s="15"/>
      <c r="DQ332" s="15"/>
      <c r="DR332" s="15"/>
      <c r="DS332" s="15"/>
      <c r="DT332" s="15"/>
      <c r="DU332" s="15"/>
      <c r="DV332" s="15"/>
      <c r="DW332" s="15"/>
      <c r="DX332" s="15"/>
      <c r="DY332" s="15"/>
      <c r="DZ332" s="15"/>
      <c r="EA332" s="15"/>
      <c r="EB332" s="15"/>
      <c r="EC332" s="15"/>
      <c r="ED332" s="15"/>
      <c r="EE332" s="15"/>
      <c r="EF332" s="15"/>
      <c r="EG332" s="15"/>
      <c r="EH332" s="15"/>
      <c r="EI332" s="15"/>
      <c r="EJ332" s="15"/>
      <c r="EK332" s="15"/>
      <c r="EL332" s="15"/>
      <c r="EM332" s="15"/>
      <c r="EN332" s="15"/>
      <c r="EO332" s="15"/>
      <c r="EP332" s="15"/>
      <c r="EQ332" s="15"/>
      <c r="ER332" s="15"/>
      <c r="ES332" s="15"/>
      <c r="ET332" s="15"/>
      <c r="EU332" s="15"/>
      <c r="EV332" s="15"/>
      <c r="EW332" s="15"/>
      <c r="EX332" s="15"/>
      <c r="EY332" s="15"/>
      <c r="EZ332" s="15"/>
      <c r="FA332" s="15"/>
      <c r="FB332" s="15"/>
      <c r="FC332" s="15"/>
      <c r="FD332" s="15"/>
      <c r="FE332" s="15"/>
      <c r="FF332" s="15"/>
      <c r="FG332" s="15"/>
      <c r="FH332" s="15"/>
      <c r="FI332" s="15"/>
      <c r="FJ332" s="15"/>
      <c r="FK332" s="15"/>
      <c r="FL332" s="15"/>
      <c r="FM332" s="15"/>
      <c r="FN332" s="15"/>
      <c r="FO332" s="15"/>
      <c r="FP332" s="15"/>
      <c r="FQ332" s="15"/>
      <c r="FR332" s="15"/>
      <c r="FS332" s="15"/>
      <c r="FT332" s="15"/>
      <c r="FU332" s="15"/>
      <c r="FV332" s="15"/>
      <c r="FW332" s="15"/>
      <c r="FX332" s="15"/>
      <c r="FY332" s="15"/>
      <c r="FZ332" s="15"/>
      <c r="GA332" s="15"/>
      <c r="GB332" s="15"/>
      <c r="GC332" s="15"/>
      <c r="GD332" s="15"/>
      <c r="GE332" s="15"/>
      <c r="GF332" s="15"/>
      <c r="GG332" s="15"/>
      <c r="GH332" s="15"/>
      <c r="GI332" s="15"/>
      <c r="GJ332" s="15"/>
      <c r="GK332" s="15"/>
      <c r="GL332" s="15"/>
      <c r="GM332" s="15"/>
      <c r="GN332" s="15"/>
      <c r="GO332" s="15"/>
      <c r="GP332" s="15"/>
      <c r="GQ332" s="15"/>
      <c r="GR332" s="15"/>
      <c r="GS332" s="15"/>
      <c r="GT332" s="15"/>
      <c r="GU332" s="15"/>
      <c r="GV332" s="15"/>
      <c r="GW332" s="15"/>
      <c r="GX332" s="15"/>
      <c r="GY332" s="15"/>
      <c r="GZ332" s="15"/>
      <c r="HA332" s="15"/>
      <c r="HB332" s="15"/>
      <c r="HC332" s="15"/>
      <c r="HD332" s="15"/>
      <c r="HE332" s="15"/>
      <c r="HF332" s="15"/>
      <c r="HG332" s="15"/>
      <c r="HH332" s="15"/>
      <c r="HI332" s="15"/>
      <c r="HJ332" s="15"/>
      <c r="HK332" s="15"/>
      <c r="HL332" s="15"/>
      <c r="HM332" s="15"/>
      <c r="HN332" s="15"/>
      <c r="HO332" s="15"/>
      <c r="HP332" s="15"/>
      <c r="HQ332" s="15"/>
      <c r="HR332" s="15"/>
      <c r="HS332" s="15"/>
      <c r="HT332" s="15"/>
      <c r="HU332" s="15"/>
      <c r="HV332" s="15"/>
      <c r="HW332" s="15"/>
      <c r="HX332" s="15"/>
      <c r="HY332" s="15"/>
      <c r="HZ332" s="15"/>
      <c r="IA332" s="15"/>
      <c r="IB332" s="15"/>
      <c r="IC332" s="15"/>
      <c r="ID332" s="15"/>
      <c r="IE332" s="15"/>
      <c r="IF332" s="15"/>
      <c r="IG332" s="15"/>
      <c r="IH332" s="15"/>
      <c r="II332" s="15"/>
      <c r="IJ332" s="15"/>
      <c r="IK332" s="15"/>
      <c r="IL332" s="15"/>
      <c r="IM332" s="15"/>
      <c r="IN332" s="15"/>
      <c r="IO332" s="15"/>
      <c r="IP332" s="15"/>
      <c r="IQ332" s="15"/>
      <c r="IR332" s="15"/>
      <c r="IS332" s="15"/>
      <c r="IT332" s="15"/>
      <c r="IU332" s="15"/>
      <c r="IV332" s="15"/>
    </row>
    <row r="333" spans="1:256" s="28" customFormat="1" ht="14.25" customHeight="1">
      <c r="A333" s="130" t="s">
        <v>159</v>
      </c>
      <c r="B333" s="127">
        <v>2223</v>
      </c>
      <c r="C333" s="118" t="s">
        <v>845</v>
      </c>
      <c r="D333" s="200">
        <v>350</v>
      </c>
      <c r="E333" s="155">
        <v>350</v>
      </c>
      <c r="F333" s="267">
        <v>257</v>
      </c>
      <c r="G333" s="158">
        <f>F333/E333*100</f>
        <v>73.42857142857143</v>
      </c>
      <c r="O333" s="15"/>
      <c r="P333" s="15"/>
      <c r="Q333" s="15"/>
      <c r="R333" s="15"/>
      <c r="S333" s="15"/>
      <c r="T333" s="134"/>
      <c r="U333" s="15"/>
      <c r="V333" s="15"/>
      <c r="W333" s="15"/>
      <c r="X333" s="15"/>
      <c r="Y333" s="15"/>
      <c r="Z333" s="15"/>
      <c r="AA333" s="15"/>
      <c r="AB333" s="15"/>
      <c r="AC333" s="15"/>
      <c r="AD333" s="15"/>
      <c r="AE333" s="15"/>
      <c r="AF333" s="15"/>
      <c r="AG333" s="15"/>
      <c r="AH333" s="15"/>
      <c r="AI333" s="15"/>
      <c r="AJ333" s="15"/>
      <c r="AK333" s="15"/>
      <c r="AL333" s="15"/>
      <c r="AM333" s="15"/>
      <c r="AN333" s="15"/>
      <c r="AO333" s="15"/>
      <c r="AP333" s="15"/>
      <c r="AQ333" s="15"/>
      <c r="AR333" s="15"/>
      <c r="AS333" s="15"/>
      <c r="AT333" s="15"/>
      <c r="AU333" s="15"/>
      <c r="AV333" s="15"/>
      <c r="AW333" s="15"/>
      <c r="AX333" s="15"/>
      <c r="AY333" s="15"/>
      <c r="AZ333" s="15"/>
      <c r="BA333" s="15"/>
      <c r="BB333" s="15"/>
      <c r="BC333" s="15"/>
      <c r="BD333" s="15"/>
      <c r="BE333" s="15"/>
      <c r="BF333" s="15"/>
      <c r="BG333" s="15"/>
      <c r="BH333" s="15"/>
      <c r="BI333" s="15"/>
      <c r="BJ333" s="15"/>
      <c r="BK333" s="15"/>
      <c r="BL333" s="15"/>
      <c r="BM333" s="15"/>
      <c r="BN333" s="15"/>
      <c r="BO333" s="15"/>
      <c r="BP333" s="15"/>
      <c r="BQ333" s="15"/>
      <c r="BR333" s="15"/>
      <c r="BS333" s="15"/>
      <c r="BT333" s="15"/>
      <c r="BU333" s="15"/>
      <c r="BV333" s="15"/>
      <c r="BW333" s="15"/>
      <c r="BX333" s="15"/>
      <c r="BY333" s="15"/>
      <c r="BZ333" s="15"/>
      <c r="CA333" s="15"/>
      <c r="CB333" s="15"/>
      <c r="CC333" s="15"/>
      <c r="CD333" s="15"/>
      <c r="CE333" s="15"/>
      <c r="CF333" s="15"/>
      <c r="CG333" s="15"/>
      <c r="CH333" s="15"/>
      <c r="CI333" s="15"/>
      <c r="CJ333" s="15"/>
      <c r="CK333" s="15"/>
      <c r="CL333" s="15"/>
      <c r="CM333" s="15"/>
      <c r="CN333" s="15"/>
      <c r="CO333" s="15"/>
      <c r="CP333" s="15"/>
      <c r="CQ333" s="15"/>
      <c r="CR333" s="15"/>
      <c r="CS333" s="15"/>
      <c r="CT333" s="15"/>
      <c r="CU333" s="15"/>
      <c r="CV333" s="15"/>
      <c r="CW333" s="15"/>
      <c r="CX333" s="15"/>
      <c r="CY333" s="15"/>
      <c r="CZ333" s="15"/>
      <c r="DA333" s="15"/>
      <c r="DB333" s="15"/>
      <c r="DC333" s="15"/>
      <c r="DD333" s="15"/>
      <c r="DE333" s="15"/>
      <c r="DF333" s="15"/>
      <c r="DG333" s="15"/>
      <c r="DH333" s="15"/>
      <c r="DI333" s="15"/>
      <c r="DJ333" s="15"/>
      <c r="DK333" s="15"/>
      <c r="DL333" s="15"/>
      <c r="DM333" s="15"/>
      <c r="DN333" s="15"/>
      <c r="DO333" s="15"/>
      <c r="DP333" s="15"/>
      <c r="DQ333" s="15"/>
      <c r="DR333" s="15"/>
      <c r="DS333" s="15"/>
      <c r="DT333" s="15"/>
      <c r="DU333" s="15"/>
      <c r="DV333" s="15"/>
      <c r="DW333" s="15"/>
      <c r="DX333" s="15"/>
      <c r="DY333" s="15"/>
      <c r="DZ333" s="15"/>
      <c r="EA333" s="15"/>
      <c r="EB333" s="15"/>
      <c r="EC333" s="15"/>
      <c r="ED333" s="15"/>
      <c r="EE333" s="15"/>
      <c r="EF333" s="15"/>
      <c r="EG333" s="15"/>
      <c r="EH333" s="15"/>
      <c r="EI333" s="15"/>
      <c r="EJ333" s="15"/>
      <c r="EK333" s="15"/>
      <c r="EL333" s="15"/>
      <c r="EM333" s="15"/>
      <c r="EN333" s="15"/>
      <c r="EO333" s="15"/>
      <c r="EP333" s="15"/>
      <c r="EQ333" s="15"/>
      <c r="ER333" s="15"/>
      <c r="ES333" s="15"/>
      <c r="ET333" s="15"/>
      <c r="EU333" s="15"/>
      <c r="EV333" s="15"/>
      <c r="EW333" s="15"/>
      <c r="EX333" s="15"/>
      <c r="EY333" s="15"/>
      <c r="EZ333" s="15"/>
      <c r="FA333" s="15"/>
      <c r="FB333" s="15"/>
      <c r="FC333" s="15"/>
      <c r="FD333" s="15"/>
      <c r="FE333" s="15"/>
      <c r="FF333" s="15"/>
      <c r="FG333" s="15"/>
      <c r="FH333" s="15"/>
      <c r="FI333" s="15"/>
      <c r="FJ333" s="15"/>
      <c r="FK333" s="15"/>
      <c r="FL333" s="15"/>
      <c r="FM333" s="15"/>
      <c r="FN333" s="15"/>
      <c r="FO333" s="15"/>
      <c r="FP333" s="15"/>
      <c r="FQ333" s="15"/>
      <c r="FR333" s="15"/>
      <c r="FS333" s="15"/>
      <c r="FT333" s="15"/>
      <c r="FU333" s="15"/>
      <c r="FV333" s="15"/>
      <c r="FW333" s="15"/>
      <c r="FX333" s="15"/>
      <c r="FY333" s="15"/>
      <c r="FZ333" s="15"/>
      <c r="GA333" s="15"/>
      <c r="GB333" s="15"/>
      <c r="GC333" s="15"/>
      <c r="GD333" s="15"/>
      <c r="GE333" s="15"/>
      <c r="GF333" s="15"/>
      <c r="GG333" s="15"/>
      <c r="GH333" s="15"/>
      <c r="GI333" s="15"/>
      <c r="GJ333" s="15"/>
      <c r="GK333" s="15"/>
      <c r="GL333" s="15"/>
      <c r="GM333" s="15"/>
      <c r="GN333" s="15"/>
      <c r="GO333" s="15"/>
      <c r="GP333" s="15"/>
      <c r="GQ333" s="15"/>
      <c r="GR333" s="15"/>
      <c r="GS333" s="15"/>
      <c r="GT333" s="15"/>
      <c r="GU333" s="15"/>
      <c r="GV333" s="15"/>
      <c r="GW333" s="15"/>
      <c r="GX333" s="15"/>
      <c r="GY333" s="15"/>
      <c r="GZ333" s="15"/>
      <c r="HA333" s="15"/>
      <c r="HB333" s="15"/>
      <c r="HC333" s="15"/>
      <c r="HD333" s="15"/>
      <c r="HE333" s="15"/>
      <c r="HF333" s="15"/>
      <c r="HG333" s="15"/>
      <c r="HH333" s="15"/>
      <c r="HI333" s="15"/>
      <c r="HJ333" s="15"/>
      <c r="HK333" s="15"/>
      <c r="HL333" s="15"/>
      <c r="HM333" s="15"/>
      <c r="HN333" s="15"/>
      <c r="HO333" s="15"/>
      <c r="HP333" s="15"/>
      <c r="HQ333" s="15"/>
      <c r="HR333" s="15"/>
      <c r="HS333" s="15"/>
      <c r="HT333" s="15"/>
      <c r="HU333" s="15"/>
      <c r="HV333" s="15"/>
      <c r="HW333" s="15"/>
      <c r="HX333" s="15"/>
      <c r="HY333" s="15"/>
      <c r="HZ333" s="15"/>
      <c r="IA333" s="15"/>
      <c r="IB333" s="15"/>
      <c r="IC333" s="15"/>
      <c r="ID333" s="15"/>
      <c r="IE333" s="15"/>
      <c r="IF333" s="15"/>
      <c r="IG333" s="15"/>
      <c r="IH333" s="15"/>
      <c r="II333" s="15"/>
      <c r="IJ333" s="15"/>
      <c r="IK333" s="15"/>
      <c r="IL333" s="15"/>
      <c r="IM333" s="15"/>
      <c r="IN333" s="15"/>
      <c r="IO333" s="15"/>
      <c r="IP333" s="15"/>
      <c r="IQ333" s="15"/>
      <c r="IR333" s="15"/>
      <c r="IS333" s="15"/>
      <c r="IT333" s="15"/>
      <c r="IU333" s="15"/>
      <c r="IV333" s="15"/>
    </row>
    <row r="334" spans="1:256" s="28" customFormat="1" ht="25.5" customHeight="1">
      <c r="A334" s="130" t="s">
        <v>159</v>
      </c>
      <c r="B334" s="127">
        <v>2221</v>
      </c>
      <c r="C334" s="118" t="s">
        <v>795</v>
      </c>
      <c r="D334" s="200">
        <v>256200</v>
      </c>
      <c r="E334" s="155">
        <v>257822</v>
      </c>
      <c r="F334" s="267">
        <v>230120</v>
      </c>
      <c r="G334" s="269">
        <f>F334/E334*100</f>
        <v>89.25537774123232</v>
      </c>
      <c r="O334" s="15"/>
      <c r="P334" s="15"/>
      <c r="Q334" s="15"/>
      <c r="R334" s="15"/>
      <c r="S334" s="15"/>
      <c r="T334" s="15"/>
      <c r="U334" s="15"/>
      <c r="V334" s="15"/>
      <c r="W334" s="15"/>
      <c r="X334" s="15"/>
      <c r="Y334" s="15"/>
      <c r="Z334" s="15"/>
      <c r="AA334" s="15"/>
      <c r="AB334" s="15"/>
      <c r="AC334" s="15"/>
      <c r="AD334" s="15"/>
      <c r="AE334" s="15"/>
      <c r="AF334" s="15"/>
      <c r="AG334" s="15"/>
      <c r="AH334" s="15"/>
      <c r="AI334" s="15"/>
      <c r="AJ334" s="15"/>
      <c r="AK334" s="15"/>
      <c r="AL334" s="15"/>
      <c r="AM334" s="15"/>
      <c r="AN334" s="15"/>
      <c r="AO334" s="15"/>
      <c r="AP334" s="15"/>
      <c r="AQ334" s="15"/>
      <c r="AR334" s="15"/>
      <c r="AS334" s="15"/>
      <c r="AT334" s="15"/>
      <c r="AU334" s="15"/>
      <c r="AV334" s="15"/>
      <c r="AW334" s="15"/>
      <c r="AX334" s="15"/>
      <c r="AY334" s="15"/>
      <c r="AZ334" s="15"/>
      <c r="BA334" s="15"/>
      <c r="BB334" s="15"/>
      <c r="BC334" s="15"/>
      <c r="BD334" s="15"/>
      <c r="BE334" s="15"/>
      <c r="BF334" s="15"/>
      <c r="BG334" s="15"/>
      <c r="BH334" s="15"/>
      <c r="BI334" s="15"/>
      <c r="BJ334" s="15"/>
      <c r="BK334" s="15"/>
      <c r="BL334" s="15"/>
      <c r="BM334" s="15"/>
      <c r="BN334" s="15"/>
      <c r="BO334" s="15"/>
      <c r="BP334" s="15"/>
      <c r="BQ334" s="15"/>
      <c r="BR334" s="15"/>
      <c r="BS334" s="15"/>
      <c r="BT334" s="15"/>
      <c r="BU334" s="15"/>
      <c r="BV334" s="15"/>
      <c r="BW334" s="15"/>
      <c r="BX334" s="15"/>
      <c r="BY334" s="15"/>
      <c r="BZ334" s="15"/>
      <c r="CA334" s="15"/>
      <c r="CB334" s="15"/>
      <c r="CC334" s="15"/>
      <c r="CD334" s="15"/>
      <c r="CE334" s="15"/>
      <c r="CF334" s="15"/>
      <c r="CG334" s="15"/>
      <c r="CH334" s="15"/>
      <c r="CI334" s="15"/>
      <c r="CJ334" s="15"/>
      <c r="CK334" s="15"/>
      <c r="CL334" s="15"/>
      <c r="CM334" s="15"/>
      <c r="CN334" s="15"/>
      <c r="CO334" s="15"/>
      <c r="CP334" s="15"/>
      <c r="CQ334" s="15"/>
      <c r="CR334" s="15"/>
      <c r="CS334" s="15"/>
      <c r="CT334" s="15"/>
      <c r="CU334" s="15"/>
      <c r="CV334" s="15"/>
      <c r="CW334" s="15"/>
      <c r="CX334" s="15"/>
      <c r="CY334" s="15"/>
      <c r="CZ334" s="15"/>
      <c r="DA334" s="15"/>
      <c r="DB334" s="15"/>
      <c r="DC334" s="15"/>
      <c r="DD334" s="15"/>
      <c r="DE334" s="15"/>
      <c r="DF334" s="15"/>
      <c r="DG334" s="15"/>
      <c r="DH334" s="15"/>
      <c r="DI334" s="15"/>
      <c r="DJ334" s="15"/>
      <c r="DK334" s="15"/>
      <c r="DL334" s="15"/>
      <c r="DM334" s="15"/>
      <c r="DN334" s="15"/>
      <c r="DO334" s="15"/>
      <c r="DP334" s="15"/>
      <c r="DQ334" s="15"/>
      <c r="DR334" s="15"/>
      <c r="DS334" s="15"/>
      <c r="DT334" s="15"/>
      <c r="DU334" s="15"/>
      <c r="DV334" s="15"/>
      <c r="DW334" s="15"/>
      <c r="DX334" s="15"/>
      <c r="DY334" s="15"/>
      <c r="DZ334" s="15"/>
      <c r="EA334" s="15"/>
      <c r="EB334" s="15"/>
      <c r="EC334" s="15"/>
      <c r="ED334" s="15"/>
      <c r="EE334" s="15"/>
      <c r="EF334" s="15"/>
      <c r="EG334" s="15"/>
      <c r="EH334" s="15"/>
      <c r="EI334" s="15"/>
      <c r="EJ334" s="15"/>
      <c r="EK334" s="15"/>
      <c r="EL334" s="15"/>
      <c r="EM334" s="15"/>
      <c r="EN334" s="15"/>
      <c r="EO334" s="15"/>
      <c r="EP334" s="15"/>
      <c r="EQ334" s="15"/>
      <c r="ER334" s="15"/>
      <c r="ES334" s="15"/>
      <c r="ET334" s="15"/>
      <c r="EU334" s="15"/>
      <c r="EV334" s="15"/>
      <c r="EW334" s="15"/>
      <c r="EX334" s="15"/>
      <c r="EY334" s="15"/>
      <c r="EZ334" s="15"/>
      <c r="FA334" s="15"/>
      <c r="FB334" s="15"/>
      <c r="FC334" s="15"/>
      <c r="FD334" s="15"/>
      <c r="FE334" s="15"/>
      <c r="FF334" s="15"/>
      <c r="FG334" s="15"/>
      <c r="FH334" s="15"/>
      <c r="FI334" s="15"/>
      <c r="FJ334" s="15"/>
      <c r="FK334" s="15"/>
      <c r="FL334" s="15"/>
      <c r="FM334" s="15"/>
      <c r="FN334" s="15"/>
      <c r="FO334" s="15"/>
      <c r="FP334" s="15"/>
      <c r="FQ334" s="15"/>
      <c r="FR334" s="15"/>
      <c r="FS334" s="15"/>
      <c r="FT334" s="15"/>
      <c r="FU334" s="15"/>
      <c r="FV334" s="15"/>
      <c r="FW334" s="15"/>
      <c r="FX334" s="15"/>
      <c r="FY334" s="15"/>
      <c r="FZ334" s="15"/>
      <c r="GA334" s="15"/>
      <c r="GB334" s="15"/>
      <c r="GC334" s="15"/>
      <c r="GD334" s="15"/>
      <c r="GE334" s="15"/>
      <c r="GF334" s="15"/>
      <c r="GG334" s="15"/>
      <c r="GH334" s="15"/>
      <c r="GI334" s="15"/>
      <c r="GJ334" s="15"/>
      <c r="GK334" s="15"/>
      <c r="GL334" s="15"/>
      <c r="GM334" s="15"/>
      <c r="GN334" s="15"/>
      <c r="GO334" s="15"/>
      <c r="GP334" s="15"/>
      <c r="GQ334" s="15"/>
      <c r="GR334" s="15"/>
      <c r="GS334" s="15"/>
      <c r="GT334" s="15"/>
      <c r="GU334" s="15"/>
      <c r="GV334" s="15"/>
      <c r="GW334" s="15"/>
      <c r="GX334" s="15"/>
      <c r="GY334" s="15"/>
      <c r="GZ334" s="15"/>
      <c r="HA334" s="15"/>
      <c r="HB334" s="15"/>
      <c r="HC334" s="15"/>
      <c r="HD334" s="15"/>
      <c r="HE334" s="15"/>
      <c r="HF334" s="15"/>
      <c r="HG334" s="15"/>
      <c r="HH334" s="15"/>
      <c r="HI334" s="15"/>
      <c r="HJ334" s="15"/>
      <c r="HK334" s="15"/>
      <c r="HL334" s="15"/>
      <c r="HM334" s="15"/>
      <c r="HN334" s="15"/>
      <c r="HO334" s="15"/>
      <c r="HP334" s="15"/>
      <c r="HQ334" s="15"/>
      <c r="HR334" s="15"/>
      <c r="HS334" s="15"/>
      <c r="HT334" s="15"/>
      <c r="HU334" s="15"/>
      <c r="HV334" s="15"/>
      <c r="HW334" s="15"/>
      <c r="HX334" s="15"/>
      <c r="HY334" s="15"/>
      <c r="HZ334" s="15"/>
      <c r="IA334" s="15"/>
      <c r="IB334" s="15"/>
      <c r="IC334" s="15"/>
      <c r="ID334" s="15"/>
      <c r="IE334" s="15"/>
      <c r="IF334" s="15"/>
      <c r="IG334" s="15"/>
      <c r="IH334" s="15"/>
      <c r="II334" s="15"/>
      <c r="IJ334" s="15"/>
      <c r="IK334" s="15"/>
      <c r="IL334" s="15"/>
      <c r="IM334" s="15"/>
      <c r="IN334" s="15"/>
      <c r="IO334" s="15"/>
      <c r="IP334" s="15"/>
      <c r="IQ334" s="15"/>
      <c r="IR334" s="15"/>
      <c r="IS334" s="15"/>
      <c r="IT334" s="15"/>
      <c r="IU334" s="15"/>
      <c r="IV334" s="15"/>
    </row>
    <row r="335" spans="1:256" s="28" customFormat="1" ht="25.5">
      <c r="A335" s="130" t="s">
        <v>159</v>
      </c>
      <c r="B335" s="127">
        <v>2242</v>
      </c>
      <c r="C335" s="118" t="s">
        <v>265</v>
      </c>
      <c r="D335" s="200">
        <v>284699</v>
      </c>
      <c r="E335" s="155">
        <v>434977</v>
      </c>
      <c r="F335" s="267">
        <v>343511</v>
      </c>
      <c r="G335" s="158">
        <f t="shared" si="12"/>
        <v>78.9722215197585</v>
      </c>
      <c r="O335" s="15"/>
      <c r="P335" s="15"/>
      <c r="Q335" s="15"/>
      <c r="R335" s="15"/>
      <c r="S335" s="15"/>
      <c r="T335" s="15"/>
      <c r="U335" s="15"/>
      <c r="V335" s="15"/>
      <c r="W335" s="15"/>
      <c r="X335" s="15"/>
      <c r="Y335" s="15"/>
      <c r="Z335" s="15"/>
      <c r="AA335" s="15"/>
      <c r="AB335" s="15"/>
      <c r="AC335" s="15"/>
      <c r="AD335" s="15"/>
      <c r="AE335" s="15"/>
      <c r="AF335" s="15"/>
      <c r="AG335" s="15"/>
      <c r="AH335" s="15"/>
      <c r="AI335" s="15"/>
      <c r="AJ335" s="15"/>
      <c r="AK335" s="15"/>
      <c r="AL335" s="15"/>
      <c r="AM335" s="15"/>
      <c r="AN335" s="15"/>
      <c r="AO335" s="15"/>
      <c r="AP335" s="15"/>
      <c r="AQ335" s="15"/>
      <c r="AR335" s="15"/>
      <c r="AS335" s="15"/>
      <c r="AT335" s="15"/>
      <c r="AU335" s="15"/>
      <c r="AV335" s="15"/>
      <c r="AW335" s="15"/>
      <c r="AX335" s="15"/>
      <c r="AY335" s="15"/>
      <c r="AZ335" s="15"/>
      <c r="BA335" s="15"/>
      <c r="BB335" s="15"/>
      <c r="BC335" s="15"/>
      <c r="BD335" s="15"/>
      <c r="BE335" s="15"/>
      <c r="BF335" s="15"/>
      <c r="BG335" s="15"/>
      <c r="BH335" s="15"/>
      <c r="BI335" s="15"/>
      <c r="BJ335" s="15"/>
      <c r="BK335" s="15"/>
      <c r="BL335" s="15"/>
      <c r="BM335" s="15"/>
      <c r="BN335" s="15"/>
      <c r="BO335" s="15"/>
      <c r="BP335" s="15"/>
      <c r="BQ335" s="15"/>
      <c r="BR335" s="15"/>
      <c r="BS335" s="15"/>
      <c r="BT335" s="15"/>
      <c r="BU335" s="15"/>
      <c r="BV335" s="15"/>
      <c r="BW335" s="15"/>
      <c r="BX335" s="15"/>
      <c r="BY335" s="15"/>
      <c r="BZ335" s="15"/>
      <c r="CA335" s="15"/>
      <c r="CB335" s="15"/>
      <c r="CC335" s="15"/>
      <c r="CD335" s="15"/>
      <c r="CE335" s="15"/>
      <c r="CF335" s="15"/>
      <c r="CG335" s="15"/>
      <c r="CH335" s="15"/>
      <c r="CI335" s="15"/>
      <c r="CJ335" s="15"/>
      <c r="CK335" s="15"/>
      <c r="CL335" s="15"/>
      <c r="CM335" s="15"/>
      <c r="CN335" s="15"/>
      <c r="CO335" s="15"/>
      <c r="CP335" s="15"/>
      <c r="CQ335" s="15"/>
      <c r="CR335" s="15"/>
      <c r="CS335" s="15"/>
      <c r="CT335" s="15"/>
      <c r="CU335" s="15"/>
      <c r="CV335" s="15"/>
      <c r="CW335" s="15"/>
      <c r="CX335" s="15"/>
      <c r="CY335" s="15"/>
      <c r="CZ335" s="15"/>
      <c r="DA335" s="15"/>
      <c r="DB335" s="15"/>
      <c r="DC335" s="15"/>
      <c r="DD335" s="15"/>
      <c r="DE335" s="15"/>
      <c r="DF335" s="15"/>
      <c r="DG335" s="15"/>
      <c r="DH335" s="15"/>
      <c r="DI335" s="15"/>
      <c r="DJ335" s="15"/>
      <c r="DK335" s="15"/>
      <c r="DL335" s="15"/>
      <c r="DM335" s="15"/>
      <c r="DN335" s="15"/>
      <c r="DO335" s="15"/>
      <c r="DP335" s="15"/>
      <c r="DQ335" s="15"/>
      <c r="DR335" s="15"/>
      <c r="DS335" s="15"/>
      <c r="DT335" s="15"/>
      <c r="DU335" s="15"/>
      <c r="DV335" s="15"/>
      <c r="DW335" s="15"/>
      <c r="DX335" s="15"/>
      <c r="DY335" s="15"/>
      <c r="DZ335" s="15"/>
      <c r="EA335" s="15"/>
      <c r="EB335" s="15"/>
      <c r="EC335" s="15"/>
      <c r="ED335" s="15"/>
      <c r="EE335" s="15"/>
      <c r="EF335" s="15"/>
      <c r="EG335" s="15"/>
      <c r="EH335" s="15"/>
      <c r="EI335" s="15"/>
      <c r="EJ335" s="15"/>
      <c r="EK335" s="15"/>
      <c r="EL335" s="15"/>
      <c r="EM335" s="15"/>
      <c r="EN335" s="15"/>
      <c r="EO335" s="15"/>
      <c r="EP335" s="15"/>
      <c r="EQ335" s="15"/>
      <c r="ER335" s="15"/>
      <c r="ES335" s="15"/>
      <c r="ET335" s="15"/>
      <c r="EU335" s="15"/>
      <c r="EV335" s="15"/>
      <c r="EW335" s="15"/>
      <c r="EX335" s="15"/>
      <c r="EY335" s="15"/>
      <c r="EZ335" s="15"/>
      <c r="FA335" s="15"/>
      <c r="FB335" s="15"/>
      <c r="FC335" s="15"/>
      <c r="FD335" s="15"/>
      <c r="FE335" s="15"/>
      <c r="FF335" s="15"/>
      <c r="FG335" s="15"/>
      <c r="FH335" s="15"/>
      <c r="FI335" s="15"/>
      <c r="FJ335" s="15"/>
      <c r="FK335" s="15"/>
      <c r="FL335" s="15"/>
      <c r="FM335" s="15"/>
      <c r="FN335" s="15"/>
      <c r="FO335" s="15"/>
      <c r="FP335" s="15"/>
      <c r="FQ335" s="15"/>
      <c r="FR335" s="15"/>
      <c r="FS335" s="15"/>
      <c r="FT335" s="15"/>
      <c r="FU335" s="15"/>
      <c r="FV335" s="15"/>
      <c r="FW335" s="15"/>
      <c r="FX335" s="15"/>
      <c r="FY335" s="15"/>
      <c r="FZ335" s="15"/>
      <c r="GA335" s="15"/>
      <c r="GB335" s="15"/>
      <c r="GC335" s="15"/>
      <c r="GD335" s="15"/>
      <c r="GE335" s="15"/>
      <c r="GF335" s="15"/>
      <c r="GG335" s="15"/>
      <c r="GH335" s="15"/>
      <c r="GI335" s="15"/>
      <c r="GJ335" s="15"/>
      <c r="GK335" s="15"/>
      <c r="GL335" s="15"/>
      <c r="GM335" s="15"/>
      <c r="GN335" s="15"/>
      <c r="GO335" s="15"/>
      <c r="GP335" s="15"/>
      <c r="GQ335" s="15"/>
      <c r="GR335" s="15"/>
      <c r="GS335" s="15"/>
      <c r="GT335" s="15"/>
      <c r="GU335" s="15"/>
      <c r="GV335" s="15"/>
      <c r="GW335" s="15"/>
      <c r="GX335" s="15"/>
      <c r="GY335" s="15"/>
      <c r="GZ335" s="15"/>
      <c r="HA335" s="15"/>
      <c r="HB335" s="15"/>
      <c r="HC335" s="15"/>
      <c r="HD335" s="15"/>
      <c r="HE335" s="15"/>
      <c r="HF335" s="15"/>
      <c r="HG335" s="15"/>
      <c r="HH335" s="15"/>
      <c r="HI335" s="15"/>
      <c r="HJ335" s="15"/>
      <c r="HK335" s="15"/>
      <c r="HL335" s="15"/>
      <c r="HM335" s="15"/>
      <c r="HN335" s="15"/>
      <c r="HO335" s="15"/>
      <c r="HP335" s="15"/>
      <c r="HQ335" s="15"/>
      <c r="HR335" s="15"/>
      <c r="HS335" s="15"/>
      <c r="HT335" s="15"/>
      <c r="HU335" s="15"/>
      <c r="HV335" s="15"/>
      <c r="HW335" s="15"/>
      <c r="HX335" s="15"/>
      <c r="HY335" s="15"/>
      <c r="HZ335" s="15"/>
      <c r="IA335" s="15"/>
      <c r="IB335" s="15"/>
      <c r="IC335" s="15"/>
      <c r="ID335" s="15"/>
      <c r="IE335" s="15"/>
      <c r="IF335" s="15"/>
      <c r="IG335" s="15"/>
      <c r="IH335" s="15"/>
      <c r="II335" s="15"/>
      <c r="IJ335" s="15"/>
      <c r="IK335" s="15"/>
      <c r="IL335" s="15"/>
      <c r="IM335" s="15"/>
      <c r="IN335" s="15"/>
      <c r="IO335" s="15"/>
      <c r="IP335" s="15"/>
      <c r="IQ335" s="15"/>
      <c r="IR335" s="15"/>
      <c r="IS335" s="15"/>
      <c r="IT335" s="15"/>
      <c r="IU335" s="15"/>
      <c r="IV335" s="15"/>
    </row>
    <row r="336" spans="1:256" s="28" customFormat="1" ht="27.75" customHeight="1">
      <c r="A336" s="130" t="s">
        <v>159</v>
      </c>
      <c r="B336" s="127" t="s">
        <v>266</v>
      </c>
      <c r="C336" s="118" t="s">
        <v>952</v>
      </c>
      <c r="D336" s="200">
        <v>30230</v>
      </c>
      <c r="E336" s="267">
        <v>30230</v>
      </c>
      <c r="F336" s="267">
        <v>19097</v>
      </c>
      <c r="G336" s="158">
        <f t="shared" si="12"/>
        <v>63.17234535229904</v>
      </c>
      <c r="O336" s="15"/>
      <c r="P336" s="15"/>
      <c r="Q336" s="15"/>
      <c r="R336" s="15"/>
      <c r="S336" s="15"/>
      <c r="T336" s="15"/>
      <c r="U336" s="15"/>
      <c r="V336" s="15"/>
      <c r="W336" s="15"/>
      <c r="X336" s="15"/>
      <c r="Y336" s="15"/>
      <c r="Z336" s="15"/>
      <c r="AA336" s="15"/>
      <c r="AB336" s="15"/>
      <c r="AC336" s="15"/>
      <c r="AD336" s="15"/>
      <c r="AE336" s="15"/>
      <c r="AF336" s="15"/>
      <c r="AG336" s="15"/>
      <c r="AH336" s="15"/>
      <c r="AI336" s="15"/>
      <c r="AJ336" s="15"/>
      <c r="AK336" s="15"/>
      <c r="AL336" s="15"/>
      <c r="AM336" s="15"/>
      <c r="AN336" s="15"/>
      <c r="AO336" s="15"/>
      <c r="AP336" s="15"/>
      <c r="AQ336" s="15"/>
      <c r="AR336" s="15"/>
      <c r="AS336" s="15"/>
      <c r="AT336" s="15"/>
      <c r="AU336" s="15"/>
      <c r="AV336" s="15"/>
      <c r="AW336" s="15"/>
      <c r="AX336" s="15"/>
      <c r="AY336" s="15"/>
      <c r="AZ336" s="15"/>
      <c r="BA336" s="15"/>
      <c r="BB336" s="15"/>
      <c r="BC336" s="15"/>
      <c r="BD336" s="15"/>
      <c r="BE336" s="15"/>
      <c r="BF336" s="15"/>
      <c r="BG336" s="15"/>
      <c r="BH336" s="15"/>
      <c r="BI336" s="15"/>
      <c r="BJ336" s="15"/>
      <c r="BK336" s="15"/>
      <c r="BL336" s="15"/>
      <c r="BM336" s="15"/>
      <c r="BN336" s="15"/>
      <c r="BO336" s="15"/>
      <c r="BP336" s="15"/>
      <c r="BQ336" s="15"/>
      <c r="BR336" s="15"/>
      <c r="BS336" s="15"/>
      <c r="BT336" s="15"/>
      <c r="BU336" s="15"/>
      <c r="BV336" s="15"/>
      <c r="BW336" s="15"/>
      <c r="BX336" s="15"/>
      <c r="BY336" s="15"/>
      <c r="BZ336" s="15"/>
      <c r="CA336" s="15"/>
      <c r="CB336" s="15"/>
      <c r="CC336" s="15"/>
      <c r="CD336" s="15"/>
      <c r="CE336" s="15"/>
      <c r="CF336" s="15"/>
      <c r="CG336" s="15"/>
      <c r="CH336" s="15"/>
      <c r="CI336" s="15"/>
      <c r="CJ336" s="15"/>
      <c r="CK336" s="15"/>
      <c r="CL336" s="15"/>
      <c r="CM336" s="15"/>
      <c r="CN336" s="15"/>
      <c r="CO336" s="15"/>
      <c r="CP336" s="15"/>
      <c r="CQ336" s="15"/>
      <c r="CR336" s="15"/>
      <c r="CS336" s="15"/>
      <c r="CT336" s="15"/>
      <c r="CU336" s="15"/>
      <c r="CV336" s="15"/>
      <c r="CW336" s="15"/>
      <c r="CX336" s="15"/>
      <c r="CY336" s="15"/>
      <c r="CZ336" s="15"/>
      <c r="DA336" s="15"/>
      <c r="DB336" s="15"/>
      <c r="DC336" s="15"/>
      <c r="DD336" s="15"/>
      <c r="DE336" s="15"/>
      <c r="DF336" s="15"/>
      <c r="DG336" s="15"/>
      <c r="DH336" s="15"/>
      <c r="DI336" s="15"/>
      <c r="DJ336" s="15"/>
      <c r="DK336" s="15"/>
      <c r="DL336" s="15"/>
      <c r="DM336" s="15"/>
      <c r="DN336" s="15"/>
      <c r="DO336" s="15"/>
      <c r="DP336" s="15"/>
      <c r="DQ336" s="15"/>
      <c r="DR336" s="15"/>
      <c r="DS336" s="15"/>
      <c r="DT336" s="15"/>
      <c r="DU336" s="15"/>
      <c r="DV336" s="15"/>
      <c r="DW336" s="15"/>
      <c r="DX336" s="15"/>
      <c r="DY336" s="15"/>
      <c r="DZ336" s="15"/>
      <c r="EA336" s="15"/>
      <c r="EB336" s="15"/>
      <c r="EC336" s="15"/>
      <c r="ED336" s="15"/>
      <c r="EE336" s="15"/>
      <c r="EF336" s="15"/>
      <c r="EG336" s="15"/>
      <c r="EH336" s="15"/>
      <c r="EI336" s="15"/>
      <c r="EJ336" s="15"/>
      <c r="EK336" s="15"/>
      <c r="EL336" s="15"/>
      <c r="EM336" s="15"/>
      <c r="EN336" s="15"/>
      <c r="EO336" s="15"/>
      <c r="EP336" s="15"/>
      <c r="EQ336" s="15"/>
      <c r="ER336" s="15"/>
      <c r="ES336" s="15"/>
      <c r="ET336" s="15"/>
      <c r="EU336" s="15"/>
      <c r="EV336" s="15"/>
      <c r="EW336" s="15"/>
      <c r="EX336" s="15"/>
      <c r="EY336" s="15"/>
      <c r="EZ336" s="15"/>
      <c r="FA336" s="15"/>
      <c r="FB336" s="15"/>
      <c r="FC336" s="15"/>
      <c r="FD336" s="15"/>
      <c r="FE336" s="15"/>
      <c r="FF336" s="15"/>
      <c r="FG336" s="15"/>
      <c r="FH336" s="15"/>
      <c r="FI336" s="15"/>
      <c r="FJ336" s="15"/>
      <c r="FK336" s="15"/>
      <c r="FL336" s="15"/>
      <c r="FM336" s="15"/>
      <c r="FN336" s="15"/>
      <c r="FO336" s="15"/>
      <c r="FP336" s="15"/>
      <c r="FQ336" s="15"/>
      <c r="FR336" s="15"/>
      <c r="FS336" s="15"/>
      <c r="FT336" s="15"/>
      <c r="FU336" s="15"/>
      <c r="FV336" s="15"/>
      <c r="FW336" s="15"/>
      <c r="FX336" s="15"/>
      <c r="FY336" s="15"/>
      <c r="FZ336" s="15"/>
      <c r="GA336" s="15"/>
      <c r="GB336" s="15"/>
      <c r="GC336" s="15"/>
      <c r="GD336" s="15"/>
      <c r="GE336" s="15"/>
      <c r="GF336" s="15"/>
      <c r="GG336" s="15"/>
      <c r="GH336" s="15"/>
      <c r="GI336" s="15"/>
      <c r="GJ336" s="15"/>
      <c r="GK336" s="15"/>
      <c r="GL336" s="15"/>
      <c r="GM336" s="15"/>
      <c r="GN336" s="15"/>
      <c r="GO336" s="15"/>
      <c r="GP336" s="15"/>
      <c r="GQ336" s="15"/>
      <c r="GR336" s="15"/>
      <c r="GS336" s="15"/>
      <c r="GT336" s="15"/>
      <c r="GU336" s="15"/>
      <c r="GV336" s="15"/>
      <c r="GW336" s="15"/>
      <c r="GX336" s="15"/>
      <c r="GY336" s="15"/>
      <c r="GZ336" s="15"/>
      <c r="HA336" s="15"/>
      <c r="HB336" s="15"/>
      <c r="HC336" s="15"/>
      <c r="HD336" s="15"/>
      <c r="HE336" s="15"/>
      <c r="HF336" s="15"/>
      <c r="HG336" s="15"/>
      <c r="HH336" s="15"/>
      <c r="HI336" s="15"/>
      <c r="HJ336" s="15"/>
      <c r="HK336" s="15"/>
      <c r="HL336" s="15"/>
      <c r="HM336" s="15"/>
      <c r="HN336" s="15"/>
      <c r="HO336" s="15"/>
      <c r="HP336" s="15"/>
      <c r="HQ336" s="15"/>
      <c r="HR336" s="15"/>
      <c r="HS336" s="15"/>
      <c r="HT336" s="15"/>
      <c r="HU336" s="15"/>
      <c r="HV336" s="15"/>
      <c r="HW336" s="15"/>
      <c r="HX336" s="15"/>
      <c r="HY336" s="15"/>
      <c r="HZ336" s="15"/>
      <c r="IA336" s="15"/>
      <c r="IB336" s="15"/>
      <c r="IC336" s="15"/>
      <c r="ID336" s="15"/>
      <c r="IE336" s="15"/>
      <c r="IF336" s="15"/>
      <c r="IG336" s="15"/>
      <c r="IH336" s="15"/>
      <c r="II336" s="15"/>
      <c r="IJ336" s="15"/>
      <c r="IK336" s="15"/>
      <c r="IL336" s="15"/>
      <c r="IM336" s="15"/>
      <c r="IN336" s="15"/>
      <c r="IO336" s="15"/>
      <c r="IP336" s="15"/>
      <c r="IQ336" s="15"/>
      <c r="IR336" s="15"/>
      <c r="IS336" s="15"/>
      <c r="IT336" s="15"/>
      <c r="IU336" s="15"/>
      <c r="IV336" s="15"/>
    </row>
    <row r="337" spans="1:256" s="28" customFormat="1" ht="50.25" customHeight="1">
      <c r="A337" s="130" t="s">
        <v>159</v>
      </c>
      <c r="B337" s="127">
        <v>2299</v>
      </c>
      <c r="C337" s="266" t="s">
        <v>794</v>
      </c>
      <c r="D337" s="200">
        <v>0</v>
      </c>
      <c r="E337" s="267">
        <v>891</v>
      </c>
      <c r="F337" s="267">
        <v>890</v>
      </c>
      <c r="G337" s="158">
        <f t="shared" si="12"/>
        <v>99.88776655443323</v>
      </c>
      <c r="O337" s="15"/>
      <c r="P337" s="15"/>
      <c r="Q337" s="15"/>
      <c r="R337" s="15"/>
      <c r="S337" s="15"/>
      <c r="T337" s="15"/>
      <c r="U337" s="134"/>
      <c r="V337" s="15"/>
      <c r="W337" s="15"/>
      <c r="X337" s="15"/>
      <c r="Y337" s="15"/>
      <c r="Z337" s="15"/>
      <c r="AA337" s="15"/>
      <c r="AB337" s="15"/>
      <c r="AC337" s="15"/>
      <c r="AD337" s="15"/>
      <c r="AE337" s="15"/>
      <c r="AF337" s="15"/>
      <c r="AG337" s="15"/>
      <c r="AH337" s="15"/>
      <c r="AI337" s="15"/>
      <c r="AJ337" s="15"/>
      <c r="AK337" s="15"/>
      <c r="AL337" s="15"/>
      <c r="AM337" s="15"/>
      <c r="AN337" s="15"/>
      <c r="AO337" s="15"/>
      <c r="AP337" s="15"/>
      <c r="AQ337" s="15"/>
      <c r="AR337" s="15"/>
      <c r="AS337" s="15"/>
      <c r="AT337" s="15"/>
      <c r="AU337" s="15"/>
      <c r="AV337" s="15"/>
      <c r="AW337" s="15"/>
      <c r="AX337" s="15"/>
      <c r="AY337" s="15"/>
      <c r="AZ337" s="15"/>
      <c r="BA337" s="15"/>
      <c r="BB337" s="15"/>
      <c r="BC337" s="15"/>
      <c r="BD337" s="15"/>
      <c r="BE337" s="15"/>
      <c r="BF337" s="15"/>
      <c r="BG337" s="15"/>
      <c r="BH337" s="15"/>
      <c r="BI337" s="15"/>
      <c r="BJ337" s="15"/>
      <c r="BK337" s="15"/>
      <c r="BL337" s="15"/>
      <c r="BM337" s="15"/>
      <c r="BN337" s="15"/>
      <c r="BO337" s="15"/>
      <c r="BP337" s="15"/>
      <c r="BQ337" s="15"/>
      <c r="BR337" s="15"/>
      <c r="BS337" s="15"/>
      <c r="BT337" s="15"/>
      <c r="BU337" s="15"/>
      <c r="BV337" s="15"/>
      <c r="BW337" s="15"/>
      <c r="BX337" s="15"/>
      <c r="BY337" s="15"/>
      <c r="BZ337" s="15"/>
      <c r="CA337" s="15"/>
      <c r="CB337" s="15"/>
      <c r="CC337" s="15"/>
      <c r="CD337" s="15"/>
      <c r="CE337" s="15"/>
      <c r="CF337" s="15"/>
      <c r="CG337" s="15"/>
      <c r="CH337" s="15"/>
      <c r="CI337" s="15"/>
      <c r="CJ337" s="15"/>
      <c r="CK337" s="15"/>
      <c r="CL337" s="15"/>
      <c r="CM337" s="15"/>
      <c r="CN337" s="15"/>
      <c r="CO337" s="15"/>
      <c r="CP337" s="15"/>
      <c r="CQ337" s="15"/>
      <c r="CR337" s="15"/>
      <c r="CS337" s="15"/>
      <c r="CT337" s="15"/>
      <c r="CU337" s="15"/>
      <c r="CV337" s="15"/>
      <c r="CW337" s="15"/>
      <c r="CX337" s="15"/>
      <c r="CY337" s="15"/>
      <c r="CZ337" s="15"/>
      <c r="DA337" s="15"/>
      <c r="DB337" s="15"/>
      <c r="DC337" s="15"/>
      <c r="DD337" s="15"/>
      <c r="DE337" s="15"/>
      <c r="DF337" s="15"/>
      <c r="DG337" s="15"/>
      <c r="DH337" s="15"/>
      <c r="DI337" s="15"/>
      <c r="DJ337" s="15"/>
      <c r="DK337" s="15"/>
      <c r="DL337" s="15"/>
      <c r="DM337" s="15"/>
      <c r="DN337" s="15"/>
      <c r="DO337" s="15"/>
      <c r="DP337" s="15"/>
      <c r="DQ337" s="15"/>
      <c r="DR337" s="15"/>
      <c r="DS337" s="15"/>
      <c r="DT337" s="15"/>
      <c r="DU337" s="15"/>
      <c r="DV337" s="15"/>
      <c r="DW337" s="15"/>
      <c r="DX337" s="15"/>
      <c r="DY337" s="15"/>
      <c r="DZ337" s="15"/>
      <c r="EA337" s="15"/>
      <c r="EB337" s="15"/>
      <c r="EC337" s="15"/>
      <c r="ED337" s="15"/>
      <c r="EE337" s="15"/>
      <c r="EF337" s="15"/>
      <c r="EG337" s="15"/>
      <c r="EH337" s="15"/>
      <c r="EI337" s="15"/>
      <c r="EJ337" s="15"/>
      <c r="EK337" s="15"/>
      <c r="EL337" s="15"/>
      <c r="EM337" s="15"/>
      <c r="EN337" s="15"/>
      <c r="EO337" s="15"/>
      <c r="EP337" s="15"/>
      <c r="EQ337" s="15"/>
      <c r="ER337" s="15"/>
      <c r="ES337" s="15"/>
      <c r="ET337" s="15"/>
      <c r="EU337" s="15"/>
      <c r="EV337" s="15"/>
      <c r="EW337" s="15"/>
      <c r="EX337" s="15"/>
      <c r="EY337" s="15"/>
      <c r="EZ337" s="15"/>
      <c r="FA337" s="15"/>
      <c r="FB337" s="15"/>
      <c r="FC337" s="15"/>
      <c r="FD337" s="15"/>
      <c r="FE337" s="15"/>
      <c r="FF337" s="15"/>
      <c r="FG337" s="15"/>
      <c r="FH337" s="15"/>
      <c r="FI337" s="15"/>
      <c r="FJ337" s="15"/>
      <c r="FK337" s="15"/>
      <c r="FL337" s="15"/>
      <c r="FM337" s="15"/>
      <c r="FN337" s="15"/>
      <c r="FO337" s="15"/>
      <c r="FP337" s="15"/>
      <c r="FQ337" s="15"/>
      <c r="FR337" s="15"/>
      <c r="FS337" s="15"/>
      <c r="FT337" s="15"/>
      <c r="FU337" s="15"/>
      <c r="FV337" s="15"/>
      <c r="FW337" s="15"/>
      <c r="FX337" s="15"/>
      <c r="FY337" s="15"/>
      <c r="FZ337" s="15"/>
      <c r="GA337" s="15"/>
      <c r="GB337" s="15"/>
      <c r="GC337" s="15"/>
      <c r="GD337" s="15"/>
      <c r="GE337" s="15"/>
      <c r="GF337" s="15"/>
      <c r="GG337" s="15"/>
      <c r="GH337" s="15"/>
      <c r="GI337" s="15"/>
      <c r="GJ337" s="15"/>
      <c r="GK337" s="15"/>
      <c r="GL337" s="15"/>
      <c r="GM337" s="15"/>
      <c r="GN337" s="15"/>
      <c r="GO337" s="15"/>
      <c r="GP337" s="15"/>
      <c r="GQ337" s="15"/>
      <c r="GR337" s="15"/>
      <c r="GS337" s="15"/>
      <c r="GT337" s="15"/>
      <c r="GU337" s="15"/>
      <c r="GV337" s="15"/>
      <c r="GW337" s="15"/>
      <c r="GX337" s="15"/>
      <c r="GY337" s="15"/>
      <c r="GZ337" s="15"/>
      <c r="HA337" s="15"/>
      <c r="HB337" s="15"/>
      <c r="HC337" s="15"/>
      <c r="HD337" s="15"/>
      <c r="HE337" s="15"/>
      <c r="HF337" s="15"/>
      <c r="HG337" s="15"/>
      <c r="HH337" s="15"/>
      <c r="HI337" s="15"/>
      <c r="HJ337" s="15"/>
      <c r="HK337" s="15"/>
      <c r="HL337" s="15"/>
      <c r="HM337" s="15"/>
      <c r="HN337" s="15"/>
      <c r="HO337" s="15"/>
      <c r="HP337" s="15"/>
      <c r="HQ337" s="15"/>
      <c r="HR337" s="15"/>
      <c r="HS337" s="15"/>
      <c r="HT337" s="15"/>
      <c r="HU337" s="15"/>
      <c r="HV337" s="15"/>
      <c r="HW337" s="15"/>
      <c r="HX337" s="15"/>
      <c r="HY337" s="15"/>
      <c r="HZ337" s="15"/>
      <c r="IA337" s="15"/>
      <c r="IB337" s="15"/>
      <c r="IC337" s="15"/>
      <c r="ID337" s="15"/>
      <c r="IE337" s="15"/>
      <c r="IF337" s="15"/>
      <c r="IG337" s="15"/>
      <c r="IH337" s="15"/>
      <c r="II337" s="15"/>
      <c r="IJ337" s="15"/>
      <c r="IK337" s="15"/>
      <c r="IL337" s="15"/>
      <c r="IM337" s="15"/>
      <c r="IN337" s="15"/>
      <c r="IO337" s="15"/>
      <c r="IP337" s="15"/>
      <c r="IQ337" s="15"/>
      <c r="IR337" s="15"/>
      <c r="IS337" s="15"/>
      <c r="IT337" s="15"/>
      <c r="IU337" s="15"/>
      <c r="IV337" s="15"/>
    </row>
    <row r="338" spans="1:21" ht="12.75">
      <c r="A338" s="179"/>
      <c r="B338" s="196"/>
      <c r="C338" s="195" t="s">
        <v>740</v>
      </c>
      <c r="D338" s="180">
        <f>SUM(D330:D337)</f>
        <v>601659</v>
      </c>
      <c r="E338" s="180">
        <f>SUM(E330:E337)</f>
        <v>726450</v>
      </c>
      <c r="F338" s="180">
        <f>SUM(F330:F337)</f>
        <v>594244</v>
      </c>
      <c r="G338" s="96">
        <f t="shared" si="12"/>
        <v>81.80108748021199</v>
      </c>
      <c r="U338" s="134"/>
    </row>
    <row r="339" spans="1:21" ht="12.75">
      <c r="A339" s="164"/>
      <c r="B339" s="165"/>
      <c r="C339" s="380"/>
      <c r="D339" s="184"/>
      <c r="E339" s="185"/>
      <c r="F339" s="229"/>
      <c r="G339" s="99"/>
      <c r="U339" s="134"/>
    </row>
    <row r="340" spans="1:256" s="28" customFormat="1" ht="13.5" customHeight="1">
      <c r="A340" s="842" t="s">
        <v>873</v>
      </c>
      <c r="B340" s="842"/>
      <c r="C340" s="842"/>
      <c r="D340" s="186"/>
      <c r="E340" s="186"/>
      <c r="F340" s="533"/>
      <c r="G340" s="335"/>
      <c r="O340" s="69"/>
      <c r="P340" s="15"/>
      <c r="Q340" s="15"/>
      <c r="R340" s="15"/>
      <c r="S340" s="15"/>
      <c r="T340" s="15"/>
      <c r="U340" s="134"/>
      <c r="V340" s="15"/>
      <c r="W340" s="15"/>
      <c r="X340" s="15"/>
      <c r="Y340" s="15"/>
      <c r="Z340" s="15"/>
      <c r="AA340" s="15"/>
      <c r="AB340" s="15"/>
      <c r="AC340" s="15"/>
      <c r="AD340" s="15"/>
      <c r="AE340" s="15"/>
      <c r="AF340" s="15"/>
      <c r="AG340" s="15"/>
      <c r="AH340" s="15"/>
      <c r="AI340" s="15"/>
      <c r="AJ340" s="15"/>
      <c r="AK340" s="15"/>
      <c r="AL340" s="15"/>
      <c r="AM340" s="15"/>
      <c r="AN340" s="15"/>
      <c r="AO340" s="15"/>
      <c r="AP340" s="15"/>
      <c r="AQ340" s="15"/>
      <c r="AR340" s="15"/>
      <c r="AS340" s="15"/>
      <c r="AT340" s="15"/>
      <c r="AU340" s="15"/>
      <c r="AV340" s="15"/>
      <c r="AW340" s="15"/>
      <c r="AX340" s="15"/>
      <c r="AY340" s="15"/>
      <c r="AZ340" s="15"/>
      <c r="BA340" s="15"/>
      <c r="BB340" s="15"/>
      <c r="BC340" s="15"/>
      <c r="BD340" s="15"/>
      <c r="BE340" s="15"/>
      <c r="BF340" s="15"/>
      <c r="BG340" s="15"/>
      <c r="BH340" s="15"/>
      <c r="BI340" s="15"/>
      <c r="BJ340" s="15"/>
      <c r="BK340" s="15"/>
      <c r="BL340" s="15"/>
      <c r="BM340" s="15"/>
      <c r="BN340" s="15"/>
      <c r="BO340" s="15"/>
      <c r="BP340" s="15"/>
      <c r="BQ340" s="15"/>
      <c r="BR340" s="15"/>
      <c r="BS340" s="15"/>
      <c r="BT340" s="15"/>
      <c r="BU340" s="15"/>
      <c r="BV340" s="15"/>
      <c r="BW340" s="15"/>
      <c r="BX340" s="15"/>
      <c r="BY340" s="15"/>
      <c r="BZ340" s="15"/>
      <c r="CA340" s="15"/>
      <c r="CB340" s="15"/>
      <c r="CC340" s="15"/>
      <c r="CD340" s="15"/>
      <c r="CE340" s="15"/>
      <c r="CF340" s="15"/>
      <c r="CG340" s="15"/>
      <c r="CH340" s="15"/>
      <c r="CI340" s="15"/>
      <c r="CJ340" s="15"/>
      <c r="CK340" s="15"/>
      <c r="CL340" s="15"/>
      <c r="CM340" s="15"/>
      <c r="CN340" s="15"/>
      <c r="CO340" s="15"/>
      <c r="CP340" s="15"/>
      <c r="CQ340" s="15"/>
      <c r="CR340" s="15"/>
      <c r="CS340" s="15"/>
      <c r="CT340" s="15"/>
      <c r="CU340" s="15"/>
      <c r="CV340" s="15"/>
      <c r="CW340" s="15"/>
      <c r="CX340" s="15"/>
      <c r="CY340" s="15"/>
      <c r="CZ340" s="15"/>
      <c r="DA340" s="15"/>
      <c r="DB340" s="15"/>
      <c r="DC340" s="15"/>
      <c r="DD340" s="15"/>
      <c r="DE340" s="15"/>
      <c r="DF340" s="15"/>
      <c r="DG340" s="15"/>
      <c r="DH340" s="15"/>
      <c r="DI340" s="15"/>
      <c r="DJ340" s="15"/>
      <c r="DK340" s="15"/>
      <c r="DL340" s="15"/>
      <c r="DM340" s="15"/>
      <c r="DN340" s="15"/>
      <c r="DO340" s="15"/>
      <c r="DP340" s="15"/>
      <c r="DQ340" s="15"/>
      <c r="DR340" s="15"/>
      <c r="DS340" s="15"/>
      <c r="DT340" s="15"/>
      <c r="DU340" s="15"/>
      <c r="DV340" s="15"/>
      <c r="DW340" s="15"/>
      <c r="DX340" s="15"/>
      <c r="DY340" s="15"/>
      <c r="DZ340" s="15"/>
      <c r="EA340" s="15"/>
      <c r="EB340" s="15"/>
      <c r="EC340" s="15"/>
      <c r="ED340" s="15"/>
      <c r="EE340" s="15"/>
      <c r="EF340" s="15"/>
      <c r="EG340" s="15"/>
      <c r="EH340" s="15"/>
      <c r="EI340" s="15"/>
      <c r="EJ340" s="15"/>
      <c r="EK340" s="15"/>
      <c r="EL340" s="15"/>
      <c r="EM340" s="15"/>
      <c r="EN340" s="15"/>
      <c r="EO340" s="15"/>
      <c r="EP340" s="15"/>
      <c r="EQ340" s="15"/>
      <c r="ER340" s="15"/>
      <c r="ES340" s="15"/>
      <c r="ET340" s="15"/>
      <c r="EU340" s="15"/>
      <c r="EV340" s="15"/>
      <c r="EW340" s="15"/>
      <c r="EX340" s="15"/>
      <c r="EY340" s="15"/>
      <c r="EZ340" s="15"/>
      <c r="FA340" s="15"/>
      <c r="FB340" s="15"/>
      <c r="FC340" s="15"/>
      <c r="FD340" s="15"/>
      <c r="FE340" s="15"/>
      <c r="FF340" s="15"/>
      <c r="FG340" s="15"/>
      <c r="FH340" s="15"/>
      <c r="FI340" s="15"/>
      <c r="FJ340" s="15"/>
      <c r="FK340" s="15"/>
      <c r="FL340" s="15"/>
      <c r="FM340" s="15"/>
      <c r="FN340" s="15"/>
      <c r="FO340" s="15"/>
      <c r="FP340" s="15"/>
      <c r="FQ340" s="15"/>
      <c r="FR340" s="15"/>
      <c r="FS340" s="15"/>
      <c r="FT340" s="15"/>
      <c r="FU340" s="15"/>
      <c r="FV340" s="15"/>
      <c r="FW340" s="15"/>
      <c r="FX340" s="15"/>
      <c r="FY340" s="15"/>
      <c r="FZ340" s="15"/>
      <c r="GA340" s="15"/>
      <c r="GB340" s="15"/>
      <c r="GC340" s="15"/>
      <c r="GD340" s="15"/>
      <c r="GE340" s="15"/>
      <c r="GF340" s="15"/>
      <c r="GG340" s="15"/>
      <c r="GH340" s="15"/>
      <c r="GI340" s="15"/>
      <c r="GJ340" s="15"/>
      <c r="GK340" s="15"/>
      <c r="GL340" s="15"/>
      <c r="GM340" s="15"/>
      <c r="GN340" s="15"/>
      <c r="GO340" s="15"/>
      <c r="GP340" s="15"/>
      <c r="GQ340" s="15"/>
      <c r="GR340" s="15"/>
      <c r="GS340" s="15"/>
      <c r="GT340" s="15"/>
      <c r="GU340" s="15"/>
      <c r="GV340" s="15"/>
      <c r="GW340" s="15"/>
      <c r="GX340" s="15"/>
      <c r="GY340" s="15"/>
      <c r="GZ340" s="15"/>
      <c r="HA340" s="15"/>
      <c r="HB340" s="15"/>
      <c r="HC340" s="15"/>
      <c r="HD340" s="15"/>
      <c r="HE340" s="15"/>
      <c r="HF340" s="15"/>
      <c r="HG340" s="15"/>
      <c r="HH340" s="15"/>
      <c r="HI340" s="15"/>
      <c r="HJ340" s="15"/>
      <c r="HK340" s="15"/>
      <c r="HL340" s="15"/>
      <c r="HM340" s="15"/>
      <c r="HN340" s="15"/>
      <c r="HO340" s="15"/>
      <c r="HP340" s="15"/>
      <c r="HQ340" s="15"/>
      <c r="HR340" s="15"/>
      <c r="HS340" s="15"/>
      <c r="HT340" s="15"/>
      <c r="HU340" s="15"/>
      <c r="HV340" s="15"/>
      <c r="HW340" s="15"/>
      <c r="HX340" s="15"/>
      <c r="HY340" s="15"/>
      <c r="HZ340" s="15"/>
      <c r="IA340" s="15"/>
      <c r="IB340" s="15"/>
      <c r="IC340" s="15"/>
      <c r="ID340" s="15"/>
      <c r="IE340" s="15"/>
      <c r="IF340" s="15"/>
      <c r="IG340" s="15"/>
      <c r="IH340" s="15"/>
      <c r="II340" s="15"/>
      <c r="IJ340" s="15"/>
      <c r="IK340" s="15"/>
      <c r="IL340" s="15"/>
      <c r="IM340" s="15"/>
      <c r="IN340" s="15"/>
      <c r="IO340" s="15"/>
      <c r="IP340" s="15"/>
      <c r="IQ340" s="15"/>
      <c r="IR340" s="15"/>
      <c r="IS340" s="15"/>
      <c r="IT340" s="15"/>
      <c r="IU340" s="15"/>
      <c r="IV340" s="15"/>
    </row>
    <row r="341" spans="1:256" s="28" customFormat="1" ht="13.5" customHeight="1">
      <c r="A341" s="20"/>
      <c r="B341" s="20"/>
      <c r="C341" s="20"/>
      <c r="D341" s="186"/>
      <c r="E341" s="186"/>
      <c r="F341" s="186"/>
      <c r="G341" s="335"/>
      <c r="O341" s="69"/>
      <c r="P341" s="15"/>
      <c r="Q341" s="15"/>
      <c r="R341" s="15"/>
      <c r="S341" s="15"/>
      <c r="T341" s="15"/>
      <c r="U341" s="134"/>
      <c r="V341" s="15"/>
      <c r="W341" s="15"/>
      <c r="X341" s="15"/>
      <c r="Y341" s="15"/>
      <c r="Z341" s="15"/>
      <c r="AA341" s="15"/>
      <c r="AB341" s="15"/>
      <c r="AC341" s="15"/>
      <c r="AD341" s="15"/>
      <c r="AE341" s="15"/>
      <c r="AF341" s="15"/>
      <c r="AG341" s="15"/>
      <c r="AH341" s="15"/>
      <c r="AI341" s="15"/>
      <c r="AJ341" s="15"/>
      <c r="AK341" s="15"/>
      <c r="AL341" s="15"/>
      <c r="AM341" s="15"/>
      <c r="AN341" s="15"/>
      <c r="AO341" s="15"/>
      <c r="AP341" s="15"/>
      <c r="AQ341" s="15"/>
      <c r="AR341" s="15"/>
      <c r="AS341" s="15"/>
      <c r="AT341" s="15"/>
      <c r="AU341" s="15"/>
      <c r="AV341" s="15"/>
      <c r="AW341" s="15"/>
      <c r="AX341" s="15"/>
      <c r="AY341" s="15"/>
      <c r="AZ341" s="15"/>
      <c r="BA341" s="15"/>
      <c r="BB341" s="15"/>
      <c r="BC341" s="15"/>
      <c r="BD341" s="15"/>
      <c r="BE341" s="15"/>
      <c r="BF341" s="15"/>
      <c r="BG341" s="15"/>
      <c r="BH341" s="15"/>
      <c r="BI341" s="15"/>
      <c r="BJ341" s="15"/>
      <c r="BK341" s="15"/>
      <c r="BL341" s="15"/>
      <c r="BM341" s="15"/>
      <c r="BN341" s="15"/>
      <c r="BO341" s="15"/>
      <c r="BP341" s="15"/>
      <c r="BQ341" s="15"/>
      <c r="BR341" s="15"/>
      <c r="BS341" s="15"/>
      <c r="BT341" s="15"/>
      <c r="BU341" s="15"/>
      <c r="BV341" s="15"/>
      <c r="BW341" s="15"/>
      <c r="BX341" s="15"/>
      <c r="BY341" s="15"/>
      <c r="BZ341" s="15"/>
      <c r="CA341" s="15"/>
      <c r="CB341" s="15"/>
      <c r="CC341" s="15"/>
      <c r="CD341" s="15"/>
      <c r="CE341" s="15"/>
      <c r="CF341" s="15"/>
      <c r="CG341" s="15"/>
      <c r="CH341" s="15"/>
      <c r="CI341" s="15"/>
      <c r="CJ341" s="15"/>
      <c r="CK341" s="15"/>
      <c r="CL341" s="15"/>
      <c r="CM341" s="15"/>
      <c r="CN341" s="15"/>
      <c r="CO341" s="15"/>
      <c r="CP341" s="15"/>
      <c r="CQ341" s="15"/>
      <c r="CR341" s="15"/>
      <c r="CS341" s="15"/>
      <c r="CT341" s="15"/>
      <c r="CU341" s="15"/>
      <c r="CV341" s="15"/>
      <c r="CW341" s="15"/>
      <c r="CX341" s="15"/>
      <c r="CY341" s="15"/>
      <c r="CZ341" s="15"/>
      <c r="DA341" s="15"/>
      <c r="DB341" s="15"/>
      <c r="DC341" s="15"/>
      <c r="DD341" s="15"/>
      <c r="DE341" s="15"/>
      <c r="DF341" s="15"/>
      <c r="DG341" s="15"/>
      <c r="DH341" s="15"/>
      <c r="DI341" s="15"/>
      <c r="DJ341" s="15"/>
      <c r="DK341" s="15"/>
      <c r="DL341" s="15"/>
      <c r="DM341" s="15"/>
      <c r="DN341" s="15"/>
      <c r="DO341" s="15"/>
      <c r="DP341" s="15"/>
      <c r="DQ341" s="15"/>
      <c r="DR341" s="15"/>
      <c r="DS341" s="15"/>
      <c r="DT341" s="15"/>
      <c r="DU341" s="15"/>
      <c r="DV341" s="15"/>
      <c r="DW341" s="15"/>
      <c r="DX341" s="15"/>
      <c r="DY341" s="15"/>
      <c r="DZ341" s="15"/>
      <c r="EA341" s="15"/>
      <c r="EB341" s="15"/>
      <c r="EC341" s="15"/>
      <c r="ED341" s="15"/>
      <c r="EE341" s="15"/>
      <c r="EF341" s="15"/>
      <c r="EG341" s="15"/>
      <c r="EH341" s="15"/>
      <c r="EI341" s="15"/>
      <c r="EJ341" s="15"/>
      <c r="EK341" s="15"/>
      <c r="EL341" s="15"/>
      <c r="EM341" s="15"/>
      <c r="EN341" s="15"/>
      <c r="EO341" s="15"/>
      <c r="EP341" s="15"/>
      <c r="EQ341" s="15"/>
      <c r="ER341" s="15"/>
      <c r="ES341" s="15"/>
      <c r="ET341" s="15"/>
      <c r="EU341" s="15"/>
      <c r="EV341" s="15"/>
      <c r="EW341" s="15"/>
      <c r="EX341" s="15"/>
      <c r="EY341" s="15"/>
      <c r="EZ341" s="15"/>
      <c r="FA341" s="15"/>
      <c r="FB341" s="15"/>
      <c r="FC341" s="15"/>
      <c r="FD341" s="15"/>
      <c r="FE341" s="15"/>
      <c r="FF341" s="15"/>
      <c r="FG341" s="15"/>
      <c r="FH341" s="15"/>
      <c r="FI341" s="15"/>
      <c r="FJ341" s="15"/>
      <c r="FK341" s="15"/>
      <c r="FL341" s="15"/>
      <c r="FM341" s="15"/>
      <c r="FN341" s="15"/>
      <c r="FO341" s="15"/>
      <c r="FP341" s="15"/>
      <c r="FQ341" s="15"/>
      <c r="FR341" s="15"/>
      <c r="FS341" s="15"/>
      <c r="FT341" s="15"/>
      <c r="FU341" s="15"/>
      <c r="FV341" s="15"/>
      <c r="FW341" s="15"/>
      <c r="FX341" s="15"/>
      <c r="FY341" s="15"/>
      <c r="FZ341" s="15"/>
      <c r="GA341" s="15"/>
      <c r="GB341" s="15"/>
      <c r="GC341" s="15"/>
      <c r="GD341" s="15"/>
      <c r="GE341" s="15"/>
      <c r="GF341" s="15"/>
      <c r="GG341" s="15"/>
      <c r="GH341" s="15"/>
      <c r="GI341" s="15"/>
      <c r="GJ341" s="15"/>
      <c r="GK341" s="15"/>
      <c r="GL341" s="15"/>
      <c r="GM341" s="15"/>
      <c r="GN341" s="15"/>
      <c r="GO341" s="15"/>
      <c r="GP341" s="15"/>
      <c r="GQ341" s="15"/>
      <c r="GR341" s="15"/>
      <c r="GS341" s="15"/>
      <c r="GT341" s="15"/>
      <c r="GU341" s="15"/>
      <c r="GV341" s="15"/>
      <c r="GW341" s="15"/>
      <c r="GX341" s="15"/>
      <c r="GY341" s="15"/>
      <c r="GZ341" s="15"/>
      <c r="HA341" s="15"/>
      <c r="HB341" s="15"/>
      <c r="HC341" s="15"/>
      <c r="HD341" s="15"/>
      <c r="HE341" s="15"/>
      <c r="HF341" s="15"/>
      <c r="HG341" s="15"/>
      <c r="HH341" s="15"/>
      <c r="HI341" s="15"/>
      <c r="HJ341" s="15"/>
      <c r="HK341" s="15"/>
      <c r="HL341" s="15"/>
      <c r="HM341" s="15"/>
      <c r="HN341" s="15"/>
      <c r="HO341" s="15"/>
      <c r="HP341" s="15"/>
      <c r="HQ341" s="15"/>
      <c r="HR341" s="15"/>
      <c r="HS341" s="15"/>
      <c r="HT341" s="15"/>
      <c r="HU341" s="15"/>
      <c r="HV341" s="15"/>
      <c r="HW341" s="15"/>
      <c r="HX341" s="15"/>
      <c r="HY341" s="15"/>
      <c r="HZ341" s="15"/>
      <c r="IA341" s="15"/>
      <c r="IB341" s="15"/>
      <c r="IC341" s="15"/>
      <c r="ID341" s="15"/>
      <c r="IE341" s="15"/>
      <c r="IF341" s="15"/>
      <c r="IG341" s="15"/>
      <c r="IH341" s="15"/>
      <c r="II341" s="15"/>
      <c r="IJ341" s="15"/>
      <c r="IK341" s="15"/>
      <c r="IL341" s="15"/>
      <c r="IM341" s="15"/>
      <c r="IN341" s="15"/>
      <c r="IO341" s="15"/>
      <c r="IP341" s="15"/>
      <c r="IQ341" s="15"/>
      <c r="IR341" s="15"/>
      <c r="IS341" s="15"/>
      <c r="IT341" s="15"/>
      <c r="IU341" s="15"/>
      <c r="IV341" s="15"/>
    </row>
    <row r="342" spans="1:256" s="28" customFormat="1" ht="25.5" customHeight="1">
      <c r="A342" s="7" t="s">
        <v>325</v>
      </c>
      <c r="B342" s="7" t="s">
        <v>327</v>
      </c>
      <c r="C342" s="5" t="s">
        <v>328</v>
      </c>
      <c r="D342" s="44" t="s">
        <v>471</v>
      </c>
      <c r="E342" s="51" t="s">
        <v>472</v>
      </c>
      <c r="F342" s="5" t="s">
        <v>299</v>
      </c>
      <c r="G342" s="43" t="s">
        <v>473</v>
      </c>
      <c r="O342" s="69"/>
      <c r="P342" s="15"/>
      <c r="Q342" s="15"/>
      <c r="R342" s="15"/>
      <c r="S342" s="15"/>
      <c r="T342" s="15"/>
      <c r="U342" s="134"/>
      <c r="V342" s="15"/>
      <c r="W342" s="15"/>
      <c r="X342" s="15"/>
      <c r="Y342" s="15"/>
      <c r="Z342" s="15"/>
      <c r="AA342" s="15"/>
      <c r="AB342" s="15"/>
      <c r="AC342" s="15"/>
      <c r="AD342" s="15"/>
      <c r="AE342" s="15"/>
      <c r="AF342" s="15"/>
      <c r="AG342" s="15"/>
      <c r="AH342" s="15"/>
      <c r="AI342" s="15"/>
      <c r="AJ342" s="15"/>
      <c r="AK342" s="15"/>
      <c r="AL342" s="15"/>
      <c r="AM342" s="15"/>
      <c r="AN342" s="15"/>
      <c r="AO342" s="15"/>
      <c r="AP342" s="15"/>
      <c r="AQ342" s="15"/>
      <c r="AR342" s="15"/>
      <c r="AS342" s="15"/>
      <c r="AT342" s="15"/>
      <c r="AU342" s="15"/>
      <c r="AV342" s="15"/>
      <c r="AW342" s="15"/>
      <c r="AX342" s="15"/>
      <c r="AY342" s="15"/>
      <c r="AZ342" s="15"/>
      <c r="BA342" s="15"/>
      <c r="BB342" s="15"/>
      <c r="BC342" s="15"/>
      <c r="BD342" s="15"/>
      <c r="BE342" s="15"/>
      <c r="BF342" s="15"/>
      <c r="BG342" s="15"/>
      <c r="BH342" s="15"/>
      <c r="BI342" s="15"/>
      <c r="BJ342" s="15"/>
      <c r="BK342" s="15"/>
      <c r="BL342" s="15"/>
      <c r="BM342" s="15"/>
      <c r="BN342" s="15"/>
      <c r="BO342" s="15"/>
      <c r="BP342" s="15"/>
      <c r="BQ342" s="15"/>
      <c r="BR342" s="15"/>
      <c r="BS342" s="15"/>
      <c r="BT342" s="15"/>
      <c r="BU342" s="15"/>
      <c r="BV342" s="15"/>
      <c r="BW342" s="15"/>
      <c r="BX342" s="15"/>
      <c r="BY342" s="15"/>
      <c r="BZ342" s="15"/>
      <c r="CA342" s="15"/>
      <c r="CB342" s="15"/>
      <c r="CC342" s="15"/>
      <c r="CD342" s="15"/>
      <c r="CE342" s="15"/>
      <c r="CF342" s="15"/>
      <c r="CG342" s="15"/>
      <c r="CH342" s="15"/>
      <c r="CI342" s="15"/>
      <c r="CJ342" s="15"/>
      <c r="CK342" s="15"/>
      <c r="CL342" s="15"/>
      <c r="CM342" s="15"/>
      <c r="CN342" s="15"/>
      <c r="CO342" s="15"/>
      <c r="CP342" s="15"/>
      <c r="CQ342" s="15"/>
      <c r="CR342" s="15"/>
      <c r="CS342" s="15"/>
      <c r="CT342" s="15"/>
      <c r="CU342" s="15"/>
      <c r="CV342" s="15"/>
      <c r="CW342" s="15"/>
      <c r="CX342" s="15"/>
      <c r="CY342" s="15"/>
      <c r="CZ342" s="15"/>
      <c r="DA342" s="15"/>
      <c r="DB342" s="15"/>
      <c r="DC342" s="15"/>
      <c r="DD342" s="15"/>
      <c r="DE342" s="15"/>
      <c r="DF342" s="15"/>
      <c r="DG342" s="15"/>
      <c r="DH342" s="15"/>
      <c r="DI342" s="15"/>
      <c r="DJ342" s="15"/>
      <c r="DK342" s="15"/>
      <c r="DL342" s="15"/>
      <c r="DM342" s="15"/>
      <c r="DN342" s="15"/>
      <c r="DO342" s="15"/>
      <c r="DP342" s="15"/>
      <c r="DQ342" s="15"/>
      <c r="DR342" s="15"/>
      <c r="DS342" s="15"/>
      <c r="DT342" s="15"/>
      <c r="DU342" s="15"/>
      <c r="DV342" s="15"/>
      <c r="DW342" s="15"/>
      <c r="DX342" s="15"/>
      <c r="DY342" s="15"/>
      <c r="DZ342" s="15"/>
      <c r="EA342" s="15"/>
      <c r="EB342" s="15"/>
      <c r="EC342" s="15"/>
      <c r="ED342" s="15"/>
      <c r="EE342" s="15"/>
      <c r="EF342" s="15"/>
      <c r="EG342" s="15"/>
      <c r="EH342" s="15"/>
      <c r="EI342" s="15"/>
      <c r="EJ342" s="15"/>
      <c r="EK342" s="15"/>
      <c r="EL342" s="15"/>
      <c r="EM342" s="15"/>
      <c r="EN342" s="15"/>
      <c r="EO342" s="15"/>
      <c r="EP342" s="15"/>
      <c r="EQ342" s="15"/>
      <c r="ER342" s="15"/>
      <c r="ES342" s="15"/>
      <c r="ET342" s="15"/>
      <c r="EU342" s="15"/>
      <c r="EV342" s="15"/>
      <c r="EW342" s="15"/>
      <c r="EX342" s="15"/>
      <c r="EY342" s="15"/>
      <c r="EZ342" s="15"/>
      <c r="FA342" s="15"/>
      <c r="FB342" s="15"/>
      <c r="FC342" s="15"/>
      <c r="FD342" s="15"/>
      <c r="FE342" s="15"/>
      <c r="FF342" s="15"/>
      <c r="FG342" s="15"/>
      <c r="FH342" s="15"/>
      <c r="FI342" s="15"/>
      <c r="FJ342" s="15"/>
      <c r="FK342" s="15"/>
      <c r="FL342" s="15"/>
      <c r="FM342" s="15"/>
      <c r="FN342" s="15"/>
      <c r="FO342" s="15"/>
      <c r="FP342" s="15"/>
      <c r="FQ342" s="15"/>
      <c r="FR342" s="15"/>
      <c r="FS342" s="15"/>
      <c r="FT342" s="15"/>
      <c r="FU342" s="15"/>
      <c r="FV342" s="15"/>
      <c r="FW342" s="15"/>
      <c r="FX342" s="15"/>
      <c r="FY342" s="15"/>
      <c r="FZ342" s="15"/>
      <c r="GA342" s="15"/>
      <c r="GB342" s="15"/>
      <c r="GC342" s="15"/>
      <c r="GD342" s="15"/>
      <c r="GE342" s="15"/>
      <c r="GF342" s="15"/>
      <c r="GG342" s="15"/>
      <c r="GH342" s="15"/>
      <c r="GI342" s="15"/>
      <c r="GJ342" s="15"/>
      <c r="GK342" s="15"/>
      <c r="GL342" s="15"/>
      <c r="GM342" s="15"/>
      <c r="GN342" s="15"/>
      <c r="GO342" s="15"/>
      <c r="GP342" s="15"/>
      <c r="GQ342" s="15"/>
      <c r="GR342" s="15"/>
      <c r="GS342" s="15"/>
      <c r="GT342" s="15"/>
      <c r="GU342" s="15"/>
      <c r="GV342" s="15"/>
      <c r="GW342" s="15"/>
      <c r="GX342" s="15"/>
      <c r="GY342" s="15"/>
      <c r="GZ342" s="15"/>
      <c r="HA342" s="15"/>
      <c r="HB342" s="15"/>
      <c r="HC342" s="15"/>
      <c r="HD342" s="15"/>
      <c r="HE342" s="15"/>
      <c r="HF342" s="15"/>
      <c r="HG342" s="15"/>
      <c r="HH342" s="15"/>
      <c r="HI342" s="15"/>
      <c r="HJ342" s="15"/>
      <c r="HK342" s="15"/>
      <c r="HL342" s="15"/>
      <c r="HM342" s="15"/>
      <c r="HN342" s="15"/>
      <c r="HO342" s="15"/>
      <c r="HP342" s="15"/>
      <c r="HQ342" s="15"/>
      <c r="HR342" s="15"/>
      <c r="HS342" s="15"/>
      <c r="HT342" s="15"/>
      <c r="HU342" s="15"/>
      <c r="HV342" s="15"/>
      <c r="HW342" s="15"/>
      <c r="HX342" s="15"/>
      <c r="HY342" s="15"/>
      <c r="HZ342" s="15"/>
      <c r="IA342" s="15"/>
      <c r="IB342" s="15"/>
      <c r="IC342" s="15"/>
      <c r="ID342" s="15"/>
      <c r="IE342" s="15"/>
      <c r="IF342" s="15"/>
      <c r="IG342" s="15"/>
      <c r="IH342" s="15"/>
      <c r="II342" s="15"/>
      <c r="IJ342" s="15"/>
      <c r="IK342" s="15"/>
      <c r="IL342" s="15"/>
      <c r="IM342" s="15"/>
      <c r="IN342" s="15"/>
      <c r="IO342" s="15"/>
      <c r="IP342" s="15"/>
      <c r="IQ342" s="15"/>
      <c r="IR342" s="15"/>
      <c r="IS342" s="15"/>
      <c r="IT342" s="15"/>
      <c r="IU342" s="15"/>
      <c r="IV342" s="15"/>
    </row>
    <row r="343" spans="1:256" s="28" customFormat="1" ht="14.25" customHeight="1">
      <c r="A343" s="130" t="s">
        <v>974</v>
      </c>
      <c r="B343" s="130" t="s">
        <v>871</v>
      </c>
      <c r="C343" s="118" t="s">
        <v>875</v>
      </c>
      <c r="D343" s="200">
        <v>73300</v>
      </c>
      <c r="E343" s="267">
        <v>86653</v>
      </c>
      <c r="F343" s="267">
        <v>33746</v>
      </c>
      <c r="G343" s="158">
        <f>F343/E343*100</f>
        <v>38.943833450659525</v>
      </c>
      <c r="O343" s="69"/>
      <c r="P343" s="15"/>
      <c r="Q343" s="15"/>
      <c r="R343" s="15"/>
      <c r="S343" s="15"/>
      <c r="T343" s="15"/>
      <c r="U343" s="134"/>
      <c r="V343" s="15"/>
      <c r="W343" s="15"/>
      <c r="X343" s="15"/>
      <c r="Y343" s="15"/>
      <c r="Z343" s="15"/>
      <c r="AA343" s="15"/>
      <c r="AB343" s="15"/>
      <c r="AC343" s="15"/>
      <c r="AD343" s="15"/>
      <c r="AE343" s="15"/>
      <c r="AF343" s="15"/>
      <c r="AG343" s="15"/>
      <c r="AH343" s="15"/>
      <c r="AI343" s="15"/>
      <c r="AJ343" s="15"/>
      <c r="AK343" s="15"/>
      <c r="AL343" s="15"/>
      <c r="AM343" s="15"/>
      <c r="AN343" s="15"/>
      <c r="AO343" s="15"/>
      <c r="AP343" s="15"/>
      <c r="AQ343" s="15"/>
      <c r="AR343" s="15"/>
      <c r="AS343" s="15"/>
      <c r="AT343" s="15"/>
      <c r="AU343" s="15"/>
      <c r="AV343" s="15"/>
      <c r="AW343" s="15"/>
      <c r="AX343" s="15"/>
      <c r="AY343" s="15"/>
      <c r="AZ343" s="15"/>
      <c r="BA343" s="15"/>
      <c r="BB343" s="15"/>
      <c r="BC343" s="15"/>
      <c r="BD343" s="15"/>
      <c r="BE343" s="15"/>
      <c r="BF343" s="15"/>
      <c r="BG343" s="15"/>
      <c r="BH343" s="15"/>
      <c r="BI343" s="15"/>
      <c r="BJ343" s="15"/>
      <c r="BK343" s="15"/>
      <c r="BL343" s="15"/>
      <c r="BM343" s="15"/>
      <c r="BN343" s="15"/>
      <c r="BO343" s="15"/>
      <c r="BP343" s="15"/>
      <c r="BQ343" s="15"/>
      <c r="BR343" s="15"/>
      <c r="BS343" s="15"/>
      <c r="BT343" s="15"/>
      <c r="BU343" s="15"/>
      <c r="BV343" s="15"/>
      <c r="BW343" s="15"/>
      <c r="BX343" s="15"/>
      <c r="BY343" s="15"/>
      <c r="BZ343" s="15"/>
      <c r="CA343" s="15"/>
      <c r="CB343" s="15"/>
      <c r="CC343" s="15"/>
      <c r="CD343" s="15"/>
      <c r="CE343" s="15"/>
      <c r="CF343" s="15"/>
      <c r="CG343" s="15"/>
      <c r="CH343" s="15"/>
      <c r="CI343" s="15"/>
      <c r="CJ343" s="15"/>
      <c r="CK343" s="15"/>
      <c r="CL343" s="15"/>
      <c r="CM343" s="15"/>
      <c r="CN343" s="15"/>
      <c r="CO343" s="15"/>
      <c r="CP343" s="15"/>
      <c r="CQ343" s="15"/>
      <c r="CR343" s="15"/>
      <c r="CS343" s="15"/>
      <c r="CT343" s="15"/>
      <c r="CU343" s="15"/>
      <c r="CV343" s="15"/>
      <c r="CW343" s="15"/>
      <c r="CX343" s="15"/>
      <c r="CY343" s="15"/>
      <c r="CZ343" s="15"/>
      <c r="DA343" s="15"/>
      <c r="DB343" s="15"/>
      <c r="DC343" s="15"/>
      <c r="DD343" s="15"/>
      <c r="DE343" s="15"/>
      <c r="DF343" s="15"/>
      <c r="DG343" s="15"/>
      <c r="DH343" s="15"/>
      <c r="DI343" s="15"/>
      <c r="DJ343" s="15"/>
      <c r="DK343" s="15"/>
      <c r="DL343" s="15"/>
      <c r="DM343" s="15"/>
      <c r="DN343" s="15"/>
      <c r="DO343" s="15"/>
      <c r="DP343" s="15"/>
      <c r="DQ343" s="15"/>
      <c r="DR343" s="15"/>
      <c r="DS343" s="15"/>
      <c r="DT343" s="15"/>
      <c r="DU343" s="15"/>
      <c r="DV343" s="15"/>
      <c r="DW343" s="15"/>
      <c r="DX343" s="15"/>
      <c r="DY343" s="15"/>
      <c r="DZ343" s="15"/>
      <c r="EA343" s="15"/>
      <c r="EB343" s="15"/>
      <c r="EC343" s="15"/>
      <c r="ED343" s="15"/>
      <c r="EE343" s="15"/>
      <c r="EF343" s="15"/>
      <c r="EG343" s="15"/>
      <c r="EH343" s="15"/>
      <c r="EI343" s="15"/>
      <c r="EJ343" s="15"/>
      <c r="EK343" s="15"/>
      <c r="EL343" s="15"/>
      <c r="EM343" s="15"/>
      <c r="EN343" s="15"/>
      <c r="EO343" s="15"/>
      <c r="EP343" s="15"/>
      <c r="EQ343" s="15"/>
      <c r="ER343" s="15"/>
      <c r="ES343" s="15"/>
      <c r="ET343" s="15"/>
      <c r="EU343" s="15"/>
      <c r="EV343" s="15"/>
      <c r="EW343" s="15"/>
      <c r="EX343" s="15"/>
      <c r="EY343" s="15"/>
      <c r="EZ343" s="15"/>
      <c r="FA343" s="15"/>
      <c r="FB343" s="15"/>
      <c r="FC343" s="15"/>
      <c r="FD343" s="15"/>
      <c r="FE343" s="15"/>
      <c r="FF343" s="15"/>
      <c r="FG343" s="15"/>
      <c r="FH343" s="15"/>
      <c r="FI343" s="15"/>
      <c r="FJ343" s="15"/>
      <c r="FK343" s="15"/>
      <c r="FL343" s="15"/>
      <c r="FM343" s="15"/>
      <c r="FN343" s="15"/>
      <c r="FO343" s="15"/>
      <c r="FP343" s="15"/>
      <c r="FQ343" s="15"/>
      <c r="FR343" s="15"/>
      <c r="FS343" s="15"/>
      <c r="FT343" s="15"/>
      <c r="FU343" s="15"/>
      <c r="FV343" s="15"/>
      <c r="FW343" s="15"/>
      <c r="FX343" s="15"/>
      <c r="FY343" s="15"/>
      <c r="FZ343" s="15"/>
      <c r="GA343" s="15"/>
      <c r="GB343" s="15"/>
      <c r="GC343" s="15"/>
      <c r="GD343" s="15"/>
      <c r="GE343" s="15"/>
      <c r="GF343" s="15"/>
      <c r="GG343" s="15"/>
      <c r="GH343" s="15"/>
      <c r="GI343" s="15"/>
      <c r="GJ343" s="15"/>
      <c r="GK343" s="15"/>
      <c r="GL343" s="15"/>
      <c r="GM343" s="15"/>
      <c r="GN343" s="15"/>
      <c r="GO343" s="15"/>
      <c r="GP343" s="15"/>
      <c r="GQ343" s="15"/>
      <c r="GR343" s="15"/>
      <c r="GS343" s="15"/>
      <c r="GT343" s="15"/>
      <c r="GU343" s="15"/>
      <c r="GV343" s="15"/>
      <c r="GW343" s="15"/>
      <c r="GX343" s="15"/>
      <c r="GY343" s="15"/>
      <c r="GZ343" s="15"/>
      <c r="HA343" s="15"/>
      <c r="HB343" s="15"/>
      <c r="HC343" s="15"/>
      <c r="HD343" s="15"/>
      <c r="HE343" s="15"/>
      <c r="HF343" s="15"/>
      <c r="HG343" s="15"/>
      <c r="HH343" s="15"/>
      <c r="HI343" s="15"/>
      <c r="HJ343" s="15"/>
      <c r="HK343" s="15"/>
      <c r="HL343" s="15"/>
      <c r="HM343" s="15"/>
      <c r="HN343" s="15"/>
      <c r="HO343" s="15"/>
      <c r="HP343" s="15"/>
      <c r="HQ343" s="15"/>
      <c r="HR343" s="15"/>
      <c r="HS343" s="15"/>
      <c r="HT343" s="15"/>
      <c r="HU343" s="15"/>
      <c r="HV343" s="15"/>
      <c r="HW343" s="15"/>
      <c r="HX343" s="15"/>
      <c r="HY343" s="15"/>
      <c r="HZ343" s="15"/>
      <c r="IA343" s="15"/>
      <c r="IB343" s="15"/>
      <c r="IC343" s="15"/>
      <c r="ID343" s="15"/>
      <c r="IE343" s="15"/>
      <c r="IF343" s="15"/>
      <c r="IG343" s="15"/>
      <c r="IH343" s="15"/>
      <c r="II343" s="15"/>
      <c r="IJ343" s="15"/>
      <c r="IK343" s="15"/>
      <c r="IL343" s="15"/>
      <c r="IM343" s="15"/>
      <c r="IN343" s="15"/>
      <c r="IO343" s="15"/>
      <c r="IP343" s="15"/>
      <c r="IQ343" s="15"/>
      <c r="IR343" s="15"/>
      <c r="IS343" s="15"/>
      <c r="IT343" s="15"/>
      <c r="IU343" s="15"/>
      <c r="IV343" s="15"/>
    </row>
    <row r="344" spans="1:256" s="28" customFormat="1" ht="14.25" customHeight="1">
      <c r="A344" s="130" t="s">
        <v>975</v>
      </c>
      <c r="B344" s="130" t="s">
        <v>871</v>
      </c>
      <c r="C344" s="118" t="s">
        <v>874</v>
      </c>
      <c r="D344" s="200">
        <v>106700</v>
      </c>
      <c r="E344" s="267">
        <v>55718</v>
      </c>
      <c r="F344" s="267">
        <v>11873</v>
      </c>
      <c r="G344" s="158">
        <f>F344/E344*100</f>
        <v>21.309092214365197</v>
      </c>
      <c r="O344" s="69"/>
      <c r="P344" s="15"/>
      <c r="Q344" s="15"/>
      <c r="R344" s="15"/>
      <c r="S344" s="15"/>
      <c r="T344" s="15"/>
      <c r="U344" s="134"/>
      <c r="V344" s="15"/>
      <c r="W344" s="15"/>
      <c r="X344" s="15"/>
      <c r="Y344" s="15"/>
      <c r="Z344" s="15"/>
      <c r="AA344" s="15"/>
      <c r="AB344" s="15"/>
      <c r="AC344" s="15"/>
      <c r="AD344" s="15"/>
      <c r="AE344" s="15"/>
      <c r="AF344" s="15"/>
      <c r="AG344" s="15"/>
      <c r="AH344" s="15"/>
      <c r="AI344" s="15"/>
      <c r="AJ344" s="15"/>
      <c r="AK344" s="15"/>
      <c r="AL344" s="15"/>
      <c r="AM344" s="15"/>
      <c r="AN344" s="15"/>
      <c r="AO344" s="15"/>
      <c r="AP344" s="15"/>
      <c r="AQ344" s="15"/>
      <c r="AR344" s="15"/>
      <c r="AS344" s="15"/>
      <c r="AT344" s="15"/>
      <c r="AU344" s="15"/>
      <c r="AV344" s="15"/>
      <c r="AW344" s="15"/>
      <c r="AX344" s="15"/>
      <c r="AY344" s="15"/>
      <c r="AZ344" s="15"/>
      <c r="BA344" s="15"/>
      <c r="BB344" s="15"/>
      <c r="BC344" s="15"/>
      <c r="BD344" s="15"/>
      <c r="BE344" s="15"/>
      <c r="BF344" s="15"/>
      <c r="BG344" s="15"/>
      <c r="BH344" s="15"/>
      <c r="BI344" s="15"/>
      <c r="BJ344" s="15"/>
      <c r="BK344" s="15"/>
      <c r="BL344" s="15"/>
      <c r="BM344" s="15"/>
      <c r="BN344" s="15"/>
      <c r="BO344" s="15"/>
      <c r="BP344" s="15"/>
      <c r="BQ344" s="15"/>
      <c r="BR344" s="15"/>
      <c r="BS344" s="15"/>
      <c r="BT344" s="15"/>
      <c r="BU344" s="15"/>
      <c r="BV344" s="15"/>
      <c r="BW344" s="15"/>
      <c r="BX344" s="15"/>
      <c r="BY344" s="15"/>
      <c r="BZ344" s="15"/>
      <c r="CA344" s="15"/>
      <c r="CB344" s="15"/>
      <c r="CC344" s="15"/>
      <c r="CD344" s="15"/>
      <c r="CE344" s="15"/>
      <c r="CF344" s="15"/>
      <c r="CG344" s="15"/>
      <c r="CH344" s="15"/>
      <c r="CI344" s="15"/>
      <c r="CJ344" s="15"/>
      <c r="CK344" s="15"/>
      <c r="CL344" s="15"/>
      <c r="CM344" s="15"/>
      <c r="CN344" s="15"/>
      <c r="CO344" s="15"/>
      <c r="CP344" s="15"/>
      <c r="CQ344" s="15"/>
      <c r="CR344" s="15"/>
      <c r="CS344" s="15"/>
      <c r="CT344" s="15"/>
      <c r="CU344" s="15"/>
      <c r="CV344" s="15"/>
      <c r="CW344" s="15"/>
      <c r="CX344" s="15"/>
      <c r="CY344" s="15"/>
      <c r="CZ344" s="15"/>
      <c r="DA344" s="15"/>
      <c r="DB344" s="15"/>
      <c r="DC344" s="15"/>
      <c r="DD344" s="15"/>
      <c r="DE344" s="15"/>
      <c r="DF344" s="15"/>
      <c r="DG344" s="15"/>
      <c r="DH344" s="15"/>
      <c r="DI344" s="15"/>
      <c r="DJ344" s="15"/>
      <c r="DK344" s="15"/>
      <c r="DL344" s="15"/>
      <c r="DM344" s="15"/>
      <c r="DN344" s="15"/>
      <c r="DO344" s="15"/>
      <c r="DP344" s="15"/>
      <c r="DQ344" s="15"/>
      <c r="DR344" s="15"/>
      <c r="DS344" s="15"/>
      <c r="DT344" s="15"/>
      <c r="DU344" s="15"/>
      <c r="DV344" s="15"/>
      <c r="DW344" s="15"/>
      <c r="DX344" s="15"/>
      <c r="DY344" s="15"/>
      <c r="DZ344" s="15"/>
      <c r="EA344" s="15"/>
      <c r="EB344" s="15"/>
      <c r="EC344" s="15"/>
      <c r="ED344" s="15"/>
      <c r="EE344" s="15"/>
      <c r="EF344" s="15"/>
      <c r="EG344" s="15"/>
      <c r="EH344" s="15"/>
      <c r="EI344" s="15"/>
      <c r="EJ344" s="15"/>
      <c r="EK344" s="15"/>
      <c r="EL344" s="15"/>
      <c r="EM344" s="15"/>
      <c r="EN344" s="15"/>
      <c r="EO344" s="15"/>
      <c r="EP344" s="15"/>
      <c r="EQ344" s="15"/>
      <c r="ER344" s="15"/>
      <c r="ES344" s="15"/>
      <c r="ET344" s="15"/>
      <c r="EU344" s="15"/>
      <c r="EV344" s="15"/>
      <c r="EW344" s="15"/>
      <c r="EX344" s="15"/>
      <c r="EY344" s="15"/>
      <c r="EZ344" s="15"/>
      <c r="FA344" s="15"/>
      <c r="FB344" s="15"/>
      <c r="FC344" s="15"/>
      <c r="FD344" s="15"/>
      <c r="FE344" s="15"/>
      <c r="FF344" s="15"/>
      <c r="FG344" s="15"/>
      <c r="FH344" s="15"/>
      <c r="FI344" s="15"/>
      <c r="FJ344" s="15"/>
      <c r="FK344" s="15"/>
      <c r="FL344" s="15"/>
      <c r="FM344" s="15"/>
      <c r="FN344" s="15"/>
      <c r="FO344" s="15"/>
      <c r="FP344" s="15"/>
      <c r="FQ344" s="15"/>
      <c r="FR344" s="15"/>
      <c r="FS344" s="15"/>
      <c r="FT344" s="15"/>
      <c r="FU344" s="15"/>
      <c r="FV344" s="15"/>
      <c r="FW344" s="15"/>
      <c r="FX344" s="15"/>
      <c r="FY344" s="15"/>
      <c r="FZ344" s="15"/>
      <c r="GA344" s="15"/>
      <c r="GB344" s="15"/>
      <c r="GC344" s="15"/>
      <c r="GD344" s="15"/>
      <c r="GE344" s="15"/>
      <c r="GF344" s="15"/>
      <c r="GG344" s="15"/>
      <c r="GH344" s="15"/>
      <c r="GI344" s="15"/>
      <c r="GJ344" s="15"/>
      <c r="GK344" s="15"/>
      <c r="GL344" s="15"/>
      <c r="GM344" s="15"/>
      <c r="GN344" s="15"/>
      <c r="GO344" s="15"/>
      <c r="GP344" s="15"/>
      <c r="GQ344" s="15"/>
      <c r="GR344" s="15"/>
      <c r="GS344" s="15"/>
      <c r="GT344" s="15"/>
      <c r="GU344" s="15"/>
      <c r="GV344" s="15"/>
      <c r="GW344" s="15"/>
      <c r="GX344" s="15"/>
      <c r="GY344" s="15"/>
      <c r="GZ344" s="15"/>
      <c r="HA344" s="15"/>
      <c r="HB344" s="15"/>
      <c r="HC344" s="15"/>
      <c r="HD344" s="15"/>
      <c r="HE344" s="15"/>
      <c r="HF344" s="15"/>
      <c r="HG344" s="15"/>
      <c r="HH344" s="15"/>
      <c r="HI344" s="15"/>
      <c r="HJ344" s="15"/>
      <c r="HK344" s="15"/>
      <c r="HL344" s="15"/>
      <c r="HM344" s="15"/>
      <c r="HN344" s="15"/>
      <c r="HO344" s="15"/>
      <c r="HP344" s="15"/>
      <c r="HQ344" s="15"/>
      <c r="HR344" s="15"/>
      <c r="HS344" s="15"/>
      <c r="HT344" s="15"/>
      <c r="HU344" s="15"/>
      <c r="HV344" s="15"/>
      <c r="HW344" s="15"/>
      <c r="HX344" s="15"/>
      <c r="HY344" s="15"/>
      <c r="HZ344" s="15"/>
      <c r="IA344" s="15"/>
      <c r="IB344" s="15"/>
      <c r="IC344" s="15"/>
      <c r="ID344" s="15"/>
      <c r="IE344" s="15"/>
      <c r="IF344" s="15"/>
      <c r="IG344" s="15"/>
      <c r="IH344" s="15"/>
      <c r="II344" s="15"/>
      <c r="IJ344" s="15"/>
      <c r="IK344" s="15"/>
      <c r="IL344" s="15"/>
      <c r="IM344" s="15"/>
      <c r="IN344" s="15"/>
      <c r="IO344" s="15"/>
      <c r="IP344" s="15"/>
      <c r="IQ344" s="15"/>
      <c r="IR344" s="15"/>
      <c r="IS344" s="15"/>
      <c r="IT344" s="15"/>
      <c r="IU344" s="15"/>
      <c r="IV344" s="15"/>
    </row>
    <row r="345" spans="1:256" s="28" customFormat="1" ht="14.25" customHeight="1">
      <c r="A345" s="179"/>
      <c r="B345" s="196"/>
      <c r="C345" s="195" t="s">
        <v>928</v>
      </c>
      <c r="D345" s="182">
        <f>SUM(D343:D344)</f>
        <v>180000</v>
      </c>
      <c r="E345" s="182">
        <f>SUM(E343:E344)</f>
        <v>142371</v>
      </c>
      <c r="F345" s="210">
        <f>SUM(F343:F344)</f>
        <v>45619</v>
      </c>
      <c r="G345" s="208">
        <f>F345/E345*100</f>
        <v>32.042340083303486</v>
      </c>
      <c r="O345" s="69"/>
      <c r="P345" s="15"/>
      <c r="Q345" s="15"/>
      <c r="R345" s="15"/>
      <c r="S345" s="15"/>
      <c r="T345" s="15"/>
      <c r="U345" s="15"/>
      <c r="V345" s="15"/>
      <c r="W345" s="15"/>
      <c r="X345" s="15"/>
      <c r="Y345" s="15"/>
      <c r="Z345" s="15"/>
      <c r="AA345" s="15"/>
      <c r="AB345" s="15"/>
      <c r="AC345" s="15"/>
      <c r="AD345" s="15"/>
      <c r="AE345" s="15"/>
      <c r="AF345" s="15"/>
      <c r="AG345" s="15"/>
      <c r="AH345" s="15"/>
      <c r="AI345" s="15"/>
      <c r="AJ345" s="15"/>
      <c r="AK345" s="15"/>
      <c r="AL345" s="15"/>
      <c r="AM345" s="15"/>
      <c r="AN345" s="15"/>
      <c r="AO345" s="15"/>
      <c r="AP345" s="15"/>
      <c r="AQ345" s="15"/>
      <c r="AR345" s="15"/>
      <c r="AS345" s="15"/>
      <c r="AT345" s="15"/>
      <c r="AU345" s="15"/>
      <c r="AV345" s="15"/>
      <c r="AW345" s="15"/>
      <c r="AX345" s="15"/>
      <c r="AY345" s="15"/>
      <c r="AZ345" s="15"/>
      <c r="BA345" s="15"/>
      <c r="BB345" s="15"/>
      <c r="BC345" s="15"/>
      <c r="BD345" s="15"/>
      <c r="BE345" s="15"/>
      <c r="BF345" s="15"/>
      <c r="BG345" s="15"/>
      <c r="BH345" s="15"/>
      <c r="BI345" s="15"/>
      <c r="BJ345" s="15"/>
      <c r="BK345" s="15"/>
      <c r="BL345" s="15"/>
      <c r="BM345" s="15"/>
      <c r="BN345" s="15"/>
      <c r="BO345" s="15"/>
      <c r="BP345" s="15"/>
      <c r="BQ345" s="15"/>
      <c r="BR345" s="15"/>
      <c r="BS345" s="15"/>
      <c r="BT345" s="15"/>
      <c r="BU345" s="15"/>
      <c r="BV345" s="15"/>
      <c r="BW345" s="15"/>
      <c r="BX345" s="15"/>
      <c r="BY345" s="15"/>
      <c r="BZ345" s="15"/>
      <c r="CA345" s="15"/>
      <c r="CB345" s="15"/>
      <c r="CC345" s="15"/>
      <c r="CD345" s="15"/>
      <c r="CE345" s="15"/>
      <c r="CF345" s="15"/>
      <c r="CG345" s="15"/>
      <c r="CH345" s="15"/>
      <c r="CI345" s="15"/>
      <c r="CJ345" s="15"/>
      <c r="CK345" s="15"/>
      <c r="CL345" s="15"/>
      <c r="CM345" s="15"/>
      <c r="CN345" s="15"/>
      <c r="CO345" s="15"/>
      <c r="CP345" s="15"/>
      <c r="CQ345" s="15"/>
      <c r="CR345" s="15"/>
      <c r="CS345" s="15"/>
      <c r="CT345" s="15"/>
      <c r="CU345" s="15"/>
      <c r="CV345" s="15"/>
      <c r="CW345" s="15"/>
      <c r="CX345" s="15"/>
      <c r="CY345" s="15"/>
      <c r="CZ345" s="15"/>
      <c r="DA345" s="15"/>
      <c r="DB345" s="15"/>
      <c r="DC345" s="15"/>
      <c r="DD345" s="15"/>
      <c r="DE345" s="15"/>
      <c r="DF345" s="15"/>
      <c r="DG345" s="15"/>
      <c r="DH345" s="15"/>
      <c r="DI345" s="15"/>
      <c r="DJ345" s="15"/>
      <c r="DK345" s="15"/>
      <c r="DL345" s="15"/>
      <c r="DM345" s="15"/>
      <c r="DN345" s="15"/>
      <c r="DO345" s="15"/>
      <c r="DP345" s="15"/>
      <c r="DQ345" s="15"/>
      <c r="DR345" s="15"/>
      <c r="DS345" s="15"/>
      <c r="DT345" s="15"/>
      <c r="DU345" s="15"/>
      <c r="DV345" s="15"/>
      <c r="DW345" s="15"/>
      <c r="DX345" s="15"/>
      <c r="DY345" s="15"/>
      <c r="DZ345" s="15"/>
      <c r="EA345" s="15"/>
      <c r="EB345" s="15"/>
      <c r="EC345" s="15"/>
      <c r="ED345" s="15"/>
      <c r="EE345" s="15"/>
      <c r="EF345" s="15"/>
      <c r="EG345" s="15"/>
      <c r="EH345" s="15"/>
      <c r="EI345" s="15"/>
      <c r="EJ345" s="15"/>
      <c r="EK345" s="15"/>
      <c r="EL345" s="15"/>
      <c r="EM345" s="15"/>
      <c r="EN345" s="15"/>
      <c r="EO345" s="15"/>
      <c r="EP345" s="15"/>
      <c r="EQ345" s="15"/>
      <c r="ER345" s="15"/>
      <c r="ES345" s="15"/>
      <c r="ET345" s="15"/>
      <c r="EU345" s="15"/>
      <c r="EV345" s="15"/>
      <c r="EW345" s="15"/>
      <c r="EX345" s="15"/>
      <c r="EY345" s="15"/>
      <c r="EZ345" s="15"/>
      <c r="FA345" s="15"/>
      <c r="FB345" s="15"/>
      <c r="FC345" s="15"/>
      <c r="FD345" s="15"/>
      <c r="FE345" s="15"/>
      <c r="FF345" s="15"/>
      <c r="FG345" s="15"/>
      <c r="FH345" s="15"/>
      <c r="FI345" s="15"/>
      <c r="FJ345" s="15"/>
      <c r="FK345" s="15"/>
      <c r="FL345" s="15"/>
      <c r="FM345" s="15"/>
      <c r="FN345" s="15"/>
      <c r="FO345" s="15"/>
      <c r="FP345" s="15"/>
      <c r="FQ345" s="15"/>
      <c r="FR345" s="15"/>
      <c r="FS345" s="15"/>
      <c r="FT345" s="15"/>
      <c r="FU345" s="15"/>
      <c r="FV345" s="15"/>
      <c r="FW345" s="15"/>
      <c r="FX345" s="15"/>
      <c r="FY345" s="15"/>
      <c r="FZ345" s="15"/>
      <c r="GA345" s="15"/>
      <c r="GB345" s="15"/>
      <c r="GC345" s="15"/>
      <c r="GD345" s="15"/>
      <c r="GE345" s="15"/>
      <c r="GF345" s="15"/>
      <c r="GG345" s="15"/>
      <c r="GH345" s="15"/>
      <c r="GI345" s="15"/>
      <c r="GJ345" s="15"/>
      <c r="GK345" s="15"/>
      <c r="GL345" s="15"/>
      <c r="GM345" s="15"/>
      <c r="GN345" s="15"/>
      <c r="GO345" s="15"/>
      <c r="GP345" s="15"/>
      <c r="GQ345" s="15"/>
      <c r="GR345" s="15"/>
      <c r="GS345" s="15"/>
      <c r="GT345" s="15"/>
      <c r="GU345" s="15"/>
      <c r="GV345" s="15"/>
      <c r="GW345" s="15"/>
      <c r="GX345" s="15"/>
      <c r="GY345" s="15"/>
      <c r="GZ345" s="15"/>
      <c r="HA345" s="15"/>
      <c r="HB345" s="15"/>
      <c r="HC345" s="15"/>
      <c r="HD345" s="15"/>
      <c r="HE345" s="15"/>
      <c r="HF345" s="15"/>
      <c r="HG345" s="15"/>
      <c r="HH345" s="15"/>
      <c r="HI345" s="15"/>
      <c r="HJ345" s="15"/>
      <c r="HK345" s="15"/>
      <c r="HL345" s="15"/>
      <c r="HM345" s="15"/>
      <c r="HN345" s="15"/>
      <c r="HO345" s="15"/>
      <c r="HP345" s="15"/>
      <c r="HQ345" s="15"/>
      <c r="HR345" s="15"/>
      <c r="HS345" s="15"/>
      <c r="HT345" s="15"/>
      <c r="HU345" s="15"/>
      <c r="HV345" s="15"/>
      <c r="HW345" s="15"/>
      <c r="HX345" s="15"/>
      <c r="HY345" s="15"/>
      <c r="HZ345" s="15"/>
      <c r="IA345" s="15"/>
      <c r="IB345" s="15"/>
      <c r="IC345" s="15"/>
      <c r="ID345" s="15"/>
      <c r="IE345" s="15"/>
      <c r="IF345" s="15"/>
      <c r="IG345" s="15"/>
      <c r="IH345" s="15"/>
      <c r="II345" s="15"/>
      <c r="IJ345" s="15"/>
      <c r="IK345" s="15"/>
      <c r="IL345" s="15"/>
      <c r="IM345" s="15"/>
      <c r="IN345" s="15"/>
      <c r="IO345" s="15"/>
      <c r="IP345" s="15"/>
      <c r="IQ345" s="15"/>
      <c r="IR345" s="15"/>
      <c r="IS345" s="15"/>
      <c r="IT345" s="15"/>
      <c r="IU345" s="15"/>
      <c r="IV345" s="15"/>
    </row>
    <row r="346" spans="1:7" ht="12.75">
      <c r="A346" s="16"/>
      <c r="B346" s="59"/>
      <c r="C346" s="183"/>
      <c r="D346" s="184"/>
      <c r="E346" s="185"/>
      <c r="F346" s="229"/>
      <c r="G346" s="99"/>
    </row>
    <row r="347" spans="1:256" s="28" customFormat="1" ht="14.25" customHeight="1">
      <c r="A347" s="842" t="s">
        <v>169</v>
      </c>
      <c r="B347" s="842"/>
      <c r="C347" s="842"/>
      <c r="D347" s="843"/>
      <c r="E347" s="843"/>
      <c r="F347" s="61"/>
      <c r="G347" s="70"/>
      <c r="O347" s="69"/>
      <c r="P347" s="15"/>
      <c r="Q347" s="15"/>
      <c r="R347" s="15"/>
      <c r="S347" s="15"/>
      <c r="T347" s="15"/>
      <c r="U347" s="15"/>
      <c r="V347" s="15"/>
      <c r="W347" s="15"/>
      <c r="X347" s="15"/>
      <c r="Y347" s="15"/>
      <c r="Z347" s="15"/>
      <c r="AA347" s="15"/>
      <c r="AB347" s="15"/>
      <c r="AC347" s="15"/>
      <c r="AD347" s="15"/>
      <c r="AE347" s="15"/>
      <c r="AF347" s="15"/>
      <c r="AG347" s="15"/>
      <c r="AH347" s="15"/>
      <c r="AI347" s="15"/>
      <c r="AJ347" s="15"/>
      <c r="AK347" s="15"/>
      <c r="AL347" s="15"/>
      <c r="AM347" s="15"/>
      <c r="AN347" s="15"/>
      <c r="AO347" s="15"/>
      <c r="AP347" s="15"/>
      <c r="AQ347" s="15"/>
      <c r="AR347" s="15"/>
      <c r="AS347" s="15"/>
      <c r="AT347" s="15"/>
      <c r="AU347" s="15"/>
      <c r="AV347" s="15"/>
      <c r="AW347" s="15"/>
      <c r="AX347" s="15"/>
      <c r="AY347" s="15"/>
      <c r="AZ347" s="15"/>
      <c r="BA347" s="15"/>
      <c r="BB347" s="15"/>
      <c r="BC347" s="15"/>
      <c r="BD347" s="15"/>
      <c r="BE347" s="15"/>
      <c r="BF347" s="15"/>
      <c r="BG347" s="15"/>
      <c r="BH347" s="15"/>
      <c r="BI347" s="15"/>
      <c r="BJ347" s="15"/>
      <c r="BK347" s="15"/>
      <c r="BL347" s="15"/>
      <c r="BM347" s="15"/>
      <c r="BN347" s="15"/>
      <c r="BO347" s="15"/>
      <c r="BP347" s="15"/>
      <c r="BQ347" s="15"/>
      <c r="BR347" s="15"/>
      <c r="BS347" s="15"/>
      <c r="BT347" s="15"/>
      <c r="BU347" s="15"/>
      <c r="BV347" s="15"/>
      <c r="BW347" s="15"/>
      <c r="BX347" s="15"/>
      <c r="BY347" s="15"/>
      <c r="BZ347" s="15"/>
      <c r="CA347" s="15"/>
      <c r="CB347" s="15"/>
      <c r="CC347" s="15"/>
      <c r="CD347" s="15"/>
      <c r="CE347" s="15"/>
      <c r="CF347" s="15"/>
      <c r="CG347" s="15"/>
      <c r="CH347" s="15"/>
      <c r="CI347" s="15"/>
      <c r="CJ347" s="15"/>
      <c r="CK347" s="15"/>
      <c r="CL347" s="15"/>
      <c r="CM347" s="15"/>
      <c r="CN347" s="15"/>
      <c r="CO347" s="15"/>
      <c r="CP347" s="15"/>
      <c r="CQ347" s="15"/>
      <c r="CR347" s="15"/>
      <c r="CS347" s="15"/>
      <c r="CT347" s="15"/>
      <c r="CU347" s="15"/>
      <c r="CV347" s="15"/>
      <c r="CW347" s="15"/>
      <c r="CX347" s="15"/>
      <c r="CY347" s="15"/>
      <c r="CZ347" s="15"/>
      <c r="DA347" s="15"/>
      <c r="DB347" s="15"/>
      <c r="DC347" s="15"/>
      <c r="DD347" s="15"/>
      <c r="DE347" s="15"/>
      <c r="DF347" s="15"/>
      <c r="DG347" s="15"/>
      <c r="DH347" s="15"/>
      <c r="DI347" s="15"/>
      <c r="DJ347" s="15"/>
      <c r="DK347" s="15"/>
      <c r="DL347" s="15"/>
      <c r="DM347" s="15"/>
      <c r="DN347" s="15"/>
      <c r="DO347" s="15"/>
      <c r="DP347" s="15"/>
      <c r="DQ347" s="15"/>
      <c r="DR347" s="15"/>
      <c r="DS347" s="15"/>
      <c r="DT347" s="15"/>
      <c r="DU347" s="15"/>
      <c r="DV347" s="15"/>
      <c r="DW347" s="15"/>
      <c r="DX347" s="15"/>
      <c r="DY347" s="15"/>
      <c r="DZ347" s="15"/>
      <c r="EA347" s="15"/>
      <c r="EB347" s="15"/>
      <c r="EC347" s="15"/>
      <c r="ED347" s="15"/>
      <c r="EE347" s="15"/>
      <c r="EF347" s="15"/>
      <c r="EG347" s="15"/>
      <c r="EH347" s="15"/>
      <c r="EI347" s="15"/>
      <c r="EJ347" s="15"/>
      <c r="EK347" s="15"/>
      <c r="EL347" s="15"/>
      <c r="EM347" s="15"/>
      <c r="EN347" s="15"/>
      <c r="EO347" s="15"/>
      <c r="EP347" s="15"/>
      <c r="EQ347" s="15"/>
      <c r="ER347" s="15"/>
      <c r="ES347" s="15"/>
      <c r="ET347" s="15"/>
      <c r="EU347" s="15"/>
      <c r="EV347" s="15"/>
      <c r="EW347" s="15"/>
      <c r="EX347" s="15"/>
      <c r="EY347" s="15"/>
      <c r="EZ347" s="15"/>
      <c r="FA347" s="15"/>
      <c r="FB347" s="15"/>
      <c r="FC347" s="15"/>
      <c r="FD347" s="15"/>
      <c r="FE347" s="15"/>
      <c r="FF347" s="15"/>
      <c r="FG347" s="15"/>
      <c r="FH347" s="15"/>
      <c r="FI347" s="15"/>
      <c r="FJ347" s="15"/>
      <c r="FK347" s="15"/>
      <c r="FL347" s="15"/>
      <c r="FM347" s="15"/>
      <c r="FN347" s="15"/>
      <c r="FO347" s="15"/>
      <c r="FP347" s="15"/>
      <c r="FQ347" s="15"/>
      <c r="FR347" s="15"/>
      <c r="FS347" s="15"/>
      <c r="FT347" s="15"/>
      <c r="FU347" s="15"/>
      <c r="FV347" s="15"/>
      <c r="FW347" s="15"/>
      <c r="FX347" s="15"/>
      <c r="FY347" s="15"/>
      <c r="FZ347" s="15"/>
      <c r="GA347" s="15"/>
      <c r="GB347" s="15"/>
      <c r="GC347" s="15"/>
      <c r="GD347" s="15"/>
      <c r="GE347" s="15"/>
      <c r="GF347" s="15"/>
      <c r="GG347" s="15"/>
      <c r="GH347" s="15"/>
      <c r="GI347" s="15"/>
      <c r="GJ347" s="15"/>
      <c r="GK347" s="15"/>
      <c r="GL347" s="15"/>
      <c r="GM347" s="15"/>
      <c r="GN347" s="15"/>
      <c r="GO347" s="15"/>
      <c r="GP347" s="15"/>
      <c r="GQ347" s="15"/>
      <c r="GR347" s="15"/>
      <c r="GS347" s="15"/>
      <c r="GT347" s="15"/>
      <c r="GU347" s="15"/>
      <c r="GV347" s="15"/>
      <c r="GW347" s="15"/>
      <c r="GX347" s="15"/>
      <c r="GY347" s="15"/>
      <c r="GZ347" s="15"/>
      <c r="HA347" s="15"/>
      <c r="HB347" s="15"/>
      <c r="HC347" s="15"/>
      <c r="HD347" s="15"/>
      <c r="HE347" s="15"/>
      <c r="HF347" s="15"/>
      <c r="HG347" s="15"/>
      <c r="HH347" s="15"/>
      <c r="HI347" s="15"/>
      <c r="HJ347" s="15"/>
      <c r="HK347" s="15"/>
      <c r="HL347" s="15"/>
      <c r="HM347" s="15"/>
      <c r="HN347" s="15"/>
      <c r="HO347" s="15"/>
      <c r="HP347" s="15"/>
      <c r="HQ347" s="15"/>
      <c r="HR347" s="15"/>
      <c r="HS347" s="15"/>
      <c r="HT347" s="15"/>
      <c r="HU347" s="15"/>
      <c r="HV347" s="15"/>
      <c r="HW347" s="15"/>
      <c r="HX347" s="15"/>
      <c r="HY347" s="15"/>
      <c r="HZ347" s="15"/>
      <c r="IA347" s="15"/>
      <c r="IB347" s="15"/>
      <c r="IC347" s="15"/>
      <c r="ID347" s="15"/>
      <c r="IE347" s="15"/>
      <c r="IF347" s="15"/>
      <c r="IG347" s="15"/>
      <c r="IH347" s="15"/>
      <c r="II347" s="15"/>
      <c r="IJ347" s="15"/>
      <c r="IK347" s="15"/>
      <c r="IL347" s="15"/>
      <c r="IM347" s="15"/>
      <c r="IN347" s="15"/>
      <c r="IO347" s="15"/>
      <c r="IP347" s="15"/>
      <c r="IQ347" s="15"/>
      <c r="IR347" s="15"/>
      <c r="IS347" s="15"/>
      <c r="IT347" s="15"/>
      <c r="IU347" s="15"/>
      <c r="IV347" s="15"/>
    </row>
    <row r="348" spans="1:256" s="28" customFormat="1" ht="14.25" customHeight="1">
      <c r="A348" s="20"/>
      <c r="B348" s="20"/>
      <c r="C348" s="20"/>
      <c r="D348" s="61"/>
      <c r="E348" s="61"/>
      <c r="F348" s="61"/>
      <c r="G348" s="70"/>
      <c r="O348" s="69"/>
      <c r="P348" s="15"/>
      <c r="Q348" s="15"/>
      <c r="R348" s="15"/>
      <c r="S348" s="15"/>
      <c r="T348" s="15"/>
      <c r="U348" s="15"/>
      <c r="V348" s="15"/>
      <c r="W348" s="15"/>
      <c r="X348" s="15"/>
      <c r="Y348" s="15"/>
      <c r="Z348" s="15"/>
      <c r="AA348" s="15"/>
      <c r="AB348" s="15"/>
      <c r="AC348" s="15"/>
      <c r="AD348" s="15"/>
      <c r="AE348" s="15"/>
      <c r="AF348" s="15"/>
      <c r="AG348" s="15"/>
      <c r="AH348" s="15"/>
      <c r="AI348" s="15"/>
      <c r="AJ348" s="15"/>
      <c r="AK348" s="15"/>
      <c r="AL348" s="15"/>
      <c r="AM348" s="15"/>
      <c r="AN348" s="15"/>
      <c r="AO348" s="15"/>
      <c r="AP348" s="15"/>
      <c r="AQ348" s="15"/>
      <c r="AR348" s="15"/>
      <c r="AS348" s="15"/>
      <c r="AT348" s="15"/>
      <c r="AU348" s="15"/>
      <c r="AV348" s="15"/>
      <c r="AW348" s="15"/>
      <c r="AX348" s="15"/>
      <c r="AY348" s="15"/>
      <c r="AZ348" s="15"/>
      <c r="BA348" s="15"/>
      <c r="BB348" s="15"/>
      <c r="BC348" s="15"/>
      <c r="BD348" s="15"/>
      <c r="BE348" s="15"/>
      <c r="BF348" s="15"/>
      <c r="BG348" s="15"/>
      <c r="BH348" s="15"/>
      <c r="BI348" s="15"/>
      <c r="BJ348" s="15"/>
      <c r="BK348" s="15"/>
      <c r="BL348" s="15"/>
      <c r="BM348" s="15"/>
      <c r="BN348" s="15"/>
      <c r="BO348" s="15"/>
      <c r="BP348" s="15"/>
      <c r="BQ348" s="15"/>
      <c r="BR348" s="15"/>
      <c r="BS348" s="15"/>
      <c r="BT348" s="15"/>
      <c r="BU348" s="15"/>
      <c r="BV348" s="15"/>
      <c r="BW348" s="15"/>
      <c r="BX348" s="15"/>
      <c r="BY348" s="15"/>
      <c r="BZ348" s="15"/>
      <c r="CA348" s="15"/>
      <c r="CB348" s="15"/>
      <c r="CC348" s="15"/>
      <c r="CD348" s="15"/>
      <c r="CE348" s="15"/>
      <c r="CF348" s="15"/>
      <c r="CG348" s="15"/>
      <c r="CH348" s="15"/>
      <c r="CI348" s="15"/>
      <c r="CJ348" s="15"/>
      <c r="CK348" s="15"/>
      <c r="CL348" s="15"/>
      <c r="CM348" s="15"/>
      <c r="CN348" s="15"/>
      <c r="CO348" s="15"/>
      <c r="CP348" s="15"/>
      <c r="CQ348" s="15"/>
      <c r="CR348" s="15"/>
      <c r="CS348" s="15"/>
      <c r="CT348" s="15"/>
      <c r="CU348" s="15"/>
      <c r="CV348" s="15"/>
      <c r="CW348" s="15"/>
      <c r="CX348" s="15"/>
      <c r="CY348" s="15"/>
      <c r="CZ348" s="15"/>
      <c r="DA348" s="15"/>
      <c r="DB348" s="15"/>
      <c r="DC348" s="15"/>
      <c r="DD348" s="15"/>
      <c r="DE348" s="15"/>
      <c r="DF348" s="15"/>
      <c r="DG348" s="15"/>
      <c r="DH348" s="15"/>
      <c r="DI348" s="15"/>
      <c r="DJ348" s="15"/>
      <c r="DK348" s="15"/>
      <c r="DL348" s="15"/>
      <c r="DM348" s="15"/>
      <c r="DN348" s="15"/>
      <c r="DO348" s="15"/>
      <c r="DP348" s="15"/>
      <c r="DQ348" s="15"/>
      <c r="DR348" s="15"/>
      <c r="DS348" s="15"/>
      <c r="DT348" s="15"/>
      <c r="DU348" s="15"/>
      <c r="DV348" s="15"/>
      <c r="DW348" s="15"/>
      <c r="DX348" s="15"/>
      <c r="DY348" s="15"/>
      <c r="DZ348" s="15"/>
      <c r="EA348" s="15"/>
      <c r="EB348" s="15"/>
      <c r="EC348" s="15"/>
      <c r="ED348" s="15"/>
      <c r="EE348" s="15"/>
      <c r="EF348" s="15"/>
      <c r="EG348" s="15"/>
      <c r="EH348" s="15"/>
      <c r="EI348" s="15"/>
      <c r="EJ348" s="15"/>
      <c r="EK348" s="15"/>
      <c r="EL348" s="15"/>
      <c r="EM348" s="15"/>
      <c r="EN348" s="15"/>
      <c r="EO348" s="15"/>
      <c r="EP348" s="15"/>
      <c r="EQ348" s="15"/>
      <c r="ER348" s="15"/>
      <c r="ES348" s="15"/>
      <c r="ET348" s="15"/>
      <c r="EU348" s="15"/>
      <c r="EV348" s="15"/>
      <c r="EW348" s="15"/>
      <c r="EX348" s="15"/>
      <c r="EY348" s="15"/>
      <c r="EZ348" s="15"/>
      <c r="FA348" s="15"/>
      <c r="FB348" s="15"/>
      <c r="FC348" s="15"/>
      <c r="FD348" s="15"/>
      <c r="FE348" s="15"/>
      <c r="FF348" s="15"/>
      <c r="FG348" s="15"/>
      <c r="FH348" s="15"/>
      <c r="FI348" s="15"/>
      <c r="FJ348" s="15"/>
      <c r="FK348" s="15"/>
      <c r="FL348" s="15"/>
      <c r="FM348" s="15"/>
      <c r="FN348" s="15"/>
      <c r="FO348" s="15"/>
      <c r="FP348" s="15"/>
      <c r="FQ348" s="15"/>
      <c r="FR348" s="15"/>
      <c r="FS348" s="15"/>
      <c r="FT348" s="15"/>
      <c r="FU348" s="15"/>
      <c r="FV348" s="15"/>
      <c r="FW348" s="15"/>
      <c r="FX348" s="15"/>
      <c r="FY348" s="15"/>
      <c r="FZ348" s="15"/>
      <c r="GA348" s="15"/>
      <c r="GB348" s="15"/>
      <c r="GC348" s="15"/>
      <c r="GD348" s="15"/>
      <c r="GE348" s="15"/>
      <c r="GF348" s="15"/>
      <c r="GG348" s="15"/>
      <c r="GH348" s="15"/>
      <c r="GI348" s="15"/>
      <c r="GJ348" s="15"/>
      <c r="GK348" s="15"/>
      <c r="GL348" s="15"/>
      <c r="GM348" s="15"/>
      <c r="GN348" s="15"/>
      <c r="GO348" s="15"/>
      <c r="GP348" s="15"/>
      <c r="GQ348" s="15"/>
      <c r="GR348" s="15"/>
      <c r="GS348" s="15"/>
      <c r="GT348" s="15"/>
      <c r="GU348" s="15"/>
      <c r="GV348" s="15"/>
      <c r="GW348" s="15"/>
      <c r="GX348" s="15"/>
      <c r="GY348" s="15"/>
      <c r="GZ348" s="15"/>
      <c r="HA348" s="15"/>
      <c r="HB348" s="15"/>
      <c r="HC348" s="15"/>
      <c r="HD348" s="15"/>
      <c r="HE348" s="15"/>
      <c r="HF348" s="15"/>
      <c r="HG348" s="15"/>
      <c r="HH348" s="15"/>
      <c r="HI348" s="15"/>
      <c r="HJ348" s="15"/>
      <c r="HK348" s="15"/>
      <c r="HL348" s="15"/>
      <c r="HM348" s="15"/>
      <c r="HN348" s="15"/>
      <c r="HO348" s="15"/>
      <c r="HP348" s="15"/>
      <c r="HQ348" s="15"/>
      <c r="HR348" s="15"/>
      <c r="HS348" s="15"/>
      <c r="HT348" s="15"/>
      <c r="HU348" s="15"/>
      <c r="HV348" s="15"/>
      <c r="HW348" s="15"/>
      <c r="HX348" s="15"/>
      <c r="HY348" s="15"/>
      <c r="HZ348" s="15"/>
      <c r="IA348" s="15"/>
      <c r="IB348" s="15"/>
      <c r="IC348" s="15"/>
      <c r="ID348" s="15"/>
      <c r="IE348" s="15"/>
      <c r="IF348" s="15"/>
      <c r="IG348" s="15"/>
      <c r="IH348" s="15"/>
      <c r="II348" s="15"/>
      <c r="IJ348" s="15"/>
      <c r="IK348" s="15"/>
      <c r="IL348" s="15"/>
      <c r="IM348" s="15"/>
      <c r="IN348" s="15"/>
      <c r="IO348" s="15"/>
      <c r="IP348" s="15"/>
      <c r="IQ348" s="15"/>
      <c r="IR348" s="15"/>
      <c r="IS348" s="15"/>
      <c r="IT348" s="15"/>
      <c r="IU348" s="15"/>
      <c r="IV348" s="15"/>
    </row>
    <row r="349" spans="1:256" s="28" customFormat="1" ht="25.5" customHeight="1">
      <c r="A349" s="7" t="s">
        <v>325</v>
      </c>
      <c r="B349" s="7" t="s">
        <v>327</v>
      </c>
      <c r="C349" s="5" t="s">
        <v>328</v>
      </c>
      <c r="D349" s="44" t="s">
        <v>471</v>
      </c>
      <c r="E349" s="51" t="s">
        <v>472</v>
      </c>
      <c r="F349" s="5" t="s">
        <v>299</v>
      </c>
      <c r="G349" s="43" t="s">
        <v>473</v>
      </c>
      <c r="O349" s="69"/>
      <c r="P349" s="15"/>
      <c r="Q349" s="15"/>
      <c r="R349" s="15"/>
      <c r="S349" s="15"/>
      <c r="T349" s="15"/>
      <c r="U349" s="15"/>
      <c r="V349" s="15"/>
      <c r="W349" s="15"/>
      <c r="X349" s="15"/>
      <c r="Y349" s="15"/>
      <c r="Z349" s="15"/>
      <c r="AA349" s="15"/>
      <c r="AB349" s="15"/>
      <c r="AC349" s="15"/>
      <c r="AD349" s="15"/>
      <c r="AE349" s="15"/>
      <c r="AF349" s="15"/>
      <c r="AG349" s="15"/>
      <c r="AH349" s="15"/>
      <c r="AI349" s="15"/>
      <c r="AJ349" s="15"/>
      <c r="AK349" s="15"/>
      <c r="AL349" s="15"/>
      <c r="AM349" s="15"/>
      <c r="AN349" s="15"/>
      <c r="AO349" s="15"/>
      <c r="AP349" s="15"/>
      <c r="AQ349" s="15"/>
      <c r="AR349" s="15"/>
      <c r="AS349" s="15"/>
      <c r="AT349" s="15"/>
      <c r="AU349" s="15"/>
      <c r="AV349" s="15"/>
      <c r="AW349" s="15"/>
      <c r="AX349" s="15"/>
      <c r="AY349" s="15"/>
      <c r="AZ349" s="15"/>
      <c r="BA349" s="15"/>
      <c r="BB349" s="15"/>
      <c r="BC349" s="15"/>
      <c r="BD349" s="15"/>
      <c r="BE349" s="15"/>
      <c r="BF349" s="15"/>
      <c r="BG349" s="15"/>
      <c r="BH349" s="15"/>
      <c r="BI349" s="15"/>
      <c r="BJ349" s="15"/>
      <c r="BK349" s="15"/>
      <c r="BL349" s="15"/>
      <c r="BM349" s="15"/>
      <c r="BN349" s="15"/>
      <c r="BO349" s="15"/>
      <c r="BP349" s="15"/>
      <c r="BQ349" s="15"/>
      <c r="BR349" s="15"/>
      <c r="BS349" s="15"/>
      <c r="BT349" s="15"/>
      <c r="BU349" s="15"/>
      <c r="BV349" s="15"/>
      <c r="BW349" s="15"/>
      <c r="BX349" s="15"/>
      <c r="BY349" s="15"/>
      <c r="BZ349" s="15"/>
      <c r="CA349" s="15"/>
      <c r="CB349" s="15"/>
      <c r="CC349" s="15"/>
      <c r="CD349" s="15"/>
      <c r="CE349" s="15"/>
      <c r="CF349" s="15"/>
      <c r="CG349" s="15"/>
      <c r="CH349" s="15"/>
      <c r="CI349" s="15"/>
      <c r="CJ349" s="15"/>
      <c r="CK349" s="15"/>
      <c r="CL349" s="15"/>
      <c r="CM349" s="15"/>
      <c r="CN349" s="15"/>
      <c r="CO349" s="15"/>
      <c r="CP349" s="15"/>
      <c r="CQ349" s="15"/>
      <c r="CR349" s="15"/>
      <c r="CS349" s="15"/>
      <c r="CT349" s="15"/>
      <c r="CU349" s="15"/>
      <c r="CV349" s="15"/>
      <c r="CW349" s="15"/>
      <c r="CX349" s="15"/>
      <c r="CY349" s="15"/>
      <c r="CZ349" s="15"/>
      <c r="DA349" s="15"/>
      <c r="DB349" s="15"/>
      <c r="DC349" s="15"/>
      <c r="DD349" s="15"/>
      <c r="DE349" s="15"/>
      <c r="DF349" s="15"/>
      <c r="DG349" s="15"/>
      <c r="DH349" s="15"/>
      <c r="DI349" s="15"/>
      <c r="DJ349" s="15"/>
      <c r="DK349" s="15"/>
      <c r="DL349" s="15"/>
      <c r="DM349" s="15"/>
      <c r="DN349" s="15"/>
      <c r="DO349" s="15"/>
      <c r="DP349" s="15"/>
      <c r="DQ349" s="15"/>
      <c r="DR349" s="15"/>
      <c r="DS349" s="15"/>
      <c r="DT349" s="15"/>
      <c r="DU349" s="15"/>
      <c r="DV349" s="15"/>
      <c r="DW349" s="15"/>
      <c r="DX349" s="15"/>
      <c r="DY349" s="15"/>
      <c r="DZ349" s="15"/>
      <c r="EA349" s="15"/>
      <c r="EB349" s="15"/>
      <c r="EC349" s="15"/>
      <c r="ED349" s="15"/>
      <c r="EE349" s="15"/>
      <c r="EF349" s="15"/>
      <c r="EG349" s="15"/>
      <c r="EH349" s="15"/>
      <c r="EI349" s="15"/>
      <c r="EJ349" s="15"/>
      <c r="EK349" s="15"/>
      <c r="EL349" s="15"/>
      <c r="EM349" s="15"/>
      <c r="EN349" s="15"/>
      <c r="EO349" s="15"/>
      <c r="EP349" s="15"/>
      <c r="EQ349" s="15"/>
      <c r="ER349" s="15"/>
      <c r="ES349" s="15"/>
      <c r="ET349" s="15"/>
      <c r="EU349" s="15"/>
      <c r="EV349" s="15"/>
      <c r="EW349" s="15"/>
      <c r="EX349" s="15"/>
      <c r="EY349" s="15"/>
      <c r="EZ349" s="15"/>
      <c r="FA349" s="15"/>
      <c r="FB349" s="15"/>
      <c r="FC349" s="15"/>
      <c r="FD349" s="15"/>
      <c r="FE349" s="15"/>
      <c r="FF349" s="15"/>
      <c r="FG349" s="15"/>
      <c r="FH349" s="15"/>
      <c r="FI349" s="15"/>
      <c r="FJ349" s="15"/>
      <c r="FK349" s="15"/>
      <c r="FL349" s="15"/>
      <c r="FM349" s="15"/>
      <c r="FN349" s="15"/>
      <c r="FO349" s="15"/>
      <c r="FP349" s="15"/>
      <c r="FQ349" s="15"/>
      <c r="FR349" s="15"/>
      <c r="FS349" s="15"/>
      <c r="FT349" s="15"/>
      <c r="FU349" s="15"/>
      <c r="FV349" s="15"/>
      <c r="FW349" s="15"/>
      <c r="FX349" s="15"/>
      <c r="FY349" s="15"/>
      <c r="FZ349" s="15"/>
      <c r="GA349" s="15"/>
      <c r="GB349" s="15"/>
      <c r="GC349" s="15"/>
      <c r="GD349" s="15"/>
      <c r="GE349" s="15"/>
      <c r="GF349" s="15"/>
      <c r="GG349" s="15"/>
      <c r="GH349" s="15"/>
      <c r="GI349" s="15"/>
      <c r="GJ349" s="15"/>
      <c r="GK349" s="15"/>
      <c r="GL349" s="15"/>
      <c r="GM349" s="15"/>
      <c r="GN349" s="15"/>
      <c r="GO349" s="15"/>
      <c r="GP349" s="15"/>
      <c r="GQ349" s="15"/>
      <c r="GR349" s="15"/>
      <c r="GS349" s="15"/>
      <c r="GT349" s="15"/>
      <c r="GU349" s="15"/>
      <c r="GV349" s="15"/>
      <c r="GW349" s="15"/>
      <c r="GX349" s="15"/>
      <c r="GY349" s="15"/>
      <c r="GZ349" s="15"/>
      <c r="HA349" s="15"/>
      <c r="HB349" s="15"/>
      <c r="HC349" s="15"/>
      <c r="HD349" s="15"/>
      <c r="HE349" s="15"/>
      <c r="HF349" s="15"/>
      <c r="HG349" s="15"/>
      <c r="HH349" s="15"/>
      <c r="HI349" s="15"/>
      <c r="HJ349" s="15"/>
      <c r="HK349" s="15"/>
      <c r="HL349" s="15"/>
      <c r="HM349" s="15"/>
      <c r="HN349" s="15"/>
      <c r="HO349" s="15"/>
      <c r="HP349" s="15"/>
      <c r="HQ349" s="15"/>
      <c r="HR349" s="15"/>
      <c r="HS349" s="15"/>
      <c r="HT349" s="15"/>
      <c r="HU349" s="15"/>
      <c r="HV349" s="15"/>
      <c r="HW349" s="15"/>
      <c r="HX349" s="15"/>
      <c r="HY349" s="15"/>
      <c r="HZ349" s="15"/>
      <c r="IA349" s="15"/>
      <c r="IB349" s="15"/>
      <c r="IC349" s="15"/>
      <c r="ID349" s="15"/>
      <c r="IE349" s="15"/>
      <c r="IF349" s="15"/>
      <c r="IG349" s="15"/>
      <c r="IH349" s="15"/>
      <c r="II349" s="15"/>
      <c r="IJ349" s="15"/>
      <c r="IK349" s="15"/>
      <c r="IL349" s="15"/>
      <c r="IM349" s="15"/>
      <c r="IN349" s="15"/>
      <c r="IO349" s="15"/>
      <c r="IP349" s="15"/>
      <c r="IQ349" s="15"/>
      <c r="IR349" s="15"/>
      <c r="IS349" s="15"/>
      <c r="IT349" s="15"/>
      <c r="IU349" s="15"/>
      <c r="IV349" s="15"/>
    </row>
    <row r="350" spans="1:256" s="28" customFormat="1" ht="13.5" customHeight="1">
      <c r="A350" s="130" t="s">
        <v>159</v>
      </c>
      <c r="B350" s="127">
        <v>2212</v>
      </c>
      <c r="C350" s="118" t="s">
        <v>171</v>
      </c>
      <c r="D350" s="200">
        <f>D351+D352+D353</f>
        <v>803100</v>
      </c>
      <c r="E350" s="200">
        <f>E351+E352+E353</f>
        <v>944921</v>
      </c>
      <c r="F350" s="424">
        <f>F351+F352+F353</f>
        <v>789267</v>
      </c>
      <c r="G350" s="158">
        <f aca="true" t="shared" si="13" ref="G350:G355">F350/E350*100</f>
        <v>83.52730016583398</v>
      </c>
      <c r="O350" s="69"/>
      <c r="P350" s="15"/>
      <c r="Q350" s="15"/>
      <c r="R350" s="15"/>
      <c r="S350" s="15"/>
      <c r="T350" s="15"/>
      <c r="U350" s="15"/>
      <c r="V350" s="15"/>
      <c r="W350" s="15"/>
      <c r="X350" s="15"/>
      <c r="Y350" s="15"/>
      <c r="Z350" s="15"/>
      <c r="AA350" s="15"/>
      <c r="AB350" s="15"/>
      <c r="AC350" s="15"/>
      <c r="AD350" s="15"/>
      <c r="AE350" s="15"/>
      <c r="AF350" s="15"/>
      <c r="AG350" s="15"/>
      <c r="AH350" s="15"/>
      <c r="AI350" s="15"/>
      <c r="AJ350" s="15"/>
      <c r="AK350" s="15"/>
      <c r="AL350" s="15"/>
      <c r="AM350" s="15"/>
      <c r="AN350" s="15"/>
      <c r="AO350" s="15"/>
      <c r="AP350" s="15"/>
      <c r="AQ350" s="15"/>
      <c r="AR350" s="15"/>
      <c r="AS350" s="15"/>
      <c r="AT350" s="15"/>
      <c r="AU350" s="15"/>
      <c r="AV350" s="15"/>
      <c r="AW350" s="15"/>
      <c r="AX350" s="15"/>
      <c r="AY350" s="15"/>
      <c r="AZ350" s="15"/>
      <c r="BA350" s="15"/>
      <c r="BB350" s="15"/>
      <c r="BC350" s="15"/>
      <c r="BD350" s="15"/>
      <c r="BE350" s="15"/>
      <c r="BF350" s="15"/>
      <c r="BG350" s="15"/>
      <c r="BH350" s="15"/>
      <c r="BI350" s="15"/>
      <c r="BJ350" s="15"/>
      <c r="BK350" s="15"/>
      <c r="BL350" s="15"/>
      <c r="BM350" s="15"/>
      <c r="BN350" s="15"/>
      <c r="BO350" s="15"/>
      <c r="BP350" s="15"/>
      <c r="BQ350" s="15"/>
      <c r="BR350" s="15"/>
      <c r="BS350" s="15"/>
      <c r="BT350" s="15"/>
      <c r="BU350" s="15"/>
      <c r="BV350" s="15"/>
      <c r="BW350" s="15"/>
      <c r="BX350" s="15"/>
      <c r="BY350" s="15"/>
      <c r="BZ350" s="15"/>
      <c r="CA350" s="15"/>
      <c r="CB350" s="15"/>
      <c r="CC350" s="15"/>
      <c r="CD350" s="15"/>
      <c r="CE350" s="15"/>
      <c r="CF350" s="15"/>
      <c r="CG350" s="15"/>
      <c r="CH350" s="15"/>
      <c r="CI350" s="15"/>
      <c r="CJ350" s="15"/>
      <c r="CK350" s="15"/>
      <c r="CL350" s="15"/>
      <c r="CM350" s="15"/>
      <c r="CN350" s="15"/>
      <c r="CO350" s="15"/>
      <c r="CP350" s="15"/>
      <c r="CQ350" s="15"/>
      <c r="CR350" s="15"/>
      <c r="CS350" s="15"/>
      <c r="CT350" s="15"/>
      <c r="CU350" s="15"/>
      <c r="CV350" s="15"/>
      <c r="CW350" s="15"/>
      <c r="CX350" s="15"/>
      <c r="CY350" s="15"/>
      <c r="CZ350" s="15"/>
      <c r="DA350" s="15"/>
      <c r="DB350" s="15"/>
      <c r="DC350" s="15"/>
      <c r="DD350" s="15"/>
      <c r="DE350" s="15"/>
      <c r="DF350" s="15"/>
      <c r="DG350" s="15"/>
      <c r="DH350" s="15"/>
      <c r="DI350" s="15"/>
      <c r="DJ350" s="15"/>
      <c r="DK350" s="15"/>
      <c r="DL350" s="15"/>
      <c r="DM350" s="15"/>
      <c r="DN350" s="15"/>
      <c r="DO350" s="15"/>
      <c r="DP350" s="15"/>
      <c r="DQ350" s="15"/>
      <c r="DR350" s="15"/>
      <c r="DS350" s="15"/>
      <c r="DT350" s="15"/>
      <c r="DU350" s="15"/>
      <c r="DV350" s="15"/>
      <c r="DW350" s="15"/>
      <c r="DX350" s="15"/>
      <c r="DY350" s="15"/>
      <c r="DZ350" s="15"/>
      <c r="EA350" s="15"/>
      <c r="EB350" s="15"/>
      <c r="EC350" s="15"/>
      <c r="ED350" s="15"/>
      <c r="EE350" s="15"/>
      <c r="EF350" s="15"/>
      <c r="EG350" s="15"/>
      <c r="EH350" s="15"/>
      <c r="EI350" s="15"/>
      <c r="EJ350" s="15"/>
      <c r="EK350" s="15"/>
      <c r="EL350" s="15"/>
      <c r="EM350" s="15"/>
      <c r="EN350" s="15"/>
      <c r="EO350" s="15"/>
      <c r="EP350" s="15"/>
      <c r="EQ350" s="15"/>
      <c r="ER350" s="15"/>
      <c r="ES350" s="15"/>
      <c r="ET350" s="15"/>
      <c r="EU350" s="15"/>
      <c r="EV350" s="15"/>
      <c r="EW350" s="15"/>
      <c r="EX350" s="15"/>
      <c r="EY350" s="15"/>
      <c r="EZ350" s="15"/>
      <c r="FA350" s="15"/>
      <c r="FB350" s="15"/>
      <c r="FC350" s="15"/>
      <c r="FD350" s="15"/>
      <c r="FE350" s="15"/>
      <c r="FF350" s="15"/>
      <c r="FG350" s="15"/>
      <c r="FH350" s="15"/>
      <c r="FI350" s="15"/>
      <c r="FJ350" s="15"/>
      <c r="FK350" s="15"/>
      <c r="FL350" s="15"/>
      <c r="FM350" s="15"/>
      <c r="FN350" s="15"/>
      <c r="FO350" s="15"/>
      <c r="FP350" s="15"/>
      <c r="FQ350" s="15"/>
      <c r="FR350" s="15"/>
      <c r="FS350" s="15"/>
      <c r="FT350" s="15"/>
      <c r="FU350" s="15"/>
      <c r="FV350" s="15"/>
      <c r="FW350" s="15"/>
      <c r="FX350" s="15"/>
      <c r="FY350" s="15"/>
      <c r="FZ350" s="15"/>
      <c r="GA350" s="15"/>
      <c r="GB350" s="15"/>
      <c r="GC350" s="15"/>
      <c r="GD350" s="15"/>
      <c r="GE350" s="15"/>
      <c r="GF350" s="15"/>
      <c r="GG350" s="15"/>
      <c r="GH350" s="15"/>
      <c r="GI350" s="15"/>
      <c r="GJ350" s="15"/>
      <c r="GK350" s="15"/>
      <c r="GL350" s="15"/>
      <c r="GM350" s="15"/>
      <c r="GN350" s="15"/>
      <c r="GO350" s="15"/>
      <c r="GP350" s="15"/>
      <c r="GQ350" s="15"/>
      <c r="GR350" s="15"/>
      <c r="GS350" s="15"/>
      <c r="GT350" s="15"/>
      <c r="GU350" s="15"/>
      <c r="GV350" s="15"/>
      <c r="GW350" s="15"/>
      <c r="GX350" s="15"/>
      <c r="GY350" s="15"/>
      <c r="GZ350" s="15"/>
      <c r="HA350" s="15"/>
      <c r="HB350" s="15"/>
      <c r="HC350" s="15"/>
      <c r="HD350" s="15"/>
      <c r="HE350" s="15"/>
      <c r="HF350" s="15"/>
      <c r="HG350" s="15"/>
      <c r="HH350" s="15"/>
      <c r="HI350" s="15"/>
      <c r="HJ350" s="15"/>
      <c r="HK350" s="15"/>
      <c r="HL350" s="15"/>
      <c r="HM350" s="15"/>
      <c r="HN350" s="15"/>
      <c r="HO350" s="15"/>
      <c r="HP350" s="15"/>
      <c r="HQ350" s="15"/>
      <c r="HR350" s="15"/>
      <c r="HS350" s="15"/>
      <c r="HT350" s="15"/>
      <c r="HU350" s="15"/>
      <c r="HV350" s="15"/>
      <c r="HW350" s="15"/>
      <c r="HX350" s="15"/>
      <c r="HY350" s="15"/>
      <c r="HZ350" s="15"/>
      <c r="IA350" s="15"/>
      <c r="IB350" s="15"/>
      <c r="IC350" s="15"/>
      <c r="ID350" s="15"/>
      <c r="IE350" s="15"/>
      <c r="IF350" s="15"/>
      <c r="IG350" s="15"/>
      <c r="IH350" s="15"/>
      <c r="II350" s="15"/>
      <c r="IJ350" s="15"/>
      <c r="IK350" s="15"/>
      <c r="IL350" s="15"/>
      <c r="IM350" s="15"/>
      <c r="IN350" s="15"/>
      <c r="IO350" s="15"/>
      <c r="IP350" s="15"/>
      <c r="IQ350" s="15"/>
      <c r="IR350" s="15"/>
      <c r="IS350" s="15"/>
      <c r="IT350" s="15"/>
      <c r="IU350" s="15"/>
      <c r="IV350" s="15"/>
    </row>
    <row r="351" spans="1:256" s="28" customFormat="1" ht="15" customHeight="1">
      <c r="A351" s="130"/>
      <c r="B351" s="546" t="s">
        <v>170</v>
      </c>
      <c r="C351" s="547" t="s">
        <v>683</v>
      </c>
      <c r="D351" s="548">
        <v>557400</v>
      </c>
      <c r="E351" s="549">
        <v>639221</v>
      </c>
      <c r="F351" s="549">
        <v>560379</v>
      </c>
      <c r="G351" s="550">
        <f t="shared" si="13"/>
        <v>87.6659246176205</v>
      </c>
      <c r="O351" s="69"/>
      <c r="P351" s="15"/>
      <c r="Q351" s="15"/>
      <c r="R351" s="15"/>
      <c r="S351" s="15"/>
      <c r="T351" s="15"/>
      <c r="U351" s="15"/>
      <c r="V351" s="15"/>
      <c r="W351" s="15"/>
      <c r="X351" s="15"/>
      <c r="Y351" s="15"/>
      <c r="Z351" s="15"/>
      <c r="AA351" s="15"/>
      <c r="AB351" s="15"/>
      <c r="AC351" s="15"/>
      <c r="AD351" s="15"/>
      <c r="AE351" s="15"/>
      <c r="AF351" s="15"/>
      <c r="AG351" s="15"/>
      <c r="AH351" s="15"/>
      <c r="AI351" s="15"/>
      <c r="AJ351" s="15"/>
      <c r="AK351" s="15"/>
      <c r="AL351" s="15"/>
      <c r="AM351" s="15"/>
      <c r="AN351" s="15"/>
      <c r="AO351" s="15"/>
      <c r="AP351" s="15"/>
      <c r="AQ351" s="15"/>
      <c r="AR351" s="15"/>
      <c r="AS351" s="15"/>
      <c r="AT351" s="15"/>
      <c r="AU351" s="15"/>
      <c r="AV351" s="15"/>
      <c r="AW351" s="15"/>
      <c r="AX351" s="15"/>
      <c r="AY351" s="15"/>
      <c r="AZ351" s="15"/>
      <c r="BA351" s="15"/>
      <c r="BB351" s="15"/>
      <c r="BC351" s="15"/>
      <c r="BD351" s="15"/>
      <c r="BE351" s="15"/>
      <c r="BF351" s="15"/>
      <c r="BG351" s="15"/>
      <c r="BH351" s="15"/>
      <c r="BI351" s="15"/>
      <c r="BJ351" s="15"/>
      <c r="BK351" s="15"/>
      <c r="BL351" s="15"/>
      <c r="BM351" s="15"/>
      <c r="BN351" s="15"/>
      <c r="BO351" s="15"/>
      <c r="BP351" s="15"/>
      <c r="BQ351" s="15"/>
      <c r="BR351" s="15"/>
      <c r="BS351" s="15"/>
      <c r="BT351" s="15"/>
      <c r="BU351" s="15"/>
      <c r="BV351" s="15"/>
      <c r="BW351" s="15"/>
      <c r="BX351" s="15"/>
      <c r="BY351" s="15"/>
      <c r="BZ351" s="15"/>
      <c r="CA351" s="15"/>
      <c r="CB351" s="15"/>
      <c r="CC351" s="15"/>
      <c r="CD351" s="15"/>
      <c r="CE351" s="15"/>
      <c r="CF351" s="15"/>
      <c r="CG351" s="15"/>
      <c r="CH351" s="15"/>
      <c r="CI351" s="15"/>
      <c r="CJ351" s="15"/>
      <c r="CK351" s="15"/>
      <c r="CL351" s="15"/>
      <c r="CM351" s="15"/>
      <c r="CN351" s="15"/>
      <c r="CO351" s="15"/>
      <c r="CP351" s="15"/>
      <c r="CQ351" s="15"/>
      <c r="CR351" s="15"/>
      <c r="CS351" s="15"/>
      <c r="CT351" s="15"/>
      <c r="CU351" s="15"/>
      <c r="CV351" s="15"/>
      <c r="CW351" s="15"/>
      <c r="CX351" s="15"/>
      <c r="CY351" s="15"/>
      <c r="CZ351" s="15"/>
      <c r="DA351" s="15"/>
      <c r="DB351" s="15"/>
      <c r="DC351" s="15"/>
      <c r="DD351" s="15"/>
      <c r="DE351" s="15"/>
      <c r="DF351" s="15"/>
      <c r="DG351" s="15"/>
      <c r="DH351" s="15"/>
      <c r="DI351" s="15"/>
      <c r="DJ351" s="15"/>
      <c r="DK351" s="15"/>
      <c r="DL351" s="15"/>
      <c r="DM351" s="15"/>
      <c r="DN351" s="15"/>
      <c r="DO351" s="15"/>
      <c r="DP351" s="15"/>
      <c r="DQ351" s="15"/>
      <c r="DR351" s="15"/>
      <c r="DS351" s="15"/>
      <c r="DT351" s="15"/>
      <c r="DU351" s="15"/>
      <c r="DV351" s="15"/>
      <c r="DW351" s="15"/>
      <c r="DX351" s="15"/>
      <c r="DY351" s="15"/>
      <c r="DZ351" s="15"/>
      <c r="EA351" s="15"/>
      <c r="EB351" s="15"/>
      <c r="EC351" s="15"/>
      <c r="ED351" s="15"/>
      <c r="EE351" s="15"/>
      <c r="EF351" s="15"/>
      <c r="EG351" s="15"/>
      <c r="EH351" s="15"/>
      <c r="EI351" s="15"/>
      <c r="EJ351" s="15"/>
      <c r="EK351" s="15"/>
      <c r="EL351" s="15"/>
      <c r="EM351" s="15"/>
      <c r="EN351" s="15"/>
      <c r="EO351" s="15"/>
      <c r="EP351" s="15"/>
      <c r="EQ351" s="15"/>
      <c r="ER351" s="15"/>
      <c r="ES351" s="15"/>
      <c r="ET351" s="15"/>
      <c r="EU351" s="15"/>
      <c r="EV351" s="15"/>
      <c r="EW351" s="15"/>
      <c r="EX351" s="15"/>
      <c r="EY351" s="15"/>
      <c r="EZ351" s="15"/>
      <c r="FA351" s="15"/>
      <c r="FB351" s="15"/>
      <c r="FC351" s="15"/>
      <c r="FD351" s="15"/>
      <c r="FE351" s="15"/>
      <c r="FF351" s="15"/>
      <c r="FG351" s="15"/>
      <c r="FH351" s="15"/>
      <c r="FI351" s="15"/>
      <c r="FJ351" s="15"/>
      <c r="FK351" s="15"/>
      <c r="FL351" s="15"/>
      <c r="FM351" s="15"/>
      <c r="FN351" s="15"/>
      <c r="FO351" s="15"/>
      <c r="FP351" s="15"/>
      <c r="FQ351" s="15"/>
      <c r="FR351" s="15"/>
      <c r="FS351" s="15"/>
      <c r="FT351" s="15"/>
      <c r="FU351" s="15"/>
      <c r="FV351" s="15"/>
      <c r="FW351" s="15"/>
      <c r="FX351" s="15"/>
      <c r="FY351" s="15"/>
      <c r="FZ351" s="15"/>
      <c r="GA351" s="15"/>
      <c r="GB351" s="15"/>
      <c r="GC351" s="15"/>
      <c r="GD351" s="15"/>
      <c r="GE351" s="15"/>
      <c r="GF351" s="15"/>
      <c r="GG351" s="15"/>
      <c r="GH351" s="15"/>
      <c r="GI351" s="15"/>
      <c r="GJ351" s="15"/>
      <c r="GK351" s="15"/>
      <c r="GL351" s="15"/>
      <c r="GM351" s="15"/>
      <c r="GN351" s="15"/>
      <c r="GO351" s="15"/>
      <c r="GP351" s="15"/>
      <c r="GQ351" s="15"/>
      <c r="GR351" s="15"/>
      <c r="GS351" s="15"/>
      <c r="GT351" s="15"/>
      <c r="GU351" s="15"/>
      <c r="GV351" s="15"/>
      <c r="GW351" s="15"/>
      <c r="GX351" s="15"/>
      <c r="GY351" s="15"/>
      <c r="GZ351" s="15"/>
      <c r="HA351" s="15"/>
      <c r="HB351" s="15"/>
      <c r="HC351" s="15"/>
      <c r="HD351" s="15"/>
      <c r="HE351" s="15"/>
      <c r="HF351" s="15"/>
      <c r="HG351" s="15"/>
      <c r="HH351" s="15"/>
      <c r="HI351" s="15"/>
      <c r="HJ351" s="15"/>
      <c r="HK351" s="15"/>
      <c r="HL351" s="15"/>
      <c r="HM351" s="15"/>
      <c r="HN351" s="15"/>
      <c r="HO351" s="15"/>
      <c r="HP351" s="15"/>
      <c r="HQ351" s="15"/>
      <c r="HR351" s="15"/>
      <c r="HS351" s="15"/>
      <c r="HT351" s="15"/>
      <c r="HU351" s="15"/>
      <c r="HV351" s="15"/>
      <c r="HW351" s="15"/>
      <c r="HX351" s="15"/>
      <c r="HY351" s="15"/>
      <c r="HZ351" s="15"/>
      <c r="IA351" s="15"/>
      <c r="IB351" s="15"/>
      <c r="IC351" s="15"/>
      <c r="ID351" s="15"/>
      <c r="IE351" s="15"/>
      <c r="IF351" s="15"/>
      <c r="IG351" s="15"/>
      <c r="IH351" s="15"/>
      <c r="II351" s="15"/>
      <c r="IJ351" s="15"/>
      <c r="IK351" s="15"/>
      <c r="IL351" s="15"/>
      <c r="IM351" s="15"/>
      <c r="IN351" s="15"/>
      <c r="IO351" s="15"/>
      <c r="IP351" s="15"/>
      <c r="IQ351" s="15"/>
      <c r="IR351" s="15"/>
      <c r="IS351" s="15"/>
      <c r="IT351" s="15"/>
      <c r="IU351" s="15"/>
      <c r="IV351" s="15"/>
    </row>
    <row r="352" spans="1:256" s="28" customFormat="1" ht="15" customHeight="1">
      <c r="A352" s="130"/>
      <c r="B352" s="551"/>
      <c r="C352" s="547" t="s">
        <v>872</v>
      </c>
      <c r="D352" s="548">
        <v>210000</v>
      </c>
      <c r="E352" s="549">
        <v>258000</v>
      </c>
      <c r="F352" s="549">
        <v>216016</v>
      </c>
      <c r="G352" s="550">
        <f t="shared" si="13"/>
        <v>83.72713178294575</v>
      </c>
      <c r="O352" s="69"/>
      <c r="P352" s="15"/>
      <c r="Q352" s="15"/>
      <c r="R352" s="15"/>
      <c r="S352" s="15"/>
      <c r="T352" s="134"/>
      <c r="U352" s="134"/>
      <c r="V352" s="15"/>
      <c r="W352" s="15"/>
      <c r="X352" s="15"/>
      <c r="Y352" s="15"/>
      <c r="Z352" s="15"/>
      <c r="AA352" s="15"/>
      <c r="AB352" s="15"/>
      <c r="AC352" s="15"/>
      <c r="AD352" s="15"/>
      <c r="AE352" s="15"/>
      <c r="AF352" s="15"/>
      <c r="AG352" s="15"/>
      <c r="AH352" s="15"/>
      <c r="AI352" s="15"/>
      <c r="AJ352" s="15"/>
      <c r="AK352" s="15"/>
      <c r="AL352" s="15"/>
      <c r="AM352" s="15"/>
      <c r="AN352" s="15"/>
      <c r="AO352" s="15"/>
      <c r="AP352" s="15"/>
      <c r="AQ352" s="15"/>
      <c r="AR352" s="15"/>
      <c r="AS352" s="15"/>
      <c r="AT352" s="15"/>
      <c r="AU352" s="15"/>
      <c r="AV352" s="15"/>
      <c r="AW352" s="15"/>
      <c r="AX352" s="15"/>
      <c r="AY352" s="15"/>
      <c r="AZ352" s="15"/>
      <c r="BA352" s="15"/>
      <c r="BB352" s="15"/>
      <c r="BC352" s="15"/>
      <c r="BD352" s="15"/>
      <c r="BE352" s="15"/>
      <c r="BF352" s="15"/>
      <c r="BG352" s="15"/>
      <c r="BH352" s="15"/>
      <c r="BI352" s="15"/>
      <c r="BJ352" s="15"/>
      <c r="BK352" s="15"/>
      <c r="BL352" s="15"/>
      <c r="BM352" s="15"/>
      <c r="BN352" s="15"/>
      <c r="BO352" s="15"/>
      <c r="BP352" s="15"/>
      <c r="BQ352" s="15"/>
      <c r="BR352" s="15"/>
      <c r="BS352" s="15"/>
      <c r="BT352" s="15"/>
      <c r="BU352" s="15"/>
      <c r="BV352" s="15"/>
      <c r="BW352" s="15"/>
      <c r="BX352" s="15"/>
      <c r="BY352" s="15"/>
      <c r="BZ352" s="15"/>
      <c r="CA352" s="15"/>
      <c r="CB352" s="15"/>
      <c r="CC352" s="15"/>
      <c r="CD352" s="15"/>
      <c r="CE352" s="15"/>
      <c r="CF352" s="15"/>
      <c r="CG352" s="15"/>
      <c r="CH352" s="15"/>
      <c r="CI352" s="15"/>
      <c r="CJ352" s="15"/>
      <c r="CK352" s="15"/>
      <c r="CL352" s="15"/>
      <c r="CM352" s="15"/>
      <c r="CN352" s="15"/>
      <c r="CO352" s="15"/>
      <c r="CP352" s="15"/>
      <c r="CQ352" s="15"/>
      <c r="CR352" s="15"/>
      <c r="CS352" s="15"/>
      <c r="CT352" s="15"/>
      <c r="CU352" s="15"/>
      <c r="CV352" s="15"/>
      <c r="CW352" s="15"/>
      <c r="CX352" s="15"/>
      <c r="CY352" s="15"/>
      <c r="CZ352" s="15"/>
      <c r="DA352" s="15"/>
      <c r="DB352" s="15"/>
      <c r="DC352" s="15"/>
      <c r="DD352" s="15"/>
      <c r="DE352" s="15"/>
      <c r="DF352" s="15"/>
      <c r="DG352" s="15"/>
      <c r="DH352" s="15"/>
      <c r="DI352" s="15"/>
      <c r="DJ352" s="15"/>
      <c r="DK352" s="15"/>
      <c r="DL352" s="15"/>
      <c r="DM352" s="15"/>
      <c r="DN352" s="15"/>
      <c r="DO352" s="15"/>
      <c r="DP352" s="15"/>
      <c r="DQ352" s="15"/>
      <c r="DR352" s="15"/>
      <c r="DS352" s="15"/>
      <c r="DT352" s="15"/>
      <c r="DU352" s="15"/>
      <c r="DV352" s="15"/>
      <c r="DW352" s="15"/>
      <c r="DX352" s="15"/>
      <c r="DY352" s="15"/>
      <c r="DZ352" s="15"/>
      <c r="EA352" s="15"/>
      <c r="EB352" s="15"/>
      <c r="EC352" s="15"/>
      <c r="ED352" s="15"/>
      <c r="EE352" s="15"/>
      <c r="EF352" s="15"/>
      <c r="EG352" s="15"/>
      <c r="EH352" s="15"/>
      <c r="EI352" s="15"/>
      <c r="EJ352" s="15"/>
      <c r="EK352" s="15"/>
      <c r="EL352" s="15"/>
      <c r="EM352" s="15"/>
      <c r="EN352" s="15"/>
      <c r="EO352" s="15"/>
      <c r="EP352" s="15"/>
      <c r="EQ352" s="15"/>
      <c r="ER352" s="15"/>
      <c r="ES352" s="15"/>
      <c r="ET352" s="15"/>
      <c r="EU352" s="15"/>
      <c r="EV352" s="15"/>
      <c r="EW352" s="15"/>
      <c r="EX352" s="15"/>
      <c r="EY352" s="15"/>
      <c r="EZ352" s="15"/>
      <c r="FA352" s="15"/>
      <c r="FB352" s="15"/>
      <c r="FC352" s="15"/>
      <c r="FD352" s="15"/>
      <c r="FE352" s="15"/>
      <c r="FF352" s="15"/>
      <c r="FG352" s="15"/>
      <c r="FH352" s="15"/>
      <c r="FI352" s="15"/>
      <c r="FJ352" s="15"/>
      <c r="FK352" s="15"/>
      <c r="FL352" s="15"/>
      <c r="FM352" s="15"/>
      <c r="FN352" s="15"/>
      <c r="FO352" s="15"/>
      <c r="FP352" s="15"/>
      <c r="FQ352" s="15"/>
      <c r="FR352" s="15"/>
      <c r="FS352" s="15"/>
      <c r="FT352" s="15"/>
      <c r="FU352" s="15"/>
      <c r="FV352" s="15"/>
      <c r="FW352" s="15"/>
      <c r="FX352" s="15"/>
      <c r="FY352" s="15"/>
      <c r="FZ352" s="15"/>
      <c r="GA352" s="15"/>
      <c r="GB352" s="15"/>
      <c r="GC352" s="15"/>
      <c r="GD352" s="15"/>
      <c r="GE352" s="15"/>
      <c r="GF352" s="15"/>
      <c r="GG352" s="15"/>
      <c r="GH352" s="15"/>
      <c r="GI352" s="15"/>
      <c r="GJ352" s="15"/>
      <c r="GK352" s="15"/>
      <c r="GL352" s="15"/>
      <c r="GM352" s="15"/>
      <c r="GN352" s="15"/>
      <c r="GO352" s="15"/>
      <c r="GP352" s="15"/>
      <c r="GQ352" s="15"/>
      <c r="GR352" s="15"/>
      <c r="GS352" s="15"/>
      <c r="GT352" s="15"/>
      <c r="GU352" s="15"/>
      <c r="GV352" s="15"/>
      <c r="GW352" s="15"/>
      <c r="GX352" s="15"/>
      <c r="GY352" s="15"/>
      <c r="GZ352" s="15"/>
      <c r="HA352" s="15"/>
      <c r="HB352" s="15"/>
      <c r="HC352" s="15"/>
      <c r="HD352" s="15"/>
      <c r="HE352" s="15"/>
      <c r="HF352" s="15"/>
      <c r="HG352" s="15"/>
      <c r="HH352" s="15"/>
      <c r="HI352" s="15"/>
      <c r="HJ352" s="15"/>
      <c r="HK352" s="15"/>
      <c r="HL352" s="15"/>
      <c r="HM352" s="15"/>
      <c r="HN352" s="15"/>
      <c r="HO352" s="15"/>
      <c r="HP352" s="15"/>
      <c r="HQ352" s="15"/>
      <c r="HR352" s="15"/>
      <c r="HS352" s="15"/>
      <c r="HT352" s="15"/>
      <c r="HU352" s="15"/>
      <c r="HV352" s="15"/>
      <c r="HW352" s="15"/>
      <c r="HX352" s="15"/>
      <c r="HY352" s="15"/>
      <c r="HZ352" s="15"/>
      <c r="IA352" s="15"/>
      <c r="IB352" s="15"/>
      <c r="IC352" s="15"/>
      <c r="ID352" s="15"/>
      <c r="IE352" s="15"/>
      <c r="IF352" s="15"/>
      <c r="IG352" s="15"/>
      <c r="IH352" s="15"/>
      <c r="II352" s="15"/>
      <c r="IJ352" s="15"/>
      <c r="IK352" s="15"/>
      <c r="IL352" s="15"/>
      <c r="IM352" s="15"/>
      <c r="IN352" s="15"/>
      <c r="IO352" s="15"/>
      <c r="IP352" s="15"/>
      <c r="IQ352" s="15"/>
      <c r="IR352" s="15"/>
      <c r="IS352" s="15"/>
      <c r="IT352" s="15"/>
      <c r="IU352" s="15"/>
      <c r="IV352" s="15"/>
    </row>
    <row r="353" spans="1:256" s="28" customFormat="1" ht="15" customHeight="1">
      <c r="A353" s="130"/>
      <c r="B353" s="551"/>
      <c r="C353" s="547" t="s">
        <v>970</v>
      </c>
      <c r="D353" s="548">
        <v>35700</v>
      </c>
      <c r="E353" s="549">
        <v>47700</v>
      </c>
      <c r="F353" s="549">
        <v>12872</v>
      </c>
      <c r="G353" s="550">
        <f t="shared" si="13"/>
        <v>26.985324947589103</v>
      </c>
      <c r="O353" s="69"/>
      <c r="P353" s="15"/>
      <c r="Q353" s="15"/>
      <c r="R353" s="15"/>
      <c r="S353" s="15"/>
      <c r="T353" s="134"/>
      <c r="U353" s="15"/>
      <c r="V353" s="15"/>
      <c r="W353" s="15"/>
      <c r="X353" s="15"/>
      <c r="Y353" s="15"/>
      <c r="Z353" s="15"/>
      <c r="AA353" s="15"/>
      <c r="AB353" s="15"/>
      <c r="AC353" s="15"/>
      <c r="AD353" s="15"/>
      <c r="AE353" s="15"/>
      <c r="AF353" s="15"/>
      <c r="AG353" s="15"/>
      <c r="AH353" s="15"/>
      <c r="AI353" s="15"/>
      <c r="AJ353" s="15"/>
      <c r="AK353" s="15"/>
      <c r="AL353" s="15"/>
      <c r="AM353" s="15"/>
      <c r="AN353" s="15"/>
      <c r="AO353" s="15"/>
      <c r="AP353" s="15"/>
      <c r="AQ353" s="15"/>
      <c r="AR353" s="15"/>
      <c r="AS353" s="15"/>
      <c r="AT353" s="15"/>
      <c r="AU353" s="15"/>
      <c r="AV353" s="15"/>
      <c r="AW353" s="15"/>
      <c r="AX353" s="15"/>
      <c r="AY353" s="15"/>
      <c r="AZ353" s="15"/>
      <c r="BA353" s="15"/>
      <c r="BB353" s="15"/>
      <c r="BC353" s="15"/>
      <c r="BD353" s="15"/>
      <c r="BE353" s="15"/>
      <c r="BF353" s="15"/>
      <c r="BG353" s="15"/>
      <c r="BH353" s="15"/>
      <c r="BI353" s="15"/>
      <c r="BJ353" s="15"/>
      <c r="BK353" s="15"/>
      <c r="BL353" s="15"/>
      <c r="BM353" s="15"/>
      <c r="BN353" s="15"/>
      <c r="BO353" s="15"/>
      <c r="BP353" s="15"/>
      <c r="BQ353" s="15"/>
      <c r="BR353" s="15"/>
      <c r="BS353" s="15"/>
      <c r="BT353" s="15"/>
      <c r="BU353" s="15"/>
      <c r="BV353" s="15"/>
      <c r="BW353" s="15"/>
      <c r="BX353" s="15"/>
      <c r="BY353" s="15"/>
      <c r="BZ353" s="15"/>
      <c r="CA353" s="15"/>
      <c r="CB353" s="15"/>
      <c r="CC353" s="15"/>
      <c r="CD353" s="15"/>
      <c r="CE353" s="15"/>
      <c r="CF353" s="15"/>
      <c r="CG353" s="15"/>
      <c r="CH353" s="15"/>
      <c r="CI353" s="15"/>
      <c r="CJ353" s="15"/>
      <c r="CK353" s="15"/>
      <c r="CL353" s="15"/>
      <c r="CM353" s="15"/>
      <c r="CN353" s="15"/>
      <c r="CO353" s="15"/>
      <c r="CP353" s="15"/>
      <c r="CQ353" s="15"/>
      <c r="CR353" s="15"/>
      <c r="CS353" s="15"/>
      <c r="CT353" s="15"/>
      <c r="CU353" s="15"/>
      <c r="CV353" s="15"/>
      <c r="CW353" s="15"/>
      <c r="CX353" s="15"/>
      <c r="CY353" s="15"/>
      <c r="CZ353" s="15"/>
      <c r="DA353" s="15"/>
      <c r="DB353" s="15"/>
      <c r="DC353" s="15"/>
      <c r="DD353" s="15"/>
      <c r="DE353" s="15"/>
      <c r="DF353" s="15"/>
      <c r="DG353" s="15"/>
      <c r="DH353" s="15"/>
      <c r="DI353" s="15"/>
      <c r="DJ353" s="15"/>
      <c r="DK353" s="15"/>
      <c r="DL353" s="15"/>
      <c r="DM353" s="15"/>
      <c r="DN353" s="15"/>
      <c r="DO353" s="15"/>
      <c r="DP353" s="15"/>
      <c r="DQ353" s="15"/>
      <c r="DR353" s="15"/>
      <c r="DS353" s="15"/>
      <c r="DT353" s="15"/>
      <c r="DU353" s="15"/>
      <c r="DV353" s="15"/>
      <c r="DW353" s="15"/>
      <c r="DX353" s="15"/>
      <c r="DY353" s="15"/>
      <c r="DZ353" s="15"/>
      <c r="EA353" s="15"/>
      <c r="EB353" s="15"/>
      <c r="EC353" s="15"/>
      <c r="ED353" s="15"/>
      <c r="EE353" s="15"/>
      <c r="EF353" s="15"/>
      <c r="EG353" s="15"/>
      <c r="EH353" s="15"/>
      <c r="EI353" s="15"/>
      <c r="EJ353" s="15"/>
      <c r="EK353" s="15"/>
      <c r="EL353" s="15"/>
      <c r="EM353" s="15"/>
      <c r="EN353" s="15"/>
      <c r="EO353" s="15"/>
      <c r="EP353" s="15"/>
      <c r="EQ353" s="15"/>
      <c r="ER353" s="15"/>
      <c r="ES353" s="15"/>
      <c r="ET353" s="15"/>
      <c r="EU353" s="15"/>
      <c r="EV353" s="15"/>
      <c r="EW353" s="15"/>
      <c r="EX353" s="15"/>
      <c r="EY353" s="15"/>
      <c r="EZ353" s="15"/>
      <c r="FA353" s="15"/>
      <c r="FB353" s="15"/>
      <c r="FC353" s="15"/>
      <c r="FD353" s="15"/>
      <c r="FE353" s="15"/>
      <c r="FF353" s="15"/>
      <c r="FG353" s="15"/>
      <c r="FH353" s="15"/>
      <c r="FI353" s="15"/>
      <c r="FJ353" s="15"/>
      <c r="FK353" s="15"/>
      <c r="FL353" s="15"/>
      <c r="FM353" s="15"/>
      <c r="FN353" s="15"/>
      <c r="FO353" s="15"/>
      <c r="FP353" s="15"/>
      <c r="FQ353" s="15"/>
      <c r="FR353" s="15"/>
      <c r="FS353" s="15"/>
      <c r="FT353" s="15"/>
      <c r="FU353" s="15"/>
      <c r="FV353" s="15"/>
      <c r="FW353" s="15"/>
      <c r="FX353" s="15"/>
      <c r="FY353" s="15"/>
      <c r="FZ353" s="15"/>
      <c r="GA353" s="15"/>
      <c r="GB353" s="15"/>
      <c r="GC353" s="15"/>
      <c r="GD353" s="15"/>
      <c r="GE353" s="15"/>
      <c r="GF353" s="15"/>
      <c r="GG353" s="15"/>
      <c r="GH353" s="15"/>
      <c r="GI353" s="15"/>
      <c r="GJ353" s="15"/>
      <c r="GK353" s="15"/>
      <c r="GL353" s="15"/>
      <c r="GM353" s="15"/>
      <c r="GN353" s="15"/>
      <c r="GO353" s="15"/>
      <c r="GP353" s="15"/>
      <c r="GQ353" s="15"/>
      <c r="GR353" s="15"/>
      <c r="GS353" s="15"/>
      <c r="GT353" s="15"/>
      <c r="GU353" s="15"/>
      <c r="GV353" s="15"/>
      <c r="GW353" s="15"/>
      <c r="GX353" s="15"/>
      <c r="GY353" s="15"/>
      <c r="GZ353" s="15"/>
      <c r="HA353" s="15"/>
      <c r="HB353" s="15"/>
      <c r="HC353" s="15"/>
      <c r="HD353" s="15"/>
      <c r="HE353" s="15"/>
      <c r="HF353" s="15"/>
      <c r="HG353" s="15"/>
      <c r="HH353" s="15"/>
      <c r="HI353" s="15"/>
      <c r="HJ353" s="15"/>
      <c r="HK353" s="15"/>
      <c r="HL353" s="15"/>
      <c r="HM353" s="15"/>
      <c r="HN353" s="15"/>
      <c r="HO353" s="15"/>
      <c r="HP353" s="15"/>
      <c r="HQ353" s="15"/>
      <c r="HR353" s="15"/>
      <c r="HS353" s="15"/>
      <c r="HT353" s="15"/>
      <c r="HU353" s="15"/>
      <c r="HV353" s="15"/>
      <c r="HW353" s="15"/>
      <c r="HX353" s="15"/>
      <c r="HY353" s="15"/>
      <c r="HZ353" s="15"/>
      <c r="IA353" s="15"/>
      <c r="IB353" s="15"/>
      <c r="IC353" s="15"/>
      <c r="ID353" s="15"/>
      <c r="IE353" s="15"/>
      <c r="IF353" s="15"/>
      <c r="IG353" s="15"/>
      <c r="IH353" s="15"/>
      <c r="II353" s="15"/>
      <c r="IJ353" s="15"/>
      <c r="IK353" s="15"/>
      <c r="IL353" s="15"/>
      <c r="IM353" s="15"/>
      <c r="IN353" s="15"/>
      <c r="IO353" s="15"/>
      <c r="IP353" s="15"/>
      <c r="IQ353" s="15"/>
      <c r="IR353" s="15"/>
      <c r="IS353" s="15"/>
      <c r="IT353" s="15"/>
      <c r="IU353" s="15"/>
      <c r="IV353" s="15"/>
    </row>
    <row r="354" spans="1:256" s="28" customFormat="1" ht="15" customHeight="1">
      <c r="A354" s="130" t="s">
        <v>159</v>
      </c>
      <c r="B354" s="127">
        <v>2212</v>
      </c>
      <c r="C354" s="545" t="s">
        <v>684</v>
      </c>
      <c r="D354" s="200">
        <v>14000</v>
      </c>
      <c r="E354" s="267">
        <v>62034</v>
      </c>
      <c r="F354" s="267">
        <v>19465</v>
      </c>
      <c r="G354" s="158">
        <f t="shared" si="13"/>
        <v>31.37795402521198</v>
      </c>
      <c r="O354" s="69"/>
      <c r="P354" s="15"/>
      <c r="Q354" s="15"/>
      <c r="R354" s="15"/>
      <c r="S354" s="15"/>
      <c r="T354" s="15"/>
      <c r="U354" s="15"/>
      <c r="V354" s="15"/>
      <c r="W354" s="15"/>
      <c r="X354" s="15"/>
      <c r="Y354" s="15"/>
      <c r="Z354" s="15"/>
      <c r="AA354" s="15"/>
      <c r="AB354" s="15"/>
      <c r="AC354" s="15"/>
      <c r="AD354" s="15"/>
      <c r="AE354" s="15"/>
      <c r="AF354" s="15"/>
      <c r="AG354" s="15"/>
      <c r="AH354" s="15"/>
      <c r="AI354" s="15"/>
      <c r="AJ354" s="15"/>
      <c r="AK354" s="15"/>
      <c r="AL354" s="15"/>
      <c r="AM354" s="15"/>
      <c r="AN354" s="15"/>
      <c r="AO354" s="15"/>
      <c r="AP354" s="15"/>
      <c r="AQ354" s="15"/>
      <c r="AR354" s="15"/>
      <c r="AS354" s="15"/>
      <c r="AT354" s="15"/>
      <c r="AU354" s="15"/>
      <c r="AV354" s="15"/>
      <c r="AW354" s="15"/>
      <c r="AX354" s="15"/>
      <c r="AY354" s="15"/>
      <c r="AZ354" s="15"/>
      <c r="BA354" s="15"/>
      <c r="BB354" s="15"/>
      <c r="BC354" s="15"/>
      <c r="BD354" s="15"/>
      <c r="BE354" s="15"/>
      <c r="BF354" s="15"/>
      <c r="BG354" s="15"/>
      <c r="BH354" s="15"/>
      <c r="BI354" s="15"/>
      <c r="BJ354" s="15"/>
      <c r="BK354" s="15"/>
      <c r="BL354" s="15"/>
      <c r="BM354" s="15"/>
      <c r="BN354" s="15"/>
      <c r="BO354" s="15"/>
      <c r="BP354" s="15"/>
      <c r="BQ354" s="15"/>
      <c r="BR354" s="15"/>
      <c r="BS354" s="15"/>
      <c r="BT354" s="15"/>
      <c r="BU354" s="15"/>
      <c r="BV354" s="15"/>
      <c r="BW354" s="15"/>
      <c r="BX354" s="15"/>
      <c r="BY354" s="15"/>
      <c r="BZ354" s="15"/>
      <c r="CA354" s="15"/>
      <c r="CB354" s="15"/>
      <c r="CC354" s="15"/>
      <c r="CD354" s="15"/>
      <c r="CE354" s="15"/>
      <c r="CF354" s="15"/>
      <c r="CG354" s="15"/>
      <c r="CH354" s="15"/>
      <c r="CI354" s="15"/>
      <c r="CJ354" s="15"/>
      <c r="CK354" s="15"/>
      <c r="CL354" s="15"/>
      <c r="CM354" s="15"/>
      <c r="CN354" s="15"/>
      <c r="CO354" s="15"/>
      <c r="CP354" s="15"/>
      <c r="CQ354" s="15"/>
      <c r="CR354" s="15"/>
      <c r="CS354" s="15"/>
      <c r="CT354" s="15"/>
      <c r="CU354" s="15"/>
      <c r="CV354" s="15"/>
      <c r="CW354" s="15"/>
      <c r="CX354" s="15"/>
      <c r="CY354" s="15"/>
      <c r="CZ354" s="15"/>
      <c r="DA354" s="15"/>
      <c r="DB354" s="15"/>
      <c r="DC354" s="15"/>
      <c r="DD354" s="15"/>
      <c r="DE354" s="15"/>
      <c r="DF354" s="15"/>
      <c r="DG354" s="15"/>
      <c r="DH354" s="15"/>
      <c r="DI354" s="15"/>
      <c r="DJ354" s="15"/>
      <c r="DK354" s="15"/>
      <c r="DL354" s="15"/>
      <c r="DM354" s="15"/>
      <c r="DN354" s="15"/>
      <c r="DO354" s="15"/>
      <c r="DP354" s="15"/>
      <c r="DQ354" s="15"/>
      <c r="DR354" s="15"/>
      <c r="DS354" s="15"/>
      <c r="DT354" s="15"/>
      <c r="DU354" s="15"/>
      <c r="DV354" s="15"/>
      <c r="DW354" s="15"/>
      <c r="DX354" s="15"/>
      <c r="DY354" s="15"/>
      <c r="DZ354" s="15"/>
      <c r="EA354" s="15"/>
      <c r="EB354" s="15"/>
      <c r="EC354" s="15"/>
      <c r="ED354" s="15"/>
      <c r="EE354" s="15"/>
      <c r="EF354" s="15"/>
      <c r="EG354" s="15"/>
      <c r="EH354" s="15"/>
      <c r="EI354" s="15"/>
      <c r="EJ354" s="15"/>
      <c r="EK354" s="15"/>
      <c r="EL354" s="15"/>
      <c r="EM354" s="15"/>
      <c r="EN354" s="15"/>
      <c r="EO354" s="15"/>
      <c r="EP354" s="15"/>
      <c r="EQ354" s="15"/>
      <c r="ER354" s="15"/>
      <c r="ES354" s="15"/>
      <c r="ET354" s="15"/>
      <c r="EU354" s="15"/>
      <c r="EV354" s="15"/>
      <c r="EW354" s="15"/>
      <c r="EX354" s="15"/>
      <c r="EY354" s="15"/>
      <c r="EZ354" s="15"/>
      <c r="FA354" s="15"/>
      <c r="FB354" s="15"/>
      <c r="FC354" s="15"/>
      <c r="FD354" s="15"/>
      <c r="FE354" s="15"/>
      <c r="FF354" s="15"/>
      <c r="FG354" s="15"/>
      <c r="FH354" s="15"/>
      <c r="FI354" s="15"/>
      <c r="FJ354" s="15"/>
      <c r="FK354" s="15"/>
      <c r="FL354" s="15"/>
      <c r="FM354" s="15"/>
      <c r="FN354" s="15"/>
      <c r="FO354" s="15"/>
      <c r="FP354" s="15"/>
      <c r="FQ354" s="15"/>
      <c r="FR354" s="15"/>
      <c r="FS354" s="15"/>
      <c r="FT354" s="15"/>
      <c r="FU354" s="15"/>
      <c r="FV354" s="15"/>
      <c r="FW354" s="15"/>
      <c r="FX354" s="15"/>
      <c r="FY354" s="15"/>
      <c r="FZ354" s="15"/>
      <c r="GA354" s="15"/>
      <c r="GB354" s="15"/>
      <c r="GC354" s="15"/>
      <c r="GD354" s="15"/>
      <c r="GE354" s="15"/>
      <c r="GF354" s="15"/>
      <c r="GG354" s="15"/>
      <c r="GH354" s="15"/>
      <c r="GI354" s="15"/>
      <c r="GJ354" s="15"/>
      <c r="GK354" s="15"/>
      <c r="GL354" s="15"/>
      <c r="GM354" s="15"/>
      <c r="GN354" s="15"/>
      <c r="GO354" s="15"/>
      <c r="GP354" s="15"/>
      <c r="GQ354" s="15"/>
      <c r="GR354" s="15"/>
      <c r="GS354" s="15"/>
      <c r="GT354" s="15"/>
      <c r="GU354" s="15"/>
      <c r="GV354" s="15"/>
      <c r="GW354" s="15"/>
      <c r="GX354" s="15"/>
      <c r="GY354" s="15"/>
      <c r="GZ354" s="15"/>
      <c r="HA354" s="15"/>
      <c r="HB354" s="15"/>
      <c r="HC354" s="15"/>
      <c r="HD354" s="15"/>
      <c r="HE354" s="15"/>
      <c r="HF354" s="15"/>
      <c r="HG354" s="15"/>
      <c r="HH354" s="15"/>
      <c r="HI354" s="15"/>
      <c r="HJ354" s="15"/>
      <c r="HK354" s="15"/>
      <c r="HL354" s="15"/>
      <c r="HM354" s="15"/>
      <c r="HN354" s="15"/>
      <c r="HO354" s="15"/>
      <c r="HP354" s="15"/>
      <c r="HQ354" s="15"/>
      <c r="HR354" s="15"/>
      <c r="HS354" s="15"/>
      <c r="HT354" s="15"/>
      <c r="HU354" s="15"/>
      <c r="HV354" s="15"/>
      <c r="HW354" s="15"/>
      <c r="HX354" s="15"/>
      <c r="HY354" s="15"/>
      <c r="HZ354" s="15"/>
      <c r="IA354" s="15"/>
      <c r="IB354" s="15"/>
      <c r="IC354" s="15"/>
      <c r="ID354" s="15"/>
      <c r="IE354" s="15"/>
      <c r="IF354" s="15"/>
      <c r="IG354" s="15"/>
      <c r="IH354" s="15"/>
      <c r="II354" s="15"/>
      <c r="IJ354" s="15"/>
      <c r="IK354" s="15"/>
      <c r="IL354" s="15"/>
      <c r="IM354" s="15"/>
      <c r="IN354" s="15"/>
      <c r="IO354" s="15"/>
      <c r="IP354" s="15"/>
      <c r="IQ354" s="15"/>
      <c r="IR354" s="15"/>
      <c r="IS354" s="15"/>
      <c r="IT354" s="15"/>
      <c r="IU354" s="15"/>
      <c r="IV354" s="15"/>
    </row>
    <row r="355" spans="1:256" s="28" customFormat="1" ht="14.25" customHeight="1">
      <c r="A355" s="179"/>
      <c r="B355" s="196"/>
      <c r="C355" s="195" t="s">
        <v>926</v>
      </c>
      <c r="D355" s="182">
        <f>D350+D354</f>
        <v>817100</v>
      </c>
      <c r="E355" s="182">
        <f>E350+E354</f>
        <v>1006955</v>
      </c>
      <c r="F355" s="210">
        <f>F350+F354</f>
        <v>808732</v>
      </c>
      <c r="G355" s="208">
        <f t="shared" si="13"/>
        <v>80.31461187441346</v>
      </c>
      <c r="O355" s="69"/>
      <c r="P355" s="15"/>
      <c r="Q355" s="15"/>
      <c r="R355" s="15"/>
      <c r="S355" s="15"/>
      <c r="T355" s="15"/>
      <c r="U355" s="15"/>
      <c r="V355" s="15"/>
      <c r="W355" s="15"/>
      <c r="X355" s="15"/>
      <c r="Y355" s="15"/>
      <c r="Z355" s="15"/>
      <c r="AA355" s="15"/>
      <c r="AB355" s="15"/>
      <c r="AC355" s="15"/>
      <c r="AD355" s="15"/>
      <c r="AE355" s="15"/>
      <c r="AF355" s="15"/>
      <c r="AG355" s="15"/>
      <c r="AH355" s="15"/>
      <c r="AI355" s="15"/>
      <c r="AJ355" s="15"/>
      <c r="AK355" s="15"/>
      <c r="AL355" s="15"/>
      <c r="AM355" s="15"/>
      <c r="AN355" s="15"/>
      <c r="AO355" s="15"/>
      <c r="AP355" s="15"/>
      <c r="AQ355" s="15"/>
      <c r="AR355" s="15"/>
      <c r="AS355" s="15"/>
      <c r="AT355" s="15"/>
      <c r="AU355" s="15"/>
      <c r="AV355" s="15"/>
      <c r="AW355" s="15"/>
      <c r="AX355" s="15"/>
      <c r="AY355" s="15"/>
      <c r="AZ355" s="15"/>
      <c r="BA355" s="15"/>
      <c r="BB355" s="15"/>
      <c r="BC355" s="15"/>
      <c r="BD355" s="15"/>
      <c r="BE355" s="15"/>
      <c r="BF355" s="15"/>
      <c r="BG355" s="15"/>
      <c r="BH355" s="15"/>
      <c r="BI355" s="15"/>
      <c r="BJ355" s="15"/>
      <c r="BK355" s="15"/>
      <c r="BL355" s="15"/>
      <c r="BM355" s="15"/>
      <c r="BN355" s="15"/>
      <c r="BO355" s="15"/>
      <c r="BP355" s="15"/>
      <c r="BQ355" s="15"/>
      <c r="BR355" s="15"/>
      <c r="BS355" s="15"/>
      <c r="BT355" s="15"/>
      <c r="BU355" s="15"/>
      <c r="BV355" s="15"/>
      <c r="BW355" s="15"/>
      <c r="BX355" s="15"/>
      <c r="BY355" s="15"/>
      <c r="BZ355" s="15"/>
      <c r="CA355" s="15"/>
      <c r="CB355" s="15"/>
      <c r="CC355" s="15"/>
      <c r="CD355" s="15"/>
      <c r="CE355" s="15"/>
      <c r="CF355" s="15"/>
      <c r="CG355" s="15"/>
      <c r="CH355" s="15"/>
      <c r="CI355" s="15"/>
      <c r="CJ355" s="15"/>
      <c r="CK355" s="15"/>
      <c r="CL355" s="15"/>
      <c r="CM355" s="15"/>
      <c r="CN355" s="15"/>
      <c r="CO355" s="15"/>
      <c r="CP355" s="15"/>
      <c r="CQ355" s="15"/>
      <c r="CR355" s="15"/>
      <c r="CS355" s="15"/>
      <c r="CT355" s="15"/>
      <c r="CU355" s="15"/>
      <c r="CV355" s="15"/>
      <c r="CW355" s="15"/>
      <c r="CX355" s="15"/>
      <c r="CY355" s="15"/>
      <c r="CZ355" s="15"/>
      <c r="DA355" s="15"/>
      <c r="DB355" s="15"/>
      <c r="DC355" s="15"/>
      <c r="DD355" s="15"/>
      <c r="DE355" s="15"/>
      <c r="DF355" s="15"/>
      <c r="DG355" s="15"/>
      <c r="DH355" s="15"/>
      <c r="DI355" s="15"/>
      <c r="DJ355" s="15"/>
      <c r="DK355" s="15"/>
      <c r="DL355" s="15"/>
      <c r="DM355" s="15"/>
      <c r="DN355" s="15"/>
      <c r="DO355" s="15"/>
      <c r="DP355" s="15"/>
      <c r="DQ355" s="15"/>
      <c r="DR355" s="15"/>
      <c r="DS355" s="15"/>
      <c r="DT355" s="15"/>
      <c r="DU355" s="15"/>
      <c r="DV355" s="15"/>
      <c r="DW355" s="15"/>
      <c r="DX355" s="15"/>
      <c r="DY355" s="15"/>
      <c r="DZ355" s="15"/>
      <c r="EA355" s="15"/>
      <c r="EB355" s="15"/>
      <c r="EC355" s="15"/>
      <c r="ED355" s="15"/>
      <c r="EE355" s="15"/>
      <c r="EF355" s="15"/>
      <c r="EG355" s="15"/>
      <c r="EH355" s="15"/>
      <c r="EI355" s="15"/>
      <c r="EJ355" s="15"/>
      <c r="EK355" s="15"/>
      <c r="EL355" s="15"/>
      <c r="EM355" s="15"/>
      <c r="EN355" s="15"/>
      <c r="EO355" s="15"/>
      <c r="EP355" s="15"/>
      <c r="EQ355" s="15"/>
      <c r="ER355" s="15"/>
      <c r="ES355" s="15"/>
      <c r="ET355" s="15"/>
      <c r="EU355" s="15"/>
      <c r="EV355" s="15"/>
      <c r="EW355" s="15"/>
      <c r="EX355" s="15"/>
      <c r="EY355" s="15"/>
      <c r="EZ355" s="15"/>
      <c r="FA355" s="15"/>
      <c r="FB355" s="15"/>
      <c r="FC355" s="15"/>
      <c r="FD355" s="15"/>
      <c r="FE355" s="15"/>
      <c r="FF355" s="15"/>
      <c r="FG355" s="15"/>
      <c r="FH355" s="15"/>
      <c r="FI355" s="15"/>
      <c r="FJ355" s="15"/>
      <c r="FK355" s="15"/>
      <c r="FL355" s="15"/>
      <c r="FM355" s="15"/>
      <c r="FN355" s="15"/>
      <c r="FO355" s="15"/>
      <c r="FP355" s="15"/>
      <c r="FQ355" s="15"/>
      <c r="FR355" s="15"/>
      <c r="FS355" s="15"/>
      <c r="FT355" s="15"/>
      <c r="FU355" s="15"/>
      <c r="FV355" s="15"/>
      <c r="FW355" s="15"/>
      <c r="FX355" s="15"/>
      <c r="FY355" s="15"/>
      <c r="FZ355" s="15"/>
      <c r="GA355" s="15"/>
      <c r="GB355" s="15"/>
      <c r="GC355" s="15"/>
      <c r="GD355" s="15"/>
      <c r="GE355" s="15"/>
      <c r="GF355" s="15"/>
      <c r="GG355" s="15"/>
      <c r="GH355" s="15"/>
      <c r="GI355" s="15"/>
      <c r="GJ355" s="15"/>
      <c r="GK355" s="15"/>
      <c r="GL355" s="15"/>
      <c r="GM355" s="15"/>
      <c r="GN355" s="15"/>
      <c r="GO355" s="15"/>
      <c r="GP355" s="15"/>
      <c r="GQ355" s="15"/>
      <c r="GR355" s="15"/>
      <c r="GS355" s="15"/>
      <c r="GT355" s="15"/>
      <c r="GU355" s="15"/>
      <c r="GV355" s="15"/>
      <c r="GW355" s="15"/>
      <c r="GX355" s="15"/>
      <c r="GY355" s="15"/>
      <c r="GZ355" s="15"/>
      <c r="HA355" s="15"/>
      <c r="HB355" s="15"/>
      <c r="HC355" s="15"/>
      <c r="HD355" s="15"/>
      <c r="HE355" s="15"/>
      <c r="HF355" s="15"/>
      <c r="HG355" s="15"/>
      <c r="HH355" s="15"/>
      <c r="HI355" s="15"/>
      <c r="HJ355" s="15"/>
      <c r="HK355" s="15"/>
      <c r="HL355" s="15"/>
      <c r="HM355" s="15"/>
      <c r="HN355" s="15"/>
      <c r="HO355" s="15"/>
      <c r="HP355" s="15"/>
      <c r="HQ355" s="15"/>
      <c r="HR355" s="15"/>
      <c r="HS355" s="15"/>
      <c r="HT355" s="15"/>
      <c r="HU355" s="15"/>
      <c r="HV355" s="15"/>
      <c r="HW355" s="15"/>
      <c r="HX355" s="15"/>
      <c r="HY355" s="15"/>
      <c r="HZ355" s="15"/>
      <c r="IA355" s="15"/>
      <c r="IB355" s="15"/>
      <c r="IC355" s="15"/>
      <c r="ID355" s="15"/>
      <c r="IE355" s="15"/>
      <c r="IF355" s="15"/>
      <c r="IG355" s="15"/>
      <c r="IH355" s="15"/>
      <c r="II355" s="15"/>
      <c r="IJ355" s="15"/>
      <c r="IK355" s="15"/>
      <c r="IL355" s="15"/>
      <c r="IM355" s="15"/>
      <c r="IN355" s="15"/>
      <c r="IO355" s="15"/>
      <c r="IP355" s="15"/>
      <c r="IQ355" s="15"/>
      <c r="IR355" s="15"/>
      <c r="IS355" s="15"/>
      <c r="IT355" s="15"/>
      <c r="IU355" s="15"/>
      <c r="IV355" s="15"/>
    </row>
    <row r="356" spans="1:256" s="28" customFormat="1" ht="14.25" customHeight="1">
      <c r="A356" s="16"/>
      <c r="B356" s="59"/>
      <c r="C356" s="183"/>
      <c r="D356" s="186"/>
      <c r="E356" s="186"/>
      <c r="F356" s="186"/>
      <c r="G356" s="335"/>
      <c r="O356" s="69"/>
      <c r="P356" s="15"/>
      <c r="Q356" s="15"/>
      <c r="R356" s="15"/>
      <c r="S356" s="15"/>
      <c r="T356" s="15"/>
      <c r="U356" s="15"/>
      <c r="V356" s="15"/>
      <c r="W356" s="15"/>
      <c r="X356" s="15"/>
      <c r="Y356" s="15"/>
      <c r="Z356" s="15"/>
      <c r="AA356" s="15"/>
      <c r="AB356" s="15"/>
      <c r="AC356" s="15"/>
      <c r="AD356" s="15"/>
      <c r="AE356" s="15"/>
      <c r="AF356" s="15"/>
      <c r="AG356" s="15"/>
      <c r="AH356" s="15"/>
      <c r="AI356" s="15"/>
      <c r="AJ356" s="15"/>
      <c r="AK356" s="15"/>
      <c r="AL356" s="15"/>
      <c r="AM356" s="15"/>
      <c r="AN356" s="15"/>
      <c r="AO356" s="15"/>
      <c r="AP356" s="15"/>
      <c r="AQ356" s="15"/>
      <c r="AR356" s="15"/>
      <c r="AS356" s="15"/>
      <c r="AT356" s="15"/>
      <c r="AU356" s="15"/>
      <c r="AV356" s="15"/>
      <c r="AW356" s="15"/>
      <c r="AX356" s="15"/>
      <c r="AY356" s="15"/>
      <c r="AZ356" s="15"/>
      <c r="BA356" s="15"/>
      <c r="BB356" s="15"/>
      <c r="BC356" s="15"/>
      <c r="BD356" s="15"/>
      <c r="BE356" s="15"/>
      <c r="BF356" s="15"/>
      <c r="BG356" s="15"/>
      <c r="BH356" s="15"/>
      <c r="BI356" s="15"/>
      <c r="BJ356" s="15"/>
      <c r="BK356" s="15"/>
      <c r="BL356" s="15"/>
      <c r="BM356" s="15"/>
      <c r="BN356" s="15"/>
      <c r="BO356" s="15"/>
      <c r="BP356" s="15"/>
      <c r="BQ356" s="15"/>
      <c r="BR356" s="15"/>
      <c r="BS356" s="15"/>
      <c r="BT356" s="15"/>
      <c r="BU356" s="15"/>
      <c r="BV356" s="15"/>
      <c r="BW356" s="15"/>
      <c r="BX356" s="15"/>
      <c r="BY356" s="15"/>
      <c r="BZ356" s="15"/>
      <c r="CA356" s="15"/>
      <c r="CB356" s="15"/>
      <c r="CC356" s="15"/>
      <c r="CD356" s="15"/>
      <c r="CE356" s="15"/>
      <c r="CF356" s="15"/>
      <c r="CG356" s="15"/>
      <c r="CH356" s="15"/>
      <c r="CI356" s="15"/>
      <c r="CJ356" s="15"/>
      <c r="CK356" s="15"/>
      <c r="CL356" s="15"/>
      <c r="CM356" s="15"/>
      <c r="CN356" s="15"/>
      <c r="CO356" s="15"/>
      <c r="CP356" s="15"/>
      <c r="CQ356" s="15"/>
      <c r="CR356" s="15"/>
      <c r="CS356" s="15"/>
      <c r="CT356" s="15"/>
      <c r="CU356" s="15"/>
      <c r="CV356" s="15"/>
      <c r="CW356" s="15"/>
      <c r="CX356" s="15"/>
      <c r="CY356" s="15"/>
      <c r="CZ356" s="15"/>
      <c r="DA356" s="15"/>
      <c r="DB356" s="15"/>
      <c r="DC356" s="15"/>
      <c r="DD356" s="15"/>
      <c r="DE356" s="15"/>
      <c r="DF356" s="15"/>
      <c r="DG356" s="15"/>
      <c r="DH356" s="15"/>
      <c r="DI356" s="15"/>
      <c r="DJ356" s="15"/>
      <c r="DK356" s="15"/>
      <c r="DL356" s="15"/>
      <c r="DM356" s="15"/>
      <c r="DN356" s="15"/>
      <c r="DO356" s="15"/>
      <c r="DP356" s="15"/>
      <c r="DQ356" s="15"/>
      <c r="DR356" s="15"/>
      <c r="DS356" s="15"/>
      <c r="DT356" s="15"/>
      <c r="DU356" s="15"/>
      <c r="DV356" s="15"/>
      <c r="DW356" s="15"/>
      <c r="DX356" s="15"/>
      <c r="DY356" s="15"/>
      <c r="DZ356" s="15"/>
      <c r="EA356" s="15"/>
      <c r="EB356" s="15"/>
      <c r="EC356" s="15"/>
      <c r="ED356" s="15"/>
      <c r="EE356" s="15"/>
      <c r="EF356" s="15"/>
      <c r="EG356" s="15"/>
      <c r="EH356" s="15"/>
      <c r="EI356" s="15"/>
      <c r="EJ356" s="15"/>
      <c r="EK356" s="15"/>
      <c r="EL356" s="15"/>
      <c r="EM356" s="15"/>
      <c r="EN356" s="15"/>
      <c r="EO356" s="15"/>
      <c r="EP356" s="15"/>
      <c r="EQ356" s="15"/>
      <c r="ER356" s="15"/>
      <c r="ES356" s="15"/>
      <c r="ET356" s="15"/>
      <c r="EU356" s="15"/>
      <c r="EV356" s="15"/>
      <c r="EW356" s="15"/>
      <c r="EX356" s="15"/>
      <c r="EY356" s="15"/>
      <c r="EZ356" s="15"/>
      <c r="FA356" s="15"/>
      <c r="FB356" s="15"/>
      <c r="FC356" s="15"/>
      <c r="FD356" s="15"/>
      <c r="FE356" s="15"/>
      <c r="FF356" s="15"/>
      <c r="FG356" s="15"/>
      <c r="FH356" s="15"/>
      <c r="FI356" s="15"/>
      <c r="FJ356" s="15"/>
      <c r="FK356" s="15"/>
      <c r="FL356" s="15"/>
      <c r="FM356" s="15"/>
      <c r="FN356" s="15"/>
      <c r="FO356" s="15"/>
      <c r="FP356" s="15"/>
      <c r="FQ356" s="15"/>
      <c r="FR356" s="15"/>
      <c r="FS356" s="15"/>
      <c r="FT356" s="15"/>
      <c r="FU356" s="15"/>
      <c r="FV356" s="15"/>
      <c r="FW356" s="15"/>
      <c r="FX356" s="15"/>
      <c r="FY356" s="15"/>
      <c r="FZ356" s="15"/>
      <c r="GA356" s="15"/>
      <c r="GB356" s="15"/>
      <c r="GC356" s="15"/>
      <c r="GD356" s="15"/>
      <c r="GE356" s="15"/>
      <c r="GF356" s="15"/>
      <c r="GG356" s="15"/>
      <c r="GH356" s="15"/>
      <c r="GI356" s="15"/>
      <c r="GJ356" s="15"/>
      <c r="GK356" s="15"/>
      <c r="GL356" s="15"/>
      <c r="GM356" s="15"/>
      <c r="GN356" s="15"/>
      <c r="GO356" s="15"/>
      <c r="GP356" s="15"/>
      <c r="GQ356" s="15"/>
      <c r="GR356" s="15"/>
      <c r="GS356" s="15"/>
      <c r="GT356" s="15"/>
      <c r="GU356" s="15"/>
      <c r="GV356" s="15"/>
      <c r="GW356" s="15"/>
      <c r="GX356" s="15"/>
      <c r="GY356" s="15"/>
      <c r="GZ356" s="15"/>
      <c r="HA356" s="15"/>
      <c r="HB356" s="15"/>
      <c r="HC356" s="15"/>
      <c r="HD356" s="15"/>
      <c r="HE356" s="15"/>
      <c r="HF356" s="15"/>
      <c r="HG356" s="15"/>
      <c r="HH356" s="15"/>
      <c r="HI356" s="15"/>
      <c r="HJ356" s="15"/>
      <c r="HK356" s="15"/>
      <c r="HL356" s="15"/>
      <c r="HM356" s="15"/>
      <c r="HN356" s="15"/>
      <c r="HO356" s="15"/>
      <c r="HP356" s="15"/>
      <c r="HQ356" s="15"/>
      <c r="HR356" s="15"/>
      <c r="HS356" s="15"/>
      <c r="HT356" s="15"/>
      <c r="HU356" s="15"/>
      <c r="HV356" s="15"/>
      <c r="HW356" s="15"/>
      <c r="HX356" s="15"/>
      <c r="HY356" s="15"/>
      <c r="HZ356" s="15"/>
      <c r="IA356" s="15"/>
      <c r="IB356" s="15"/>
      <c r="IC356" s="15"/>
      <c r="ID356" s="15"/>
      <c r="IE356" s="15"/>
      <c r="IF356" s="15"/>
      <c r="IG356" s="15"/>
      <c r="IH356" s="15"/>
      <c r="II356" s="15"/>
      <c r="IJ356" s="15"/>
      <c r="IK356" s="15"/>
      <c r="IL356" s="15"/>
      <c r="IM356" s="15"/>
      <c r="IN356" s="15"/>
      <c r="IO356" s="15"/>
      <c r="IP356" s="15"/>
      <c r="IQ356" s="15"/>
      <c r="IR356" s="15"/>
      <c r="IS356" s="15"/>
      <c r="IT356" s="15"/>
      <c r="IU356" s="15"/>
      <c r="IV356" s="15"/>
    </row>
    <row r="357" spans="1:7" ht="17.25" customHeight="1">
      <c r="A357" s="847" t="s">
        <v>368</v>
      </c>
      <c r="B357" s="847"/>
      <c r="C357" s="847"/>
      <c r="D357" s="447"/>
      <c r="E357" s="447"/>
      <c r="F357" s="447"/>
      <c r="G357" s="99"/>
    </row>
    <row r="358" spans="1:7" ht="25.5" customHeight="1">
      <c r="A358" s="7" t="s">
        <v>325</v>
      </c>
      <c r="B358" s="7" t="s">
        <v>327</v>
      </c>
      <c r="C358" s="5" t="s">
        <v>328</v>
      </c>
      <c r="D358" s="44" t="s">
        <v>471</v>
      </c>
      <c r="E358" s="51" t="s">
        <v>472</v>
      </c>
      <c r="F358" s="5" t="s">
        <v>299</v>
      </c>
      <c r="G358" s="43" t="s">
        <v>473</v>
      </c>
    </row>
    <row r="359" spans="1:22" ht="21" customHeight="1">
      <c r="A359" s="130" t="s">
        <v>159</v>
      </c>
      <c r="B359" s="127">
        <v>2223</v>
      </c>
      <c r="C359" s="131" t="s">
        <v>401</v>
      </c>
      <c r="D359" s="298">
        <v>1500</v>
      </c>
      <c r="E359" s="298">
        <v>1500</v>
      </c>
      <c r="F359" s="298">
        <v>1129</v>
      </c>
      <c r="G359" s="157">
        <f aca="true" t="shared" si="14" ref="G359:G364">F359/E359*100</f>
        <v>75.26666666666667</v>
      </c>
      <c r="V359" s="300"/>
    </row>
    <row r="360" spans="1:22" ht="22.5" customHeight="1">
      <c r="A360" s="130" t="s">
        <v>159</v>
      </c>
      <c r="B360" s="127">
        <v>2212</v>
      </c>
      <c r="C360" s="131" t="s">
        <v>78</v>
      </c>
      <c r="D360" s="298">
        <v>0</v>
      </c>
      <c r="E360" s="298">
        <v>5</v>
      </c>
      <c r="F360" s="298">
        <v>5</v>
      </c>
      <c r="G360" s="157">
        <f t="shared" si="14"/>
        <v>100</v>
      </c>
      <c r="V360" s="300"/>
    </row>
    <row r="361" spans="1:22" ht="24" customHeight="1">
      <c r="A361" s="130" t="s">
        <v>159</v>
      </c>
      <c r="B361" s="127">
        <v>2212</v>
      </c>
      <c r="C361" s="131" t="s">
        <v>228</v>
      </c>
      <c r="D361" s="298">
        <v>0</v>
      </c>
      <c r="E361" s="298">
        <v>415</v>
      </c>
      <c r="F361" s="298">
        <v>74</v>
      </c>
      <c r="G361" s="157">
        <f t="shared" si="14"/>
        <v>17.83132530120482</v>
      </c>
      <c r="V361" s="300"/>
    </row>
    <row r="362" spans="1:22" ht="22.5" customHeight="1">
      <c r="A362" s="130" t="s">
        <v>159</v>
      </c>
      <c r="B362" s="127">
        <v>2212</v>
      </c>
      <c r="C362" s="131" t="s">
        <v>229</v>
      </c>
      <c r="D362" s="298">
        <v>0</v>
      </c>
      <c r="E362" s="298">
        <v>519</v>
      </c>
      <c r="F362" s="298">
        <v>476</v>
      </c>
      <c r="G362" s="157">
        <f t="shared" si="14"/>
        <v>91.71483622350675</v>
      </c>
      <c r="V362" s="300"/>
    </row>
    <row r="363" spans="1:22" ht="37.5" customHeight="1">
      <c r="A363" s="130" t="s">
        <v>159</v>
      </c>
      <c r="B363" s="127">
        <v>2212</v>
      </c>
      <c r="C363" s="131" t="s">
        <v>521</v>
      </c>
      <c r="D363" s="298">
        <v>0</v>
      </c>
      <c r="E363" s="298">
        <v>52000</v>
      </c>
      <c r="F363" s="298">
        <v>52000</v>
      </c>
      <c r="G363" s="157">
        <f t="shared" si="14"/>
        <v>100</v>
      </c>
      <c r="V363" s="300"/>
    </row>
    <row r="364" spans="1:256" s="105" customFormat="1" ht="14.25" customHeight="1">
      <c r="A364" s="179"/>
      <c r="B364" s="196"/>
      <c r="C364" s="195" t="s">
        <v>741</v>
      </c>
      <c r="D364" s="180">
        <f>SUM(D359:D363)</f>
        <v>1500</v>
      </c>
      <c r="E364" s="180">
        <f>SUM(E359:E363)</f>
        <v>54439</v>
      </c>
      <c r="F364" s="180">
        <f>SUM(F359:F363)</f>
        <v>53684</v>
      </c>
      <c r="G364" s="170">
        <f t="shared" si="14"/>
        <v>98.61312661878434</v>
      </c>
      <c r="H364" s="109"/>
      <c r="I364" s="28"/>
      <c r="J364" s="28"/>
      <c r="K364" s="28"/>
      <c r="L364" s="28"/>
      <c r="M364" s="28"/>
      <c r="N364" s="28"/>
      <c r="O364" s="69"/>
      <c r="P364" s="69"/>
      <c r="Q364" s="15"/>
      <c r="R364" s="15"/>
      <c r="S364" s="15"/>
      <c r="T364" s="15"/>
      <c r="U364" s="15"/>
      <c r="V364" s="15"/>
      <c r="W364" s="15"/>
      <c r="X364" s="15"/>
      <c r="Y364" s="15"/>
      <c r="Z364" s="15"/>
      <c r="AA364" s="15"/>
      <c r="AB364" s="15"/>
      <c r="AC364" s="15"/>
      <c r="AD364" s="15"/>
      <c r="AE364" s="15"/>
      <c r="AF364" s="15"/>
      <c r="AG364" s="15"/>
      <c r="AH364" s="15"/>
      <c r="AI364" s="15"/>
      <c r="AJ364" s="15"/>
      <c r="AK364" s="15"/>
      <c r="AL364" s="15"/>
      <c r="AM364" s="15"/>
      <c r="AN364" s="15"/>
      <c r="AO364" s="15"/>
      <c r="AP364" s="15"/>
      <c r="AQ364" s="15"/>
      <c r="AR364" s="15"/>
      <c r="AS364" s="15"/>
      <c r="AT364" s="15"/>
      <c r="AU364" s="15"/>
      <c r="AV364" s="15"/>
      <c r="AW364" s="15"/>
      <c r="AX364" s="15"/>
      <c r="AY364" s="15"/>
      <c r="AZ364" s="15"/>
      <c r="BA364" s="15"/>
      <c r="BB364" s="15"/>
      <c r="BC364" s="15"/>
      <c r="BD364" s="15"/>
      <c r="BE364" s="15"/>
      <c r="BF364" s="15"/>
      <c r="BG364" s="15"/>
      <c r="BH364" s="15"/>
      <c r="BI364" s="15"/>
      <c r="BJ364" s="15"/>
      <c r="BK364" s="15"/>
      <c r="BL364" s="15"/>
      <c r="BM364" s="15"/>
      <c r="BN364" s="15"/>
      <c r="BO364" s="15"/>
      <c r="BP364" s="15"/>
      <c r="BQ364" s="15"/>
      <c r="BR364" s="15"/>
      <c r="BS364" s="15"/>
      <c r="BT364" s="15"/>
      <c r="BU364" s="15"/>
      <c r="BV364" s="15"/>
      <c r="BW364" s="15"/>
      <c r="BX364" s="15"/>
      <c r="BY364" s="15"/>
      <c r="BZ364" s="15"/>
      <c r="CA364" s="15"/>
      <c r="CB364" s="15"/>
      <c r="CC364" s="15"/>
      <c r="CD364" s="15"/>
      <c r="CE364" s="15"/>
      <c r="CF364" s="15"/>
      <c r="CG364" s="15"/>
      <c r="CH364" s="15"/>
      <c r="CI364" s="15"/>
      <c r="CJ364" s="15"/>
      <c r="CK364" s="15"/>
      <c r="CL364" s="15"/>
      <c r="CM364" s="15"/>
      <c r="CN364" s="15"/>
      <c r="CO364" s="15"/>
      <c r="CP364" s="15"/>
      <c r="CQ364" s="15"/>
      <c r="CR364" s="15"/>
      <c r="CS364" s="15"/>
      <c r="CT364" s="15"/>
      <c r="CU364" s="15"/>
      <c r="CV364" s="15"/>
      <c r="CW364" s="15"/>
      <c r="CX364" s="15"/>
      <c r="CY364" s="15"/>
      <c r="CZ364" s="15"/>
      <c r="DA364" s="15"/>
      <c r="DB364" s="15"/>
      <c r="DC364" s="15"/>
      <c r="DD364" s="15"/>
      <c r="DE364" s="15"/>
      <c r="DF364" s="15"/>
      <c r="DG364" s="15"/>
      <c r="DH364" s="15"/>
      <c r="DI364" s="15"/>
      <c r="DJ364" s="15"/>
      <c r="DK364" s="15"/>
      <c r="DL364" s="15"/>
      <c r="DM364" s="15"/>
      <c r="DN364" s="15"/>
      <c r="DO364" s="15"/>
      <c r="DP364" s="15"/>
      <c r="DQ364" s="15"/>
      <c r="DR364" s="15"/>
      <c r="DS364" s="15"/>
      <c r="DT364" s="15"/>
      <c r="DU364" s="15"/>
      <c r="DV364" s="15"/>
      <c r="DW364" s="15"/>
      <c r="DX364" s="15"/>
      <c r="DY364" s="15"/>
      <c r="DZ364" s="15"/>
      <c r="EA364" s="15"/>
      <c r="EB364" s="15"/>
      <c r="EC364" s="15"/>
      <c r="ED364" s="15"/>
      <c r="EE364" s="15"/>
      <c r="EF364" s="15"/>
      <c r="EG364" s="15"/>
      <c r="EH364" s="15"/>
      <c r="EI364" s="15"/>
      <c r="EJ364" s="15"/>
      <c r="EK364" s="15"/>
      <c r="EL364" s="15"/>
      <c r="EM364" s="15"/>
      <c r="EN364" s="15"/>
      <c r="EO364" s="15"/>
      <c r="EP364" s="15"/>
      <c r="EQ364" s="15"/>
      <c r="ER364" s="15"/>
      <c r="ES364" s="15"/>
      <c r="ET364" s="15"/>
      <c r="EU364" s="15"/>
      <c r="EV364" s="15"/>
      <c r="EW364" s="15"/>
      <c r="EX364" s="15"/>
      <c r="EY364" s="15"/>
      <c r="EZ364" s="15"/>
      <c r="FA364" s="15"/>
      <c r="FB364" s="15"/>
      <c r="FC364" s="15"/>
      <c r="FD364" s="15"/>
      <c r="FE364" s="15"/>
      <c r="FF364" s="15"/>
      <c r="FG364" s="15"/>
      <c r="FH364" s="15"/>
      <c r="FI364" s="15"/>
      <c r="FJ364" s="15"/>
      <c r="FK364" s="15"/>
      <c r="FL364" s="15"/>
      <c r="FM364" s="15"/>
      <c r="FN364" s="15"/>
      <c r="FO364" s="15"/>
      <c r="FP364" s="15"/>
      <c r="FQ364" s="15"/>
      <c r="FR364" s="15"/>
      <c r="FS364" s="15"/>
      <c r="FT364" s="15"/>
      <c r="FU364" s="15"/>
      <c r="FV364" s="15"/>
      <c r="FW364" s="15"/>
      <c r="FX364" s="15"/>
      <c r="FY364" s="15"/>
      <c r="FZ364" s="15"/>
      <c r="GA364" s="15"/>
      <c r="GB364" s="15"/>
      <c r="GC364" s="15"/>
      <c r="GD364" s="15"/>
      <c r="GE364" s="15"/>
      <c r="GF364" s="15"/>
      <c r="GG364" s="15"/>
      <c r="GH364" s="15"/>
      <c r="GI364" s="15"/>
      <c r="GJ364" s="15"/>
      <c r="GK364" s="15"/>
      <c r="GL364" s="15"/>
      <c r="GM364" s="15"/>
      <c r="GN364" s="15"/>
      <c r="GO364" s="15"/>
      <c r="GP364" s="15"/>
      <c r="GQ364" s="15"/>
      <c r="GR364" s="15"/>
      <c r="GS364" s="15"/>
      <c r="GT364" s="15"/>
      <c r="GU364" s="15"/>
      <c r="GV364" s="15"/>
      <c r="GW364" s="15"/>
      <c r="GX364" s="15"/>
      <c r="GY364" s="15"/>
      <c r="GZ364" s="15"/>
      <c r="HA364" s="15"/>
      <c r="HB364" s="15"/>
      <c r="HC364" s="15"/>
      <c r="HD364" s="15"/>
      <c r="HE364" s="15"/>
      <c r="HF364" s="15"/>
      <c r="HG364" s="15"/>
      <c r="HH364" s="15"/>
      <c r="HI364" s="15"/>
      <c r="HJ364" s="15"/>
      <c r="HK364" s="15"/>
      <c r="HL364" s="15"/>
      <c r="HM364" s="15"/>
      <c r="HN364" s="15"/>
      <c r="HO364" s="15"/>
      <c r="HP364" s="15"/>
      <c r="HQ364" s="15"/>
      <c r="HR364" s="15"/>
      <c r="HS364" s="15"/>
      <c r="HT364" s="15"/>
      <c r="HU364" s="15"/>
      <c r="HV364" s="15"/>
      <c r="HW364" s="15"/>
      <c r="HX364" s="15"/>
      <c r="HY364" s="15"/>
      <c r="HZ364" s="15"/>
      <c r="IA364" s="15"/>
      <c r="IB364" s="15"/>
      <c r="IC364" s="15"/>
      <c r="ID364" s="15"/>
      <c r="IE364" s="15"/>
      <c r="IF364" s="15"/>
      <c r="IG364" s="15"/>
      <c r="IH364" s="15"/>
      <c r="II364" s="15"/>
      <c r="IJ364" s="15"/>
      <c r="IK364" s="15"/>
      <c r="IL364" s="15"/>
      <c r="IM364" s="15"/>
      <c r="IN364" s="15"/>
      <c r="IO364" s="15"/>
      <c r="IP364" s="15"/>
      <c r="IQ364" s="15"/>
      <c r="IR364" s="15"/>
      <c r="IS364" s="15"/>
      <c r="IT364" s="15"/>
      <c r="IU364" s="15"/>
      <c r="IV364" s="15"/>
    </row>
    <row r="365" spans="1:7" ht="12.75" customHeight="1">
      <c r="A365" s="16"/>
      <c r="B365" s="59"/>
      <c r="C365" s="183"/>
      <c r="D365" s="447"/>
      <c r="E365" s="447"/>
      <c r="F365" s="447"/>
      <c r="G365" s="99"/>
    </row>
    <row r="366" spans="1:256" s="28" customFormat="1" ht="14.25" customHeight="1">
      <c r="A366" s="842" t="s">
        <v>365</v>
      </c>
      <c r="B366" s="842"/>
      <c r="C366" s="842"/>
      <c r="D366" s="843"/>
      <c r="E366" s="186"/>
      <c r="F366" s="186"/>
      <c r="G366" s="335"/>
      <c r="O366" s="69"/>
      <c r="P366" s="15"/>
      <c r="Q366" s="15"/>
      <c r="R366" s="15"/>
      <c r="S366" s="15"/>
      <c r="T366" s="15"/>
      <c r="U366" s="15"/>
      <c r="V366" s="15"/>
      <c r="W366" s="15"/>
      <c r="X366" s="15"/>
      <c r="Y366" s="15"/>
      <c r="Z366" s="15"/>
      <c r="AA366" s="15"/>
      <c r="AB366" s="15"/>
      <c r="AC366" s="15"/>
      <c r="AD366" s="15"/>
      <c r="AE366" s="15"/>
      <c r="AF366" s="15"/>
      <c r="AG366" s="15"/>
      <c r="AH366" s="15"/>
      <c r="AI366" s="15"/>
      <c r="AJ366" s="15"/>
      <c r="AK366" s="15"/>
      <c r="AL366" s="15"/>
      <c r="AM366" s="15"/>
      <c r="AN366" s="15"/>
      <c r="AO366" s="15"/>
      <c r="AP366" s="15"/>
      <c r="AQ366" s="15"/>
      <c r="AR366" s="15"/>
      <c r="AS366" s="15"/>
      <c r="AT366" s="15"/>
      <c r="AU366" s="15"/>
      <c r="AV366" s="15"/>
      <c r="AW366" s="15"/>
      <c r="AX366" s="15"/>
      <c r="AY366" s="15"/>
      <c r="AZ366" s="15"/>
      <c r="BA366" s="15"/>
      <c r="BB366" s="15"/>
      <c r="BC366" s="15"/>
      <c r="BD366" s="15"/>
      <c r="BE366" s="15"/>
      <c r="BF366" s="15"/>
      <c r="BG366" s="15"/>
      <c r="BH366" s="15"/>
      <c r="BI366" s="15"/>
      <c r="BJ366" s="15"/>
      <c r="BK366" s="15"/>
      <c r="BL366" s="15"/>
      <c r="BM366" s="15"/>
      <c r="BN366" s="15"/>
      <c r="BO366" s="15"/>
      <c r="BP366" s="15"/>
      <c r="BQ366" s="15"/>
      <c r="BR366" s="15"/>
      <c r="BS366" s="15"/>
      <c r="BT366" s="15"/>
      <c r="BU366" s="15"/>
      <c r="BV366" s="15"/>
      <c r="BW366" s="15"/>
      <c r="BX366" s="15"/>
      <c r="BY366" s="15"/>
      <c r="BZ366" s="15"/>
      <c r="CA366" s="15"/>
      <c r="CB366" s="15"/>
      <c r="CC366" s="15"/>
      <c r="CD366" s="15"/>
      <c r="CE366" s="15"/>
      <c r="CF366" s="15"/>
      <c r="CG366" s="15"/>
      <c r="CH366" s="15"/>
      <c r="CI366" s="15"/>
      <c r="CJ366" s="15"/>
      <c r="CK366" s="15"/>
      <c r="CL366" s="15"/>
      <c r="CM366" s="15"/>
      <c r="CN366" s="15"/>
      <c r="CO366" s="15"/>
      <c r="CP366" s="15"/>
      <c r="CQ366" s="15"/>
      <c r="CR366" s="15"/>
      <c r="CS366" s="15"/>
      <c r="CT366" s="15"/>
      <c r="CU366" s="15"/>
      <c r="CV366" s="15"/>
      <c r="CW366" s="15"/>
      <c r="CX366" s="15"/>
      <c r="CY366" s="15"/>
      <c r="CZ366" s="15"/>
      <c r="DA366" s="15"/>
      <c r="DB366" s="15"/>
      <c r="DC366" s="15"/>
      <c r="DD366" s="15"/>
      <c r="DE366" s="15"/>
      <c r="DF366" s="15"/>
      <c r="DG366" s="15"/>
      <c r="DH366" s="15"/>
      <c r="DI366" s="15"/>
      <c r="DJ366" s="15"/>
      <c r="DK366" s="15"/>
      <c r="DL366" s="15"/>
      <c r="DM366" s="15"/>
      <c r="DN366" s="15"/>
      <c r="DO366" s="15"/>
      <c r="DP366" s="15"/>
      <c r="DQ366" s="15"/>
      <c r="DR366" s="15"/>
      <c r="DS366" s="15"/>
      <c r="DT366" s="15"/>
      <c r="DU366" s="15"/>
      <c r="DV366" s="15"/>
      <c r="DW366" s="15"/>
      <c r="DX366" s="15"/>
      <c r="DY366" s="15"/>
      <c r="DZ366" s="15"/>
      <c r="EA366" s="15"/>
      <c r="EB366" s="15"/>
      <c r="EC366" s="15"/>
      <c r="ED366" s="15"/>
      <c r="EE366" s="15"/>
      <c r="EF366" s="15"/>
      <c r="EG366" s="15"/>
      <c r="EH366" s="15"/>
      <c r="EI366" s="15"/>
      <c r="EJ366" s="15"/>
      <c r="EK366" s="15"/>
      <c r="EL366" s="15"/>
      <c r="EM366" s="15"/>
      <c r="EN366" s="15"/>
      <c r="EO366" s="15"/>
      <c r="EP366" s="15"/>
      <c r="EQ366" s="15"/>
      <c r="ER366" s="15"/>
      <c r="ES366" s="15"/>
      <c r="ET366" s="15"/>
      <c r="EU366" s="15"/>
      <c r="EV366" s="15"/>
      <c r="EW366" s="15"/>
      <c r="EX366" s="15"/>
      <c r="EY366" s="15"/>
      <c r="EZ366" s="15"/>
      <c r="FA366" s="15"/>
      <c r="FB366" s="15"/>
      <c r="FC366" s="15"/>
      <c r="FD366" s="15"/>
      <c r="FE366" s="15"/>
      <c r="FF366" s="15"/>
      <c r="FG366" s="15"/>
      <c r="FH366" s="15"/>
      <c r="FI366" s="15"/>
      <c r="FJ366" s="15"/>
      <c r="FK366" s="15"/>
      <c r="FL366" s="15"/>
      <c r="FM366" s="15"/>
      <c r="FN366" s="15"/>
      <c r="FO366" s="15"/>
      <c r="FP366" s="15"/>
      <c r="FQ366" s="15"/>
      <c r="FR366" s="15"/>
      <c r="FS366" s="15"/>
      <c r="FT366" s="15"/>
      <c r="FU366" s="15"/>
      <c r="FV366" s="15"/>
      <c r="FW366" s="15"/>
      <c r="FX366" s="15"/>
      <c r="FY366" s="15"/>
      <c r="FZ366" s="15"/>
      <c r="GA366" s="15"/>
      <c r="GB366" s="15"/>
      <c r="GC366" s="15"/>
      <c r="GD366" s="15"/>
      <c r="GE366" s="15"/>
      <c r="GF366" s="15"/>
      <c r="GG366" s="15"/>
      <c r="GH366" s="15"/>
      <c r="GI366" s="15"/>
      <c r="GJ366" s="15"/>
      <c r="GK366" s="15"/>
      <c r="GL366" s="15"/>
      <c r="GM366" s="15"/>
      <c r="GN366" s="15"/>
      <c r="GO366" s="15"/>
      <c r="GP366" s="15"/>
      <c r="GQ366" s="15"/>
      <c r="GR366" s="15"/>
      <c r="GS366" s="15"/>
      <c r="GT366" s="15"/>
      <c r="GU366" s="15"/>
      <c r="GV366" s="15"/>
      <c r="GW366" s="15"/>
      <c r="GX366" s="15"/>
      <c r="GY366" s="15"/>
      <c r="GZ366" s="15"/>
      <c r="HA366" s="15"/>
      <c r="HB366" s="15"/>
      <c r="HC366" s="15"/>
      <c r="HD366" s="15"/>
      <c r="HE366" s="15"/>
      <c r="HF366" s="15"/>
      <c r="HG366" s="15"/>
      <c r="HH366" s="15"/>
      <c r="HI366" s="15"/>
      <c r="HJ366" s="15"/>
      <c r="HK366" s="15"/>
      <c r="HL366" s="15"/>
      <c r="HM366" s="15"/>
      <c r="HN366" s="15"/>
      <c r="HO366" s="15"/>
      <c r="HP366" s="15"/>
      <c r="HQ366" s="15"/>
      <c r="HR366" s="15"/>
      <c r="HS366" s="15"/>
      <c r="HT366" s="15"/>
      <c r="HU366" s="15"/>
      <c r="HV366" s="15"/>
      <c r="HW366" s="15"/>
      <c r="HX366" s="15"/>
      <c r="HY366" s="15"/>
      <c r="HZ366" s="15"/>
      <c r="IA366" s="15"/>
      <c r="IB366" s="15"/>
      <c r="IC366" s="15"/>
      <c r="ID366" s="15"/>
      <c r="IE366" s="15"/>
      <c r="IF366" s="15"/>
      <c r="IG366" s="15"/>
      <c r="IH366" s="15"/>
      <c r="II366" s="15"/>
      <c r="IJ366" s="15"/>
      <c r="IK366" s="15"/>
      <c r="IL366" s="15"/>
      <c r="IM366" s="15"/>
      <c r="IN366" s="15"/>
      <c r="IO366" s="15"/>
      <c r="IP366" s="15"/>
      <c r="IQ366" s="15"/>
      <c r="IR366" s="15"/>
      <c r="IS366" s="15"/>
      <c r="IT366" s="15"/>
      <c r="IU366" s="15"/>
      <c r="IV366" s="15"/>
    </row>
    <row r="367" spans="1:256" s="28" customFormat="1" ht="25.5" customHeight="1">
      <c r="A367" s="7" t="s">
        <v>325</v>
      </c>
      <c r="B367" s="7" t="s">
        <v>327</v>
      </c>
      <c r="C367" s="5" t="s">
        <v>328</v>
      </c>
      <c r="D367" s="44" t="s">
        <v>471</v>
      </c>
      <c r="E367" s="51" t="s">
        <v>472</v>
      </c>
      <c r="F367" s="5" t="s">
        <v>299</v>
      </c>
      <c r="G367" s="43" t="s">
        <v>473</v>
      </c>
      <c r="O367" s="69"/>
      <c r="P367" s="15"/>
      <c r="Q367" s="15"/>
      <c r="R367" s="15"/>
      <c r="S367" s="15"/>
      <c r="T367" s="134"/>
      <c r="U367" s="15"/>
      <c r="V367" s="15"/>
      <c r="W367" s="15"/>
      <c r="X367" s="15"/>
      <c r="Y367" s="15"/>
      <c r="Z367" s="15"/>
      <c r="AA367" s="15"/>
      <c r="AB367" s="15"/>
      <c r="AC367" s="15"/>
      <c r="AD367" s="15"/>
      <c r="AE367" s="15"/>
      <c r="AF367" s="15"/>
      <c r="AG367" s="15"/>
      <c r="AH367" s="15"/>
      <c r="AI367" s="15"/>
      <c r="AJ367" s="15"/>
      <c r="AK367" s="15"/>
      <c r="AL367" s="15"/>
      <c r="AM367" s="15"/>
      <c r="AN367" s="15"/>
      <c r="AO367" s="15"/>
      <c r="AP367" s="15"/>
      <c r="AQ367" s="15"/>
      <c r="AR367" s="15"/>
      <c r="AS367" s="15"/>
      <c r="AT367" s="15"/>
      <c r="AU367" s="15"/>
      <c r="AV367" s="15"/>
      <c r="AW367" s="15"/>
      <c r="AX367" s="15"/>
      <c r="AY367" s="15"/>
      <c r="AZ367" s="15"/>
      <c r="BA367" s="15"/>
      <c r="BB367" s="15"/>
      <c r="BC367" s="15"/>
      <c r="BD367" s="15"/>
      <c r="BE367" s="15"/>
      <c r="BF367" s="15"/>
      <c r="BG367" s="15"/>
      <c r="BH367" s="15"/>
      <c r="BI367" s="15"/>
      <c r="BJ367" s="15"/>
      <c r="BK367" s="15"/>
      <c r="BL367" s="15"/>
      <c r="BM367" s="15"/>
      <c r="BN367" s="15"/>
      <c r="BO367" s="15"/>
      <c r="BP367" s="15"/>
      <c r="BQ367" s="15"/>
      <c r="BR367" s="15"/>
      <c r="BS367" s="15"/>
      <c r="BT367" s="15"/>
      <c r="BU367" s="15"/>
      <c r="BV367" s="15"/>
      <c r="BW367" s="15"/>
      <c r="BX367" s="15"/>
      <c r="BY367" s="15"/>
      <c r="BZ367" s="15"/>
      <c r="CA367" s="15"/>
      <c r="CB367" s="15"/>
      <c r="CC367" s="15"/>
      <c r="CD367" s="15"/>
      <c r="CE367" s="15"/>
      <c r="CF367" s="15"/>
      <c r="CG367" s="15"/>
      <c r="CH367" s="15"/>
      <c r="CI367" s="15"/>
      <c r="CJ367" s="15"/>
      <c r="CK367" s="15"/>
      <c r="CL367" s="15"/>
      <c r="CM367" s="15"/>
      <c r="CN367" s="15"/>
      <c r="CO367" s="15"/>
      <c r="CP367" s="15"/>
      <c r="CQ367" s="15"/>
      <c r="CR367" s="15"/>
      <c r="CS367" s="15"/>
      <c r="CT367" s="15"/>
      <c r="CU367" s="15"/>
      <c r="CV367" s="15"/>
      <c r="CW367" s="15"/>
      <c r="CX367" s="15"/>
      <c r="CY367" s="15"/>
      <c r="CZ367" s="15"/>
      <c r="DA367" s="15"/>
      <c r="DB367" s="15"/>
      <c r="DC367" s="15"/>
      <c r="DD367" s="15"/>
      <c r="DE367" s="15"/>
      <c r="DF367" s="15"/>
      <c r="DG367" s="15"/>
      <c r="DH367" s="15"/>
      <c r="DI367" s="15"/>
      <c r="DJ367" s="15"/>
      <c r="DK367" s="15"/>
      <c r="DL367" s="15"/>
      <c r="DM367" s="15"/>
      <c r="DN367" s="15"/>
      <c r="DO367" s="15"/>
      <c r="DP367" s="15"/>
      <c r="DQ367" s="15"/>
      <c r="DR367" s="15"/>
      <c r="DS367" s="15"/>
      <c r="DT367" s="15"/>
      <c r="DU367" s="15"/>
      <c r="DV367" s="15"/>
      <c r="DW367" s="15"/>
      <c r="DX367" s="15"/>
      <c r="DY367" s="15"/>
      <c r="DZ367" s="15"/>
      <c r="EA367" s="15"/>
      <c r="EB367" s="15"/>
      <c r="EC367" s="15"/>
      <c r="ED367" s="15"/>
      <c r="EE367" s="15"/>
      <c r="EF367" s="15"/>
      <c r="EG367" s="15"/>
      <c r="EH367" s="15"/>
      <c r="EI367" s="15"/>
      <c r="EJ367" s="15"/>
      <c r="EK367" s="15"/>
      <c r="EL367" s="15"/>
      <c r="EM367" s="15"/>
      <c r="EN367" s="15"/>
      <c r="EO367" s="15"/>
      <c r="EP367" s="15"/>
      <c r="EQ367" s="15"/>
      <c r="ER367" s="15"/>
      <c r="ES367" s="15"/>
      <c r="ET367" s="15"/>
      <c r="EU367" s="15"/>
      <c r="EV367" s="15"/>
      <c r="EW367" s="15"/>
      <c r="EX367" s="15"/>
      <c r="EY367" s="15"/>
      <c r="EZ367" s="15"/>
      <c r="FA367" s="15"/>
      <c r="FB367" s="15"/>
      <c r="FC367" s="15"/>
      <c r="FD367" s="15"/>
      <c r="FE367" s="15"/>
      <c r="FF367" s="15"/>
      <c r="FG367" s="15"/>
      <c r="FH367" s="15"/>
      <c r="FI367" s="15"/>
      <c r="FJ367" s="15"/>
      <c r="FK367" s="15"/>
      <c r="FL367" s="15"/>
      <c r="FM367" s="15"/>
      <c r="FN367" s="15"/>
      <c r="FO367" s="15"/>
      <c r="FP367" s="15"/>
      <c r="FQ367" s="15"/>
      <c r="FR367" s="15"/>
      <c r="FS367" s="15"/>
      <c r="FT367" s="15"/>
      <c r="FU367" s="15"/>
      <c r="FV367" s="15"/>
      <c r="FW367" s="15"/>
      <c r="FX367" s="15"/>
      <c r="FY367" s="15"/>
      <c r="FZ367" s="15"/>
      <c r="GA367" s="15"/>
      <c r="GB367" s="15"/>
      <c r="GC367" s="15"/>
      <c r="GD367" s="15"/>
      <c r="GE367" s="15"/>
      <c r="GF367" s="15"/>
      <c r="GG367" s="15"/>
      <c r="GH367" s="15"/>
      <c r="GI367" s="15"/>
      <c r="GJ367" s="15"/>
      <c r="GK367" s="15"/>
      <c r="GL367" s="15"/>
      <c r="GM367" s="15"/>
      <c r="GN367" s="15"/>
      <c r="GO367" s="15"/>
      <c r="GP367" s="15"/>
      <c r="GQ367" s="15"/>
      <c r="GR367" s="15"/>
      <c r="GS367" s="15"/>
      <c r="GT367" s="15"/>
      <c r="GU367" s="15"/>
      <c r="GV367" s="15"/>
      <c r="GW367" s="15"/>
      <c r="GX367" s="15"/>
      <c r="GY367" s="15"/>
      <c r="GZ367" s="15"/>
      <c r="HA367" s="15"/>
      <c r="HB367" s="15"/>
      <c r="HC367" s="15"/>
      <c r="HD367" s="15"/>
      <c r="HE367" s="15"/>
      <c r="HF367" s="15"/>
      <c r="HG367" s="15"/>
      <c r="HH367" s="15"/>
      <c r="HI367" s="15"/>
      <c r="HJ367" s="15"/>
      <c r="HK367" s="15"/>
      <c r="HL367" s="15"/>
      <c r="HM367" s="15"/>
      <c r="HN367" s="15"/>
      <c r="HO367" s="15"/>
      <c r="HP367" s="15"/>
      <c r="HQ367" s="15"/>
      <c r="HR367" s="15"/>
      <c r="HS367" s="15"/>
      <c r="HT367" s="15"/>
      <c r="HU367" s="15"/>
      <c r="HV367" s="15"/>
      <c r="HW367" s="15"/>
      <c r="HX367" s="15"/>
      <c r="HY367" s="15"/>
      <c r="HZ367" s="15"/>
      <c r="IA367" s="15"/>
      <c r="IB367" s="15"/>
      <c r="IC367" s="15"/>
      <c r="ID367" s="15"/>
      <c r="IE367" s="15"/>
      <c r="IF367" s="15"/>
      <c r="IG367" s="15"/>
      <c r="IH367" s="15"/>
      <c r="II367" s="15"/>
      <c r="IJ367" s="15"/>
      <c r="IK367" s="15"/>
      <c r="IL367" s="15"/>
      <c r="IM367" s="15"/>
      <c r="IN367" s="15"/>
      <c r="IO367" s="15"/>
      <c r="IP367" s="15"/>
      <c r="IQ367" s="15"/>
      <c r="IR367" s="15"/>
      <c r="IS367" s="15"/>
      <c r="IT367" s="15"/>
      <c r="IU367" s="15"/>
      <c r="IV367" s="15"/>
    </row>
    <row r="368" spans="1:256" s="28" customFormat="1" ht="13.5" customHeight="1">
      <c r="A368" s="130" t="s">
        <v>160</v>
      </c>
      <c r="B368" s="130" t="s">
        <v>879</v>
      </c>
      <c r="C368" s="118" t="s">
        <v>392</v>
      </c>
      <c r="D368" s="200">
        <v>20000</v>
      </c>
      <c r="E368" s="267">
        <v>20000</v>
      </c>
      <c r="F368" s="267">
        <v>15450</v>
      </c>
      <c r="G368" s="158">
        <f>F368/E368*100</f>
        <v>77.25</v>
      </c>
      <c r="O368" s="69"/>
      <c r="P368" s="15"/>
      <c r="Q368" s="15"/>
      <c r="R368" s="15"/>
      <c r="S368" s="15"/>
      <c r="T368" s="15"/>
      <c r="U368" s="134"/>
      <c r="V368" s="15"/>
      <c r="W368" s="15"/>
      <c r="X368" s="15"/>
      <c r="Y368" s="15"/>
      <c r="Z368" s="15"/>
      <c r="AA368" s="15"/>
      <c r="AB368" s="15"/>
      <c r="AC368" s="15"/>
      <c r="AD368" s="15"/>
      <c r="AE368" s="15"/>
      <c r="AF368" s="15"/>
      <c r="AG368" s="15"/>
      <c r="AH368" s="15"/>
      <c r="AI368" s="15"/>
      <c r="AJ368" s="15"/>
      <c r="AK368" s="15"/>
      <c r="AL368" s="15"/>
      <c r="AM368" s="15"/>
      <c r="AN368" s="15"/>
      <c r="AO368" s="15"/>
      <c r="AP368" s="15"/>
      <c r="AQ368" s="15"/>
      <c r="AR368" s="15"/>
      <c r="AS368" s="15"/>
      <c r="AT368" s="15"/>
      <c r="AU368" s="15"/>
      <c r="AV368" s="15"/>
      <c r="AW368" s="15"/>
      <c r="AX368" s="15"/>
      <c r="AY368" s="15"/>
      <c r="AZ368" s="15"/>
      <c r="BA368" s="15"/>
      <c r="BB368" s="15"/>
      <c r="BC368" s="15"/>
      <c r="BD368" s="15"/>
      <c r="BE368" s="15"/>
      <c r="BF368" s="15"/>
      <c r="BG368" s="15"/>
      <c r="BH368" s="15"/>
      <c r="BI368" s="15"/>
      <c r="BJ368" s="15"/>
      <c r="BK368" s="15"/>
      <c r="BL368" s="15"/>
      <c r="BM368" s="15"/>
      <c r="BN368" s="15"/>
      <c r="BO368" s="15"/>
      <c r="BP368" s="15"/>
      <c r="BQ368" s="15"/>
      <c r="BR368" s="15"/>
      <c r="BS368" s="15"/>
      <c r="BT368" s="15"/>
      <c r="BU368" s="15"/>
      <c r="BV368" s="15"/>
      <c r="BW368" s="15"/>
      <c r="BX368" s="15"/>
      <c r="BY368" s="15"/>
      <c r="BZ368" s="15"/>
      <c r="CA368" s="15"/>
      <c r="CB368" s="15"/>
      <c r="CC368" s="15"/>
      <c r="CD368" s="15"/>
      <c r="CE368" s="15"/>
      <c r="CF368" s="15"/>
      <c r="CG368" s="15"/>
      <c r="CH368" s="15"/>
      <c r="CI368" s="15"/>
      <c r="CJ368" s="15"/>
      <c r="CK368" s="15"/>
      <c r="CL368" s="15"/>
      <c r="CM368" s="15"/>
      <c r="CN368" s="15"/>
      <c r="CO368" s="15"/>
      <c r="CP368" s="15"/>
      <c r="CQ368" s="15"/>
      <c r="CR368" s="15"/>
      <c r="CS368" s="15"/>
      <c r="CT368" s="15"/>
      <c r="CU368" s="15"/>
      <c r="CV368" s="15"/>
      <c r="CW368" s="15"/>
      <c r="CX368" s="15"/>
      <c r="CY368" s="15"/>
      <c r="CZ368" s="15"/>
      <c r="DA368" s="15"/>
      <c r="DB368" s="15"/>
      <c r="DC368" s="15"/>
      <c r="DD368" s="15"/>
      <c r="DE368" s="15"/>
      <c r="DF368" s="15"/>
      <c r="DG368" s="15"/>
      <c r="DH368" s="15"/>
      <c r="DI368" s="15"/>
      <c r="DJ368" s="15"/>
      <c r="DK368" s="15"/>
      <c r="DL368" s="15"/>
      <c r="DM368" s="15"/>
      <c r="DN368" s="15"/>
      <c r="DO368" s="15"/>
      <c r="DP368" s="15"/>
      <c r="DQ368" s="15"/>
      <c r="DR368" s="15"/>
      <c r="DS368" s="15"/>
      <c r="DT368" s="15"/>
      <c r="DU368" s="15"/>
      <c r="DV368" s="15"/>
      <c r="DW368" s="15"/>
      <c r="DX368" s="15"/>
      <c r="DY368" s="15"/>
      <c r="DZ368" s="15"/>
      <c r="EA368" s="15"/>
      <c r="EB368" s="15"/>
      <c r="EC368" s="15"/>
      <c r="ED368" s="15"/>
      <c r="EE368" s="15"/>
      <c r="EF368" s="15"/>
      <c r="EG368" s="15"/>
      <c r="EH368" s="15"/>
      <c r="EI368" s="15"/>
      <c r="EJ368" s="15"/>
      <c r="EK368" s="15"/>
      <c r="EL368" s="15"/>
      <c r="EM368" s="15"/>
      <c r="EN368" s="15"/>
      <c r="EO368" s="15"/>
      <c r="EP368" s="15"/>
      <c r="EQ368" s="15"/>
      <c r="ER368" s="15"/>
      <c r="ES368" s="15"/>
      <c r="ET368" s="15"/>
      <c r="EU368" s="15"/>
      <c r="EV368" s="15"/>
      <c r="EW368" s="15"/>
      <c r="EX368" s="15"/>
      <c r="EY368" s="15"/>
      <c r="EZ368" s="15"/>
      <c r="FA368" s="15"/>
      <c r="FB368" s="15"/>
      <c r="FC368" s="15"/>
      <c r="FD368" s="15"/>
      <c r="FE368" s="15"/>
      <c r="FF368" s="15"/>
      <c r="FG368" s="15"/>
      <c r="FH368" s="15"/>
      <c r="FI368" s="15"/>
      <c r="FJ368" s="15"/>
      <c r="FK368" s="15"/>
      <c r="FL368" s="15"/>
      <c r="FM368" s="15"/>
      <c r="FN368" s="15"/>
      <c r="FO368" s="15"/>
      <c r="FP368" s="15"/>
      <c r="FQ368" s="15"/>
      <c r="FR368" s="15"/>
      <c r="FS368" s="15"/>
      <c r="FT368" s="15"/>
      <c r="FU368" s="15"/>
      <c r="FV368" s="15"/>
      <c r="FW368" s="15"/>
      <c r="FX368" s="15"/>
      <c r="FY368" s="15"/>
      <c r="FZ368" s="15"/>
      <c r="GA368" s="15"/>
      <c r="GB368" s="15"/>
      <c r="GC368" s="15"/>
      <c r="GD368" s="15"/>
      <c r="GE368" s="15"/>
      <c r="GF368" s="15"/>
      <c r="GG368" s="15"/>
      <c r="GH368" s="15"/>
      <c r="GI368" s="15"/>
      <c r="GJ368" s="15"/>
      <c r="GK368" s="15"/>
      <c r="GL368" s="15"/>
      <c r="GM368" s="15"/>
      <c r="GN368" s="15"/>
      <c r="GO368" s="15"/>
      <c r="GP368" s="15"/>
      <c r="GQ368" s="15"/>
      <c r="GR368" s="15"/>
      <c r="GS368" s="15"/>
      <c r="GT368" s="15"/>
      <c r="GU368" s="15"/>
      <c r="GV368" s="15"/>
      <c r="GW368" s="15"/>
      <c r="GX368" s="15"/>
      <c r="GY368" s="15"/>
      <c r="GZ368" s="15"/>
      <c r="HA368" s="15"/>
      <c r="HB368" s="15"/>
      <c r="HC368" s="15"/>
      <c r="HD368" s="15"/>
      <c r="HE368" s="15"/>
      <c r="HF368" s="15"/>
      <c r="HG368" s="15"/>
      <c r="HH368" s="15"/>
      <c r="HI368" s="15"/>
      <c r="HJ368" s="15"/>
      <c r="HK368" s="15"/>
      <c r="HL368" s="15"/>
      <c r="HM368" s="15"/>
      <c r="HN368" s="15"/>
      <c r="HO368" s="15"/>
      <c r="HP368" s="15"/>
      <c r="HQ368" s="15"/>
      <c r="HR368" s="15"/>
      <c r="HS368" s="15"/>
      <c r="HT368" s="15"/>
      <c r="HU368" s="15"/>
      <c r="HV368" s="15"/>
      <c r="HW368" s="15"/>
      <c r="HX368" s="15"/>
      <c r="HY368" s="15"/>
      <c r="HZ368" s="15"/>
      <c r="IA368" s="15"/>
      <c r="IB368" s="15"/>
      <c r="IC368" s="15"/>
      <c r="ID368" s="15"/>
      <c r="IE368" s="15"/>
      <c r="IF368" s="15"/>
      <c r="IG368" s="15"/>
      <c r="IH368" s="15"/>
      <c r="II368" s="15"/>
      <c r="IJ368" s="15"/>
      <c r="IK368" s="15"/>
      <c r="IL368" s="15"/>
      <c r="IM368" s="15"/>
      <c r="IN368" s="15"/>
      <c r="IO368" s="15"/>
      <c r="IP368" s="15"/>
      <c r="IQ368" s="15"/>
      <c r="IR368" s="15"/>
      <c r="IS368" s="15"/>
      <c r="IT368" s="15"/>
      <c r="IU368" s="15"/>
      <c r="IV368" s="15"/>
    </row>
    <row r="369" spans="1:256" s="28" customFormat="1" ht="14.25" customHeight="1">
      <c r="A369" s="179"/>
      <c r="B369" s="196"/>
      <c r="C369" s="195" t="s">
        <v>270</v>
      </c>
      <c r="D369" s="182">
        <f>SUM(D368:D368)</f>
        <v>20000</v>
      </c>
      <c r="E369" s="182">
        <f>SUM(E368:E368)</f>
        <v>20000</v>
      </c>
      <c r="F369" s="182">
        <f>SUM(F368:F368)</f>
        <v>15450</v>
      </c>
      <c r="G369" s="208">
        <f>F369/E369*100</f>
        <v>77.25</v>
      </c>
      <c r="O369" s="69"/>
      <c r="P369" s="15"/>
      <c r="Q369" s="15"/>
      <c r="R369" s="15"/>
      <c r="S369" s="15"/>
      <c r="T369" s="15"/>
      <c r="U369" s="15"/>
      <c r="V369" s="15"/>
      <c r="W369" s="15"/>
      <c r="X369" s="15"/>
      <c r="Y369" s="15"/>
      <c r="Z369" s="15"/>
      <c r="AA369" s="15"/>
      <c r="AB369" s="15"/>
      <c r="AC369" s="15"/>
      <c r="AD369" s="15"/>
      <c r="AE369" s="15"/>
      <c r="AF369" s="15"/>
      <c r="AG369" s="15"/>
      <c r="AH369" s="15"/>
      <c r="AI369" s="15"/>
      <c r="AJ369" s="15"/>
      <c r="AK369" s="15"/>
      <c r="AL369" s="15"/>
      <c r="AM369" s="15"/>
      <c r="AN369" s="15"/>
      <c r="AO369" s="15"/>
      <c r="AP369" s="15"/>
      <c r="AQ369" s="15"/>
      <c r="AR369" s="15"/>
      <c r="AS369" s="15"/>
      <c r="AT369" s="15"/>
      <c r="AU369" s="15"/>
      <c r="AV369" s="15"/>
      <c r="AW369" s="15"/>
      <c r="AX369" s="15"/>
      <c r="AY369" s="15"/>
      <c r="AZ369" s="15"/>
      <c r="BA369" s="15"/>
      <c r="BB369" s="15"/>
      <c r="BC369" s="15"/>
      <c r="BD369" s="15"/>
      <c r="BE369" s="15"/>
      <c r="BF369" s="15"/>
      <c r="BG369" s="15"/>
      <c r="BH369" s="15"/>
      <c r="BI369" s="15"/>
      <c r="BJ369" s="15"/>
      <c r="BK369" s="15"/>
      <c r="BL369" s="15"/>
      <c r="BM369" s="15"/>
      <c r="BN369" s="15"/>
      <c r="BO369" s="15"/>
      <c r="BP369" s="15"/>
      <c r="BQ369" s="15"/>
      <c r="BR369" s="15"/>
      <c r="BS369" s="15"/>
      <c r="BT369" s="15"/>
      <c r="BU369" s="15"/>
      <c r="BV369" s="15"/>
      <c r="BW369" s="15"/>
      <c r="BX369" s="15"/>
      <c r="BY369" s="15"/>
      <c r="BZ369" s="15"/>
      <c r="CA369" s="15"/>
      <c r="CB369" s="15"/>
      <c r="CC369" s="15"/>
      <c r="CD369" s="15"/>
      <c r="CE369" s="15"/>
      <c r="CF369" s="15"/>
      <c r="CG369" s="15"/>
      <c r="CH369" s="15"/>
      <c r="CI369" s="15"/>
      <c r="CJ369" s="15"/>
      <c r="CK369" s="15"/>
      <c r="CL369" s="15"/>
      <c r="CM369" s="15"/>
      <c r="CN369" s="15"/>
      <c r="CO369" s="15"/>
      <c r="CP369" s="15"/>
      <c r="CQ369" s="15"/>
      <c r="CR369" s="15"/>
      <c r="CS369" s="15"/>
      <c r="CT369" s="15"/>
      <c r="CU369" s="15"/>
      <c r="CV369" s="15"/>
      <c r="CW369" s="15"/>
      <c r="CX369" s="15"/>
      <c r="CY369" s="15"/>
      <c r="CZ369" s="15"/>
      <c r="DA369" s="15"/>
      <c r="DB369" s="15"/>
      <c r="DC369" s="15"/>
      <c r="DD369" s="15"/>
      <c r="DE369" s="15"/>
      <c r="DF369" s="15"/>
      <c r="DG369" s="15"/>
      <c r="DH369" s="15"/>
      <c r="DI369" s="15"/>
      <c r="DJ369" s="15"/>
      <c r="DK369" s="15"/>
      <c r="DL369" s="15"/>
      <c r="DM369" s="15"/>
      <c r="DN369" s="15"/>
      <c r="DO369" s="15"/>
      <c r="DP369" s="15"/>
      <c r="DQ369" s="15"/>
      <c r="DR369" s="15"/>
      <c r="DS369" s="15"/>
      <c r="DT369" s="15"/>
      <c r="DU369" s="15"/>
      <c r="DV369" s="15"/>
      <c r="DW369" s="15"/>
      <c r="DX369" s="15"/>
      <c r="DY369" s="15"/>
      <c r="DZ369" s="15"/>
      <c r="EA369" s="15"/>
      <c r="EB369" s="15"/>
      <c r="EC369" s="15"/>
      <c r="ED369" s="15"/>
      <c r="EE369" s="15"/>
      <c r="EF369" s="15"/>
      <c r="EG369" s="15"/>
      <c r="EH369" s="15"/>
      <c r="EI369" s="15"/>
      <c r="EJ369" s="15"/>
      <c r="EK369" s="15"/>
      <c r="EL369" s="15"/>
      <c r="EM369" s="15"/>
      <c r="EN369" s="15"/>
      <c r="EO369" s="15"/>
      <c r="EP369" s="15"/>
      <c r="EQ369" s="15"/>
      <c r="ER369" s="15"/>
      <c r="ES369" s="15"/>
      <c r="ET369" s="15"/>
      <c r="EU369" s="15"/>
      <c r="EV369" s="15"/>
      <c r="EW369" s="15"/>
      <c r="EX369" s="15"/>
      <c r="EY369" s="15"/>
      <c r="EZ369" s="15"/>
      <c r="FA369" s="15"/>
      <c r="FB369" s="15"/>
      <c r="FC369" s="15"/>
      <c r="FD369" s="15"/>
      <c r="FE369" s="15"/>
      <c r="FF369" s="15"/>
      <c r="FG369" s="15"/>
      <c r="FH369" s="15"/>
      <c r="FI369" s="15"/>
      <c r="FJ369" s="15"/>
      <c r="FK369" s="15"/>
      <c r="FL369" s="15"/>
      <c r="FM369" s="15"/>
      <c r="FN369" s="15"/>
      <c r="FO369" s="15"/>
      <c r="FP369" s="15"/>
      <c r="FQ369" s="15"/>
      <c r="FR369" s="15"/>
      <c r="FS369" s="15"/>
      <c r="FT369" s="15"/>
      <c r="FU369" s="15"/>
      <c r="FV369" s="15"/>
      <c r="FW369" s="15"/>
      <c r="FX369" s="15"/>
      <c r="FY369" s="15"/>
      <c r="FZ369" s="15"/>
      <c r="GA369" s="15"/>
      <c r="GB369" s="15"/>
      <c r="GC369" s="15"/>
      <c r="GD369" s="15"/>
      <c r="GE369" s="15"/>
      <c r="GF369" s="15"/>
      <c r="GG369" s="15"/>
      <c r="GH369" s="15"/>
      <c r="GI369" s="15"/>
      <c r="GJ369" s="15"/>
      <c r="GK369" s="15"/>
      <c r="GL369" s="15"/>
      <c r="GM369" s="15"/>
      <c r="GN369" s="15"/>
      <c r="GO369" s="15"/>
      <c r="GP369" s="15"/>
      <c r="GQ369" s="15"/>
      <c r="GR369" s="15"/>
      <c r="GS369" s="15"/>
      <c r="GT369" s="15"/>
      <c r="GU369" s="15"/>
      <c r="GV369" s="15"/>
      <c r="GW369" s="15"/>
      <c r="GX369" s="15"/>
      <c r="GY369" s="15"/>
      <c r="GZ369" s="15"/>
      <c r="HA369" s="15"/>
      <c r="HB369" s="15"/>
      <c r="HC369" s="15"/>
      <c r="HD369" s="15"/>
      <c r="HE369" s="15"/>
      <c r="HF369" s="15"/>
      <c r="HG369" s="15"/>
      <c r="HH369" s="15"/>
      <c r="HI369" s="15"/>
      <c r="HJ369" s="15"/>
      <c r="HK369" s="15"/>
      <c r="HL369" s="15"/>
      <c r="HM369" s="15"/>
      <c r="HN369" s="15"/>
      <c r="HO369" s="15"/>
      <c r="HP369" s="15"/>
      <c r="HQ369" s="15"/>
      <c r="HR369" s="15"/>
      <c r="HS369" s="15"/>
      <c r="HT369" s="15"/>
      <c r="HU369" s="15"/>
      <c r="HV369" s="15"/>
      <c r="HW369" s="15"/>
      <c r="HX369" s="15"/>
      <c r="HY369" s="15"/>
      <c r="HZ369" s="15"/>
      <c r="IA369" s="15"/>
      <c r="IB369" s="15"/>
      <c r="IC369" s="15"/>
      <c r="ID369" s="15"/>
      <c r="IE369" s="15"/>
      <c r="IF369" s="15"/>
      <c r="IG369" s="15"/>
      <c r="IH369" s="15"/>
      <c r="II369" s="15"/>
      <c r="IJ369" s="15"/>
      <c r="IK369" s="15"/>
      <c r="IL369" s="15"/>
      <c r="IM369" s="15"/>
      <c r="IN369" s="15"/>
      <c r="IO369" s="15"/>
      <c r="IP369" s="15"/>
      <c r="IQ369" s="15"/>
      <c r="IR369" s="15"/>
      <c r="IS369" s="15"/>
      <c r="IT369" s="15"/>
      <c r="IU369" s="15"/>
      <c r="IV369" s="15"/>
    </row>
    <row r="370" spans="1:256" s="28" customFormat="1" ht="12" customHeight="1">
      <c r="A370" s="16"/>
      <c r="B370" s="59"/>
      <c r="C370" s="183"/>
      <c r="D370" s="186"/>
      <c r="E370" s="186"/>
      <c r="F370" s="229"/>
      <c r="G370" s="335"/>
      <c r="O370" s="69"/>
      <c r="P370" s="15"/>
      <c r="Q370" s="15"/>
      <c r="R370" s="15"/>
      <c r="S370" s="15"/>
      <c r="T370" s="15"/>
      <c r="U370" s="15"/>
      <c r="V370" s="15"/>
      <c r="W370" s="15"/>
      <c r="X370" s="15"/>
      <c r="Y370" s="15"/>
      <c r="Z370" s="15"/>
      <c r="AA370" s="15"/>
      <c r="AB370" s="15"/>
      <c r="AC370" s="15"/>
      <c r="AD370" s="15"/>
      <c r="AE370" s="15"/>
      <c r="AF370" s="15"/>
      <c r="AG370" s="15"/>
      <c r="AH370" s="15"/>
      <c r="AI370" s="15"/>
      <c r="AJ370" s="15"/>
      <c r="AK370" s="15"/>
      <c r="AL370" s="15"/>
      <c r="AM370" s="15"/>
      <c r="AN370" s="15"/>
      <c r="AO370" s="15"/>
      <c r="AP370" s="15"/>
      <c r="AQ370" s="15"/>
      <c r="AR370" s="15"/>
      <c r="AS370" s="15"/>
      <c r="AT370" s="15"/>
      <c r="AU370" s="15"/>
      <c r="AV370" s="15"/>
      <c r="AW370" s="15"/>
      <c r="AX370" s="15"/>
      <c r="AY370" s="15"/>
      <c r="AZ370" s="15"/>
      <c r="BA370" s="15"/>
      <c r="BB370" s="15"/>
      <c r="BC370" s="15"/>
      <c r="BD370" s="15"/>
      <c r="BE370" s="15"/>
      <c r="BF370" s="15"/>
      <c r="BG370" s="15"/>
      <c r="BH370" s="15"/>
      <c r="BI370" s="15"/>
      <c r="BJ370" s="15"/>
      <c r="BK370" s="15"/>
      <c r="BL370" s="15"/>
      <c r="BM370" s="15"/>
      <c r="BN370" s="15"/>
      <c r="BO370" s="15"/>
      <c r="BP370" s="15"/>
      <c r="BQ370" s="15"/>
      <c r="BR370" s="15"/>
      <c r="BS370" s="15"/>
      <c r="BT370" s="15"/>
      <c r="BU370" s="15"/>
      <c r="BV370" s="15"/>
      <c r="BW370" s="15"/>
      <c r="BX370" s="15"/>
      <c r="BY370" s="15"/>
      <c r="BZ370" s="15"/>
      <c r="CA370" s="15"/>
      <c r="CB370" s="15"/>
      <c r="CC370" s="15"/>
      <c r="CD370" s="15"/>
      <c r="CE370" s="15"/>
      <c r="CF370" s="15"/>
      <c r="CG370" s="15"/>
      <c r="CH370" s="15"/>
      <c r="CI370" s="15"/>
      <c r="CJ370" s="15"/>
      <c r="CK370" s="15"/>
      <c r="CL370" s="15"/>
      <c r="CM370" s="15"/>
      <c r="CN370" s="15"/>
      <c r="CO370" s="15"/>
      <c r="CP370" s="15"/>
      <c r="CQ370" s="15"/>
      <c r="CR370" s="15"/>
      <c r="CS370" s="15"/>
      <c r="CT370" s="15"/>
      <c r="CU370" s="15"/>
      <c r="CV370" s="15"/>
      <c r="CW370" s="15"/>
      <c r="CX370" s="15"/>
      <c r="CY370" s="15"/>
      <c r="CZ370" s="15"/>
      <c r="DA370" s="15"/>
      <c r="DB370" s="15"/>
      <c r="DC370" s="15"/>
      <c r="DD370" s="15"/>
      <c r="DE370" s="15"/>
      <c r="DF370" s="15"/>
      <c r="DG370" s="15"/>
      <c r="DH370" s="15"/>
      <c r="DI370" s="15"/>
      <c r="DJ370" s="15"/>
      <c r="DK370" s="15"/>
      <c r="DL370" s="15"/>
      <c r="DM370" s="15"/>
      <c r="DN370" s="15"/>
      <c r="DO370" s="15"/>
      <c r="DP370" s="15"/>
      <c r="DQ370" s="15"/>
      <c r="DR370" s="15"/>
      <c r="DS370" s="15"/>
      <c r="DT370" s="15"/>
      <c r="DU370" s="15"/>
      <c r="DV370" s="15"/>
      <c r="DW370" s="15"/>
      <c r="DX370" s="15"/>
      <c r="DY370" s="15"/>
      <c r="DZ370" s="15"/>
      <c r="EA370" s="15"/>
      <c r="EB370" s="15"/>
      <c r="EC370" s="15"/>
      <c r="ED370" s="15"/>
      <c r="EE370" s="15"/>
      <c r="EF370" s="15"/>
      <c r="EG370" s="15"/>
      <c r="EH370" s="15"/>
      <c r="EI370" s="15"/>
      <c r="EJ370" s="15"/>
      <c r="EK370" s="15"/>
      <c r="EL370" s="15"/>
      <c r="EM370" s="15"/>
      <c r="EN370" s="15"/>
      <c r="EO370" s="15"/>
      <c r="EP370" s="15"/>
      <c r="EQ370" s="15"/>
      <c r="ER370" s="15"/>
      <c r="ES370" s="15"/>
      <c r="ET370" s="15"/>
      <c r="EU370" s="15"/>
      <c r="EV370" s="15"/>
      <c r="EW370" s="15"/>
      <c r="EX370" s="15"/>
      <c r="EY370" s="15"/>
      <c r="EZ370" s="15"/>
      <c r="FA370" s="15"/>
      <c r="FB370" s="15"/>
      <c r="FC370" s="15"/>
      <c r="FD370" s="15"/>
      <c r="FE370" s="15"/>
      <c r="FF370" s="15"/>
      <c r="FG370" s="15"/>
      <c r="FH370" s="15"/>
      <c r="FI370" s="15"/>
      <c r="FJ370" s="15"/>
      <c r="FK370" s="15"/>
      <c r="FL370" s="15"/>
      <c r="FM370" s="15"/>
      <c r="FN370" s="15"/>
      <c r="FO370" s="15"/>
      <c r="FP370" s="15"/>
      <c r="FQ370" s="15"/>
      <c r="FR370" s="15"/>
      <c r="FS370" s="15"/>
      <c r="FT370" s="15"/>
      <c r="FU370" s="15"/>
      <c r="FV370" s="15"/>
      <c r="FW370" s="15"/>
      <c r="FX370" s="15"/>
      <c r="FY370" s="15"/>
      <c r="FZ370" s="15"/>
      <c r="GA370" s="15"/>
      <c r="GB370" s="15"/>
      <c r="GC370" s="15"/>
      <c r="GD370" s="15"/>
      <c r="GE370" s="15"/>
      <c r="GF370" s="15"/>
      <c r="GG370" s="15"/>
      <c r="GH370" s="15"/>
      <c r="GI370" s="15"/>
      <c r="GJ370" s="15"/>
      <c r="GK370" s="15"/>
      <c r="GL370" s="15"/>
      <c r="GM370" s="15"/>
      <c r="GN370" s="15"/>
      <c r="GO370" s="15"/>
      <c r="GP370" s="15"/>
      <c r="GQ370" s="15"/>
      <c r="GR370" s="15"/>
      <c r="GS370" s="15"/>
      <c r="GT370" s="15"/>
      <c r="GU370" s="15"/>
      <c r="GV370" s="15"/>
      <c r="GW370" s="15"/>
      <c r="GX370" s="15"/>
      <c r="GY370" s="15"/>
      <c r="GZ370" s="15"/>
      <c r="HA370" s="15"/>
      <c r="HB370" s="15"/>
      <c r="HC370" s="15"/>
      <c r="HD370" s="15"/>
      <c r="HE370" s="15"/>
      <c r="HF370" s="15"/>
      <c r="HG370" s="15"/>
      <c r="HH370" s="15"/>
      <c r="HI370" s="15"/>
      <c r="HJ370" s="15"/>
      <c r="HK370" s="15"/>
      <c r="HL370" s="15"/>
      <c r="HM370" s="15"/>
      <c r="HN370" s="15"/>
      <c r="HO370" s="15"/>
      <c r="HP370" s="15"/>
      <c r="HQ370" s="15"/>
      <c r="HR370" s="15"/>
      <c r="HS370" s="15"/>
      <c r="HT370" s="15"/>
      <c r="HU370" s="15"/>
      <c r="HV370" s="15"/>
      <c r="HW370" s="15"/>
      <c r="HX370" s="15"/>
      <c r="HY370" s="15"/>
      <c r="HZ370" s="15"/>
      <c r="IA370" s="15"/>
      <c r="IB370" s="15"/>
      <c r="IC370" s="15"/>
      <c r="ID370" s="15"/>
      <c r="IE370" s="15"/>
      <c r="IF370" s="15"/>
      <c r="IG370" s="15"/>
      <c r="IH370" s="15"/>
      <c r="II370" s="15"/>
      <c r="IJ370" s="15"/>
      <c r="IK370" s="15"/>
      <c r="IL370" s="15"/>
      <c r="IM370" s="15"/>
      <c r="IN370" s="15"/>
      <c r="IO370" s="15"/>
      <c r="IP370" s="15"/>
      <c r="IQ370" s="15"/>
      <c r="IR370" s="15"/>
      <c r="IS370" s="15"/>
      <c r="IT370" s="15"/>
      <c r="IU370" s="15"/>
      <c r="IV370" s="15"/>
    </row>
    <row r="371" spans="1:256" s="28" customFormat="1" ht="15" customHeight="1">
      <c r="A371" s="64" t="s">
        <v>931</v>
      </c>
      <c r="B371" s="2"/>
      <c r="C371" s="2"/>
      <c r="D371" s="186"/>
      <c r="E371" s="186"/>
      <c r="F371" s="229"/>
      <c r="G371" s="335"/>
      <c r="O371" s="69"/>
      <c r="P371" s="15"/>
      <c r="Q371" s="15"/>
      <c r="R371" s="15"/>
      <c r="S371" s="15"/>
      <c r="T371" s="15"/>
      <c r="U371" s="15"/>
      <c r="V371" s="15"/>
      <c r="W371" s="15"/>
      <c r="X371" s="15"/>
      <c r="Y371" s="15"/>
      <c r="Z371" s="15"/>
      <c r="AA371" s="15"/>
      <c r="AB371" s="15"/>
      <c r="AC371" s="15"/>
      <c r="AD371" s="15"/>
      <c r="AE371" s="15"/>
      <c r="AF371" s="15"/>
      <c r="AG371" s="15"/>
      <c r="AH371" s="15"/>
      <c r="AI371" s="15"/>
      <c r="AJ371" s="15"/>
      <c r="AK371" s="15"/>
      <c r="AL371" s="15"/>
      <c r="AM371" s="15"/>
      <c r="AN371" s="15"/>
      <c r="AO371" s="15"/>
      <c r="AP371" s="15"/>
      <c r="AQ371" s="15"/>
      <c r="AR371" s="15"/>
      <c r="AS371" s="15"/>
      <c r="AT371" s="15"/>
      <c r="AU371" s="15"/>
      <c r="AV371" s="15"/>
      <c r="AW371" s="15"/>
      <c r="AX371" s="15"/>
      <c r="AY371" s="15"/>
      <c r="AZ371" s="15"/>
      <c r="BA371" s="15"/>
      <c r="BB371" s="15"/>
      <c r="BC371" s="15"/>
      <c r="BD371" s="15"/>
      <c r="BE371" s="15"/>
      <c r="BF371" s="15"/>
      <c r="BG371" s="15"/>
      <c r="BH371" s="15"/>
      <c r="BI371" s="15"/>
      <c r="BJ371" s="15"/>
      <c r="BK371" s="15"/>
      <c r="BL371" s="15"/>
      <c r="BM371" s="15"/>
      <c r="BN371" s="15"/>
      <c r="BO371" s="15"/>
      <c r="BP371" s="15"/>
      <c r="BQ371" s="15"/>
      <c r="BR371" s="15"/>
      <c r="BS371" s="15"/>
      <c r="BT371" s="15"/>
      <c r="BU371" s="15"/>
      <c r="BV371" s="15"/>
      <c r="BW371" s="15"/>
      <c r="BX371" s="15"/>
      <c r="BY371" s="15"/>
      <c r="BZ371" s="15"/>
      <c r="CA371" s="15"/>
      <c r="CB371" s="15"/>
      <c r="CC371" s="15"/>
      <c r="CD371" s="15"/>
      <c r="CE371" s="15"/>
      <c r="CF371" s="15"/>
      <c r="CG371" s="15"/>
      <c r="CH371" s="15"/>
      <c r="CI371" s="15"/>
      <c r="CJ371" s="15"/>
      <c r="CK371" s="15"/>
      <c r="CL371" s="15"/>
      <c r="CM371" s="15"/>
      <c r="CN371" s="15"/>
      <c r="CO371" s="15"/>
      <c r="CP371" s="15"/>
      <c r="CQ371" s="15"/>
      <c r="CR371" s="15"/>
      <c r="CS371" s="15"/>
      <c r="CT371" s="15"/>
      <c r="CU371" s="15"/>
      <c r="CV371" s="15"/>
      <c r="CW371" s="15"/>
      <c r="CX371" s="15"/>
      <c r="CY371" s="15"/>
      <c r="CZ371" s="15"/>
      <c r="DA371" s="15"/>
      <c r="DB371" s="15"/>
      <c r="DC371" s="15"/>
      <c r="DD371" s="15"/>
      <c r="DE371" s="15"/>
      <c r="DF371" s="15"/>
      <c r="DG371" s="15"/>
      <c r="DH371" s="15"/>
      <c r="DI371" s="15"/>
      <c r="DJ371" s="15"/>
      <c r="DK371" s="15"/>
      <c r="DL371" s="15"/>
      <c r="DM371" s="15"/>
      <c r="DN371" s="15"/>
      <c r="DO371" s="15"/>
      <c r="DP371" s="15"/>
      <c r="DQ371" s="15"/>
      <c r="DR371" s="15"/>
      <c r="DS371" s="15"/>
      <c r="DT371" s="15"/>
      <c r="DU371" s="15"/>
      <c r="DV371" s="15"/>
      <c r="DW371" s="15"/>
      <c r="DX371" s="15"/>
      <c r="DY371" s="15"/>
      <c r="DZ371" s="15"/>
      <c r="EA371" s="15"/>
      <c r="EB371" s="15"/>
      <c r="EC371" s="15"/>
      <c r="ED371" s="15"/>
      <c r="EE371" s="15"/>
      <c r="EF371" s="15"/>
      <c r="EG371" s="15"/>
      <c r="EH371" s="15"/>
      <c r="EI371" s="15"/>
      <c r="EJ371" s="15"/>
      <c r="EK371" s="15"/>
      <c r="EL371" s="15"/>
      <c r="EM371" s="15"/>
      <c r="EN371" s="15"/>
      <c r="EO371" s="15"/>
      <c r="EP371" s="15"/>
      <c r="EQ371" s="15"/>
      <c r="ER371" s="15"/>
      <c r="ES371" s="15"/>
      <c r="ET371" s="15"/>
      <c r="EU371" s="15"/>
      <c r="EV371" s="15"/>
      <c r="EW371" s="15"/>
      <c r="EX371" s="15"/>
      <c r="EY371" s="15"/>
      <c r="EZ371" s="15"/>
      <c r="FA371" s="15"/>
      <c r="FB371" s="15"/>
      <c r="FC371" s="15"/>
      <c r="FD371" s="15"/>
      <c r="FE371" s="15"/>
      <c r="FF371" s="15"/>
      <c r="FG371" s="15"/>
      <c r="FH371" s="15"/>
      <c r="FI371" s="15"/>
      <c r="FJ371" s="15"/>
      <c r="FK371" s="15"/>
      <c r="FL371" s="15"/>
      <c r="FM371" s="15"/>
      <c r="FN371" s="15"/>
      <c r="FO371" s="15"/>
      <c r="FP371" s="15"/>
      <c r="FQ371" s="15"/>
      <c r="FR371" s="15"/>
      <c r="FS371" s="15"/>
      <c r="FT371" s="15"/>
      <c r="FU371" s="15"/>
      <c r="FV371" s="15"/>
      <c r="FW371" s="15"/>
      <c r="FX371" s="15"/>
      <c r="FY371" s="15"/>
      <c r="FZ371" s="15"/>
      <c r="GA371" s="15"/>
      <c r="GB371" s="15"/>
      <c r="GC371" s="15"/>
      <c r="GD371" s="15"/>
      <c r="GE371" s="15"/>
      <c r="GF371" s="15"/>
      <c r="GG371" s="15"/>
      <c r="GH371" s="15"/>
      <c r="GI371" s="15"/>
      <c r="GJ371" s="15"/>
      <c r="GK371" s="15"/>
      <c r="GL371" s="15"/>
      <c r="GM371" s="15"/>
      <c r="GN371" s="15"/>
      <c r="GO371" s="15"/>
      <c r="GP371" s="15"/>
      <c r="GQ371" s="15"/>
      <c r="GR371" s="15"/>
      <c r="GS371" s="15"/>
      <c r="GT371" s="15"/>
      <c r="GU371" s="15"/>
      <c r="GV371" s="15"/>
      <c r="GW371" s="15"/>
      <c r="GX371" s="15"/>
      <c r="GY371" s="15"/>
      <c r="GZ371" s="15"/>
      <c r="HA371" s="15"/>
      <c r="HB371" s="15"/>
      <c r="HC371" s="15"/>
      <c r="HD371" s="15"/>
      <c r="HE371" s="15"/>
      <c r="HF371" s="15"/>
      <c r="HG371" s="15"/>
      <c r="HH371" s="15"/>
      <c r="HI371" s="15"/>
      <c r="HJ371" s="15"/>
      <c r="HK371" s="15"/>
      <c r="HL371" s="15"/>
      <c r="HM371" s="15"/>
      <c r="HN371" s="15"/>
      <c r="HO371" s="15"/>
      <c r="HP371" s="15"/>
      <c r="HQ371" s="15"/>
      <c r="HR371" s="15"/>
      <c r="HS371" s="15"/>
      <c r="HT371" s="15"/>
      <c r="HU371" s="15"/>
      <c r="HV371" s="15"/>
      <c r="HW371" s="15"/>
      <c r="HX371" s="15"/>
      <c r="HY371" s="15"/>
      <c r="HZ371" s="15"/>
      <c r="IA371" s="15"/>
      <c r="IB371" s="15"/>
      <c r="IC371" s="15"/>
      <c r="ID371" s="15"/>
      <c r="IE371" s="15"/>
      <c r="IF371" s="15"/>
      <c r="IG371" s="15"/>
      <c r="IH371" s="15"/>
      <c r="II371" s="15"/>
      <c r="IJ371" s="15"/>
      <c r="IK371" s="15"/>
      <c r="IL371" s="15"/>
      <c r="IM371" s="15"/>
      <c r="IN371" s="15"/>
      <c r="IO371" s="15"/>
      <c r="IP371" s="15"/>
      <c r="IQ371" s="15"/>
      <c r="IR371" s="15"/>
      <c r="IS371" s="15"/>
      <c r="IT371" s="15"/>
      <c r="IU371" s="15"/>
      <c r="IV371" s="15"/>
    </row>
    <row r="372" spans="1:7" ht="12.75">
      <c r="A372" s="130" t="s">
        <v>854</v>
      </c>
      <c r="B372" s="130" t="s">
        <v>880</v>
      </c>
      <c r="C372" s="118" t="s">
        <v>881</v>
      </c>
      <c r="D372" s="200">
        <v>24400</v>
      </c>
      <c r="E372" s="267">
        <v>24400</v>
      </c>
      <c r="F372" s="267">
        <v>24390</v>
      </c>
      <c r="G372" s="158">
        <f>F372/E372*100</f>
        <v>99.95901639344262</v>
      </c>
    </row>
    <row r="373" spans="1:7" ht="12.75">
      <c r="A373" s="16"/>
      <c r="B373" s="59"/>
      <c r="C373" s="183"/>
      <c r="D373" s="184"/>
      <c r="E373" s="185"/>
      <c r="F373" s="229"/>
      <c r="G373" s="261"/>
    </row>
    <row r="374" spans="1:21" ht="12.75">
      <c r="A374" s="188"/>
      <c r="B374" s="198"/>
      <c r="C374" s="197" t="s">
        <v>742</v>
      </c>
      <c r="D374" s="189">
        <f>D338+D345+D355+D364+D369+D372</f>
        <v>1644659</v>
      </c>
      <c r="E374" s="189">
        <f>E338+E345+E355+E364+E369+E372</f>
        <v>1974615</v>
      </c>
      <c r="F374" s="189">
        <f>F338+F345+F355+F364+F369+F372</f>
        <v>1542119</v>
      </c>
      <c r="G374" s="26">
        <f>F374/E374*100</f>
        <v>78.09719869442904</v>
      </c>
      <c r="T374" s="15">
        <v>-157</v>
      </c>
      <c r="U374" s="15" t="s">
        <v>693</v>
      </c>
    </row>
    <row r="375" spans="1:7" ht="13.5" customHeight="1">
      <c r="A375" s="16"/>
      <c r="B375" s="59"/>
      <c r="C375" s="183"/>
      <c r="D375" s="184"/>
      <c r="E375" s="185"/>
      <c r="F375" s="229"/>
      <c r="G375" s="99"/>
    </row>
    <row r="376" spans="1:256" s="28" customFormat="1" ht="15.75">
      <c r="A376" s="64" t="s">
        <v>434</v>
      </c>
      <c r="D376" s="69"/>
      <c r="E376" s="69"/>
      <c r="F376" s="69"/>
      <c r="O376" s="69"/>
      <c r="P376" s="15"/>
      <c r="Q376" s="15"/>
      <c r="R376" s="15"/>
      <c r="S376" s="15"/>
      <c r="T376" s="15"/>
      <c r="U376" s="15"/>
      <c r="V376" s="15"/>
      <c r="W376" s="15"/>
      <c r="X376" s="15"/>
      <c r="Y376" s="15"/>
      <c r="Z376" s="15"/>
      <c r="AA376" s="15"/>
      <c r="AB376" s="15"/>
      <c r="AC376" s="15"/>
      <c r="AD376" s="15"/>
      <c r="AE376" s="15"/>
      <c r="AF376" s="15"/>
      <c r="AG376" s="15"/>
      <c r="AH376" s="15"/>
      <c r="AI376" s="15"/>
      <c r="AJ376" s="15"/>
      <c r="AK376" s="15"/>
      <c r="AL376" s="15"/>
      <c r="AM376" s="15"/>
      <c r="AN376" s="15"/>
      <c r="AO376" s="15"/>
      <c r="AP376" s="15"/>
      <c r="AQ376" s="15"/>
      <c r="AR376" s="15"/>
      <c r="AS376" s="15"/>
      <c r="AT376" s="15"/>
      <c r="AU376" s="15"/>
      <c r="AV376" s="15"/>
      <c r="AW376" s="15"/>
      <c r="AX376" s="15"/>
      <c r="AY376" s="15"/>
      <c r="AZ376" s="15"/>
      <c r="BA376" s="15"/>
      <c r="BB376" s="15"/>
      <c r="BC376" s="15"/>
      <c r="BD376" s="15"/>
      <c r="BE376" s="15"/>
      <c r="BF376" s="15"/>
      <c r="BG376" s="15"/>
      <c r="BH376" s="15"/>
      <c r="BI376" s="15"/>
      <c r="BJ376" s="15"/>
      <c r="BK376" s="15"/>
      <c r="BL376" s="15"/>
      <c r="BM376" s="15"/>
      <c r="BN376" s="15"/>
      <c r="BO376" s="15"/>
      <c r="BP376" s="15"/>
      <c r="BQ376" s="15"/>
      <c r="BR376" s="15"/>
      <c r="BS376" s="15"/>
      <c r="BT376" s="15"/>
      <c r="BU376" s="15"/>
      <c r="BV376" s="15"/>
      <c r="BW376" s="15"/>
      <c r="BX376" s="15"/>
      <c r="BY376" s="15"/>
      <c r="BZ376" s="15"/>
      <c r="CA376" s="15"/>
      <c r="CB376" s="15"/>
      <c r="CC376" s="15"/>
      <c r="CD376" s="15"/>
      <c r="CE376" s="15"/>
      <c r="CF376" s="15"/>
      <c r="CG376" s="15"/>
      <c r="CH376" s="15"/>
      <c r="CI376" s="15"/>
      <c r="CJ376" s="15"/>
      <c r="CK376" s="15"/>
      <c r="CL376" s="15"/>
      <c r="CM376" s="15"/>
      <c r="CN376" s="15"/>
      <c r="CO376" s="15"/>
      <c r="CP376" s="15"/>
      <c r="CQ376" s="15"/>
      <c r="CR376" s="15"/>
      <c r="CS376" s="15"/>
      <c r="CT376" s="15"/>
      <c r="CU376" s="15"/>
      <c r="CV376" s="15"/>
      <c r="CW376" s="15"/>
      <c r="CX376" s="15"/>
      <c r="CY376" s="15"/>
      <c r="CZ376" s="15"/>
      <c r="DA376" s="15"/>
      <c r="DB376" s="15"/>
      <c r="DC376" s="15"/>
      <c r="DD376" s="15"/>
      <c r="DE376" s="15"/>
      <c r="DF376" s="15"/>
      <c r="DG376" s="15"/>
      <c r="DH376" s="15"/>
      <c r="DI376" s="15"/>
      <c r="DJ376" s="15"/>
      <c r="DK376" s="15"/>
      <c r="DL376" s="15"/>
      <c r="DM376" s="15"/>
      <c r="DN376" s="15"/>
      <c r="DO376" s="15"/>
      <c r="DP376" s="15"/>
      <c r="DQ376" s="15"/>
      <c r="DR376" s="15"/>
      <c r="DS376" s="15"/>
      <c r="DT376" s="15"/>
      <c r="DU376" s="15"/>
      <c r="DV376" s="15"/>
      <c r="DW376" s="15"/>
      <c r="DX376" s="15"/>
      <c r="DY376" s="15"/>
      <c r="DZ376" s="15"/>
      <c r="EA376" s="15"/>
      <c r="EB376" s="15"/>
      <c r="EC376" s="15"/>
      <c r="ED376" s="15"/>
      <c r="EE376" s="15"/>
      <c r="EF376" s="15"/>
      <c r="EG376" s="15"/>
      <c r="EH376" s="15"/>
      <c r="EI376" s="15"/>
      <c r="EJ376" s="15"/>
      <c r="EK376" s="15"/>
      <c r="EL376" s="15"/>
      <c r="EM376" s="15"/>
      <c r="EN376" s="15"/>
      <c r="EO376" s="15"/>
      <c r="EP376" s="15"/>
      <c r="EQ376" s="15"/>
      <c r="ER376" s="15"/>
      <c r="ES376" s="15"/>
      <c r="ET376" s="15"/>
      <c r="EU376" s="15"/>
      <c r="EV376" s="15"/>
      <c r="EW376" s="15"/>
      <c r="EX376" s="15"/>
      <c r="EY376" s="15"/>
      <c r="EZ376" s="15"/>
      <c r="FA376" s="15"/>
      <c r="FB376" s="15"/>
      <c r="FC376" s="15"/>
      <c r="FD376" s="15"/>
      <c r="FE376" s="15"/>
      <c r="FF376" s="15"/>
      <c r="FG376" s="15"/>
      <c r="FH376" s="15"/>
      <c r="FI376" s="15"/>
      <c r="FJ376" s="15"/>
      <c r="FK376" s="15"/>
      <c r="FL376" s="15"/>
      <c r="FM376" s="15"/>
      <c r="FN376" s="15"/>
      <c r="FO376" s="15"/>
      <c r="FP376" s="15"/>
      <c r="FQ376" s="15"/>
      <c r="FR376" s="15"/>
      <c r="FS376" s="15"/>
      <c r="FT376" s="15"/>
      <c r="FU376" s="15"/>
      <c r="FV376" s="15"/>
      <c r="FW376" s="15"/>
      <c r="FX376" s="15"/>
      <c r="FY376" s="15"/>
      <c r="FZ376" s="15"/>
      <c r="GA376" s="15"/>
      <c r="GB376" s="15"/>
      <c r="GC376" s="15"/>
      <c r="GD376" s="15"/>
      <c r="GE376" s="15"/>
      <c r="GF376" s="15"/>
      <c r="GG376" s="15"/>
      <c r="GH376" s="15"/>
      <c r="GI376" s="15"/>
      <c r="GJ376" s="15"/>
      <c r="GK376" s="15"/>
      <c r="GL376" s="15"/>
      <c r="GM376" s="15"/>
      <c r="GN376" s="15"/>
      <c r="GO376" s="15"/>
      <c r="GP376" s="15"/>
      <c r="GQ376" s="15"/>
      <c r="GR376" s="15"/>
      <c r="GS376" s="15"/>
      <c r="GT376" s="15"/>
      <c r="GU376" s="15"/>
      <c r="GV376" s="15"/>
      <c r="GW376" s="15"/>
      <c r="GX376" s="15"/>
      <c r="GY376" s="15"/>
      <c r="GZ376" s="15"/>
      <c r="HA376" s="15"/>
      <c r="HB376" s="15"/>
      <c r="HC376" s="15"/>
      <c r="HD376" s="15"/>
      <c r="HE376" s="15"/>
      <c r="HF376" s="15"/>
      <c r="HG376" s="15"/>
      <c r="HH376" s="15"/>
      <c r="HI376" s="15"/>
      <c r="HJ376" s="15"/>
      <c r="HK376" s="15"/>
      <c r="HL376" s="15"/>
      <c r="HM376" s="15"/>
      <c r="HN376" s="15"/>
      <c r="HO376" s="15"/>
      <c r="HP376" s="15"/>
      <c r="HQ376" s="15"/>
      <c r="HR376" s="15"/>
      <c r="HS376" s="15"/>
      <c r="HT376" s="15"/>
      <c r="HU376" s="15"/>
      <c r="HV376" s="15"/>
      <c r="HW376" s="15"/>
      <c r="HX376" s="15"/>
      <c r="HY376" s="15"/>
      <c r="HZ376" s="15"/>
      <c r="IA376" s="15"/>
      <c r="IB376" s="15"/>
      <c r="IC376" s="15"/>
      <c r="ID376" s="15"/>
      <c r="IE376" s="15"/>
      <c r="IF376" s="15"/>
      <c r="IG376" s="15"/>
      <c r="IH376" s="15"/>
      <c r="II376" s="15"/>
      <c r="IJ376" s="15"/>
      <c r="IK376" s="15"/>
      <c r="IL376" s="15"/>
      <c r="IM376" s="15"/>
      <c r="IN376" s="15"/>
      <c r="IO376" s="15"/>
      <c r="IP376" s="15"/>
      <c r="IQ376" s="15"/>
      <c r="IR376" s="15"/>
      <c r="IS376" s="15"/>
      <c r="IT376" s="15"/>
      <c r="IU376" s="15"/>
      <c r="IV376" s="15"/>
    </row>
    <row r="377" spans="1:256" s="28" customFormat="1" ht="11.25" customHeight="1">
      <c r="A377" s="64"/>
      <c r="D377" s="69"/>
      <c r="E377" s="69"/>
      <c r="F377" s="69"/>
      <c r="O377" s="69"/>
      <c r="P377" s="15"/>
      <c r="Q377" s="15"/>
      <c r="R377" s="15"/>
      <c r="S377" s="15"/>
      <c r="T377" s="15"/>
      <c r="U377" s="15"/>
      <c r="V377" s="15"/>
      <c r="W377" s="15"/>
      <c r="X377" s="15"/>
      <c r="Y377" s="15"/>
      <c r="Z377" s="15"/>
      <c r="AA377" s="15"/>
      <c r="AB377" s="15"/>
      <c r="AC377" s="15"/>
      <c r="AD377" s="15"/>
      <c r="AE377" s="15"/>
      <c r="AF377" s="15"/>
      <c r="AG377" s="15"/>
      <c r="AH377" s="15"/>
      <c r="AI377" s="15"/>
      <c r="AJ377" s="15"/>
      <c r="AK377" s="15"/>
      <c r="AL377" s="15"/>
      <c r="AM377" s="15"/>
      <c r="AN377" s="15"/>
      <c r="AO377" s="15"/>
      <c r="AP377" s="15"/>
      <c r="AQ377" s="15"/>
      <c r="AR377" s="15"/>
      <c r="AS377" s="15"/>
      <c r="AT377" s="15"/>
      <c r="AU377" s="15"/>
      <c r="AV377" s="15"/>
      <c r="AW377" s="15"/>
      <c r="AX377" s="15"/>
      <c r="AY377" s="15"/>
      <c r="AZ377" s="15"/>
      <c r="BA377" s="15"/>
      <c r="BB377" s="15"/>
      <c r="BC377" s="15"/>
      <c r="BD377" s="15"/>
      <c r="BE377" s="15"/>
      <c r="BF377" s="15"/>
      <c r="BG377" s="15"/>
      <c r="BH377" s="15"/>
      <c r="BI377" s="15"/>
      <c r="BJ377" s="15"/>
      <c r="BK377" s="15"/>
      <c r="BL377" s="15"/>
      <c r="BM377" s="15"/>
      <c r="BN377" s="15"/>
      <c r="BO377" s="15"/>
      <c r="BP377" s="15"/>
      <c r="BQ377" s="15"/>
      <c r="BR377" s="15"/>
      <c r="BS377" s="15"/>
      <c r="BT377" s="15"/>
      <c r="BU377" s="15"/>
      <c r="BV377" s="15"/>
      <c r="BW377" s="15"/>
      <c r="BX377" s="15"/>
      <c r="BY377" s="15"/>
      <c r="BZ377" s="15"/>
      <c r="CA377" s="15"/>
      <c r="CB377" s="15"/>
      <c r="CC377" s="15"/>
      <c r="CD377" s="15"/>
      <c r="CE377" s="15"/>
      <c r="CF377" s="15"/>
      <c r="CG377" s="15"/>
      <c r="CH377" s="15"/>
      <c r="CI377" s="15"/>
      <c r="CJ377" s="15"/>
      <c r="CK377" s="15"/>
      <c r="CL377" s="15"/>
      <c r="CM377" s="15"/>
      <c r="CN377" s="15"/>
      <c r="CO377" s="15"/>
      <c r="CP377" s="15"/>
      <c r="CQ377" s="15"/>
      <c r="CR377" s="15"/>
      <c r="CS377" s="15"/>
      <c r="CT377" s="15"/>
      <c r="CU377" s="15"/>
      <c r="CV377" s="15"/>
      <c r="CW377" s="15"/>
      <c r="CX377" s="15"/>
      <c r="CY377" s="15"/>
      <c r="CZ377" s="15"/>
      <c r="DA377" s="15"/>
      <c r="DB377" s="15"/>
      <c r="DC377" s="15"/>
      <c r="DD377" s="15"/>
      <c r="DE377" s="15"/>
      <c r="DF377" s="15"/>
      <c r="DG377" s="15"/>
      <c r="DH377" s="15"/>
      <c r="DI377" s="15"/>
      <c r="DJ377" s="15"/>
      <c r="DK377" s="15"/>
      <c r="DL377" s="15"/>
      <c r="DM377" s="15"/>
      <c r="DN377" s="15"/>
      <c r="DO377" s="15"/>
      <c r="DP377" s="15"/>
      <c r="DQ377" s="15"/>
      <c r="DR377" s="15"/>
      <c r="DS377" s="15"/>
      <c r="DT377" s="15"/>
      <c r="DU377" s="15"/>
      <c r="DV377" s="15"/>
      <c r="DW377" s="15"/>
      <c r="DX377" s="15"/>
      <c r="DY377" s="15"/>
      <c r="DZ377" s="15"/>
      <c r="EA377" s="15"/>
      <c r="EB377" s="15"/>
      <c r="EC377" s="15"/>
      <c r="ED377" s="15"/>
      <c r="EE377" s="15"/>
      <c r="EF377" s="15"/>
      <c r="EG377" s="15"/>
      <c r="EH377" s="15"/>
      <c r="EI377" s="15"/>
      <c r="EJ377" s="15"/>
      <c r="EK377" s="15"/>
      <c r="EL377" s="15"/>
      <c r="EM377" s="15"/>
      <c r="EN377" s="15"/>
      <c r="EO377" s="15"/>
      <c r="EP377" s="15"/>
      <c r="EQ377" s="15"/>
      <c r="ER377" s="15"/>
      <c r="ES377" s="15"/>
      <c r="ET377" s="15"/>
      <c r="EU377" s="15"/>
      <c r="EV377" s="15"/>
      <c r="EW377" s="15"/>
      <c r="EX377" s="15"/>
      <c r="EY377" s="15"/>
      <c r="EZ377" s="15"/>
      <c r="FA377" s="15"/>
      <c r="FB377" s="15"/>
      <c r="FC377" s="15"/>
      <c r="FD377" s="15"/>
      <c r="FE377" s="15"/>
      <c r="FF377" s="15"/>
      <c r="FG377" s="15"/>
      <c r="FH377" s="15"/>
      <c r="FI377" s="15"/>
      <c r="FJ377" s="15"/>
      <c r="FK377" s="15"/>
      <c r="FL377" s="15"/>
      <c r="FM377" s="15"/>
      <c r="FN377" s="15"/>
      <c r="FO377" s="15"/>
      <c r="FP377" s="15"/>
      <c r="FQ377" s="15"/>
      <c r="FR377" s="15"/>
      <c r="FS377" s="15"/>
      <c r="FT377" s="15"/>
      <c r="FU377" s="15"/>
      <c r="FV377" s="15"/>
      <c r="FW377" s="15"/>
      <c r="FX377" s="15"/>
      <c r="FY377" s="15"/>
      <c r="FZ377" s="15"/>
      <c r="GA377" s="15"/>
      <c r="GB377" s="15"/>
      <c r="GC377" s="15"/>
      <c r="GD377" s="15"/>
      <c r="GE377" s="15"/>
      <c r="GF377" s="15"/>
      <c r="GG377" s="15"/>
      <c r="GH377" s="15"/>
      <c r="GI377" s="15"/>
      <c r="GJ377" s="15"/>
      <c r="GK377" s="15"/>
      <c r="GL377" s="15"/>
      <c r="GM377" s="15"/>
      <c r="GN377" s="15"/>
      <c r="GO377" s="15"/>
      <c r="GP377" s="15"/>
      <c r="GQ377" s="15"/>
      <c r="GR377" s="15"/>
      <c r="GS377" s="15"/>
      <c r="GT377" s="15"/>
      <c r="GU377" s="15"/>
      <c r="GV377" s="15"/>
      <c r="GW377" s="15"/>
      <c r="GX377" s="15"/>
      <c r="GY377" s="15"/>
      <c r="GZ377" s="15"/>
      <c r="HA377" s="15"/>
      <c r="HB377" s="15"/>
      <c r="HC377" s="15"/>
      <c r="HD377" s="15"/>
      <c r="HE377" s="15"/>
      <c r="HF377" s="15"/>
      <c r="HG377" s="15"/>
      <c r="HH377" s="15"/>
      <c r="HI377" s="15"/>
      <c r="HJ377" s="15"/>
      <c r="HK377" s="15"/>
      <c r="HL377" s="15"/>
      <c r="HM377" s="15"/>
      <c r="HN377" s="15"/>
      <c r="HO377" s="15"/>
      <c r="HP377" s="15"/>
      <c r="HQ377" s="15"/>
      <c r="HR377" s="15"/>
      <c r="HS377" s="15"/>
      <c r="HT377" s="15"/>
      <c r="HU377" s="15"/>
      <c r="HV377" s="15"/>
      <c r="HW377" s="15"/>
      <c r="HX377" s="15"/>
      <c r="HY377" s="15"/>
      <c r="HZ377" s="15"/>
      <c r="IA377" s="15"/>
      <c r="IB377" s="15"/>
      <c r="IC377" s="15"/>
      <c r="ID377" s="15"/>
      <c r="IE377" s="15"/>
      <c r="IF377" s="15"/>
      <c r="IG377" s="15"/>
      <c r="IH377" s="15"/>
      <c r="II377" s="15"/>
      <c r="IJ377" s="15"/>
      <c r="IK377" s="15"/>
      <c r="IL377" s="15"/>
      <c r="IM377" s="15"/>
      <c r="IN377" s="15"/>
      <c r="IO377" s="15"/>
      <c r="IP377" s="15"/>
      <c r="IQ377" s="15"/>
      <c r="IR377" s="15"/>
      <c r="IS377" s="15"/>
      <c r="IT377" s="15"/>
      <c r="IU377" s="15"/>
      <c r="IV377" s="15"/>
    </row>
    <row r="378" spans="1:7" ht="14.25" customHeight="1">
      <c r="A378" s="55" t="s">
        <v>428</v>
      </c>
      <c r="D378" s="184"/>
      <c r="E378" s="185"/>
      <c r="F378" s="229"/>
      <c r="G378" s="204"/>
    </row>
    <row r="379" spans="1:7" ht="12" customHeight="1">
      <c r="A379" s="55"/>
      <c r="D379" s="184"/>
      <c r="E379" s="185"/>
      <c r="F379" s="229"/>
      <c r="G379" s="204"/>
    </row>
    <row r="380" spans="1:256" s="28" customFormat="1" ht="25.5" customHeight="1">
      <c r="A380" s="7" t="s">
        <v>325</v>
      </c>
      <c r="B380" s="7" t="s">
        <v>327</v>
      </c>
      <c r="C380" s="5" t="s">
        <v>328</v>
      </c>
      <c r="D380" s="44" t="s">
        <v>471</v>
      </c>
      <c r="E380" s="51" t="s">
        <v>472</v>
      </c>
      <c r="F380" s="5" t="s">
        <v>299</v>
      </c>
      <c r="G380" s="43" t="s">
        <v>473</v>
      </c>
      <c r="O380" s="69"/>
      <c r="P380" s="15"/>
      <c r="Q380" s="15"/>
      <c r="R380" s="15"/>
      <c r="S380" s="15"/>
      <c r="T380" s="15"/>
      <c r="U380" s="15"/>
      <c r="V380" s="15"/>
      <c r="W380" s="15"/>
      <c r="X380" s="15"/>
      <c r="Y380" s="15"/>
      <c r="Z380" s="15"/>
      <c r="AA380" s="15"/>
      <c r="AB380" s="15"/>
      <c r="AC380" s="15"/>
      <c r="AD380" s="15"/>
      <c r="AE380" s="15"/>
      <c r="AF380" s="15"/>
      <c r="AG380" s="15"/>
      <c r="AH380" s="15"/>
      <c r="AI380" s="15"/>
      <c r="AJ380" s="15"/>
      <c r="AK380" s="15"/>
      <c r="AL380" s="15"/>
      <c r="AM380" s="15"/>
      <c r="AN380" s="15"/>
      <c r="AO380" s="15"/>
      <c r="AP380" s="15"/>
      <c r="AQ380" s="15"/>
      <c r="AR380" s="15"/>
      <c r="AS380" s="15"/>
      <c r="AT380" s="15"/>
      <c r="AU380" s="15"/>
      <c r="AV380" s="15"/>
      <c r="AW380" s="15"/>
      <c r="AX380" s="15"/>
      <c r="AY380" s="15"/>
      <c r="AZ380" s="15"/>
      <c r="BA380" s="15"/>
      <c r="BB380" s="15"/>
      <c r="BC380" s="15"/>
      <c r="BD380" s="15"/>
      <c r="BE380" s="15"/>
      <c r="BF380" s="15"/>
      <c r="BG380" s="15"/>
      <c r="BH380" s="15"/>
      <c r="BI380" s="15"/>
      <c r="BJ380" s="15"/>
      <c r="BK380" s="15"/>
      <c r="BL380" s="15"/>
      <c r="BM380" s="15"/>
      <c r="BN380" s="15"/>
      <c r="BO380" s="15"/>
      <c r="BP380" s="15"/>
      <c r="BQ380" s="15"/>
      <c r="BR380" s="15"/>
      <c r="BS380" s="15"/>
      <c r="BT380" s="15"/>
      <c r="BU380" s="15"/>
      <c r="BV380" s="15"/>
      <c r="BW380" s="15"/>
      <c r="BX380" s="15"/>
      <c r="BY380" s="15"/>
      <c r="BZ380" s="15"/>
      <c r="CA380" s="15"/>
      <c r="CB380" s="15"/>
      <c r="CC380" s="15"/>
      <c r="CD380" s="15"/>
      <c r="CE380" s="15"/>
      <c r="CF380" s="15"/>
      <c r="CG380" s="15"/>
      <c r="CH380" s="15"/>
      <c r="CI380" s="15"/>
      <c r="CJ380" s="15"/>
      <c r="CK380" s="15"/>
      <c r="CL380" s="15"/>
      <c r="CM380" s="15"/>
      <c r="CN380" s="15"/>
      <c r="CO380" s="15"/>
      <c r="CP380" s="15"/>
      <c r="CQ380" s="15"/>
      <c r="CR380" s="15"/>
      <c r="CS380" s="15"/>
      <c r="CT380" s="15"/>
      <c r="CU380" s="15"/>
      <c r="CV380" s="15"/>
      <c r="CW380" s="15"/>
      <c r="CX380" s="15"/>
      <c r="CY380" s="15"/>
      <c r="CZ380" s="15"/>
      <c r="DA380" s="15"/>
      <c r="DB380" s="15"/>
      <c r="DC380" s="15"/>
      <c r="DD380" s="15"/>
      <c r="DE380" s="15"/>
      <c r="DF380" s="15"/>
      <c r="DG380" s="15"/>
      <c r="DH380" s="15"/>
      <c r="DI380" s="15"/>
      <c r="DJ380" s="15"/>
      <c r="DK380" s="15"/>
      <c r="DL380" s="15"/>
      <c r="DM380" s="15"/>
      <c r="DN380" s="15"/>
      <c r="DO380" s="15"/>
      <c r="DP380" s="15"/>
      <c r="DQ380" s="15"/>
      <c r="DR380" s="15"/>
      <c r="DS380" s="15"/>
      <c r="DT380" s="15"/>
      <c r="DU380" s="15"/>
      <c r="DV380" s="15"/>
      <c r="DW380" s="15"/>
      <c r="DX380" s="15"/>
      <c r="DY380" s="15"/>
      <c r="DZ380" s="15"/>
      <c r="EA380" s="15"/>
      <c r="EB380" s="15"/>
      <c r="EC380" s="15"/>
      <c r="ED380" s="15"/>
      <c r="EE380" s="15"/>
      <c r="EF380" s="15"/>
      <c r="EG380" s="15"/>
      <c r="EH380" s="15"/>
      <c r="EI380" s="15"/>
      <c r="EJ380" s="15"/>
      <c r="EK380" s="15"/>
      <c r="EL380" s="15"/>
      <c r="EM380" s="15"/>
      <c r="EN380" s="15"/>
      <c r="EO380" s="15"/>
      <c r="EP380" s="15"/>
      <c r="EQ380" s="15"/>
      <c r="ER380" s="15"/>
      <c r="ES380" s="15"/>
      <c r="ET380" s="15"/>
      <c r="EU380" s="15"/>
      <c r="EV380" s="15"/>
      <c r="EW380" s="15"/>
      <c r="EX380" s="15"/>
      <c r="EY380" s="15"/>
      <c r="EZ380" s="15"/>
      <c r="FA380" s="15"/>
      <c r="FB380" s="15"/>
      <c r="FC380" s="15"/>
      <c r="FD380" s="15"/>
      <c r="FE380" s="15"/>
      <c r="FF380" s="15"/>
      <c r="FG380" s="15"/>
      <c r="FH380" s="15"/>
      <c r="FI380" s="15"/>
      <c r="FJ380" s="15"/>
      <c r="FK380" s="15"/>
      <c r="FL380" s="15"/>
      <c r="FM380" s="15"/>
      <c r="FN380" s="15"/>
      <c r="FO380" s="15"/>
      <c r="FP380" s="15"/>
      <c r="FQ380" s="15"/>
      <c r="FR380" s="15"/>
      <c r="FS380" s="15"/>
      <c r="FT380" s="15"/>
      <c r="FU380" s="15"/>
      <c r="FV380" s="15"/>
      <c r="FW380" s="15"/>
      <c r="FX380" s="15"/>
      <c r="FY380" s="15"/>
      <c r="FZ380" s="15"/>
      <c r="GA380" s="15"/>
      <c r="GB380" s="15"/>
      <c r="GC380" s="15"/>
      <c r="GD380" s="15"/>
      <c r="GE380" s="15"/>
      <c r="GF380" s="15"/>
      <c r="GG380" s="15"/>
      <c r="GH380" s="15"/>
      <c r="GI380" s="15"/>
      <c r="GJ380" s="15"/>
      <c r="GK380" s="15"/>
      <c r="GL380" s="15"/>
      <c r="GM380" s="15"/>
      <c r="GN380" s="15"/>
      <c r="GO380" s="15"/>
      <c r="GP380" s="15"/>
      <c r="GQ380" s="15"/>
      <c r="GR380" s="15"/>
      <c r="GS380" s="15"/>
      <c r="GT380" s="15"/>
      <c r="GU380" s="15"/>
      <c r="GV380" s="15"/>
      <c r="GW380" s="15"/>
      <c r="GX380" s="15"/>
      <c r="GY380" s="15"/>
      <c r="GZ380" s="15"/>
      <c r="HA380" s="15"/>
      <c r="HB380" s="15"/>
      <c r="HC380" s="15"/>
      <c r="HD380" s="15"/>
      <c r="HE380" s="15"/>
      <c r="HF380" s="15"/>
      <c r="HG380" s="15"/>
      <c r="HH380" s="15"/>
      <c r="HI380" s="15"/>
      <c r="HJ380" s="15"/>
      <c r="HK380" s="15"/>
      <c r="HL380" s="15"/>
      <c r="HM380" s="15"/>
      <c r="HN380" s="15"/>
      <c r="HO380" s="15"/>
      <c r="HP380" s="15"/>
      <c r="HQ380" s="15"/>
      <c r="HR380" s="15"/>
      <c r="HS380" s="15"/>
      <c r="HT380" s="15"/>
      <c r="HU380" s="15"/>
      <c r="HV380" s="15"/>
      <c r="HW380" s="15"/>
      <c r="HX380" s="15"/>
      <c r="HY380" s="15"/>
      <c r="HZ380" s="15"/>
      <c r="IA380" s="15"/>
      <c r="IB380" s="15"/>
      <c r="IC380" s="15"/>
      <c r="ID380" s="15"/>
      <c r="IE380" s="15"/>
      <c r="IF380" s="15"/>
      <c r="IG380" s="15"/>
      <c r="IH380" s="15"/>
      <c r="II380" s="15"/>
      <c r="IJ380" s="15"/>
      <c r="IK380" s="15"/>
      <c r="IL380" s="15"/>
      <c r="IM380" s="15"/>
      <c r="IN380" s="15"/>
      <c r="IO380" s="15"/>
      <c r="IP380" s="15"/>
      <c r="IQ380" s="15"/>
      <c r="IR380" s="15"/>
      <c r="IS380" s="15"/>
      <c r="IT380" s="15"/>
      <c r="IU380" s="15"/>
      <c r="IV380" s="15"/>
    </row>
    <row r="381" spans="1:256" s="28" customFormat="1" ht="15" customHeight="1">
      <c r="A381" s="130" t="s">
        <v>161</v>
      </c>
      <c r="B381" s="127">
        <v>4332</v>
      </c>
      <c r="C381" s="266" t="s">
        <v>685</v>
      </c>
      <c r="D381" s="424">
        <v>1000</v>
      </c>
      <c r="E381" s="267">
        <v>1000</v>
      </c>
      <c r="F381" s="267">
        <v>603</v>
      </c>
      <c r="G381" s="158">
        <f aca="true" t="shared" si="15" ref="G381:G387">F381/E381*100</f>
        <v>60.3</v>
      </c>
      <c r="O381" s="69"/>
      <c r="P381" s="15"/>
      <c r="Q381" s="15"/>
      <c r="R381" s="15"/>
      <c r="S381" s="15"/>
      <c r="T381" s="15"/>
      <c r="U381" s="15"/>
      <c r="V381" s="15"/>
      <c r="W381" s="15"/>
      <c r="X381" s="15"/>
      <c r="Y381" s="15"/>
      <c r="Z381" s="15"/>
      <c r="AA381" s="15"/>
      <c r="AB381" s="15"/>
      <c r="AC381" s="15"/>
      <c r="AD381" s="15"/>
      <c r="AE381" s="15"/>
      <c r="AF381" s="15"/>
      <c r="AG381" s="15"/>
      <c r="AH381" s="15"/>
      <c r="AI381" s="15"/>
      <c r="AJ381" s="15"/>
      <c r="AK381" s="15"/>
      <c r="AL381" s="15"/>
      <c r="AM381" s="15"/>
      <c r="AN381" s="15"/>
      <c r="AO381" s="15"/>
      <c r="AP381" s="15"/>
      <c r="AQ381" s="15"/>
      <c r="AR381" s="15"/>
      <c r="AS381" s="15"/>
      <c r="AT381" s="15"/>
      <c r="AU381" s="15"/>
      <c r="AV381" s="15"/>
      <c r="AW381" s="15"/>
      <c r="AX381" s="15"/>
      <c r="AY381" s="15"/>
      <c r="AZ381" s="15"/>
      <c r="BA381" s="15"/>
      <c r="BB381" s="15"/>
      <c r="BC381" s="15"/>
      <c r="BD381" s="15"/>
      <c r="BE381" s="15"/>
      <c r="BF381" s="15"/>
      <c r="BG381" s="15"/>
      <c r="BH381" s="15"/>
      <c r="BI381" s="15"/>
      <c r="BJ381" s="15"/>
      <c r="BK381" s="15"/>
      <c r="BL381" s="15"/>
      <c r="BM381" s="15"/>
      <c r="BN381" s="15"/>
      <c r="BO381" s="15"/>
      <c r="BP381" s="15"/>
      <c r="BQ381" s="15"/>
      <c r="BR381" s="15"/>
      <c r="BS381" s="15"/>
      <c r="BT381" s="15"/>
      <c r="BU381" s="15"/>
      <c r="BV381" s="15"/>
      <c r="BW381" s="15"/>
      <c r="BX381" s="15"/>
      <c r="BY381" s="15"/>
      <c r="BZ381" s="15"/>
      <c r="CA381" s="15"/>
      <c r="CB381" s="15"/>
      <c r="CC381" s="15"/>
      <c r="CD381" s="15"/>
      <c r="CE381" s="15"/>
      <c r="CF381" s="15"/>
      <c r="CG381" s="15"/>
      <c r="CH381" s="15"/>
      <c r="CI381" s="15"/>
      <c r="CJ381" s="15"/>
      <c r="CK381" s="15"/>
      <c r="CL381" s="15"/>
      <c r="CM381" s="15"/>
      <c r="CN381" s="15"/>
      <c r="CO381" s="15"/>
      <c r="CP381" s="15"/>
      <c r="CQ381" s="15"/>
      <c r="CR381" s="15"/>
      <c r="CS381" s="15"/>
      <c r="CT381" s="15"/>
      <c r="CU381" s="15"/>
      <c r="CV381" s="15"/>
      <c r="CW381" s="15"/>
      <c r="CX381" s="15"/>
      <c r="CY381" s="15"/>
      <c r="CZ381" s="15"/>
      <c r="DA381" s="15"/>
      <c r="DB381" s="15"/>
      <c r="DC381" s="15"/>
      <c r="DD381" s="15"/>
      <c r="DE381" s="15"/>
      <c r="DF381" s="15"/>
      <c r="DG381" s="15"/>
      <c r="DH381" s="15"/>
      <c r="DI381" s="15"/>
      <c r="DJ381" s="15"/>
      <c r="DK381" s="15"/>
      <c r="DL381" s="15"/>
      <c r="DM381" s="15"/>
      <c r="DN381" s="15"/>
      <c r="DO381" s="15"/>
      <c r="DP381" s="15"/>
      <c r="DQ381" s="15"/>
      <c r="DR381" s="15"/>
      <c r="DS381" s="15"/>
      <c r="DT381" s="15"/>
      <c r="DU381" s="15"/>
      <c r="DV381" s="15"/>
      <c r="DW381" s="15"/>
      <c r="DX381" s="15"/>
      <c r="DY381" s="15"/>
      <c r="DZ381" s="15"/>
      <c r="EA381" s="15"/>
      <c r="EB381" s="15"/>
      <c r="EC381" s="15"/>
      <c r="ED381" s="15"/>
      <c r="EE381" s="15"/>
      <c r="EF381" s="15"/>
      <c r="EG381" s="15"/>
      <c r="EH381" s="15"/>
      <c r="EI381" s="15"/>
      <c r="EJ381" s="15"/>
      <c r="EK381" s="15"/>
      <c r="EL381" s="15"/>
      <c r="EM381" s="15"/>
      <c r="EN381" s="15"/>
      <c r="EO381" s="15"/>
      <c r="EP381" s="15"/>
      <c r="EQ381" s="15"/>
      <c r="ER381" s="15"/>
      <c r="ES381" s="15"/>
      <c r="ET381" s="15"/>
      <c r="EU381" s="15"/>
      <c r="EV381" s="15"/>
      <c r="EW381" s="15"/>
      <c r="EX381" s="15"/>
      <c r="EY381" s="15"/>
      <c r="EZ381" s="15"/>
      <c r="FA381" s="15"/>
      <c r="FB381" s="15"/>
      <c r="FC381" s="15"/>
      <c r="FD381" s="15"/>
      <c r="FE381" s="15"/>
      <c r="FF381" s="15"/>
      <c r="FG381" s="15"/>
      <c r="FH381" s="15"/>
      <c r="FI381" s="15"/>
      <c r="FJ381" s="15"/>
      <c r="FK381" s="15"/>
      <c r="FL381" s="15"/>
      <c r="FM381" s="15"/>
      <c r="FN381" s="15"/>
      <c r="FO381" s="15"/>
      <c r="FP381" s="15"/>
      <c r="FQ381" s="15"/>
      <c r="FR381" s="15"/>
      <c r="FS381" s="15"/>
      <c r="FT381" s="15"/>
      <c r="FU381" s="15"/>
      <c r="FV381" s="15"/>
      <c r="FW381" s="15"/>
      <c r="FX381" s="15"/>
      <c r="FY381" s="15"/>
      <c r="FZ381" s="15"/>
      <c r="GA381" s="15"/>
      <c r="GB381" s="15"/>
      <c r="GC381" s="15"/>
      <c r="GD381" s="15"/>
      <c r="GE381" s="15"/>
      <c r="GF381" s="15"/>
      <c r="GG381" s="15"/>
      <c r="GH381" s="15"/>
      <c r="GI381" s="15"/>
      <c r="GJ381" s="15"/>
      <c r="GK381" s="15"/>
      <c r="GL381" s="15"/>
      <c r="GM381" s="15"/>
      <c r="GN381" s="15"/>
      <c r="GO381" s="15"/>
      <c r="GP381" s="15"/>
      <c r="GQ381" s="15"/>
      <c r="GR381" s="15"/>
      <c r="GS381" s="15"/>
      <c r="GT381" s="15"/>
      <c r="GU381" s="15"/>
      <c r="GV381" s="15"/>
      <c r="GW381" s="15"/>
      <c r="GX381" s="15"/>
      <c r="GY381" s="15"/>
      <c r="GZ381" s="15"/>
      <c r="HA381" s="15"/>
      <c r="HB381" s="15"/>
      <c r="HC381" s="15"/>
      <c r="HD381" s="15"/>
      <c r="HE381" s="15"/>
      <c r="HF381" s="15"/>
      <c r="HG381" s="15"/>
      <c r="HH381" s="15"/>
      <c r="HI381" s="15"/>
      <c r="HJ381" s="15"/>
      <c r="HK381" s="15"/>
      <c r="HL381" s="15"/>
      <c r="HM381" s="15"/>
      <c r="HN381" s="15"/>
      <c r="HO381" s="15"/>
      <c r="HP381" s="15"/>
      <c r="HQ381" s="15"/>
      <c r="HR381" s="15"/>
      <c r="HS381" s="15"/>
      <c r="HT381" s="15"/>
      <c r="HU381" s="15"/>
      <c r="HV381" s="15"/>
      <c r="HW381" s="15"/>
      <c r="HX381" s="15"/>
      <c r="HY381" s="15"/>
      <c r="HZ381" s="15"/>
      <c r="IA381" s="15"/>
      <c r="IB381" s="15"/>
      <c r="IC381" s="15"/>
      <c r="ID381" s="15"/>
      <c r="IE381" s="15"/>
      <c r="IF381" s="15"/>
      <c r="IG381" s="15"/>
      <c r="IH381" s="15"/>
      <c r="II381" s="15"/>
      <c r="IJ381" s="15"/>
      <c r="IK381" s="15"/>
      <c r="IL381" s="15"/>
      <c r="IM381" s="15"/>
      <c r="IN381" s="15"/>
      <c r="IO381" s="15"/>
      <c r="IP381" s="15"/>
      <c r="IQ381" s="15"/>
      <c r="IR381" s="15"/>
      <c r="IS381" s="15"/>
      <c r="IT381" s="15"/>
      <c r="IU381" s="15"/>
      <c r="IV381" s="15"/>
    </row>
    <row r="382" spans="1:256" s="28" customFormat="1" ht="15" customHeight="1">
      <c r="A382" s="130" t="s">
        <v>161</v>
      </c>
      <c r="B382" s="127">
        <v>4339</v>
      </c>
      <c r="C382" s="266" t="s">
        <v>831</v>
      </c>
      <c r="D382" s="424">
        <v>860</v>
      </c>
      <c r="E382" s="267">
        <v>1390</v>
      </c>
      <c r="F382" s="267">
        <v>1142</v>
      </c>
      <c r="G382" s="158">
        <f t="shared" si="15"/>
        <v>82.15827338129496</v>
      </c>
      <c r="O382" s="69"/>
      <c r="P382" s="15"/>
      <c r="Q382" s="15"/>
      <c r="R382" s="15"/>
      <c r="S382" s="15"/>
      <c r="T382" s="15"/>
      <c r="U382" s="15"/>
      <c r="V382" s="15"/>
      <c r="W382" s="15"/>
      <c r="X382" s="15"/>
      <c r="Y382" s="15"/>
      <c r="Z382" s="15"/>
      <c r="AA382" s="15"/>
      <c r="AB382" s="15"/>
      <c r="AC382" s="15"/>
      <c r="AD382" s="15"/>
      <c r="AE382" s="15"/>
      <c r="AF382" s="15"/>
      <c r="AG382" s="15"/>
      <c r="AH382" s="15"/>
      <c r="AI382" s="15"/>
      <c r="AJ382" s="15"/>
      <c r="AK382" s="15"/>
      <c r="AL382" s="15"/>
      <c r="AM382" s="15"/>
      <c r="AN382" s="15"/>
      <c r="AO382" s="15"/>
      <c r="AP382" s="15"/>
      <c r="AQ382" s="15"/>
      <c r="AR382" s="15"/>
      <c r="AS382" s="15"/>
      <c r="AT382" s="15"/>
      <c r="AU382" s="15"/>
      <c r="AV382" s="15"/>
      <c r="AW382" s="15"/>
      <c r="AX382" s="15"/>
      <c r="AY382" s="15"/>
      <c r="AZ382" s="15"/>
      <c r="BA382" s="15"/>
      <c r="BB382" s="15"/>
      <c r="BC382" s="15"/>
      <c r="BD382" s="15"/>
      <c r="BE382" s="15"/>
      <c r="BF382" s="15"/>
      <c r="BG382" s="15"/>
      <c r="BH382" s="15"/>
      <c r="BI382" s="15"/>
      <c r="BJ382" s="15"/>
      <c r="BK382" s="15"/>
      <c r="BL382" s="15"/>
      <c r="BM382" s="15"/>
      <c r="BN382" s="15"/>
      <c r="BO382" s="15"/>
      <c r="BP382" s="15"/>
      <c r="BQ382" s="15"/>
      <c r="BR382" s="15"/>
      <c r="BS382" s="15"/>
      <c r="BT382" s="15"/>
      <c r="BU382" s="15"/>
      <c r="BV382" s="15"/>
      <c r="BW382" s="15"/>
      <c r="BX382" s="15"/>
      <c r="BY382" s="15"/>
      <c r="BZ382" s="15"/>
      <c r="CA382" s="15"/>
      <c r="CB382" s="15"/>
      <c r="CC382" s="15"/>
      <c r="CD382" s="15"/>
      <c r="CE382" s="15"/>
      <c r="CF382" s="15"/>
      <c r="CG382" s="15"/>
      <c r="CH382" s="15"/>
      <c r="CI382" s="15"/>
      <c r="CJ382" s="15"/>
      <c r="CK382" s="15"/>
      <c r="CL382" s="15"/>
      <c r="CM382" s="15"/>
      <c r="CN382" s="15"/>
      <c r="CO382" s="15"/>
      <c r="CP382" s="15"/>
      <c r="CQ382" s="15"/>
      <c r="CR382" s="15"/>
      <c r="CS382" s="15"/>
      <c r="CT382" s="15"/>
      <c r="CU382" s="15"/>
      <c r="CV382" s="15"/>
      <c r="CW382" s="15"/>
      <c r="CX382" s="15"/>
      <c r="CY382" s="15"/>
      <c r="CZ382" s="15"/>
      <c r="DA382" s="15"/>
      <c r="DB382" s="15"/>
      <c r="DC382" s="15"/>
      <c r="DD382" s="15"/>
      <c r="DE382" s="15"/>
      <c r="DF382" s="15"/>
      <c r="DG382" s="15"/>
      <c r="DH382" s="15"/>
      <c r="DI382" s="15"/>
      <c r="DJ382" s="15"/>
      <c r="DK382" s="15"/>
      <c r="DL382" s="15"/>
      <c r="DM382" s="15"/>
      <c r="DN382" s="15"/>
      <c r="DO382" s="15"/>
      <c r="DP382" s="15"/>
      <c r="DQ382" s="15"/>
      <c r="DR382" s="15"/>
      <c r="DS382" s="15"/>
      <c r="DT382" s="15"/>
      <c r="DU382" s="15"/>
      <c r="DV382" s="15"/>
      <c r="DW382" s="15"/>
      <c r="DX382" s="15"/>
      <c r="DY382" s="15"/>
      <c r="DZ382" s="15"/>
      <c r="EA382" s="15"/>
      <c r="EB382" s="15"/>
      <c r="EC382" s="15"/>
      <c r="ED382" s="15"/>
      <c r="EE382" s="15"/>
      <c r="EF382" s="15"/>
      <c r="EG382" s="15"/>
      <c r="EH382" s="15"/>
      <c r="EI382" s="15"/>
      <c r="EJ382" s="15"/>
      <c r="EK382" s="15"/>
      <c r="EL382" s="15"/>
      <c r="EM382" s="15"/>
      <c r="EN382" s="15"/>
      <c r="EO382" s="15"/>
      <c r="EP382" s="15"/>
      <c r="EQ382" s="15"/>
      <c r="ER382" s="15"/>
      <c r="ES382" s="15"/>
      <c r="ET382" s="15"/>
      <c r="EU382" s="15"/>
      <c r="EV382" s="15"/>
      <c r="EW382" s="15"/>
      <c r="EX382" s="15"/>
      <c r="EY382" s="15"/>
      <c r="EZ382" s="15"/>
      <c r="FA382" s="15"/>
      <c r="FB382" s="15"/>
      <c r="FC382" s="15"/>
      <c r="FD382" s="15"/>
      <c r="FE382" s="15"/>
      <c r="FF382" s="15"/>
      <c r="FG382" s="15"/>
      <c r="FH382" s="15"/>
      <c r="FI382" s="15"/>
      <c r="FJ382" s="15"/>
      <c r="FK382" s="15"/>
      <c r="FL382" s="15"/>
      <c r="FM382" s="15"/>
      <c r="FN382" s="15"/>
      <c r="FO382" s="15"/>
      <c r="FP382" s="15"/>
      <c r="FQ382" s="15"/>
      <c r="FR382" s="15"/>
      <c r="FS382" s="15"/>
      <c r="FT382" s="15"/>
      <c r="FU382" s="15"/>
      <c r="FV382" s="15"/>
      <c r="FW382" s="15"/>
      <c r="FX382" s="15"/>
      <c r="FY382" s="15"/>
      <c r="FZ382" s="15"/>
      <c r="GA382" s="15"/>
      <c r="GB382" s="15"/>
      <c r="GC382" s="15"/>
      <c r="GD382" s="15"/>
      <c r="GE382" s="15"/>
      <c r="GF382" s="15"/>
      <c r="GG382" s="15"/>
      <c r="GH382" s="15"/>
      <c r="GI382" s="15"/>
      <c r="GJ382" s="15"/>
      <c r="GK382" s="15"/>
      <c r="GL382" s="15"/>
      <c r="GM382" s="15"/>
      <c r="GN382" s="15"/>
      <c r="GO382" s="15"/>
      <c r="GP382" s="15"/>
      <c r="GQ382" s="15"/>
      <c r="GR382" s="15"/>
      <c r="GS382" s="15"/>
      <c r="GT382" s="15"/>
      <c r="GU382" s="15"/>
      <c r="GV382" s="15"/>
      <c r="GW382" s="15"/>
      <c r="GX382" s="15"/>
      <c r="GY382" s="15"/>
      <c r="GZ382" s="15"/>
      <c r="HA382" s="15"/>
      <c r="HB382" s="15"/>
      <c r="HC382" s="15"/>
      <c r="HD382" s="15"/>
      <c r="HE382" s="15"/>
      <c r="HF382" s="15"/>
      <c r="HG382" s="15"/>
      <c r="HH382" s="15"/>
      <c r="HI382" s="15"/>
      <c r="HJ382" s="15"/>
      <c r="HK382" s="15"/>
      <c r="HL382" s="15"/>
      <c r="HM382" s="15"/>
      <c r="HN382" s="15"/>
      <c r="HO382" s="15"/>
      <c r="HP382" s="15"/>
      <c r="HQ382" s="15"/>
      <c r="HR382" s="15"/>
      <c r="HS382" s="15"/>
      <c r="HT382" s="15"/>
      <c r="HU382" s="15"/>
      <c r="HV382" s="15"/>
      <c r="HW382" s="15"/>
      <c r="HX382" s="15"/>
      <c r="HY382" s="15"/>
      <c r="HZ382" s="15"/>
      <c r="IA382" s="15"/>
      <c r="IB382" s="15"/>
      <c r="IC382" s="15"/>
      <c r="ID382" s="15"/>
      <c r="IE382" s="15"/>
      <c r="IF382" s="15"/>
      <c r="IG382" s="15"/>
      <c r="IH382" s="15"/>
      <c r="II382" s="15"/>
      <c r="IJ382" s="15"/>
      <c r="IK382" s="15"/>
      <c r="IL382" s="15"/>
      <c r="IM382" s="15"/>
      <c r="IN382" s="15"/>
      <c r="IO382" s="15"/>
      <c r="IP382" s="15"/>
      <c r="IQ382" s="15"/>
      <c r="IR382" s="15"/>
      <c r="IS382" s="15"/>
      <c r="IT382" s="15"/>
      <c r="IU382" s="15"/>
      <c r="IV382" s="15"/>
    </row>
    <row r="383" spans="1:256" s="28" customFormat="1" ht="25.5" customHeight="1">
      <c r="A383" s="130" t="s">
        <v>161</v>
      </c>
      <c r="B383" s="127">
        <v>4339</v>
      </c>
      <c r="C383" s="266" t="s">
        <v>364</v>
      </c>
      <c r="D383" s="424">
        <v>400</v>
      </c>
      <c r="E383" s="267">
        <v>400</v>
      </c>
      <c r="F383" s="267">
        <v>141</v>
      </c>
      <c r="G383" s="158">
        <f t="shared" si="15"/>
        <v>35.25</v>
      </c>
      <c r="O383" s="69"/>
      <c r="P383" s="15"/>
      <c r="Q383" s="15"/>
      <c r="R383" s="15"/>
      <c r="S383" s="15"/>
      <c r="T383" s="15"/>
      <c r="U383" s="15"/>
      <c r="V383" s="15"/>
      <c r="W383" s="15"/>
      <c r="X383" s="15"/>
      <c r="Y383" s="15"/>
      <c r="Z383" s="15"/>
      <c r="AA383" s="15"/>
      <c r="AB383" s="15"/>
      <c r="AC383" s="15"/>
      <c r="AD383" s="15"/>
      <c r="AE383" s="15"/>
      <c r="AF383" s="15"/>
      <c r="AG383" s="15"/>
      <c r="AH383" s="15"/>
      <c r="AI383" s="15"/>
      <c r="AJ383" s="15"/>
      <c r="AK383" s="15"/>
      <c r="AL383" s="15"/>
      <c r="AM383" s="15"/>
      <c r="AN383" s="15"/>
      <c r="AO383" s="15"/>
      <c r="AP383" s="15"/>
      <c r="AQ383" s="15"/>
      <c r="AR383" s="15"/>
      <c r="AS383" s="15"/>
      <c r="AT383" s="15"/>
      <c r="AU383" s="15"/>
      <c r="AV383" s="15"/>
      <c r="AW383" s="15"/>
      <c r="AX383" s="15"/>
      <c r="AY383" s="15"/>
      <c r="AZ383" s="15"/>
      <c r="BA383" s="15"/>
      <c r="BB383" s="15"/>
      <c r="BC383" s="15"/>
      <c r="BD383" s="15"/>
      <c r="BE383" s="15"/>
      <c r="BF383" s="15"/>
      <c r="BG383" s="15"/>
      <c r="BH383" s="15"/>
      <c r="BI383" s="15"/>
      <c r="BJ383" s="15"/>
      <c r="BK383" s="15"/>
      <c r="BL383" s="15"/>
      <c r="BM383" s="15"/>
      <c r="BN383" s="15"/>
      <c r="BO383" s="15"/>
      <c r="BP383" s="15"/>
      <c r="BQ383" s="15"/>
      <c r="BR383" s="15"/>
      <c r="BS383" s="15"/>
      <c r="BT383" s="15"/>
      <c r="BU383" s="15"/>
      <c r="BV383" s="15"/>
      <c r="BW383" s="15"/>
      <c r="BX383" s="15"/>
      <c r="BY383" s="15"/>
      <c r="BZ383" s="15"/>
      <c r="CA383" s="15"/>
      <c r="CB383" s="15"/>
      <c r="CC383" s="15"/>
      <c r="CD383" s="15"/>
      <c r="CE383" s="15"/>
      <c r="CF383" s="15"/>
      <c r="CG383" s="15"/>
      <c r="CH383" s="15"/>
      <c r="CI383" s="15"/>
      <c r="CJ383" s="15"/>
      <c r="CK383" s="15"/>
      <c r="CL383" s="15"/>
      <c r="CM383" s="15"/>
      <c r="CN383" s="15"/>
      <c r="CO383" s="15"/>
      <c r="CP383" s="15"/>
      <c r="CQ383" s="15"/>
      <c r="CR383" s="15"/>
      <c r="CS383" s="15"/>
      <c r="CT383" s="15"/>
      <c r="CU383" s="15"/>
      <c r="CV383" s="15"/>
      <c r="CW383" s="15"/>
      <c r="CX383" s="15"/>
      <c r="CY383" s="15"/>
      <c r="CZ383" s="15"/>
      <c r="DA383" s="15"/>
      <c r="DB383" s="15"/>
      <c r="DC383" s="15"/>
      <c r="DD383" s="15"/>
      <c r="DE383" s="15"/>
      <c r="DF383" s="15"/>
      <c r="DG383" s="15"/>
      <c r="DH383" s="15"/>
      <c r="DI383" s="15"/>
      <c r="DJ383" s="15"/>
      <c r="DK383" s="15"/>
      <c r="DL383" s="15"/>
      <c r="DM383" s="15"/>
      <c r="DN383" s="15"/>
      <c r="DO383" s="15"/>
      <c r="DP383" s="15"/>
      <c r="DQ383" s="15"/>
      <c r="DR383" s="15"/>
      <c r="DS383" s="15"/>
      <c r="DT383" s="15"/>
      <c r="DU383" s="15"/>
      <c r="DV383" s="15"/>
      <c r="DW383" s="15"/>
      <c r="DX383" s="15"/>
      <c r="DY383" s="15"/>
      <c r="DZ383" s="15"/>
      <c r="EA383" s="15"/>
      <c r="EB383" s="15"/>
      <c r="EC383" s="15"/>
      <c r="ED383" s="15"/>
      <c r="EE383" s="15"/>
      <c r="EF383" s="15"/>
      <c r="EG383" s="15"/>
      <c r="EH383" s="15"/>
      <c r="EI383" s="15"/>
      <c r="EJ383" s="15"/>
      <c r="EK383" s="15"/>
      <c r="EL383" s="15"/>
      <c r="EM383" s="15"/>
      <c r="EN383" s="15"/>
      <c r="EO383" s="15"/>
      <c r="EP383" s="15"/>
      <c r="EQ383" s="15"/>
      <c r="ER383" s="15"/>
      <c r="ES383" s="15"/>
      <c r="ET383" s="15"/>
      <c r="EU383" s="15"/>
      <c r="EV383" s="15"/>
      <c r="EW383" s="15"/>
      <c r="EX383" s="15"/>
      <c r="EY383" s="15"/>
      <c r="EZ383" s="15"/>
      <c r="FA383" s="15"/>
      <c r="FB383" s="15"/>
      <c r="FC383" s="15"/>
      <c r="FD383" s="15"/>
      <c r="FE383" s="15"/>
      <c r="FF383" s="15"/>
      <c r="FG383" s="15"/>
      <c r="FH383" s="15"/>
      <c r="FI383" s="15"/>
      <c r="FJ383" s="15"/>
      <c r="FK383" s="15"/>
      <c r="FL383" s="15"/>
      <c r="FM383" s="15"/>
      <c r="FN383" s="15"/>
      <c r="FO383" s="15"/>
      <c r="FP383" s="15"/>
      <c r="FQ383" s="15"/>
      <c r="FR383" s="15"/>
      <c r="FS383" s="15"/>
      <c r="FT383" s="15"/>
      <c r="FU383" s="15"/>
      <c r="FV383" s="15"/>
      <c r="FW383" s="15"/>
      <c r="FX383" s="15"/>
      <c r="FY383" s="15"/>
      <c r="FZ383" s="15"/>
      <c r="GA383" s="15"/>
      <c r="GB383" s="15"/>
      <c r="GC383" s="15"/>
      <c r="GD383" s="15"/>
      <c r="GE383" s="15"/>
      <c r="GF383" s="15"/>
      <c r="GG383" s="15"/>
      <c r="GH383" s="15"/>
      <c r="GI383" s="15"/>
      <c r="GJ383" s="15"/>
      <c r="GK383" s="15"/>
      <c r="GL383" s="15"/>
      <c r="GM383" s="15"/>
      <c r="GN383" s="15"/>
      <c r="GO383" s="15"/>
      <c r="GP383" s="15"/>
      <c r="GQ383" s="15"/>
      <c r="GR383" s="15"/>
      <c r="GS383" s="15"/>
      <c r="GT383" s="15"/>
      <c r="GU383" s="15"/>
      <c r="GV383" s="15"/>
      <c r="GW383" s="15"/>
      <c r="GX383" s="15"/>
      <c r="GY383" s="15"/>
      <c r="GZ383" s="15"/>
      <c r="HA383" s="15"/>
      <c r="HB383" s="15"/>
      <c r="HC383" s="15"/>
      <c r="HD383" s="15"/>
      <c r="HE383" s="15"/>
      <c r="HF383" s="15"/>
      <c r="HG383" s="15"/>
      <c r="HH383" s="15"/>
      <c r="HI383" s="15"/>
      <c r="HJ383" s="15"/>
      <c r="HK383" s="15"/>
      <c r="HL383" s="15"/>
      <c r="HM383" s="15"/>
      <c r="HN383" s="15"/>
      <c r="HO383" s="15"/>
      <c r="HP383" s="15"/>
      <c r="HQ383" s="15"/>
      <c r="HR383" s="15"/>
      <c r="HS383" s="15"/>
      <c r="HT383" s="15"/>
      <c r="HU383" s="15"/>
      <c r="HV383" s="15"/>
      <c r="HW383" s="15"/>
      <c r="HX383" s="15"/>
      <c r="HY383" s="15"/>
      <c r="HZ383" s="15"/>
      <c r="IA383" s="15"/>
      <c r="IB383" s="15"/>
      <c r="IC383" s="15"/>
      <c r="ID383" s="15"/>
      <c r="IE383" s="15"/>
      <c r="IF383" s="15"/>
      <c r="IG383" s="15"/>
      <c r="IH383" s="15"/>
      <c r="II383" s="15"/>
      <c r="IJ383" s="15"/>
      <c r="IK383" s="15"/>
      <c r="IL383" s="15"/>
      <c r="IM383" s="15"/>
      <c r="IN383" s="15"/>
      <c r="IO383" s="15"/>
      <c r="IP383" s="15"/>
      <c r="IQ383" s="15"/>
      <c r="IR383" s="15"/>
      <c r="IS383" s="15"/>
      <c r="IT383" s="15"/>
      <c r="IU383" s="15"/>
      <c r="IV383" s="15"/>
    </row>
    <row r="384" spans="1:256" s="28" customFormat="1" ht="25.5">
      <c r="A384" s="130" t="s">
        <v>161</v>
      </c>
      <c r="B384" s="127">
        <v>4399</v>
      </c>
      <c r="C384" s="266" t="s">
        <v>174</v>
      </c>
      <c r="D384" s="424">
        <v>400</v>
      </c>
      <c r="E384" s="267">
        <v>470</v>
      </c>
      <c r="F384" s="267">
        <v>249</v>
      </c>
      <c r="G384" s="158">
        <f t="shared" si="15"/>
        <v>52.97872340425533</v>
      </c>
      <c r="O384" s="69"/>
      <c r="P384" s="15"/>
      <c r="Q384" s="15"/>
      <c r="R384" s="15"/>
      <c r="S384" s="15"/>
      <c r="T384" s="15"/>
      <c r="U384" s="15"/>
      <c r="V384" s="15"/>
      <c r="W384" s="15"/>
      <c r="X384" s="15"/>
      <c r="Y384" s="15"/>
      <c r="Z384" s="15"/>
      <c r="AA384" s="15"/>
      <c r="AB384" s="15"/>
      <c r="AC384" s="15"/>
      <c r="AD384" s="15"/>
      <c r="AE384" s="15"/>
      <c r="AF384" s="15"/>
      <c r="AG384" s="15"/>
      <c r="AH384" s="15"/>
      <c r="AI384" s="15"/>
      <c r="AJ384" s="15"/>
      <c r="AK384" s="15"/>
      <c r="AL384" s="15"/>
      <c r="AM384" s="15"/>
      <c r="AN384" s="15"/>
      <c r="AO384" s="15"/>
      <c r="AP384" s="15"/>
      <c r="AQ384" s="15"/>
      <c r="AR384" s="15"/>
      <c r="AS384" s="15"/>
      <c r="AT384" s="15"/>
      <c r="AU384" s="15"/>
      <c r="AV384" s="15"/>
      <c r="AW384" s="15"/>
      <c r="AX384" s="15"/>
      <c r="AY384" s="15"/>
      <c r="AZ384" s="15"/>
      <c r="BA384" s="15"/>
      <c r="BB384" s="15"/>
      <c r="BC384" s="15"/>
      <c r="BD384" s="15"/>
      <c r="BE384" s="15"/>
      <c r="BF384" s="15"/>
      <c r="BG384" s="15"/>
      <c r="BH384" s="15"/>
      <c r="BI384" s="15"/>
      <c r="BJ384" s="15"/>
      <c r="BK384" s="15"/>
      <c r="BL384" s="15"/>
      <c r="BM384" s="15"/>
      <c r="BN384" s="15"/>
      <c r="BO384" s="15"/>
      <c r="BP384" s="15"/>
      <c r="BQ384" s="15"/>
      <c r="BR384" s="15"/>
      <c r="BS384" s="15"/>
      <c r="BT384" s="15"/>
      <c r="BU384" s="15"/>
      <c r="BV384" s="15"/>
      <c r="BW384" s="15"/>
      <c r="BX384" s="15"/>
      <c r="BY384" s="15"/>
      <c r="BZ384" s="15"/>
      <c r="CA384" s="15"/>
      <c r="CB384" s="15"/>
      <c r="CC384" s="15"/>
      <c r="CD384" s="15"/>
      <c r="CE384" s="15"/>
      <c r="CF384" s="15"/>
      <c r="CG384" s="15"/>
      <c r="CH384" s="15"/>
      <c r="CI384" s="15"/>
      <c r="CJ384" s="15"/>
      <c r="CK384" s="15"/>
      <c r="CL384" s="15"/>
      <c r="CM384" s="15"/>
      <c r="CN384" s="15"/>
      <c r="CO384" s="15"/>
      <c r="CP384" s="15"/>
      <c r="CQ384" s="15"/>
      <c r="CR384" s="15"/>
      <c r="CS384" s="15"/>
      <c r="CT384" s="15"/>
      <c r="CU384" s="15"/>
      <c r="CV384" s="15"/>
      <c r="CW384" s="15"/>
      <c r="CX384" s="15"/>
      <c r="CY384" s="15"/>
      <c r="CZ384" s="15"/>
      <c r="DA384" s="15"/>
      <c r="DB384" s="15"/>
      <c r="DC384" s="15"/>
      <c r="DD384" s="15"/>
      <c r="DE384" s="15"/>
      <c r="DF384" s="15"/>
      <c r="DG384" s="15"/>
      <c r="DH384" s="15"/>
      <c r="DI384" s="15"/>
      <c r="DJ384" s="15"/>
      <c r="DK384" s="15"/>
      <c r="DL384" s="15"/>
      <c r="DM384" s="15"/>
      <c r="DN384" s="15"/>
      <c r="DO384" s="15"/>
      <c r="DP384" s="15"/>
      <c r="DQ384" s="15"/>
      <c r="DR384" s="15"/>
      <c r="DS384" s="15"/>
      <c r="DT384" s="15"/>
      <c r="DU384" s="15"/>
      <c r="DV384" s="15"/>
      <c r="DW384" s="15"/>
      <c r="DX384" s="15"/>
      <c r="DY384" s="15"/>
      <c r="DZ384" s="15"/>
      <c r="EA384" s="15"/>
      <c r="EB384" s="15"/>
      <c r="EC384" s="15"/>
      <c r="ED384" s="15"/>
      <c r="EE384" s="15"/>
      <c r="EF384" s="15"/>
      <c r="EG384" s="15"/>
      <c r="EH384" s="15"/>
      <c r="EI384" s="15"/>
      <c r="EJ384" s="15"/>
      <c r="EK384" s="15"/>
      <c r="EL384" s="15"/>
      <c r="EM384" s="15"/>
      <c r="EN384" s="15"/>
      <c r="EO384" s="15"/>
      <c r="EP384" s="15"/>
      <c r="EQ384" s="15"/>
      <c r="ER384" s="15"/>
      <c r="ES384" s="15"/>
      <c r="ET384" s="15"/>
      <c r="EU384" s="15"/>
      <c r="EV384" s="15"/>
      <c r="EW384" s="15"/>
      <c r="EX384" s="15"/>
      <c r="EY384" s="15"/>
      <c r="EZ384" s="15"/>
      <c r="FA384" s="15"/>
      <c r="FB384" s="15"/>
      <c r="FC384" s="15"/>
      <c r="FD384" s="15"/>
      <c r="FE384" s="15"/>
      <c r="FF384" s="15"/>
      <c r="FG384" s="15"/>
      <c r="FH384" s="15"/>
      <c r="FI384" s="15"/>
      <c r="FJ384" s="15"/>
      <c r="FK384" s="15"/>
      <c r="FL384" s="15"/>
      <c r="FM384" s="15"/>
      <c r="FN384" s="15"/>
      <c r="FO384" s="15"/>
      <c r="FP384" s="15"/>
      <c r="FQ384" s="15"/>
      <c r="FR384" s="15"/>
      <c r="FS384" s="15"/>
      <c r="FT384" s="15"/>
      <c r="FU384" s="15"/>
      <c r="FV384" s="15"/>
      <c r="FW384" s="15"/>
      <c r="FX384" s="15"/>
      <c r="FY384" s="15"/>
      <c r="FZ384" s="15"/>
      <c r="GA384" s="15"/>
      <c r="GB384" s="15"/>
      <c r="GC384" s="15"/>
      <c r="GD384" s="15"/>
      <c r="GE384" s="15"/>
      <c r="GF384" s="15"/>
      <c r="GG384" s="15"/>
      <c r="GH384" s="15"/>
      <c r="GI384" s="15"/>
      <c r="GJ384" s="15"/>
      <c r="GK384" s="15"/>
      <c r="GL384" s="15"/>
      <c r="GM384" s="15"/>
      <c r="GN384" s="15"/>
      <c r="GO384" s="15"/>
      <c r="GP384" s="15"/>
      <c r="GQ384" s="15"/>
      <c r="GR384" s="15"/>
      <c r="GS384" s="15"/>
      <c r="GT384" s="15"/>
      <c r="GU384" s="15"/>
      <c r="GV384" s="15"/>
      <c r="GW384" s="15"/>
      <c r="GX384" s="15"/>
      <c r="GY384" s="15"/>
      <c r="GZ384" s="15"/>
      <c r="HA384" s="15"/>
      <c r="HB384" s="15"/>
      <c r="HC384" s="15"/>
      <c r="HD384" s="15"/>
      <c r="HE384" s="15"/>
      <c r="HF384" s="15"/>
      <c r="HG384" s="15"/>
      <c r="HH384" s="15"/>
      <c r="HI384" s="15"/>
      <c r="HJ384" s="15"/>
      <c r="HK384" s="15"/>
      <c r="HL384" s="15"/>
      <c r="HM384" s="15"/>
      <c r="HN384" s="15"/>
      <c r="HO384" s="15"/>
      <c r="HP384" s="15"/>
      <c r="HQ384" s="15"/>
      <c r="HR384" s="15"/>
      <c r="HS384" s="15"/>
      <c r="HT384" s="15"/>
      <c r="HU384" s="15"/>
      <c r="HV384" s="15"/>
      <c r="HW384" s="15"/>
      <c r="HX384" s="15"/>
      <c r="HY384" s="15"/>
      <c r="HZ384" s="15"/>
      <c r="IA384" s="15"/>
      <c r="IB384" s="15"/>
      <c r="IC384" s="15"/>
      <c r="ID384" s="15"/>
      <c r="IE384" s="15"/>
      <c r="IF384" s="15"/>
      <c r="IG384" s="15"/>
      <c r="IH384" s="15"/>
      <c r="II384" s="15"/>
      <c r="IJ384" s="15"/>
      <c r="IK384" s="15"/>
      <c r="IL384" s="15"/>
      <c r="IM384" s="15"/>
      <c r="IN384" s="15"/>
      <c r="IO384" s="15"/>
      <c r="IP384" s="15"/>
      <c r="IQ384" s="15"/>
      <c r="IR384" s="15"/>
      <c r="IS384" s="15"/>
      <c r="IT384" s="15"/>
      <c r="IU384" s="15"/>
      <c r="IV384" s="15"/>
    </row>
    <row r="385" spans="1:256" s="28" customFormat="1" ht="13.5" customHeight="1">
      <c r="A385" s="130" t="s">
        <v>161</v>
      </c>
      <c r="B385" s="127">
        <v>4399</v>
      </c>
      <c r="C385" s="266" t="s">
        <v>53</v>
      </c>
      <c r="D385" s="424">
        <v>0</v>
      </c>
      <c r="E385" s="267">
        <v>836</v>
      </c>
      <c r="F385" s="267">
        <v>646</v>
      </c>
      <c r="G385" s="158">
        <f t="shared" si="15"/>
        <v>77.27272727272727</v>
      </c>
      <c r="O385" s="69"/>
      <c r="P385" s="15"/>
      <c r="Q385" s="15"/>
      <c r="R385" s="15"/>
      <c r="S385" s="15"/>
      <c r="T385" s="15"/>
      <c r="U385" s="15"/>
      <c r="V385" s="15"/>
      <c r="W385" s="15"/>
      <c r="X385" s="15"/>
      <c r="Y385" s="15"/>
      <c r="Z385" s="15"/>
      <c r="AA385" s="15"/>
      <c r="AB385" s="15"/>
      <c r="AC385" s="15"/>
      <c r="AD385" s="15"/>
      <c r="AE385" s="15"/>
      <c r="AF385" s="15"/>
      <c r="AG385" s="15"/>
      <c r="AH385" s="15"/>
      <c r="AI385" s="15"/>
      <c r="AJ385" s="15"/>
      <c r="AK385" s="15"/>
      <c r="AL385" s="15"/>
      <c r="AM385" s="15"/>
      <c r="AN385" s="15"/>
      <c r="AO385" s="15"/>
      <c r="AP385" s="15"/>
      <c r="AQ385" s="15"/>
      <c r="AR385" s="15"/>
      <c r="AS385" s="15"/>
      <c r="AT385" s="15"/>
      <c r="AU385" s="15"/>
      <c r="AV385" s="15"/>
      <c r="AW385" s="15"/>
      <c r="AX385" s="15"/>
      <c r="AY385" s="15"/>
      <c r="AZ385" s="15"/>
      <c r="BA385" s="15"/>
      <c r="BB385" s="15"/>
      <c r="BC385" s="15"/>
      <c r="BD385" s="15"/>
      <c r="BE385" s="15"/>
      <c r="BF385" s="15"/>
      <c r="BG385" s="15"/>
      <c r="BH385" s="15"/>
      <c r="BI385" s="15"/>
      <c r="BJ385" s="15"/>
      <c r="BK385" s="15"/>
      <c r="BL385" s="15"/>
      <c r="BM385" s="15"/>
      <c r="BN385" s="15"/>
      <c r="BO385" s="15"/>
      <c r="BP385" s="15"/>
      <c r="BQ385" s="15"/>
      <c r="BR385" s="15"/>
      <c r="BS385" s="15"/>
      <c r="BT385" s="15"/>
      <c r="BU385" s="15"/>
      <c r="BV385" s="15"/>
      <c r="BW385" s="15"/>
      <c r="BX385" s="15"/>
      <c r="BY385" s="15"/>
      <c r="BZ385" s="15"/>
      <c r="CA385" s="15"/>
      <c r="CB385" s="15"/>
      <c r="CC385" s="15"/>
      <c r="CD385" s="15"/>
      <c r="CE385" s="15"/>
      <c r="CF385" s="15"/>
      <c r="CG385" s="15"/>
      <c r="CH385" s="15"/>
      <c r="CI385" s="15"/>
      <c r="CJ385" s="15"/>
      <c r="CK385" s="15"/>
      <c r="CL385" s="15"/>
      <c r="CM385" s="15"/>
      <c r="CN385" s="15"/>
      <c r="CO385" s="15"/>
      <c r="CP385" s="15"/>
      <c r="CQ385" s="15"/>
      <c r="CR385" s="15"/>
      <c r="CS385" s="15"/>
      <c r="CT385" s="15"/>
      <c r="CU385" s="15"/>
      <c r="CV385" s="15"/>
      <c r="CW385" s="15"/>
      <c r="CX385" s="15"/>
      <c r="CY385" s="15"/>
      <c r="CZ385" s="15"/>
      <c r="DA385" s="15"/>
      <c r="DB385" s="15"/>
      <c r="DC385" s="15"/>
      <c r="DD385" s="15"/>
      <c r="DE385" s="15"/>
      <c r="DF385" s="15"/>
      <c r="DG385" s="15"/>
      <c r="DH385" s="15"/>
      <c r="DI385" s="15"/>
      <c r="DJ385" s="15"/>
      <c r="DK385" s="15"/>
      <c r="DL385" s="15"/>
      <c r="DM385" s="15"/>
      <c r="DN385" s="15"/>
      <c r="DO385" s="15"/>
      <c r="DP385" s="15"/>
      <c r="DQ385" s="15"/>
      <c r="DR385" s="15"/>
      <c r="DS385" s="15"/>
      <c r="DT385" s="15"/>
      <c r="DU385" s="15"/>
      <c r="DV385" s="15"/>
      <c r="DW385" s="15"/>
      <c r="DX385" s="15"/>
      <c r="DY385" s="15"/>
      <c r="DZ385" s="15"/>
      <c r="EA385" s="15"/>
      <c r="EB385" s="15"/>
      <c r="EC385" s="15"/>
      <c r="ED385" s="15"/>
      <c r="EE385" s="15"/>
      <c r="EF385" s="15"/>
      <c r="EG385" s="15"/>
      <c r="EH385" s="15"/>
      <c r="EI385" s="15"/>
      <c r="EJ385" s="15"/>
      <c r="EK385" s="15"/>
      <c r="EL385" s="15"/>
      <c r="EM385" s="15"/>
      <c r="EN385" s="15"/>
      <c r="EO385" s="15"/>
      <c r="EP385" s="15"/>
      <c r="EQ385" s="15"/>
      <c r="ER385" s="15"/>
      <c r="ES385" s="15"/>
      <c r="ET385" s="15"/>
      <c r="EU385" s="15"/>
      <c r="EV385" s="15"/>
      <c r="EW385" s="15"/>
      <c r="EX385" s="15"/>
      <c r="EY385" s="15"/>
      <c r="EZ385" s="15"/>
      <c r="FA385" s="15"/>
      <c r="FB385" s="15"/>
      <c r="FC385" s="15"/>
      <c r="FD385" s="15"/>
      <c r="FE385" s="15"/>
      <c r="FF385" s="15"/>
      <c r="FG385" s="15"/>
      <c r="FH385" s="15"/>
      <c r="FI385" s="15"/>
      <c r="FJ385" s="15"/>
      <c r="FK385" s="15"/>
      <c r="FL385" s="15"/>
      <c r="FM385" s="15"/>
      <c r="FN385" s="15"/>
      <c r="FO385" s="15"/>
      <c r="FP385" s="15"/>
      <c r="FQ385" s="15"/>
      <c r="FR385" s="15"/>
      <c r="FS385" s="15"/>
      <c r="FT385" s="15"/>
      <c r="FU385" s="15"/>
      <c r="FV385" s="15"/>
      <c r="FW385" s="15"/>
      <c r="FX385" s="15"/>
      <c r="FY385" s="15"/>
      <c r="FZ385" s="15"/>
      <c r="GA385" s="15"/>
      <c r="GB385" s="15"/>
      <c r="GC385" s="15"/>
      <c r="GD385" s="15"/>
      <c r="GE385" s="15"/>
      <c r="GF385" s="15"/>
      <c r="GG385" s="15"/>
      <c r="GH385" s="15"/>
      <c r="GI385" s="15"/>
      <c r="GJ385" s="15"/>
      <c r="GK385" s="15"/>
      <c r="GL385" s="15"/>
      <c r="GM385" s="15"/>
      <c r="GN385" s="15"/>
      <c r="GO385" s="15"/>
      <c r="GP385" s="15"/>
      <c r="GQ385" s="15"/>
      <c r="GR385" s="15"/>
      <c r="GS385" s="15"/>
      <c r="GT385" s="15"/>
      <c r="GU385" s="15"/>
      <c r="GV385" s="15"/>
      <c r="GW385" s="15"/>
      <c r="GX385" s="15"/>
      <c r="GY385" s="15"/>
      <c r="GZ385" s="15"/>
      <c r="HA385" s="15"/>
      <c r="HB385" s="15"/>
      <c r="HC385" s="15"/>
      <c r="HD385" s="15"/>
      <c r="HE385" s="15"/>
      <c r="HF385" s="15"/>
      <c r="HG385" s="15"/>
      <c r="HH385" s="15"/>
      <c r="HI385" s="15"/>
      <c r="HJ385" s="15"/>
      <c r="HK385" s="15"/>
      <c r="HL385" s="15"/>
      <c r="HM385" s="15"/>
      <c r="HN385" s="15"/>
      <c r="HO385" s="15"/>
      <c r="HP385" s="15"/>
      <c r="HQ385" s="15"/>
      <c r="HR385" s="15"/>
      <c r="HS385" s="15"/>
      <c r="HT385" s="15"/>
      <c r="HU385" s="15"/>
      <c r="HV385" s="15"/>
      <c r="HW385" s="15"/>
      <c r="HX385" s="15"/>
      <c r="HY385" s="15"/>
      <c r="HZ385" s="15"/>
      <c r="IA385" s="15"/>
      <c r="IB385" s="15"/>
      <c r="IC385" s="15"/>
      <c r="ID385" s="15"/>
      <c r="IE385" s="15"/>
      <c r="IF385" s="15"/>
      <c r="IG385" s="15"/>
      <c r="IH385" s="15"/>
      <c r="II385" s="15"/>
      <c r="IJ385" s="15"/>
      <c r="IK385" s="15"/>
      <c r="IL385" s="15"/>
      <c r="IM385" s="15"/>
      <c r="IN385" s="15"/>
      <c r="IO385" s="15"/>
      <c r="IP385" s="15"/>
      <c r="IQ385" s="15"/>
      <c r="IR385" s="15"/>
      <c r="IS385" s="15"/>
      <c r="IT385" s="15"/>
      <c r="IU385" s="15"/>
      <c r="IV385" s="15"/>
    </row>
    <row r="386" spans="1:256" s="28" customFormat="1" ht="24.75" customHeight="1">
      <c r="A386" s="130" t="s">
        <v>161</v>
      </c>
      <c r="B386" s="127">
        <v>4342</v>
      </c>
      <c r="C386" s="266" t="s">
        <v>374</v>
      </c>
      <c r="D386" s="424">
        <v>0</v>
      </c>
      <c r="E386" s="267">
        <v>100</v>
      </c>
      <c r="F386" s="267">
        <v>100</v>
      </c>
      <c r="G386" s="158">
        <f t="shared" si="15"/>
        <v>100</v>
      </c>
      <c r="O386" s="69"/>
      <c r="P386" s="15"/>
      <c r="Q386" s="15"/>
      <c r="R386" s="15"/>
      <c r="S386" s="15"/>
      <c r="T386" s="15"/>
      <c r="U386" s="15"/>
      <c r="V386" s="15"/>
      <c r="W386" s="15"/>
      <c r="X386" s="15"/>
      <c r="Y386" s="15"/>
      <c r="Z386" s="15"/>
      <c r="AA386" s="15"/>
      <c r="AB386" s="15"/>
      <c r="AC386" s="15"/>
      <c r="AD386" s="15"/>
      <c r="AE386" s="15"/>
      <c r="AF386" s="15"/>
      <c r="AG386" s="15"/>
      <c r="AH386" s="15"/>
      <c r="AI386" s="15"/>
      <c r="AJ386" s="15"/>
      <c r="AK386" s="15"/>
      <c r="AL386" s="15"/>
      <c r="AM386" s="15"/>
      <c r="AN386" s="15"/>
      <c r="AO386" s="15"/>
      <c r="AP386" s="15"/>
      <c r="AQ386" s="15"/>
      <c r="AR386" s="15"/>
      <c r="AS386" s="15"/>
      <c r="AT386" s="15"/>
      <c r="AU386" s="15"/>
      <c r="AV386" s="15"/>
      <c r="AW386" s="15"/>
      <c r="AX386" s="15"/>
      <c r="AY386" s="15"/>
      <c r="AZ386" s="15"/>
      <c r="BA386" s="15"/>
      <c r="BB386" s="15"/>
      <c r="BC386" s="15"/>
      <c r="BD386" s="15"/>
      <c r="BE386" s="15"/>
      <c r="BF386" s="15"/>
      <c r="BG386" s="15"/>
      <c r="BH386" s="15"/>
      <c r="BI386" s="15"/>
      <c r="BJ386" s="15"/>
      <c r="BK386" s="15"/>
      <c r="BL386" s="15"/>
      <c r="BM386" s="15"/>
      <c r="BN386" s="15"/>
      <c r="BO386" s="15"/>
      <c r="BP386" s="15"/>
      <c r="BQ386" s="15"/>
      <c r="BR386" s="15"/>
      <c r="BS386" s="15"/>
      <c r="BT386" s="15"/>
      <c r="BU386" s="15"/>
      <c r="BV386" s="15"/>
      <c r="BW386" s="15"/>
      <c r="BX386" s="15"/>
      <c r="BY386" s="15"/>
      <c r="BZ386" s="15"/>
      <c r="CA386" s="15"/>
      <c r="CB386" s="15"/>
      <c r="CC386" s="15"/>
      <c r="CD386" s="15"/>
      <c r="CE386" s="15"/>
      <c r="CF386" s="15"/>
      <c r="CG386" s="15"/>
      <c r="CH386" s="15"/>
      <c r="CI386" s="15"/>
      <c r="CJ386" s="15"/>
      <c r="CK386" s="15"/>
      <c r="CL386" s="15"/>
      <c r="CM386" s="15"/>
      <c r="CN386" s="15"/>
      <c r="CO386" s="15"/>
      <c r="CP386" s="15"/>
      <c r="CQ386" s="15"/>
      <c r="CR386" s="15"/>
      <c r="CS386" s="15"/>
      <c r="CT386" s="15"/>
      <c r="CU386" s="15"/>
      <c r="CV386" s="15"/>
      <c r="CW386" s="15"/>
      <c r="CX386" s="15"/>
      <c r="CY386" s="15"/>
      <c r="CZ386" s="15"/>
      <c r="DA386" s="15"/>
      <c r="DB386" s="15"/>
      <c r="DC386" s="15"/>
      <c r="DD386" s="15"/>
      <c r="DE386" s="15"/>
      <c r="DF386" s="15"/>
      <c r="DG386" s="15"/>
      <c r="DH386" s="15"/>
      <c r="DI386" s="15"/>
      <c r="DJ386" s="15"/>
      <c r="DK386" s="15"/>
      <c r="DL386" s="15"/>
      <c r="DM386" s="15"/>
      <c r="DN386" s="15"/>
      <c r="DO386" s="15"/>
      <c r="DP386" s="15"/>
      <c r="DQ386" s="15"/>
      <c r="DR386" s="15"/>
      <c r="DS386" s="15"/>
      <c r="DT386" s="15"/>
      <c r="DU386" s="15"/>
      <c r="DV386" s="15"/>
      <c r="DW386" s="15"/>
      <c r="DX386" s="15"/>
      <c r="DY386" s="15"/>
      <c r="DZ386" s="15"/>
      <c r="EA386" s="15"/>
      <c r="EB386" s="15"/>
      <c r="EC386" s="15"/>
      <c r="ED386" s="15"/>
      <c r="EE386" s="15"/>
      <c r="EF386" s="15"/>
      <c r="EG386" s="15"/>
      <c r="EH386" s="15"/>
      <c r="EI386" s="15"/>
      <c r="EJ386" s="15"/>
      <c r="EK386" s="15"/>
      <c r="EL386" s="15"/>
      <c r="EM386" s="15"/>
      <c r="EN386" s="15"/>
      <c r="EO386" s="15"/>
      <c r="EP386" s="15"/>
      <c r="EQ386" s="15"/>
      <c r="ER386" s="15"/>
      <c r="ES386" s="15"/>
      <c r="ET386" s="15"/>
      <c r="EU386" s="15"/>
      <c r="EV386" s="15"/>
      <c r="EW386" s="15"/>
      <c r="EX386" s="15"/>
      <c r="EY386" s="15"/>
      <c r="EZ386" s="15"/>
      <c r="FA386" s="15"/>
      <c r="FB386" s="15"/>
      <c r="FC386" s="15"/>
      <c r="FD386" s="15"/>
      <c r="FE386" s="15"/>
      <c r="FF386" s="15"/>
      <c r="FG386" s="15"/>
      <c r="FH386" s="15"/>
      <c r="FI386" s="15"/>
      <c r="FJ386" s="15"/>
      <c r="FK386" s="15"/>
      <c r="FL386" s="15"/>
      <c r="FM386" s="15"/>
      <c r="FN386" s="15"/>
      <c r="FO386" s="15"/>
      <c r="FP386" s="15"/>
      <c r="FQ386" s="15"/>
      <c r="FR386" s="15"/>
      <c r="FS386" s="15"/>
      <c r="FT386" s="15"/>
      <c r="FU386" s="15"/>
      <c r="FV386" s="15"/>
      <c r="FW386" s="15"/>
      <c r="FX386" s="15"/>
      <c r="FY386" s="15"/>
      <c r="FZ386" s="15"/>
      <c r="GA386" s="15"/>
      <c r="GB386" s="15"/>
      <c r="GC386" s="15"/>
      <c r="GD386" s="15"/>
      <c r="GE386" s="15"/>
      <c r="GF386" s="15"/>
      <c r="GG386" s="15"/>
      <c r="GH386" s="15"/>
      <c r="GI386" s="15"/>
      <c r="GJ386" s="15"/>
      <c r="GK386" s="15"/>
      <c r="GL386" s="15"/>
      <c r="GM386" s="15"/>
      <c r="GN386" s="15"/>
      <c r="GO386" s="15"/>
      <c r="GP386" s="15"/>
      <c r="GQ386" s="15"/>
      <c r="GR386" s="15"/>
      <c r="GS386" s="15"/>
      <c r="GT386" s="15"/>
      <c r="GU386" s="15"/>
      <c r="GV386" s="15"/>
      <c r="GW386" s="15"/>
      <c r="GX386" s="15"/>
      <c r="GY386" s="15"/>
      <c r="GZ386" s="15"/>
      <c r="HA386" s="15"/>
      <c r="HB386" s="15"/>
      <c r="HC386" s="15"/>
      <c r="HD386" s="15"/>
      <c r="HE386" s="15"/>
      <c r="HF386" s="15"/>
      <c r="HG386" s="15"/>
      <c r="HH386" s="15"/>
      <c r="HI386" s="15"/>
      <c r="HJ386" s="15"/>
      <c r="HK386" s="15"/>
      <c r="HL386" s="15"/>
      <c r="HM386" s="15"/>
      <c r="HN386" s="15"/>
      <c r="HO386" s="15"/>
      <c r="HP386" s="15"/>
      <c r="HQ386" s="15"/>
      <c r="HR386" s="15"/>
      <c r="HS386" s="15"/>
      <c r="HT386" s="15"/>
      <c r="HU386" s="15"/>
      <c r="HV386" s="15"/>
      <c r="HW386" s="15"/>
      <c r="HX386" s="15"/>
      <c r="HY386" s="15"/>
      <c r="HZ386" s="15"/>
      <c r="IA386" s="15"/>
      <c r="IB386" s="15"/>
      <c r="IC386" s="15"/>
      <c r="ID386" s="15"/>
      <c r="IE386" s="15"/>
      <c r="IF386" s="15"/>
      <c r="IG386" s="15"/>
      <c r="IH386" s="15"/>
      <c r="II386" s="15"/>
      <c r="IJ386" s="15"/>
      <c r="IK386" s="15"/>
      <c r="IL386" s="15"/>
      <c r="IM386" s="15"/>
      <c r="IN386" s="15"/>
      <c r="IO386" s="15"/>
      <c r="IP386" s="15"/>
      <c r="IQ386" s="15"/>
      <c r="IR386" s="15"/>
      <c r="IS386" s="15"/>
      <c r="IT386" s="15"/>
      <c r="IU386" s="15"/>
      <c r="IV386" s="15"/>
    </row>
    <row r="387" spans="1:256" s="28" customFormat="1" ht="12.75">
      <c r="A387" s="179"/>
      <c r="B387" s="196"/>
      <c r="C387" s="195" t="s">
        <v>740</v>
      </c>
      <c r="D387" s="180">
        <f>SUM(D381:D386)</f>
        <v>2660</v>
      </c>
      <c r="E387" s="180">
        <f>SUM(E381:E386)</f>
        <v>4196</v>
      </c>
      <c r="F387" s="345">
        <f>SUM(F381:F386)</f>
        <v>2881</v>
      </c>
      <c r="G387" s="389">
        <f t="shared" si="15"/>
        <v>68.6606291706387</v>
      </c>
      <c r="O387" s="69"/>
      <c r="P387" s="15"/>
      <c r="Q387" s="15"/>
      <c r="R387" s="15"/>
      <c r="S387" s="15"/>
      <c r="T387" s="15"/>
      <c r="U387" s="15"/>
      <c r="V387" s="15"/>
      <c r="W387" s="15"/>
      <c r="X387" s="15"/>
      <c r="Y387" s="15"/>
      <c r="Z387" s="15"/>
      <c r="AA387" s="15"/>
      <c r="AB387" s="15"/>
      <c r="AC387" s="15"/>
      <c r="AD387" s="15"/>
      <c r="AE387" s="15"/>
      <c r="AF387" s="15"/>
      <c r="AG387" s="15"/>
      <c r="AH387" s="15"/>
      <c r="AI387" s="15"/>
      <c r="AJ387" s="15"/>
      <c r="AK387" s="15"/>
      <c r="AL387" s="15"/>
      <c r="AM387" s="15"/>
      <c r="AN387" s="15"/>
      <c r="AO387" s="15"/>
      <c r="AP387" s="15"/>
      <c r="AQ387" s="15"/>
      <c r="AR387" s="15"/>
      <c r="AS387" s="15"/>
      <c r="AT387" s="15"/>
      <c r="AU387" s="15"/>
      <c r="AV387" s="15"/>
      <c r="AW387" s="15"/>
      <c r="AX387" s="15"/>
      <c r="AY387" s="15"/>
      <c r="AZ387" s="15"/>
      <c r="BA387" s="15"/>
      <c r="BB387" s="15"/>
      <c r="BC387" s="15"/>
      <c r="BD387" s="15"/>
      <c r="BE387" s="15"/>
      <c r="BF387" s="15"/>
      <c r="BG387" s="15"/>
      <c r="BH387" s="15"/>
      <c r="BI387" s="15"/>
      <c r="BJ387" s="15"/>
      <c r="BK387" s="15"/>
      <c r="BL387" s="15"/>
      <c r="BM387" s="15"/>
      <c r="BN387" s="15"/>
      <c r="BO387" s="15"/>
      <c r="BP387" s="15"/>
      <c r="BQ387" s="15"/>
      <c r="BR387" s="15"/>
      <c r="BS387" s="15"/>
      <c r="BT387" s="15"/>
      <c r="BU387" s="15"/>
      <c r="BV387" s="15"/>
      <c r="BW387" s="15"/>
      <c r="BX387" s="15"/>
      <c r="BY387" s="15"/>
      <c r="BZ387" s="15"/>
      <c r="CA387" s="15"/>
      <c r="CB387" s="15"/>
      <c r="CC387" s="15"/>
      <c r="CD387" s="15"/>
      <c r="CE387" s="15"/>
      <c r="CF387" s="15"/>
      <c r="CG387" s="15"/>
      <c r="CH387" s="15"/>
      <c r="CI387" s="15"/>
      <c r="CJ387" s="15"/>
      <c r="CK387" s="15"/>
      <c r="CL387" s="15"/>
      <c r="CM387" s="15"/>
      <c r="CN387" s="15"/>
      <c r="CO387" s="15"/>
      <c r="CP387" s="15"/>
      <c r="CQ387" s="15"/>
      <c r="CR387" s="15"/>
      <c r="CS387" s="15"/>
      <c r="CT387" s="15"/>
      <c r="CU387" s="15"/>
      <c r="CV387" s="15"/>
      <c r="CW387" s="15"/>
      <c r="CX387" s="15"/>
      <c r="CY387" s="15"/>
      <c r="CZ387" s="15"/>
      <c r="DA387" s="15"/>
      <c r="DB387" s="15"/>
      <c r="DC387" s="15"/>
      <c r="DD387" s="15"/>
      <c r="DE387" s="15"/>
      <c r="DF387" s="15"/>
      <c r="DG387" s="15"/>
      <c r="DH387" s="15"/>
      <c r="DI387" s="15"/>
      <c r="DJ387" s="15"/>
      <c r="DK387" s="15"/>
      <c r="DL387" s="15"/>
      <c r="DM387" s="15"/>
      <c r="DN387" s="15"/>
      <c r="DO387" s="15"/>
      <c r="DP387" s="15"/>
      <c r="DQ387" s="15"/>
      <c r="DR387" s="15"/>
      <c r="DS387" s="15"/>
      <c r="DT387" s="15"/>
      <c r="DU387" s="15"/>
      <c r="DV387" s="15"/>
      <c r="DW387" s="15"/>
      <c r="DX387" s="15"/>
      <c r="DY387" s="15"/>
      <c r="DZ387" s="15"/>
      <c r="EA387" s="15"/>
      <c r="EB387" s="15"/>
      <c r="EC387" s="15"/>
      <c r="ED387" s="15"/>
      <c r="EE387" s="15"/>
      <c r="EF387" s="15"/>
      <c r="EG387" s="15"/>
      <c r="EH387" s="15"/>
      <c r="EI387" s="15"/>
      <c r="EJ387" s="15"/>
      <c r="EK387" s="15"/>
      <c r="EL387" s="15"/>
      <c r="EM387" s="15"/>
      <c r="EN387" s="15"/>
      <c r="EO387" s="15"/>
      <c r="EP387" s="15"/>
      <c r="EQ387" s="15"/>
      <c r="ER387" s="15"/>
      <c r="ES387" s="15"/>
      <c r="ET387" s="15"/>
      <c r="EU387" s="15"/>
      <c r="EV387" s="15"/>
      <c r="EW387" s="15"/>
      <c r="EX387" s="15"/>
      <c r="EY387" s="15"/>
      <c r="EZ387" s="15"/>
      <c r="FA387" s="15"/>
      <c r="FB387" s="15"/>
      <c r="FC387" s="15"/>
      <c r="FD387" s="15"/>
      <c r="FE387" s="15"/>
      <c r="FF387" s="15"/>
      <c r="FG387" s="15"/>
      <c r="FH387" s="15"/>
      <c r="FI387" s="15"/>
      <c r="FJ387" s="15"/>
      <c r="FK387" s="15"/>
      <c r="FL387" s="15"/>
      <c r="FM387" s="15"/>
      <c r="FN387" s="15"/>
      <c r="FO387" s="15"/>
      <c r="FP387" s="15"/>
      <c r="FQ387" s="15"/>
      <c r="FR387" s="15"/>
      <c r="FS387" s="15"/>
      <c r="FT387" s="15"/>
      <c r="FU387" s="15"/>
      <c r="FV387" s="15"/>
      <c r="FW387" s="15"/>
      <c r="FX387" s="15"/>
      <c r="FY387" s="15"/>
      <c r="FZ387" s="15"/>
      <c r="GA387" s="15"/>
      <c r="GB387" s="15"/>
      <c r="GC387" s="15"/>
      <c r="GD387" s="15"/>
      <c r="GE387" s="15"/>
      <c r="GF387" s="15"/>
      <c r="GG387" s="15"/>
      <c r="GH387" s="15"/>
      <c r="GI387" s="15"/>
      <c r="GJ387" s="15"/>
      <c r="GK387" s="15"/>
      <c r="GL387" s="15"/>
      <c r="GM387" s="15"/>
      <c r="GN387" s="15"/>
      <c r="GO387" s="15"/>
      <c r="GP387" s="15"/>
      <c r="GQ387" s="15"/>
      <c r="GR387" s="15"/>
      <c r="GS387" s="15"/>
      <c r="GT387" s="15"/>
      <c r="GU387" s="15"/>
      <c r="GV387" s="15"/>
      <c r="GW387" s="15"/>
      <c r="GX387" s="15"/>
      <c r="GY387" s="15"/>
      <c r="GZ387" s="15"/>
      <c r="HA387" s="15"/>
      <c r="HB387" s="15"/>
      <c r="HC387" s="15"/>
      <c r="HD387" s="15"/>
      <c r="HE387" s="15"/>
      <c r="HF387" s="15"/>
      <c r="HG387" s="15"/>
      <c r="HH387" s="15"/>
      <c r="HI387" s="15"/>
      <c r="HJ387" s="15"/>
      <c r="HK387" s="15"/>
      <c r="HL387" s="15"/>
      <c r="HM387" s="15"/>
      <c r="HN387" s="15"/>
      <c r="HO387" s="15"/>
      <c r="HP387" s="15"/>
      <c r="HQ387" s="15"/>
      <c r="HR387" s="15"/>
      <c r="HS387" s="15"/>
      <c r="HT387" s="15"/>
      <c r="HU387" s="15"/>
      <c r="HV387" s="15"/>
      <c r="HW387" s="15"/>
      <c r="HX387" s="15"/>
      <c r="HY387" s="15"/>
      <c r="HZ387" s="15"/>
      <c r="IA387" s="15"/>
      <c r="IB387" s="15"/>
      <c r="IC387" s="15"/>
      <c r="ID387" s="15"/>
      <c r="IE387" s="15"/>
      <c r="IF387" s="15"/>
      <c r="IG387" s="15"/>
      <c r="IH387" s="15"/>
      <c r="II387" s="15"/>
      <c r="IJ387" s="15"/>
      <c r="IK387" s="15"/>
      <c r="IL387" s="15"/>
      <c r="IM387" s="15"/>
      <c r="IN387" s="15"/>
      <c r="IO387" s="15"/>
      <c r="IP387" s="15"/>
      <c r="IQ387" s="15"/>
      <c r="IR387" s="15"/>
      <c r="IS387" s="15"/>
      <c r="IT387" s="15"/>
      <c r="IU387" s="15"/>
      <c r="IV387" s="15"/>
    </row>
    <row r="388" spans="2:256" s="28" customFormat="1" ht="12" customHeight="1">
      <c r="B388"/>
      <c r="C388"/>
      <c r="D388" s="15"/>
      <c r="E388" s="15"/>
      <c r="F388" s="15"/>
      <c r="G388"/>
      <c r="O388" s="69"/>
      <c r="P388" s="15"/>
      <c r="Q388" s="15"/>
      <c r="R388" s="15"/>
      <c r="S388" s="15"/>
      <c r="T388" s="15"/>
      <c r="U388" s="15"/>
      <c r="V388" s="15"/>
      <c r="W388" s="15"/>
      <c r="X388" s="15"/>
      <c r="Y388" s="15"/>
      <c r="Z388" s="15"/>
      <c r="AA388" s="15"/>
      <c r="AB388" s="15"/>
      <c r="AC388" s="15"/>
      <c r="AD388" s="15"/>
      <c r="AE388" s="15"/>
      <c r="AF388" s="15"/>
      <c r="AG388" s="15"/>
      <c r="AH388" s="15"/>
      <c r="AI388" s="15"/>
      <c r="AJ388" s="15"/>
      <c r="AK388" s="15"/>
      <c r="AL388" s="15"/>
      <c r="AM388" s="15"/>
      <c r="AN388" s="15"/>
      <c r="AO388" s="15"/>
      <c r="AP388" s="15"/>
      <c r="AQ388" s="15"/>
      <c r="AR388" s="15"/>
      <c r="AS388" s="15"/>
      <c r="AT388" s="15"/>
      <c r="AU388" s="15"/>
      <c r="AV388" s="15"/>
      <c r="AW388" s="15"/>
      <c r="AX388" s="15"/>
      <c r="AY388" s="15"/>
      <c r="AZ388" s="15"/>
      <c r="BA388" s="15"/>
      <c r="BB388" s="15"/>
      <c r="BC388" s="15"/>
      <c r="BD388" s="15"/>
      <c r="BE388" s="15"/>
      <c r="BF388" s="15"/>
      <c r="BG388" s="15"/>
      <c r="BH388" s="15"/>
      <c r="BI388" s="15"/>
      <c r="BJ388" s="15"/>
      <c r="BK388" s="15"/>
      <c r="BL388" s="15"/>
      <c r="BM388" s="15"/>
      <c r="BN388" s="15"/>
      <c r="BO388" s="15"/>
      <c r="BP388" s="15"/>
      <c r="BQ388" s="15"/>
      <c r="BR388" s="15"/>
      <c r="BS388" s="15"/>
      <c r="BT388" s="15"/>
      <c r="BU388" s="15"/>
      <c r="BV388" s="15"/>
      <c r="BW388" s="15"/>
      <c r="BX388" s="15"/>
      <c r="BY388" s="15"/>
      <c r="BZ388" s="15"/>
      <c r="CA388" s="15"/>
      <c r="CB388" s="15"/>
      <c r="CC388" s="15"/>
      <c r="CD388" s="15"/>
      <c r="CE388" s="15"/>
      <c r="CF388" s="15"/>
      <c r="CG388" s="15"/>
      <c r="CH388" s="15"/>
      <c r="CI388" s="15"/>
      <c r="CJ388" s="15"/>
      <c r="CK388" s="15"/>
      <c r="CL388" s="15"/>
      <c r="CM388" s="15"/>
      <c r="CN388" s="15"/>
      <c r="CO388" s="15"/>
      <c r="CP388" s="15"/>
      <c r="CQ388" s="15"/>
      <c r="CR388" s="15"/>
      <c r="CS388" s="15"/>
      <c r="CT388" s="15"/>
      <c r="CU388" s="15"/>
      <c r="CV388" s="15"/>
      <c r="CW388" s="15"/>
      <c r="CX388" s="15"/>
      <c r="CY388" s="15"/>
      <c r="CZ388" s="15"/>
      <c r="DA388" s="15"/>
      <c r="DB388" s="15"/>
      <c r="DC388" s="15"/>
      <c r="DD388" s="15"/>
      <c r="DE388" s="15"/>
      <c r="DF388" s="15"/>
      <c r="DG388" s="15"/>
      <c r="DH388" s="15"/>
      <c r="DI388" s="15"/>
      <c r="DJ388" s="15"/>
      <c r="DK388" s="15"/>
      <c r="DL388" s="15"/>
      <c r="DM388" s="15"/>
      <c r="DN388" s="15"/>
      <c r="DO388" s="15"/>
      <c r="DP388" s="15"/>
      <c r="DQ388" s="15"/>
      <c r="DR388" s="15"/>
      <c r="DS388" s="15"/>
      <c r="DT388" s="15"/>
      <c r="DU388" s="15"/>
      <c r="DV388" s="15"/>
      <c r="DW388" s="15"/>
      <c r="DX388" s="15"/>
      <c r="DY388" s="15"/>
      <c r="DZ388" s="15"/>
      <c r="EA388" s="15"/>
      <c r="EB388" s="15"/>
      <c r="EC388" s="15"/>
      <c r="ED388" s="15"/>
      <c r="EE388" s="15"/>
      <c r="EF388" s="15"/>
      <c r="EG388" s="15"/>
      <c r="EH388" s="15"/>
      <c r="EI388" s="15"/>
      <c r="EJ388" s="15"/>
      <c r="EK388" s="15"/>
      <c r="EL388" s="15"/>
      <c r="EM388" s="15"/>
      <c r="EN388" s="15"/>
      <c r="EO388" s="15"/>
      <c r="EP388" s="15"/>
      <c r="EQ388" s="15"/>
      <c r="ER388" s="15"/>
      <c r="ES388" s="15"/>
      <c r="ET388" s="15"/>
      <c r="EU388" s="15"/>
      <c r="EV388" s="15"/>
      <c r="EW388" s="15"/>
      <c r="EX388" s="15"/>
      <c r="EY388" s="15"/>
      <c r="EZ388" s="15"/>
      <c r="FA388" s="15"/>
      <c r="FB388" s="15"/>
      <c r="FC388" s="15"/>
      <c r="FD388" s="15"/>
      <c r="FE388" s="15"/>
      <c r="FF388" s="15"/>
      <c r="FG388" s="15"/>
      <c r="FH388" s="15"/>
      <c r="FI388" s="15"/>
      <c r="FJ388" s="15"/>
      <c r="FK388" s="15"/>
      <c r="FL388" s="15"/>
      <c r="FM388" s="15"/>
      <c r="FN388" s="15"/>
      <c r="FO388" s="15"/>
      <c r="FP388" s="15"/>
      <c r="FQ388" s="15"/>
      <c r="FR388" s="15"/>
      <c r="FS388" s="15"/>
      <c r="FT388" s="15"/>
      <c r="FU388" s="15"/>
      <c r="FV388" s="15"/>
      <c r="FW388" s="15"/>
      <c r="FX388" s="15"/>
      <c r="FY388" s="15"/>
      <c r="FZ388" s="15"/>
      <c r="GA388" s="15"/>
      <c r="GB388" s="15"/>
      <c r="GC388" s="15"/>
      <c r="GD388" s="15"/>
      <c r="GE388" s="15"/>
      <c r="GF388" s="15"/>
      <c r="GG388" s="15"/>
      <c r="GH388" s="15"/>
      <c r="GI388" s="15"/>
      <c r="GJ388" s="15"/>
      <c r="GK388" s="15"/>
      <c r="GL388" s="15"/>
      <c r="GM388" s="15"/>
      <c r="GN388" s="15"/>
      <c r="GO388" s="15"/>
      <c r="GP388" s="15"/>
      <c r="GQ388" s="15"/>
      <c r="GR388" s="15"/>
      <c r="GS388" s="15"/>
      <c r="GT388" s="15"/>
      <c r="GU388" s="15"/>
      <c r="GV388" s="15"/>
      <c r="GW388" s="15"/>
      <c r="GX388" s="15"/>
      <c r="GY388" s="15"/>
      <c r="GZ388" s="15"/>
      <c r="HA388" s="15"/>
      <c r="HB388" s="15"/>
      <c r="HC388" s="15"/>
      <c r="HD388" s="15"/>
      <c r="HE388" s="15"/>
      <c r="HF388" s="15"/>
      <c r="HG388" s="15"/>
      <c r="HH388" s="15"/>
      <c r="HI388" s="15"/>
      <c r="HJ388" s="15"/>
      <c r="HK388" s="15"/>
      <c r="HL388" s="15"/>
      <c r="HM388" s="15"/>
      <c r="HN388" s="15"/>
      <c r="HO388" s="15"/>
      <c r="HP388" s="15"/>
      <c r="HQ388" s="15"/>
      <c r="HR388" s="15"/>
      <c r="HS388" s="15"/>
      <c r="HT388" s="15"/>
      <c r="HU388" s="15"/>
      <c r="HV388" s="15"/>
      <c r="HW388" s="15"/>
      <c r="HX388" s="15"/>
      <c r="HY388" s="15"/>
      <c r="HZ388" s="15"/>
      <c r="IA388" s="15"/>
      <c r="IB388" s="15"/>
      <c r="IC388" s="15"/>
      <c r="ID388" s="15"/>
      <c r="IE388" s="15"/>
      <c r="IF388" s="15"/>
      <c r="IG388" s="15"/>
      <c r="IH388" s="15"/>
      <c r="II388" s="15"/>
      <c r="IJ388" s="15"/>
      <c r="IK388" s="15"/>
      <c r="IL388" s="15"/>
      <c r="IM388" s="15"/>
      <c r="IN388" s="15"/>
      <c r="IO388" s="15"/>
      <c r="IP388" s="15"/>
      <c r="IQ388" s="15"/>
      <c r="IR388" s="15"/>
      <c r="IS388" s="15"/>
      <c r="IT388" s="15"/>
      <c r="IU388" s="15"/>
      <c r="IV388" s="15"/>
    </row>
    <row r="389" spans="1:256" s="28" customFormat="1" ht="14.25" customHeight="1">
      <c r="A389" s="66" t="s">
        <v>431</v>
      </c>
      <c r="B389" s="14"/>
      <c r="C389"/>
      <c r="D389" s="15"/>
      <c r="E389" s="15"/>
      <c r="F389" s="69"/>
      <c r="G389" s="15"/>
      <c r="O389" s="69"/>
      <c r="P389" s="15"/>
      <c r="Q389" s="15"/>
      <c r="R389" s="15"/>
      <c r="S389" s="15"/>
      <c r="T389" s="15"/>
      <c r="U389" s="15"/>
      <c r="V389" s="15"/>
      <c r="W389" s="15"/>
      <c r="X389" s="15"/>
      <c r="Y389" s="15"/>
      <c r="Z389" s="15"/>
      <c r="AA389" s="15"/>
      <c r="AB389" s="15"/>
      <c r="AC389" s="15"/>
      <c r="AD389" s="15"/>
      <c r="AE389" s="15"/>
      <c r="AF389" s="15"/>
      <c r="AG389" s="15"/>
      <c r="AH389" s="15"/>
      <c r="AI389" s="15"/>
      <c r="AJ389" s="15"/>
      <c r="AK389" s="15"/>
      <c r="AL389" s="15"/>
      <c r="AM389" s="15"/>
      <c r="AN389" s="15"/>
      <c r="AO389" s="15"/>
      <c r="AP389" s="15"/>
      <c r="AQ389" s="15"/>
      <c r="AR389" s="15"/>
      <c r="AS389" s="15"/>
      <c r="AT389" s="15"/>
      <c r="AU389" s="15"/>
      <c r="AV389" s="15"/>
      <c r="AW389" s="15"/>
      <c r="AX389" s="15"/>
      <c r="AY389" s="15"/>
      <c r="AZ389" s="15"/>
      <c r="BA389" s="15"/>
      <c r="BB389" s="15"/>
      <c r="BC389" s="15"/>
      <c r="BD389" s="15"/>
      <c r="BE389" s="15"/>
      <c r="BF389" s="15"/>
      <c r="BG389" s="15"/>
      <c r="BH389" s="15"/>
      <c r="BI389" s="15"/>
      <c r="BJ389" s="15"/>
      <c r="BK389" s="15"/>
      <c r="BL389" s="15"/>
      <c r="BM389" s="15"/>
      <c r="BN389" s="15"/>
      <c r="BO389" s="15"/>
      <c r="BP389" s="15"/>
      <c r="BQ389" s="15"/>
      <c r="BR389" s="15"/>
      <c r="BS389" s="15"/>
      <c r="BT389" s="15"/>
      <c r="BU389" s="15"/>
      <c r="BV389" s="15"/>
      <c r="BW389" s="15"/>
      <c r="BX389" s="15"/>
      <c r="BY389" s="15"/>
      <c r="BZ389" s="15"/>
      <c r="CA389" s="15"/>
      <c r="CB389" s="15"/>
      <c r="CC389" s="15"/>
      <c r="CD389" s="15"/>
      <c r="CE389" s="15"/>
      <c r="CF389" s="15"/>
      <c r="CG389" s="15"/>
      <c r="CH389" s="15"/>
      <c r="CI389" s="15"/>
      <c r="CJ389" s="15"/>
      <c r="CK389" s="15"/>
      <c r="CL389" s="15"/>
      <c r="CM389" s="15"/>
      <c r="CN389" s="15"/>
      <c r="CO389" s="15"/>
      <c r="CP389" s="15"/>
      <c r="CQ389" s="15"/>
      <c r="CR389" s="15"/>
      <c r="CS389" s="15"/>
      <c r="CT389" s="15"/>
      <c r="CU389" s="15"/>
      <c r="CV389" s="15"/>
      <c r="CW389" s="15"/>
      <c r="CX389" s="15"/>
      <c r="CY389" s="15"/>
      <c r="CZ389" s="15"/>
      <c r="DA389" s="15"/>
      <c r="DB389" s="15"/>
      <c r="DC389" s="15"/>
      <c r="DD389" s="15"/>
      <c r="DE389" s="15"/>
      <c r="DF389" s="15"/>
      <c r="DG389" s="15"/>
      <c r="DH389" s="15"/>
      <c r="DI389" s="15"/>
      <c r="DJ389" s="15"/>
      <c r="DK389" s="15"/>
      <c r="DL389" s="15"/>
      <c r="DM389" s="15"/>
      <c r="DN389" s="15"/>
      <c r="DO389" s="15"/>
      <c r="DP389" s="15"/>
      <c r="DQ389" s="15"/>
      <c r="DR389" s="15"/>
      <c r="DS389" s="15"/>
      <c r="DT389" s="15"/>
      <c r="DU389" s="15"/>
      <c r="DV389" s="15"/>
      <c r="DW389" s="15"/>
      <c r="DX389" s="15"/>
      <c r="DY389" s="15"/>
      <c r="DZ389" s="15"/>
      <c r="EA389" s="15"/>
      <c r="EB389" s="15"/>
      <c r="EC389" s="15"/>
      <c r="ED389" s="15"/>
      <c r="EE389" s="15"/>
      <c r="EF389" s="15"/>
      <c r="EG389" s="15"/>
      <c r="EH389" s="15"/>
      <c r="EI389" s="15"/>
      <c r="EJ389" s="15"/>
      <c r="EK389" s="15"/>
      <c r="EL389" s="15"/>
      <c r="EM389" s="15"/>
      <c r="EN389" s="15"/>
      <c r="EO389" s="15"/>
      <c r="EP389" s="15"/>
      <c r="EQ389" s="15"/>
      <c r="ER389" s="15"/>
      <c r="ES389" s="15"/>
      <c r="ET389" s="15"/>
      <c r="EU389" s="15"/>
      <c r="EV389" s="15"/>
      <c r="EW389" s="15"/>
      <c r="EX389" s="15"/>
      <c r="EY389" s="15"/>
      <c r="EZ389" s="15"/>
      <c r="FA389" s="15"/>
      <c r="FB389" s="15"/>
      <c r="FC389" s="15"/>
      <c r="FD389" s="15"/>
      <c r="FE389" s="15"/>
      <c r="FF389" s="15"/>
      <c r="FG389" s="15"/>
      <c r="FH389" s="15"/>
      <c r="FI389" s="15"/>
      <c r="FJ389" s="15"/>
      <c r="FK389" s="15"/>
      <c r="FL389" s="15"/>
      <c r="FM389" s="15"/>
      <c r="FN389" s="15"/>
      <c r="FO389" s="15"/>
      <c r="FP389" s="15"/>
      <c r="FQ389" s="15"/>
      <c r="FR389" s="15"/>
      <c r="FS389" s="15"/>
      <c r="FT389" s="15"/>
      <c r="FU389" s="15"/>
      <c r="FV389" s="15"/>
      <c r="FW389" s="15"/>
      <c r="FX389" s="15"/>
      <c r="FY389" s="15"/>
      <c r="FZ389" s="15"/>
      <c r="GA389" s="15"/>
      <c r="GB389" s="15"/>
      <c r="GC389" s="15"/>
      <c r="GD389" s="15"/>
      <c r="GE389" s="15"/>
      <c r="GF389" s="15"/>
      <c r="GG389" s="15"/>
      <c r="GH389" s="15"/>
      <c r="GI389" s="15"/>
      <c r="GJ389" s="15"/>
      <c r="GK389" s="15"/>
      <c r="GL389" s="15"/>
      <c r="GM389" s="15"/>
      <c r="GN389" s="15"/>
      <c r="GO389" s="15"/>
      <c r="GP389" s="15"/>
      <c r="GQ389" s="15"/>
      <c r="GR389" s="15"/>
      <c r="GS389" s="15"/>
      <c r="GT389" s="15"/>
      <c r="GU389" s="15"/>
      <c r="GV389" s="15"/>
      <c r="GW389" s="15"/>
      <c r="GX389" s="15"/>
      <c r="GY389" s="15"/>
      <c r="GZ389" s="15"/>
      <c r="HA389" s="15"/>
      <c r="HB389" s="15"/>
      <c r="HC389" s="15"/>
      <c r="HD389" s="15"/>
      <c r="HE389" s="15"/>
      <c r="HF389" s="15"/>
      <c r="HG389" s="15"/>
      <c r="HH389" s="15"/>
      <c r="HI389" s="15"/>
      <c r="HJ389" s="15"/>
      <c r="HK389" s="15"/>
      <c r="HL389" s="15"/>
      <c r="HM389" s="15"/>
      <c r="HN389" s="15"/>
      <c r="HO389" s="15"/>
      <c r="HP389" s="15"/>
      <c r="HQ389" s="15"/>
      <c r="HR389" s="15"/>
      <c r="HS389" s="15"/>
      <c r="HT389" s="15"/>
      <c r="HU389" s="15"/>
      <c r="HV389" s="15"/>
      <c r="HW389" s="15"/>
      <c r="HX389" s="15"/>
      <c r="HY389" s="15"/>
      <c r="HZ389" s="15"/>
      <c r="IA389" s="15"/>
      <c r="IB389" s="15"/>
      <c r="IC389" s="15"/>
      <c r="ID389" s="15"/>
      <c r="IE389" s="15"/>
      <c r="IF389" s="15"/>
      <c r="IG389" s="15"/>
      <c r="IH389" s="15"/>
      <c r="II389" s="15"/>
      <c r="IJ389" s="15"/>
      <c r="IK389" s="15"/>
      <c r="IL389" s="15"/>
      <c r="IM389" s="15"/>
      <c r="IN389" s="15"/>
      <c r="IO389" s="15"/>
      <c r="IP389" s="15"/>
      <c r="IQ389" s="15"/>
      <c r="IR389" s="15"/>
      <c r="IS389" s="15"/>
      <c r="IT389" s="15"/>
      <c r="IU389" s="15"/>
      <c r="IV389" s="15"/>
    </row>
    <row r="390" spans="1:256" s="28" customFormat="1" ht="11.25" customHeight="1">
      <c r="A390" s="66"/>
      <c r="B390" s="14"/>
      <c r="C390"/>
      <c r="D390" s="15"/>
      <c r="E390" s="15"/>
      <c r="F390" s="69"/>
      <c r="G390" s="15"/>
      <c r="O390" s="69"/>
      <c r="P390" s="15"/>
      <c r="Q390" s="15"/>
      <c r="R390" s="15"/>
      <c r="S390" s="15"/>
      <c r="T390" s="15"/>
      <c r="U390" s="15"/>
      <c r="V390" s="15"/>
      <c r="W390" s="15"/>
      <c r="X390" s="15"/>
      <c r="Y390" s="15"/>
      <c r="Z390" s="15"/>
      <c r="AA390" s="15"/>
      <c r="AB390" s="15"/>
      <c r="AC390" s="15"/>
      <c r="AD390" s="15"/>
      <c r="AE390" s="15"/>
      <c r="AF390" s="15"/>
      <c r="AG390" s="15"/>
      <c r="AH390" s="15"/>
      <c r="AI390" s="15"/>
      <c r="AJ390" s="15"/>
      <c r="AK390" s="15"/>
      <c r="AL390" s="15"/>
      <c r="AM390" s="15"/>
      <c r="AN390" s="15"/>
      <c r="AO390" s="15"/>
      <c r="AP390" s="15"/>
      <c r="AQ390" s="15"/>
      <c r="AR390" s="15"/>
      <c r="AS390" s="15"/>
      <c r="AT390" s="15"/>
      <c r="AU390" s="15"/>
      <c r="AV390" s="15"/>
      <c r="AW390" s="15"/>
      <c r="AX390" s="15"/>
      <c r="AY390" s="15"/>
      <c r="AZ390" s="15"/>
      <c r="BA390" s="15"/>
      <c r="BB390" s="15"/>
      <c r="BC390" s="15"/>
      <c r="BD390" s="15"/>
      <c r="BE390" s="15"/>
      <c r="BF390" s="15"/>
      <c r="BG390" s="15"/>
      <c r="BH390" s="15"/>
      <c r="BI390" s="15"/>
      <c r="BJ390" s="15"/>
      <c r="BK390" s="15"/>
      <c r="BL390" s="15"/>
      <c r="BM390" s="15"/>
      <c r="BN390" s="15"/>
      <c r="BO390" s="15"/>
      <c r="BP390" s="15"/>
      <c r="BQ390" s="15"/>
      <c r="BR390" s="15"/>
      <c r="BS390" s="15"/>
      <c r="BT390" s="15"/>
      <c r="BU390" s="15"/>
      <c r="BV390" s="15"/>
      <c r="BW390" s="15"/>
      <c r="BX390" s="15"/>
      <c r="BY390" s="15"/>
      <c r="BZ390" s="15"/>
      <c r="CA390" s="15"/>
      <c r="CB390" s="15"/>
      <c r="CC390" s="15"/>
      <c r="CD390" s="15"/>
      <c r="CE390" s="15"/>
      <c r="CF390" s="15"/>
      <c r="CG390" s="15"/>
      <c r="CH390" s="15"/>
      <c r="CI390" s="15"/>
      <c r="CJ390" s="15"/>
      <c r="CK390" s="15"/>
      <c r="CL390" s="15"/>
      <c r="CM390" s="15"/>
      <c r="CN390" s="15"/>
      <c r="CO390" s="15"/>
      <c r="CP390" s="15"/>
      <c r="CQ390" s="15"/>
      <c r="CR390" s="15"/>
      <c r="CS390" s="15"/>
      <c r="CT390" s="15"/>
      <c r="CU390" s="15"/>
      <c r="CV390" s="15"/>
      <c r="CW390" s="15"/>
      <c r="CX390" s="15"/>
      <c r="CY390" s="15"/>
      <c r="CZ390" s="15"/>
      <c r="DA390" s="15"/>
      <c r="DB390" s="15"/>
      <c r="DC390" s="15"/>
      <c r="DD390" s="15"/>
      <c r="DE390" s="15"/>
      <c r="DF390" s="15"/>
      <c r="DG390" s="15"/>
      <c r="DH390" s="15"/>
      <c r="DI390" s="15"/>
      <c r="DJ390" s="15"/>
      <c r="DK390" s="15"/>
      <c r="DL390" s="15"/>
      <c r="DM390" s="15"/>
      <c r="DN390" s="15"/>
      <c r="DO390" s="15"/>
      <c r="DP390" s="15"/>
      <c r="DQ390" s="15"/>
      <c r="DR390" s="15"/>
      <c r="DS390" s="15"/>
      <c r="DT390" s="15"/>
      <c r="DU390" s="15"/>
      <c r="DV390" s="15"/>
      <c r="DW390" s="15"/>
      <c r="DX390" s="15"/>
      <c r="DY390" s="15"/>
      <c r="DZ390" s="15"/>
      <c r="EA390" s="15"/>
      <c r="EB390" s="15"/>
      <c r="EC390" s="15"/>
      <c r="ED390" s="15"/>
      <c r="EE390" s="15"/>
      <c r="EF390" s="15"/>
      <c r="EG390" s="15"/>
      <c r="EH390" s="15"/>
      <c r="EI390" s="15"/>
      <c r="EJ390" s="15"/>
      <c r="EK390" s="15"/>
      <c r="EL390" s="15"/>
      <c r="EM390" s="15"/>
      <c r="EN390" s="15"/>
      <c r="EO390" s="15"/>
      <c r="EP390" s="15"/>
      <c r="EQ390" s="15"/>
      <c r="ER390" s="15"/>
      <c r="ES390" s="15"/>
      <c r="ET390" s="15"/>
      <c r="EU390" s="15"/>
      <c r="EV390" s="15"/>
      <c r="EW390" s="15"/>
      <c r="EX390" s="15"/>
      <c r="EY390" s="15"/>
      <c r="EZ390" s="15"/>
      <c r="FA390" s="15"/>
      <c r="FB390" s="15"/>
      <c r="FC390" s="15"/>
      <c r="FD390" s="15"/>
      <c r="FE390" s="15"/>
      <c r="FF390" s="15"/>
      <c r="FG390" s="15"/>
      <c r="FH390" s="15"/>
      <c r="FI390" s="15"/>
      <c r="FJ390" s="15"/>
      <c r="FK390" s="15"/>
      <c r="FL390" s="15"/>
      <c r="FM390" s="15"/>
      <c r="FN390" s="15"/>
      <c r="FO390" s="15"/>
      <c r="FP390" s="15"/>
      <c r="FQ390" s="15"/>
      <c r="FR390" s="15"/>
      <c r="FS390" s="15"/>
      <c r="FT390" s="15"/>
      <c r="FU390" s="15"/>
      <c r="FV390" s="15"/>
      <c r="FW390" s="15"/>
      <c r="FX390" s="15"/>
      <c r="FY390" s="15"/>
      <c r="FZ390" s="15"/>
      <c r="GA390" s="15"/>
      <c r="GB390" s="15"/>
      <c r="GC390" s="15"/>
      <c r="GD390" s="15"/>
      <c r="GE390" s="15"/>
      <c r="GF390" s="15"/>
      <c r="GG390" s="15"/>
      <c r="GH390" s="15"/>
      <c r="GI390" s="15"/>
      <c r="GJ390" s="15"/>
      <c r="GK390" s="15"/>
      <c r="GL390" s="15"/>
      <c r="GM390" s="15"/>
      <c r="GN390" s="15"/>
      <c r="GO390" s="15"/>
      <c r="GP390" s="15"/>
      <c r="GQ390" s="15"/>
      <c r="GR390" s="15"/>
      <c r="GS390" s="15"/>
      <c r="GT390" s="15"/>
      <c r="GU390" s="15"/>
      <c r="GV390" s="15"/>
      <c r="GW390" s="15"/>
      <c r="GX390" s="15"/>
      <c r="GY390" s="15"/>
      <c r="GZ390" s="15"/>
      <c r="HA390" s="15"/>
      <c r="HB390" s="15"/>
      <c r="HC390" s="15"/>
      <c r="HD390" s="15"/>
      <c r="HE390" s="15"/>
      <c r="HF390" s="15"/>
      <c r="HG390" s="15"/>
      <c r="HH390" s="15"/>
      <c r="HI390" s="15"/>
      <c r="HJ390" s="15"/>
      <c r="HK390" s="15"/>
      <c r="HL390" s="15"/>
      <c r="HM390" s="15"/>
      <c r="HN390" s="15"/>
      <c r="HO390" s="15"/>
      <c r="HP390" s="15"/>
      <c r="HQ390" s="15"/>
      <c r="HR390" s="15"/>
      <c r="HS390" s="15"/>
      <c r="HT390" s="15"/>
      <c r="HU390" s="15"/>
      <c r="HV390" s="15"/>
      <c r="HW390" s="15"/>
      <c r="HX390" s="15"/>
      <c r="HY390" s="15"/>
      <c r="HZ390" s="15"/>
      <c r="IA390" s="15"/>
      <c r="IB390" s="15"/>
      <c r="IC390" s="15"/>
      <c r="ID390" s="15"/>
      <c r="IE390" s="15"/>
      <c r="IF390" s="15"/>
      <c r="IG390" s="15"/>
      <c r="IH390" s="15"/>
      <c r="II390" s="15"/>
      <c r="IJ390" s="15"/>
      <c r="IK390" s="15"/>
      <c r="IL390" s="15"/>
      <c r="IM390" s="15"/>
      <c r="IN390" s="15"/>
      <c r="IO390" s="15"/>
      <c r="IP390" s="15"/>
      <c r="IQ390" s="15"/>
      <c r="IR390" s="15"/>
      <c r="IS390" s="15"/>
      <c r="IT390" s="15"/>
      <c r="IU390" s="15"/>
      <c r="IV390" s="15"/>
    </row>
    <row r="391" spans="1:256" s="28" customFormat="1" ht="24.75" customHeight="1">
      <c r="A391" s="7" t="s">
        <v>325</v>
      </c>
      <c r="B391" s="7" t="s">
        <v>327</v>
      </c>
      <c r="C391" s="5" t="s">
        <v>328</v>
      </c>
      <c r="D391" s="44" t="s">
        <v>471</v>
      </c>
      <c r="E391" s="51" t="s">
        <v>472</v>
      </c>
      <c r="F391" s="5" t="s">
        <v>299</v>
      </c>
      <c r="G391" s="43" t="s">
        <v>473</v>
      </c>
      <c r="O391" s="69"/>
      <c r="P391" s="15"/>
      <c r="Q391" s="15"/>
      <c r="R391" s="15"/>
      <c r="S391" s="15"/>
      <c r="T391" s="15"/>
      <c r="U391" s="15"/>
      <c r="V391" s="15"/>
      <c r="W391" s="15"/>
      <c r="X391" s="15"/>
      <c r="Y391" s="15"/>
      <c r="Z391" s="15"/>
      <c r="AA391" s="15"/>
      <c r="AB391" s="15"/>
      <c r="AC391" s="15"/>
      <c r="AD391" s="15"/>
      <c r="AE391" s="15"/>
      <c r="AF391" s="15"/>
      <c r="AG391" s="15"/>
      <c r="AH391" s="15"/>
      <c r="AI391" s="15"/>
      <c r="AJ391" s="15"/>
      <c r="AK391" s="15"/>
      <c r="AL391" s="15"/>
      <c r="AM391" s="15"/>
      <c r="AN391" s="15"/>
      <c r="AO391" s="15"/>
      <c r="AP391" s="15"/>
      <c r="AQ391" s="15"/>
      <c r="AR391" s="15"/>
      <c r="AS391" s="15"/>
      <c r="AT391" s="15"/>
      <c r="AU391" s="15"/>
      <c r="AV391" s="15"/>
      <c r="AW391" s="15"/>
      <c r="AX391" s="15"/>
      <c r="AY391" s="15"/>
      <c r="AZ391" s="15"/>
      <c r="BA391" s="15"/>
      <c r="BB391" s="15"/>
      <c r="BC391" s="15"/>
      <c r="BD391" s="15"/>
      <c r="BE391" s="15"/>
      <c r="BF391" s="15"/>
      <c r="BG391" s="15"/>
      <c r="BH391" s="15"/>
      <c r="BI391" s="15"/>
      <c r="BJ391" s="15"/>
      <c r="BK391" s="15"/>
      <c r="BL391" s="15"/>
      <c r="BM391" s="15"/>
      <c r="BN391" s="15"/>
      <c r="BO391" s="15"/>
      <c r="BP391" s="15"/>
      <c r="BQ391" s="15"/>
      <c r="BR391" s="15"/>
      <c r="BS391" s="15"/>
      <c r="BT391" s="15"/>
      <c r="BU391" s="15"/>
      <c r="BV391" s="15"/>
      <c r="BW391" s="15"/>
      <c r="BX391" s="15"/>
      <c r="BY391" s="15"/>
      <c r="BZ391" s="15"/>
      <c r="CA391" s="15"/>
      <c r="CB391" s="15"/>
      <c r="CC391" s="15"/>
      <c r="CD391" s="15"/>
      <c r="CE391" s="15"/>
      <c r="CF391" s="15"/>
      <c r="CG391" s="15"/>
      <c r="CH391" s="15"/>
      <c r="CI391" s="15"/>
      <c r="CJ391" s="15"/>
      <c r="CK391" s="15"/>
      <c r="CL391" s="15"/>
      <c r="CM391" s="15"/>
      <c r="CN391" s="15"/>
      <c r="CO391" s="15"/>
      <c r="CP391" s="15"/>
      <c r="CQ391" s="15"/>
      <c r="CR391" s="15"/>
      <c r="CS391" s="15"/>
      <c r="CT391" s="15"/>
      <c r="CU391" s="15"/>
      <c r="CV391" s="15"/>
      <c r="CW391" s="15"/>
      <c r="CX391" s="15"/>
      <c r="CY391" s="15"/>
      <c r="CZ391" s="15"/>
      <c r="DA391" s="15"/>
      <c r="DB391" s="15"/>
      <c r="DC391" s="15"/>
      <c r="DD391" s="15"/>
      <c r="DE391" s="15"/>
      <c r="DF391" s="15"/>
      <c r="DG391" s="15"/>
      <c r="DH391" s="15"/>
      <c r="DI391" s="15"/>
      <c r="DJ391" s="15"/>
      <c r="DK391" s="15"/>
      <c r="DL391" s="15"/>
      <c r="DM391" s="15"/>
      <c r="DN391" s="15"/>
      <c r="DO391" s="15"/>
      <c r="DP391" s="15"/>
      <c r="DQ391" s="15"/>
      <c r="DR391" s="15"/>
      <c r="DS391" s="15"/>
      <c r="DT391" s="15"/>
      <c r="DU391" s="15"/>
      <c r="DV391" s="15"/>
      <c r="DW391" s="15"/>
      <c r="DX391" s="15"/>
      <c r="DY391" s="15"/>
      <c r="DZ391" s="15"/>
      <c r="EA391" s="15"/>
      <c r="EB391" s="15"/>
      <c r="EC391" s="15"/>
      <c r="ED391" s="15"/>
      <c r="EE391" s="15"/>
      <c r="EF391" s="15"/>
      <c r="EG391" s="15"/>
      <c r="EH391" s="15"/>
      <c r="EI391" s="15"/>
      <c r="EJ391" s="15"/>
      <c r="EK391" s="15"/>
      <c r="EL391" s="15"/>
      <c r="EM391" s="15"/>
      <c r="EN391" s="15"/>
      <c r="EO391" s="15"/>
      <c r="EP391" s="15"/>
      <c r="EQ391" s="15"/>
      <c r="ER391" s="15"/>
      <c r="ES391" s="15"/>
      <c r="ET391" s="15"/>
      <c r="EU391" s="15"/>
      <c r="EV391" s="15"/>
      <c r="EW391" s="15"/>
      <c r="EX391" s="15"/>
      <c r="EY391" s="15"/>
      <c r="EZ391" s="15"/>
      <c r="FA391" s="15"/>
      <c r="FB391" s="15"/>
      <c r="FC391" s="15"/>
      <c r="FD391" s="15"/>
      <c r="FE391" s="15"/>
      <c r="FF391" s="15"/>
      <c r="FG391" s="15"/>
      <c r="FH391" s="15"/>
      <c r="FI391" s="15"/>
      <c r="FJ391" s="15"/>
      <c r="FK391" s="15"/>
      <c r="FL391" s="15"/>
      <c r="FM391" s="15"/>
      <c r="FN391" s="15"/>
      <c r="FO391" s="15"/>
      <c r="FP391" s="15"/>
      <c r="FQ391" s="15"/>
      <c r="FR391" s="15"/>
      <c r="FS391" s="15"/>
      <c r="FT391" s="15"/>
      <c r="FU391" s="15"/>
      <c r="FV391" s="15"/>
      <c r="FW391" s="15"/>
      <c r="FX391" s="15"/>
      <c r="FY391" s="15"/>
      <c r="FZ391" s="15"/>
      <c r="GA391" s="15"/>
      <c r="GB391" s="15"/>
      <c r="GC391" s="15"/>
      <c r="GD391" s="15"/>
      <c r="GE391" s="15"/>
      <c r="GF391" s="15"/>
      <c r="GG391" s="15"/>
      <c r="GH391" s="15"/>
      <c r="GI391" s="15"/>
      <c r="GJ391" s="15"/>
      <c r="GK391" s="15"/>
      <c r="GL391" s="15"/>
      <c r="GM391" s="15"/>
      <c r="GN391" s="15"/>
      <c r="GO391" s="15"/>
      <c r="GP391" s="15"/>
      <c r="GQ391" s="15"/>
      <c r="GR391" s="15"/>
      <c r="GS391" s="15"/>
      <c r="GT391" s="15"/>
      <c r="GU391" s="15"/>
      <c r="GV391" s="15"/>
      <c r="GW391" s="15"/>
      <c r="GX391" s="15"/>
      <c r="GY391" s="15"/>
      <c r="GZ391" s="15"/>
      <c r="HA391" s="15"/>
      <c r="HB391" s="15"/>
      <c r="HC391" s="15"/>
      <c r="HD391" s="15"/>
      <c r="HE391" s="15"/>
      <c r="HF391" s="15"/>
      <c r="HG391" s="15"/>
      <c r="HH391" s="15"/>
      <c r="HI391" s="15"/>
      <c r="HJ391" s="15"/>
      <c r="HK391" s="15"/>
      <c r="HL391" s="15"/>
      <c r="HM391" s="15"/>
      <c r="HN391" s="15"/>
      <c r="HO391" s="15"/>
      <c r="HP391" s="15"/>
      <c r="HQ391" s="15"/>
      <c r="HR391" s="15"/>
      <c r="HS391" s="15"/>
      <c r="HT391" s="15"/>
      <c r="HU391" s="15"/>
      <c r="HV391" s="15"/>
      <c r="HW391" s="15"/>
      <c r="HX391" s="15"/>
      <c r="HY391" s="15"/>
      <c r="HZ391" s="15"/>
      <c r="IA391" s="15"/>
      <c r="IB391" s="15"/>
      <c r="IC391" s="15"/>
      <c r="ID391" s="15"/>
      <c r="IE391" s="15"/>
      <c r="IF391" s="15"/>
      <c r="IG391" s="15"/>
      <c r="IH391" s="15"/>
      <c r="II391" s="15"/>
      <c r="IJ391" s="15"/>
      <c r="IK391" s="15"/>
      <c r="IL391" s="15"/>
      <c r="IM391" s="15"/>
      <c r="IN391" s="15"/>
      <c r="IO391" s="15"/>
      <c r="IP391" s="15"/>
      <c r="IQ391" s="15"/>
      <c r="IR391" s="15"/>
      <c r="IS391" s="15"/>
      <c r="IT391" s="15"/>
      <c r="IU391" s="15"/>
      <c r="IV391" s="15"/>
    </row>
    <row r="392" spans="1:256" s="28" customFormat="1" ht="26.25" customHeight="1">
      <c r="A392" s="130" t="s">
        <v>161</v>
      </c>
      <c r="B392" s="127">
        <v>4357</v>
      </c>
      <c r="C392" s="118" t="s">
        <v>965</v>
      </c>
      <c r="D392" s="298">
        <v>1800</v>
      </c>
      <c r="E392" s="298">
        <v>1800</v>
      </c>
      <c r="F392" s="298">
        <v>600</v>
      </c>
      <c r="G392" s="157">
        <f>F392/E392*100</f>
        <v>33.33333333333333</v>
      </c>
      <c r="O392" s="69"/>
      <c r="P392" s="15"/>
      <c r="Q392" s="15"/>
      <c r="R392" s="15"/>
      <c r="S392" s="15"/>
      <c r="T392" s="15"/>
      <c r="U392" s="15"/>
      <c r="V392" s="15"/>
      <c r="W392" s="15"/>
      <c r="X392" s="15"/>
      <c r="Y392" s="15"/>
      <c r="Z392" s="15"/>
      <c r="AA392" s="15"/>
      <c r="AB392" s="15"/>
      <c r="AC392" s="15"/>
      <c r="AD392" s="15"/>
      <c r="AE392" s="15"/>
      <c r="AF392" s="15"/>
      <c r="AG392" s="15"/>
      <c r="AH392" s="15"/>
      <c r="AI392" s="15"/>
      <c r="AJ392" s="15"/>
      <c r="AK392" s="15"/>
      <c r="AL392" s="15"/>
      <c r="AM392" s="15"/>
      <c r="AN392" s="15"/>
      <c r="AO392" s="15"/>
      <c r="AP392" s="15"/>
      <c r="AQ392" s="15"/>
      <c r="AR392" s="15"/>
      <c r="AS392" s="15"/>
      <c r="AT392" s="15"/>
      <c r="AU392" s="15"/>
      <c r="AV392" s="15"/>
      <c r="AW392" s="15"/>
      <c r="AX392" s="15"/>
      <c r="AY392" s="15"/>
      <c r="AZ392" s="15"/>
      <c r="BA392" s="15"/>
      <c r="BB392" s="15"/>
      <c r="BC392" s="15"/>
      <c r="BD392" s="15"/>
      <c r="BE392" s="15"/>
      <c r="BF392" s="15"/>
      <c r="BG392" s="15"/>
      <c r="BH392" s="15"/>
      <c r="BI392" s="15"/>
      <c r="BJ392" s="15"/>
      <c r="BK392" s="15"/>
      <c r="BL392" s="15"/>
      <c r="BM392" s="15"/>
      <c r="BN392" s="15"/>
      <c r="BO392" s="15"/>
      <c r="BP392" s="15"/>
      <c r="BQ392" s="15"/>
      <c r="BR392" s="15"/>
      <c r="BS392" s="15"/>
      <c r="BT392" s="15"/>
      <c r="BU392" s="15"/>
      <c r="BV392" s="15"/>
      <c r="BW392" s="15"/>
      <c r="BX392" s="15"/>
      <c r="BY392" s="15"/>
      <c r="BZ392" s="15"/>
      <c r="CA392" s="15"/>
      <c r="CB392" s="15"/>
      <c r="CC392" s="15"/>
      <c r="CD392" s="15"/>
      <c r="CE392" s="15"/>
      <c r="CF392" s="15"/>
      <c r="CG392" s="15"/>
      <c r="CH392" s="15"/>
      <c r="CI392" s="15"/>
      <c r="CJ392" s="15"/>
      <c r="CK392" s="15"/>
      <c r="CL392" s="15"/>
      <c r="CM392" s="15"/>
      <c r="CN392" s="15"/>
      <c r="CO392" s="15"/>
      <c r="CP392" s="15"/>
      <c r="CQ392" s="15"/>
      <c r="CR392" s="15"/>
      <c r="CS392" s="15"/>
      <c r="CT392" s="15"/>
      <c r="CU392" s="15"/>
      <c r="CV392" s="15"/>
      <c r="CW392" s="15"/>
      <c r="CX392" s="15"/>
      <c r="CY392" s="15"/>
      <c r="CZ392" s="15"/>
      <c r="DA392" s="15"/>
      <c r="DB392" s="15"/>
      <c r="DC392" s="15"/>
      <c r="DD392" s="15"/>
      <c r="DE392" s="15"/>
      <c r="DF392" s="15"/>
      <c r="DG392" s="15"/>
      <c r="DH392" s="15"/>
      <c r="DI392" s="15"/>
      <c r="DJ392" s="15"/>
      <c r="DK392" s="15"/>
      <c r="DL392" s="15"/>
      <c r="DM392" s="15"/>
      <c r="DN392" s="15"/>
      <c r="DO392" s="15"/>
      <c r="DP392" s="15"/>
      <c r="DQ392" s="15"/>
      <c r="DR392" s="15"/>
      <c r="DS392" s="15"/>
      <c r="DT392" s="15"/>
      <c r="DU392" s="15"/>
      <c r="DV392" s="15"/>
      <c r="DW392" s="15"/>
      <c r="DX392" s="15"/>
      <c r="DY392" s="15"/>
      <c r="DZ392" s="15"/>
      <c r="EA392" s="15"/>
      <c r="EB392" s="15"/>
      <c r="EC392" s="15"/>
      <c r="ED392" s="15"/>
      <c r="EE392" s="15"/>
      <c r="EF392" s="15"/>
      <c r="EG392" s="15"/>
      <c r="EH392" s="15"/>
      <c r="EI392" s="15"/>
      <c r="EJ392" s="15"/>
      <c r="EK392" s="15"/>
      <c r="EL392" s="15"/>
      <c r="EM392" s="15"/>
      <c r="EN392" s="15"/>
      <c r="EO392" s="15"/>
      <c r="EP392" s="15"/>
      <c r="EQ392" s="15"/>
      <c r="ER392" s="15"/>
      <c r="ES392" s="15"/>
      <c r="ET392" s="15"/>
      <c r="EU392" s="15"/>
      <c r="EV392" s="15"/>
      <c r="EW392" s="15"/>
      <c r="EX392" s="15"/>
      <c r="EY392" s="15"/>
      <c r="EZ392" s="15"/>
      <c r="FA392" s="15"/>
      <c r="FB392" s="15"/>
      <c r="FC392" s="15"/>
      <c r="FD392" s="15"/>
      <c r="FE392" s="15"/>
      <c r="FF392" s="15"/>
      <c r="FG392" s="15"/>
      <c r="FH392" s="15"/>
      <c r="FI392" s="15"/>
      <c r="FJ392" s="15"/>
      <c r="FK392" s="15"/>
      <c r="FL392" s="15"/>
      <c r="FM392" s="15"/>
      <c r="FN392" s="15"/>
      <c r="FO392" s="15"/>
      <c r="FP392" s="15"/>
      <c r="FQ392" s="15"/>
      <c r="FR392" s="15"/>
      <c r="FS392" s="15"/>
      <c r="FT392" s="15"/>
      <c r="FU392" s="15"/>
      <c r="FV392" s="15"/>
      <c r="FW392" s="15"/>
      <c r="FX392" s="15"/>
      <c r="FY392" s="15"/>
      <c r="FZ392" s="15"/>
      <c r="GA392" s="15"/>
      <c r="GB392" s="15"/>
      <c r="GC392" s="15"/>
      <c r="GD392" s="15"/>
      <c r="GE392" s="15"/>
      <c r="GF392" s="15"/>
      <c r="GG392" s="15"/>
      <c r="GH392" s="15"/>
      <c r="GI392" s="15"/>
      <c r="GJ392" s="15"/>
      <c r="GK392" s="15"/>
      <c r="GL392" s="15"/>
      <c r="GM392" s="15"/>
      <c r="GN392" s="15"/>
      <c r="GO392" s="15"/>
      <c r="GP392" s="15"/>
      <c r="GQ392" s="15"/>
      <c r="GR392" s="15"/>
      <c r="GS392" s="15"/>
      <c r="GT392" s="15"/>
      <c r="GU392" s="15"/>
      <c r="GV392" s="15"/>
      <c r="GW392" s="15"/>
      <c r="GX392" s="15"/>
      <c r="GY392" s="15"/>
      <c r="GZ392" s="15"/>
      <c r="HA392" s="15"/>
      <c r="HB392" s="15"/>
      <c r="HC392" s="15"/>
      <c r="HD392" s="15"/>
      <c r="HE392" s="15"/>
      <c r="HF392" s="15"/>
      <c r="HG392" s="15"/>
      <c r="HH392" s="15"/>
      <c r="HI392" s="15"/>
      <c r="HJ392" s="15"/>
      <c r="HK392" s="15"/>
      <c r="HL392" s="15"/>
      <c r="HM392" s="15"/>
      <c r="HN392" s="15"/>
      <c r="HO392" s="15"/>
      <c r="HP392" s="15"/>
      <c r="HQ392" s="15"/>
      <c r="HR392" s="15"/>
      <c r="HS392" s="15"/>
      <c r="HT392" s="15"/>
      <c r="HU392" s="15"/>
      <c r="HV392" s="15"/>
      <c r="HW392" s="15"/>
      <c r="HX392" s="15"/>
      <c r="HY392" s="15"/>
      <c r="HZ392" s="15"/>
      <c r="IA392" s="15"/>
      <c r="IB392" s="15"/>
      <c r="IC392" s="15"/>
      <c r="ID392" s="15"/>
      <c r="IE392" s="15"/>
      <c r="IF392" s="15"/>
      <c r="IG392" s="15"/>
      <c r="IH392" s="15"/>
      <c r="II392" s="15"/>
      <c r="IJ392" s="15"/>
      <c r="IK392" s="15"/>
      <c r="IL392" s="15"/>
      <c r="IM392" s="15"/>
      <c r="IN392" s="15"/>
      <c r="IO392" s="15"/>
      <c r="IP392" s="15"/>
      <c r="IQ392" s="15"/>
      <c r="IR392" s="15"/>
      <c r="IS392" s="15"/>
      <c r="IT392" s="15"/>
      <c r="IU392" s="15"/>
      <c r="IV392" s="15"/>
    </row>
    <row r="393" spans="1:256" s="28" customFormat="1" ht="15" customHeight="1">
      <c r="A393" s="179"/>
      <c r="B393" s="196"/>
      <c r="C393" s="195" t="s">
        <v>741</v>
      </c>
      <c r="D393" s="180">
        <f>SUM(D392:D392)</f>
        <v>1800</v>
      </c>
      <c r="E393" s="301">
        <f>SUM(E392:E392)</f>
        <v>1800</v>
      </c>
      <c r="F393" s="210">
        <f>SUM(F392:F392)</f>
        <v>600</v>
      </c>
      <c r="G393" s="170">
        <f>F393/E393*100</f>
        <v>33.33333333333333</v>
      </c>
      <c r="O393" s="69"/>
      <c r="P393" s="15"/>
      <c r="Q393" s="15"/>
      <c r="R393" s="15"/>
      <c r="S393" s="15"/>
      <c r="T393" s="15"/>
      <c r="U393" s="15"/>
      <c r="V393" s="15"/>
      <c r="W393" s="15"/>
      <c r="X393" s="15"/>
      <c r="Y393" s="15"/>
      <c r="Z393" s="15"/>
      <c r="AA393" s="15"/>
      <c r="AB393" s="15"/>
      <c r="AC393" s="15"/>
      <c r="AD393" s="15"/>
      <c r="AE393" s="15"/>
      <c r="AF393" s="15"/>
      <c r="AG393" s="15"/>
      <c r="AH393" s="15"/>
      <c r="AI393" s="15"/>
      <c r="AJ393" s="15"/>
      <c r="AK393" s="15"/>
      <c r="AL393" s="15"/>
      <c r="AM393" s="15"/>
      <c r="AN393" s="15"/>
      <c r="AO393" s="15"/>
      <c r="AP393" s="15"/>
      <c r="AQ393" s="15"/>
      <c r="AR393" s="15"/>
      <c r="AS393" s="15"/>
      <c r="AT393" s="15"/>
      <c r="AU393" s="15"/>
      <c r="AV393" s="15"/>
      <c r="AW393" s="15"/>
      <c r="AX393" s="15"/>
      <c r="AY393" s="15"/>
      <c r="AZ393" s="15"/>
      <c r="BA393" s="15"/>
      <c r="BB393" s="15"/>
      <c r="BC393" s="15"/>
      <c r="BD393" s="15"/>
      <c r="BE393" s="15"/>
      <c r="BF393" s="15"/>
      <c r="BG393" s="15"/>
      <c r="BH393" s="15"/>
      <c r="BI393" s="15"/>
      <c r="BJ393" s="15"/>
      <c r="BK393" s="15"/>
      <c r="BL393" s="15"/>
      <c r="BM393" s="15"/>
      <c r="BN393" s="15"/>
      <c r="BO393" s="15"/>
      <c r="BP393" s="15"/>
      <c r="BQ393" s="15"/>
      <c r="BR393" s="15"/>
      <c r="BS393" s="15"/>
      <c r="BT393" s="15"/>
      <c r="BU393" s="15"/>
      <c r="BV393" s="15"/>
      <c r="BW393" s="15"/>
      <c r="BX393" s="15"/>
      <c r="BY393" s="15"/>
      <c r="BZ393" s="15"/>
      <c r="CA393" s="15"/>
      <c r="CB393" s="15"/>
      <c r="CC393" s="15"/>
      <c r="CD393" s="15"/>
      <c r="CE393" s="15"/>
      <c r="CF393" s="15"/>
      <c r="CG393" s="15"/>
      <c r="CH393" s="15"/>
      <c r="CI393" s="15"/>
      <c r="CJ393" s="15"/>
      <c r="CK393" s="15"/>
      <c r="CL393" s="15"/>
      <c r="CM393" s="15"/>
      <c r="CN393" s="15"/>
      <c r="CO393" s="15"/>
      <c r="CP393" s="15"/>
      <c r="CQ393" s="15"/>
      <c r="CR393" s="15"/>
      <c r="CS393" s="15"/>
      <c r="CT393" s="15"/>
      <c r="CU393" s="15"/>
      <c r="CV393" s="15"/>
      <c r="CW393" s="15"/>
      <c r="CX393" s="15"/>
      <c r="CY393" s="15"/>
      <c r="CZ393" s="15"/>
      <c r="DA393" s="15"/>
      <c r="DB393" s="15"/>
      <c r="DC393" s="15"/>
      <c r="DD393" s="15"/>
      <c r="DE393" s="15"/>
      <c r="DF393" s="15"/>
      <c r="DG393" s="15"/>
      <c r="DH393" s="15"/>
      <c r="DI393" s="15"/>
      <c r="DJ393" s="15"/>
      <c r="DK393" s="15"/>
      <c r="DL393" s="15"/>
      <c r="DM393" s="15"/>
      <c r="DN393" s="15"/>
      <c r="DO393" s="15"/>
      <c r="DP393" s="15"/>
      <c r="DQ393" s="15"/>
      <c r="DR393" s="15"/>
      <c r="DS393" s="15"/>
      <c r="DT393" s="15"/>
      <c r="DU393" s="15"/>
      <c r="DV393" s="15"/>
      <c r="DW393" s="15"/>
      <c r="DX393" s="15"/>
      <c r="DY393" s="15"/>
      <c r="DZ393" s="15"/>
      <c r="EA393" s="15"/>
      <c r="EB393" s="15"/>
      <c r="EC393" s="15"/>
      <c r="ED393" s="15"/>
      <c r="EE393" s="15"/>
      <c r="EF393" s="15"/>
      <c r="EG393" s="15"/>
      <c r="EH393" s="15"/>
      <c r="EI393" s="15"/>
      <c r="EJ393" s="15"/>
      <c r="EK393" s="15"/>
      <c r="EL393" s="15"/>
      <c r="EM393" s="15"/>
      <c r="EN393" s="15"/>
      <c r="EO393" s="15"/>
      <c r="EP393" s="15"/>
      <c r="EQ393" s="15"/>
      <c r="ER393" s="15"/>
      <c r="ES393" s="15"/>
      <c r="ET393" s="15"/>
      <c r="EU393" s="15"/>
      <c r="EV393" s="15"/>
      <c r="EW393" s="15"/>
      <c r="EX393" s="15"/>
      <c r="EY393" s="15"/>
      <c r="EZ393" s="15"/>
      <c r="FA393" s="15"/>
      <c r="FB393" s="15"/>
      <c r="FC393" s="15"/>
      <c r="FD393" s="15"/>
      <c r="FE393" s="15"/>
      <c r="FF393" s="15"/>
      <c r="FG393" s="15"/>
      <c r="FH393" s="15"/>
      <c r="FI393" s="15"/>
      <c r="FJ393" s="15"/>
      <c r="FK393" s="15"/>
      <c r="FL393" s="15"/>
      <c r="FM393" s="15"/>
      <c r="FN393" s="15"/>
      <c r="FO393" s="15"/>
      <c r="FP393" s="15"/>
      <c r="FQ393" s="15"/>
      <c r="FR393" s="15"/>
      <c r="FS393" s="15"/>
      <c r="FT393" s="15"/>
      <c r="FU393" s="15"/>
      <c r="FV393" s="15"/>
      <c r="FW393" s="15"/>
      <c r="FX393" s="15"/>
      <c r="FY393" s="15"/>
      <c r="FZ393" s="15"/>
      <c r="GA393" s="15"/>
      <c r="GB393" s="15"/>
      <c r="GC393" s="15"/>
      <c r="GD393" s="15"/>
      <c r="GE393" s="15"/>
      <c r="GF393" s="15"/>
      <c r="GG393" s="15"/>
      <c r="GH393" s="15"/>
      <c r="GI393" s="15"/>
      <c r="GJ393" s="15"/>
      <c r="GK393" s="15"/>
      <c r="GL393" s="15"/>
      <c r="GM393" s="15"/>
      <c r="GN393" s="15"/>
      <c r="GO393" s="15"/>
      <c r="GP393" s="15"/>
      <c r="GQ393" s="15"/>
      <c r="GR393" s="15"/>
      <c r="GS393" s="15"/>
      <c r="GT393" s="15"/>
      <c r="GU393" s="15"/>
      <c r="GV393" s="15"/>
      <c r="GW393" s="15"/>
      <c r="GX393" s="15"/>
      <c r="GY393" s="15"/>
      <c r="GZ393" s="15"/>
      <c r="HA393" s="15"/>
      <c r="HB393" s="15"/>
      <c r="HC393" s="15"/>
      <c r="HD393" s="15"/>
      <c r="HE393" s="15"/>
      <c r="HF393" s="15"/>
      <c r="HG393" s="15"/>
      <c r="HH393" s="15"/>
      <c r="HI393" s="15"/>
      <c r="HJ393" s="15"/>
      <c r="HK393" s="15"/>
      <c r="HL393" s="15"/>
      <c r="HM393" s="15"/>
      <c r="HN393" s="15"/>
      <c r="HO393" s="15"/>
      <c r="HP393" s="15"/>
      <c r="HQ393" s="15"/>
      <c r="HR393" s="15"/>
      <c r="HS393" s="15"/>
      <c r="HT393" s="15"/>
      <c r="HU393" s="15"/>
      <c r="HV393" s="15"/>
      <c r="HW393" s="15"/>
      <c r="HX393" s="15"/>
      <c r="HY393" s="15"/>
      <c r="HZ393" s="15"/>
      <c r="IA393" s="15"/>
      <c r="IB393" s="15"/>
      <c r="IC393" s="15"/>
      <c r="ID393" s="15"/>
      <c r="IE393" s="15"/>
      <c r="IF393" s="15"/>
      <c r="IG393" s="15"/>
      <c r="IH393" s="15"/>
      <c r="II393" s="15"/>
      <c r="IJ393" s="15"/>
      <c r="IK393" s="15"/>
      <c r="IL393" s="15"/>
      <c r="IM393" s="15"/>
      <c r="IN393" s="15"/>
      <c r="IO393" s="15"/>
      <c r="IP393" s="15"/>
      <c r="IQ393" s="15"/>
      <c r="IR393" s="15"/>
      <c r="IS393" s="15"/>
      <c r="IT393" s="15"/>
      <c r="IU393" s="15"/>
      <c r="IV393" s="15"/>
    </row>
    <row r="394" spans="2:256" s="28" customFormat="1" ht="10.5" customHeight="1">
      <c r="B394"/>
      <c r="C394"/>
      <c r="D394" s="15"/>
      <c r="E394" s="15"/>
      <c r="F394" s="15"/>
      <c r="G394"/>
      <c r="O394" s="69"/>
      <c r="P394" s="15"/>
      <c r="Q394" s="15"/>
      <c r="R394" s="15"/>
      <c r="S394" s="15"/>
      <c r="T394" s="15"/>
      <c r="U394" s="15"/>
      <c r="V394" s="15"/>
      <c r="W394" s="15"/>
      <c r="X394" s="15"/>
      <c r="Y394" s="15"/>
      <c r="Z394" s="15"/>
      <c r="AA394" s="15"/>
      <c r="AB394" s="15"/>
      <c r="AC394" s="15"/>
      <c r="AD394" s="15"/>
      <c r="AE394" s="15"/>
      <c r="AF394" s="15"/>
      <c r="AG394" s="15"/>
      <c r="AH394" s="15"/>
      <c r="AI394" s="15"/>
      <c r="AJ394" s="15"/>
      <c r="AK394" s="15"/>
      <c r="AL394" s="15"/>
      <c r="AM394" s="15"/>
      <c r="AN394" s="15"/>
      <c r="AO394" s="15"/>
      <c r="AP394" s="15"/>
      <c r="AQ394" s="15"/>
      <c r="AR394" s="15"/>
      <c r="AS394" s="15"/>
      <c r="AT394" s="15"/>
      <c r="AU394" s="15"/>
      <c r="AV394" s="15"/>
      <c r="AW394" s="15"/>
      <c r="AX394" s="15"/>
      <c r="AY394" s="15"/>
      <c r="AZ394" s="15"/>
      <c r="BA394" s="15"/>
      <c r="BB394" s="15"/>
      <c r="BC394" s="15"/>
      <c r="BD394" s="15"/>
      <c r="BE394" s="15"/>
      <c r="BF394" s="15"/>
      <c r="BG394" s="15"/>
      <c r="BH394" s="15"/>
      <c r="BI394" s="15"/>
      <c r="BJ394" s="15"/>
      <c r="BK394" s="15"/>
      <c r="BL394" s="15"/>
      <c r="BM394" s="15"/>
      <c r="BN394" s="15"/>
      <c r="BO394" s="15"/>
      <c r="BP394" s="15"/>
      <c r="BQ394" s="15"/>
      <c r="BR394" s="15"/>
      <c r="BS394" s="15"/>
      <c r="BT394" s="15"/>
      <c r="BU394" s="15"/>
      <c r="BV394" s="15"/>
      <c r="BW394" s="15"/>
      <c r="BX394" s="15"/>
      <c r="BY394" s="15"/>
      <c r="BZ394" s="15"/>
      <c r="CA394" s="15"/>
      <c r="CB394" s="15"/>
      <c r="CC394" s="15"/>
      <c r="CD394" s="15"/>
      <c r="CE394" s="15"/>
      <c r="CF394" s="15"/>
      <c r="CG394" s="15"/>
      <c r="CH394" s="15"/>
      <c r="CI394" s="15"/>
      <c r="CJ394" s="15"/>
      <c r="CK394" s="15"/>
      <c r="CL394" s="15"/>
      <c r="CM394" s="15"/>
      <c r="CN394" s="15"/>
      <c r="CO394" s="15"/>
      <c r="CP394" s="15"/>
      <c r="CQ394" s="15"/>
      <c r="CR394" s="15"/>
      <c r="CS394" s="15"/>
      <c r="CT394" s="15"/>
      <c r="CU394" s="15"/>
      <c r="CV394" s="15"/>
      <c r="CW394" s="15"/>
      <c r="CX394" s="15"/>
      <c r="CY394" s="15"/>
      <c r="CZ394" s="15"/>
      <c r="DA394" s="15"/>
      <c r="DB394" s="15"/>
      <c r="DC394" s="15"/>
      <c r="DD394" s="15"/>
      <c r="DE394" s="15"/>
      <c r="DF394" s="15"/>
      <c r="DG394" s="15"/>
      <c r="DH394" s="15"/>
      <c r="DI394" s="15"/>
      <c r="DJ394" s="15"/>
      <c r="DK394" s="15"/>
      <c r="DL394" s="15"/>
      <c r="DM394" s="15"/>
      <c r="DN394" s="15"/>
      <c r="DO394" s="15"/>
      <c r="DP394" s="15"/>
      <c r="DQ394" s="15"/>
      <c r="DR394" s="15"/>
      <c r="DS394" s="15"/>
      <c r="DT394" s="15"/>
      <c r="DU394" s="15"/>
      <c r="DV394" s="15"/>
      <c r="DW394" s="15"/>
      <c r="DX394" s="15"/>
      <c r="DY394" s="15"/>
      <c r="DZ394" s="15"/>
      <c r="EA394" s="15"/>
      <c r="EB394" s="15"/>
      <c r="EC394" s="15"/>
      <c r="ED394" s="15"/>
      <c r="EE394" s="15"/>
      <c r="EF394" s="15"/>
      <c r="EG394" s="15"/>
      <c r="EH394" s="15"/>
      <c r="EI394" s="15"/>
      <c r="EJ394" s="15"/>
      <c r="EK394" s="15"/>
      <c r="EL394" s="15"/>
      <c r="EM394" s="15"/>
      <c r="EN394" s="15"/>
      <c r="EO394" s="15"/>
      <c r="EP394" s="15"/>
      <c r="EQ394" s="15"/>
      <c r="ER394" s="15"/>
      <c r="ES394" s="15"/>
      <c r="ET394" s="15"/>
      <c r="EU394" s="15"/>
      <c r="EV394" s="15"/>
      <c r="EW394" s="15"/>
      <c r="EX394" s="15"/>
      <c r="EY394" s="15"/>
      <c r="EZ394" s="15"/>
      <c r="FA394" s="15"/>
      <c r="FB394" s="15"/>
      <c r="FC394" s="15"/>
      <c r="FD394" s="15"/>
      <c r="FE394" s="15"/>
      <c r="FF394" s="15"/>
      <c r="FG394" s="15"/>
      <c r="FH394" s="15"/>
      <c r="FI394" s="15"/>
      <c r="FJ394" s="15"/>
      <c r="FK394" s="15"/>
      <c r="FL394" s="15"/>
      <c r="FM394" s="15"/>
      <c r="FN394" s="15"/>
      <c r="FO394" s="15"/>
      <c r="FP394" s="15"/>
      <c r="FQ394" s="15"/>
      <c r="FR394" s="15"/>
      <c r="FS394" s="15"/>
      <c r="FT394" s="15"/>
      <c r="FU394" s="15"/>
      <c r="FV394" s="15"/>
      <c r="FW394" s="15"/>
      <c r="FX394" s="15"/>
      <c r="FY394" s="15"/>
      <c r="FZ394" s="15"/>
      <c r="GA394" s="15"/>
      <c r="GB394" s="15"/>
      <c r="GC394" s="15"/>
      <c r="GD394" s="15"/>
      <c r="GE394" s="15"/>
      <c r="GF394" s="15"/>
      <c r="GG394" s="15"/>
      <c r="GH394" s="15"/>
      <c r="GI394" s="15"/>
      <c r="GJ394" s="15"/>
      <c r="GK394" s="15"/>
      <c r="GL394" s="15"/>
      <c r="GM394" s="15"/>
      <c r="GN394" s="15"/>
      <c r="GO394" s="15"/>
      <c r="GP394" s="15"/>
      <c r="GQ394" s="15"/>
      <c r="GR394" s="15"/>
      <c r="GS394" s="15"/>
      <c r="GT394" s="15"/>
      <c r="GU394" s="15"/>
      <c r="GV394" s="15"/>
      <c r="GW394" s="15"/>
      <c r="GX394" s="15"/>
      <c r="GY394" s="15"/>
      <c r="GZ394" s="15"/>
      <c r="HA394" s="15"/>
      <c r="HB394" s="15"/>
      <c r="HC394" s="15"/>
      <c r="HD394" s="15"/>
      <c r="HE394" s="15"/>
      <c r="HF394" s="15"/>
      <c r="HG394" s="15"/>
      <c r="HH394" s="15"/>
      <c r="HI394" s="15"/>
      <c r="HJ394" s="15"/>
      <c r="HK394" s="15"/>
      <c r="HL394" s="15"/>
      <c r="HM394" s="15"/>
      <c r="HN394" s="15"/>
      <c r="HO394" s="15"/>
      <c r="HP394" s="15"/>
      <c r="HQ394" s="15"/>
      <c r="HR394" s="15"/>
      <c r="HS394" s="15"/>
      <c r="HT394" s="15"/>
      <c r="HU394" s="15"/>
      <c r="HV394" s="15"/>
      <c r="HW394" s="15"/>
      <c r="HX394" s="15"/>
      <c r="HY394" s="15"/>
      <c r="HZ394" s="15"/>
      <c r="IA394" s="15"/>
      <c r="IB394" s="15"/>
      <c r="IC394" s="15"/>
      <c r="ID394" s="15"/>
      <c r="IE394" s="15"/>
      <c r="IF394" s="15"/>
      <c r="IG394" s="15"/>
      <c r="IH394" s="15"/>
      <c r="II394" s="15"/>
      <c r="IJ394" s="15"/>
      <c r="IK394" s="15"/>
      <c r="IL394" s="15"/>
      <c r="IM394" s="15"/>
      <c r="IN394" s="15"/>
      <c r="IO394" s="15"/>
      <c r="IP394" s="15"/>
      <c r="IQ394" s="15"/>
      <c r="IR394" s="15"/>
      <c r="IS394" s="15"/>
      <c r="IT394" s="15"/>
      <c r="IU394" s="15"/>
      <c r="IV394" s="15"/>
    </row>
    <row r="395" spans="1:256" s="28" customFormat="1" ht="12.75">
      <c r="A395" s="342" t="s">
        <v>51</v>
      </c>
      <c r="B395" s="342"/>
      <c r="C395" s="342"/>
      <c r="D395" s="134"/>
      <c r="E395" s="134"/>
      <c r="F395" s="15"/>
      <c r="G395"/>
      <c r="O395" s="69"/>
      <c r="P395" s="15"/>
      <c r="Q395" s="15"/>
      <c r="R395" s="15"/>
      <c r="S395" s="15"/>
      <c r="T395" s="15"/>
      <c r="U395" s="15"/>
      <c r="V395" s="15"/>
      <c r="W395" s="15"/>
      <c r="X395" s="15"/>
      <c r="Y395" s="15"/>
      <c r="Z395" s="15"/>
      <c r="AA395" s="15"/>
      <c r="AB395" s="15"/>
      <c r="AC395" s="15"/>
      <c r="AD395" s="15"/>
      <c r="AE395" s="15"/>
      <c r="AF395" s="15"/>
      <c r="AG395" s="15"/>
      <c r="AH395" s="15"/>
      <c r="AI395" s="15"/>
      <c r="AJ395" s="15"/>
      <c r="AK395" s="15"/>
      <c r="AL395" s="15"/>
      <c r="AM395" s="15"/>
      <c r="AN395" s="15"/>
      <c r="AO395" s="15"/>
      <c r="AP395" s="15"/>
      <c r="AQ395" s="15"/>
      <c r="AR395" s="15"/>
      <c r="AS395" s="15"/>
      <c r="AT395" s="15"/>
      <c r="AU395" s="15"/>
      <c r="AV395" s="15"/>
      <c r="AW395" s="15"/>
      <c r="AX395" s="15"/>
      <c r="AY395" s="15"/>
      <c r="AZ395" s="15"/>
      <c r="BA395" s="15"/>
      <c r="BB395" s="15"/>
      <c r="BC395" s="15"/>
      <c r="BD395" s="15"/>
      <c r="BE395" s="15"/>
      <c r="BF395" s="15"/>
      <c r="BG395" s="15"/>
      <c r="BH395" s="15"/>
      <c r="BI395" s="15"/>
      <c r="BJ395" s="15"/>
      <c r="BK395" s="15"/>
      <c r="BL395" s="15"/>
      <c r="BM395" s="15"/>
      <c r="BN395" s="15"/>
      <c r="BO395" s="15"/>
      <c r="BP395" s="15"/>
      <c r="BQ395" s="15"/>
      <c r="BR395" s="15"/>
      <c r="BS395" s="15"/>
      <c r="BT395" s="15"/>
      <c r="BU395" s="15"/>
      <c r="BV395" s="15"/>
      <c r="BW395" s="15"/>
      <c r="BX395" s="15"/>
      <c r="BY395" s="15"/>
      <c r="BZ395" s="15"/>
      <c r="CA395" s="15"/>
      <c r="CB395" s="15"/>
      <c r="CC395" s="15"/>
      <c r="CD395" s="15"/>
      <c r="CE395" s="15"/>
      <c r="CF395" s="15"/>
      <c r="CG395" s="15"/>
      <c r="CH395" s="15"/>
      <c r="CI395" s="15"/>
      <c r="CJ395" s="15"/>
      <c r="CK395" s="15"/>
      <c r="CL395" s="15"/>
      <c r="CM395" s="15"/>
      <c r="CN395" s="15"/>
      <c r="CO395" s="15"/>
      <c r="CP395" s="15"/>
      <c r="CQ395" s="15"/>
      <c r="CR395" s="15"/>
      <c r="CS395" s="15"/>
      <c r="CT395" s="15"/>
      <c r="CU395" s="15"/>
      <c r="CV395" s="15"/>
      <c r="CW395" s="15"/>
      <c r="CX395" s="15"/>
      <c r="CY395" s="15"/>
      <c r="CZ395" s="15"/>
      <c r="DA395" s="15"/>
      <c r="DB395" s="15"/>
      <c r="DC395" s="15"/>
      <c r="DD395" s="15"/>
      <c r="DE395" s="15"/>
      <c r="DF395" s="15"/>
      <c r="DG395" s="15"/>
      <c r="DH395" s="15"/>
      <c r="DI395" s="15"/>
      <c r="DJ395" s="15"/>
      <c r="DK395" s="15"/>
      <c r="DL395" s="15"/>
      <c r="DM395" s="15"/>
      <c r="DN395" s="15"/>
      <c r="DO395" s="15"/>
      <c r="DP395" s="15"/>
      <c r="DQ395" s="15"/>
      <c r="DR395" s="15"/>
      <c r="DS395" s="15"/>
      <c r="DT395" s="15"/>
      <c r="DU395" s="15"/>
      <c r="DV395" s="15"/>
      <c r="DW395" s="15"/>
      <c r="DX395" s="15"/>
      <c r="DY395" s="15"/>
      <c r="DZ395" s="15"/>
      <c r="EA395" s="15"/>
      <c r="EB395" s="15"/>
      <c r="EC395" s="15"/>
      <c r="ED395" s="15"/>
      <c r="EE395" s="15"/>
      <c r="EF395" s="15"/>
      <c r="EG395" s="15"/>
      <c r="EH395" s="15"/>
      <c r="EI395" s="15"/>
      <c r="EJ395" s="15"/>
      <c r="EK395" s="15"/>
      <c r="EL395" s="15"/>
      <c r="EM395" s="15"/>
      <c r="EN395" s="15"/>
      <c r="EO395" s="15"/>
      <c r="EP395" s="15"/>
      <c r="EQ395" s="15"/>
      <c r="ER395" s="15"/>
      <c r="ES395" s="15"/>
      <c r="ET395" s="15"/>
      <c r="EU395" s="15"/>
      <c r="EV395" s="15"/>
      <c r="EW395" s="15"/>
      <c r="EX395" s="15"/>
      <c r="EY395" s="15"/>
      <c r="EZ395" s="15"/>
      <c r="FA395" s="15"/>
      <c r="FB395" s="15"/>
      <c r="FC395" s="15"/>
      <c r="FD395" s="15"/>
      <c r="FE395" s="15"/>
      <c r="FF395" s="15"/>
      <c r="FG395" s="15"/>
      <c r="FH395" s="15"/>
      <c r="FI395" s="15"/>
      <c r="FJ395" s="15"/>
      <c r="FK395" s="15"/>
      <c r="FL395" s="15"/>
      <c r="FM395" s="15"/>
      <c r="FN395" s="15"/>
      <c r="FO395" s="15"/>
      <c r="FP395" s="15"/>
      <c r="FQ395" s="15"/>
      <c r="FR395" s="15"/>
      <c r="FS395" s="15"/>
      <c r="FT395" s="15"/>
      <c r="FU395" s="15"/>
      <c r="FV395" s="15"/>
      <c r="FW395" s="15"/>
      <c r="FX395" s="15"/>
      <c r="FY395" s="15"/>
      <c r="FZ395" s="15"/>
      <c r="GA395" s="15"/>
      <c r="GB395" s="15"/>
      <c r="GC395" s="15"/>
      <c r="GD395" s="15"/>
      <c r="GE395" s="15"/>
      <c r="GF395" s="15"/>
      <c r="GG395" s="15"/>
      <c r="GH395" s="15"/>
      <c r="GI395" s="15"/>
      <c r="GJ395" s="15"/>
      <c r="GK395" s="15"/>
      <c r="GL395" s="15"/>
      <c r="GM395" s="15"/>
      <c r="GN395" s="15"/>
      <c r="GO395" s="15"/>
      <c r="GP395" s="15"/>
      <c r="GQ395" s="15"/>
      <c r="GR395" s="15"/>
      <c r="GS395" s="15"/>
      <c r="GT395" s="15"/>
      <c r="GU395" s="15"/>
      <c r="GV395" s="15"/>
      <c r="GW395" s="15"/>
      <c r="GX395" s="15"/>
      <c r="GY395" s="15"/>
      <c r="GZ395" s="15"/>
      <c r="HA395" s="15"/>
      <c r="HB395" s="15"/>
      <c r="HC395" s="15"/>
      <c r="HD395" s="15"/>
      <c r="HE395" s="15"/>
      <c r="HF395" s="15"/>
      <c r="HG395" s="15"/>
      <c r="HH395" s="15"/>
      <c r="HI395" s="15"/>
      <c r="HJ395" s="15"/>
      <c r="HK395" s="15"/>
      <c r="HL395" s="15"/>
      <c r="HM395" s="15"/>
      <c r="HN395" s="15"/>
      <c r="HO395" s="15"/>
      <c r="HP395" s="15"/>
      <c r="HQ395" s="15"/>
      <c r="HR395" s="15"/>
      <c r="HS395" s="15"/>
      <c r="HT395" s="15"/>
      <c r="HU395" s="15"/>
      <c r="HV395" s="15"/>
      <c r="HW395" s="15"/>
      <c r="HX395" s="15"/>
      <c r="HY395" s="15"/>
      <c r="HZ395" s="15"/>
      <c r="IA395" s="15"/>
      <c r="IB395" s="15"/>
      <c r="IC395" s="15"/>
      <c r="ID395" s="15"/>
      <c r="IE395" s="15"/>
      <c r="IF395" s="15"/>
      <c r="IG395" s="15"/>
      <c r="IH395" s="15"/>
      <c r="II395" s="15"/>
      <c r="IJ395" s="15"/>
      <c r="IK395" s="15"/>
      <c r="IL395" s="15"/>
      <c r="IM395" s="15"/>
      <c r="IN395" s="15"/>
      <c r="IO395" s="15"/>
      <c r="IP395" s="15"/>
      <c r="IQ395" s="15"/>
      <c r="IR395" s="15"/>
      <c r="IS395" s="15"/>
      <c r="IT395" s="15"/>
      <c r="IU395" s="15"/>
      <c r="IV395" s="15"/>
    </row>
    <row r="396" spans="1:256" s="28" customFormat="1" ht="10.5" customHeight="1">
      <c r="A396" s="342"/>
      <c r="B396" s="342"/>
      <c r="C396" s="342"/>
      <c r="D396" s="134"/>
      <c r="E396" s="134"/>
      <c r="F396" s="15"/>
      <c r="G396"/>
      <c r="O396" s="69"/>
      <c r="P396" s="15"/>
      <c r="Q396" s="15"/>
      <c r="R396" s="15"/>
      <c r="S396" s="15"/>
      <c r="T396" s="15"/>
      <c r="U396" s="15"/>
      <c r="V396" s="15"/>
      <c r="W396" s="15"/>
      <c r="X396" s="15"/>
      <c r="Y396" s="15"/>
      <c r="Z396" s="15"/>
      <c r="AA396" s="15"/>
      <c r="AB396" s="15"/>
      <c r="AC396" s="15"/>
      <c r="AD396" s="15"/>
      <c r="AE396" s="15"/>
      <c r="AF396" s="15"/>
      <c r="AG396" s="15"/>
      <c r="AH396" s="15"/>
      <c r="AI396" s="15"/>
      <c r="AJ396" s="15"/>
      <c r="AK396" s="15"/>
      <c r="AL396" s="15"/>
      <c r="AM396" s="15"/>
      <c r="AN396" s="15"/>
      <c r="AO396" s="15"/>
      <c r="AP396" s="15"/>
      <c r="AQ396" s="15"/>
      <c r="AR396" s="15"/>
      <c r="AS396" s="15"/>
      <c r="AT396" s="15"/>
      <c r="AU396" s="15"/>
      <c r="AV396" s="15"/>
      <c r="AW396" s="15"/>
      <c r="AX396" s="15"/>
      <c r="AY396" s="15"/>
      <c r="AZ396" s="15"/>
      <c r="BA396" s="15"/>
      <c r="BB396" s="15"/>
      <c r="BC396" s="15"/>
      <c r="BD396" s="15"/>
      <c r="BE396" s="15"/>
      <c r="BF396" s="15"/>
      <c r="BG396" s="15"/>
      <c r="BH396" s="15"/>
      <c r="BI396" s="15"/>
      <c r="BJ396" s="15"/>
      <c r="BK396" s="15"/>
      <c r="BL396" s="15"/>
      <c r="BM396" s="15"/>
      <c r="BN396" s="15"/>
      <c r="BO396" s="15"/>
      <c r="BP396" s="15"/>
      <c r="BQ396" s="15"/>
      <c r="BR396" s="15"/>
      <c r="BS396" s="15"/>
      <c r="BT396" s="15"/>
      <c r="BU396" s="15"/>
      <c r="BV396" s="15"/>
      <c r="BW396" s="15"/>
      <c r="BX396" s="15"/>
      <c r="BY396" s="15"/>
      <c r="BZ396" s="15"/>
      <c r="CA396" s="15"/>
      <c r="CB396" s="15"/>
      <c r="CC396" s="15"/>
      <c r="CD396" s="15"/>
      <c r="CE396" s="15"/>
      <c r="CF396" s="15"/>
      <c r="CG396" s="15"/>
      <c r="CH396" s="15"/>
      <c r="CI396" s="15"/>
      <c r="CJ396" s="15"/>
      <c r="CK396" s="15"/>
      <c r="CL396" s="15"/>
      <c r="CM396" s="15"/>
      <c r="CN396" s="15"/>
      <c r="CO396" s="15"/>
      <c r="CP396" s="15"/>
      <c r="CQ396" s="15"/>
      <c r="CR396" s="15"/>
      <c r="CS396" s="15"/>
      <c r="CT396" s="15"/>
      <c r="CU396" s="15"/>
      <c r="CV396" s="15"/>
      <c r="CW396" s="15"/>
      <c r="CX396" s="15"/>
      <c r="CY396" s="15"/>
      <c r="CZ396" s="15"/>
      <c r="DA396" s="15"/>
      <c r="DB396" s="15"/>
      <c r="DC396" s="15"/>
      <c r="DD396" s="15"/>
      <c r="DE396" s="15"/>
      <c r="DF396" s="15"/>
      <c r="DG396" s="15"/>
      <c r="DH396" s="15"/>
      <c r="DI396" s="15"/>
      <c r="DJ396" s="15"/>
      <c r="DK396" s="15"/>
      <c r="DL396" s="15"/>
      <c r="DM396" s="15"/>
      <c r="DN396" s="15"/>
      <c r="DO396" s="15"/>
      <c r="DP396" s="15"/>
      <c r="DQ396" s="15"/>
      <c r="DR396" s="15"/>
      <c r="DS396" s="15"/>
      <c r="DT396" s="15"/>
      <c r="DU396" s="15"/>
      <c r="DV396" s="15"/>
      <c r="DW396" s="15"/>
      <c r="DX396" s="15"/>
      <c r="DY396" s="15"/>
      <c r="DZ396" s="15"/>
      <c r="EA396" s="15"/>
      <c r="EB396" s="15"/>
      <c r="EC396" s="15"/>
      <c r="ED396" s="15"/>
      <c r="EE396" s="15"/>
      <c r="EF396" s="15"/>
      <c r="EG396" s="15"/>
      <c r="EH396" s="15"/>
      <c r="EI396" s="15"/>
      <c r="EJ396" s="15"/>
      <c r="EK396" s="15"/>
      <c r="EL396" s="15"/>
      <c r="EM396" s="15"/>
      <c r="EN396" s="15"/>
      <c r="EO396" s="15"/>
      <c r="EP396" s="15"/>
      <c r="EQ396" s="15"/>
      <c r="ER396" s="15"/>
      <c r="ES396" s="15"/>
      <c r="ET396" s="15"/>
      <c r="EU396" s="15"/>
      <c r="EV396" s="15"/>
      <c r="EW396" s="15"/>
      <c r="EX396" s="15"/>
      <c r="EY396" s="15"/>
      <c r="EZ396" s="15"/>
      <c r="FA396" s="15"/>
      <c r="FB396" s="15"/>
      <c r="FC396" s="15"/>
      <c r="FD396" s="15"/>
      <c r="FE396" s="15"/>
      <c r="FF396" s="15"/>
      <c r="FG396" s="15"/>
      <c r="FH396" s="15"/>
      <c r="FI396" s="15"/>
      <c r="FJ396" s="15"/>
      <c r="FK396" s="15"/>
      <c r="FL396" s="15"/>
      <c r="FM396" s="15"/>
      <c r="FN396" s="15"/>
      <c r="FO396" s="15"/>
      <c r="FP396" s="15"/>
      <c r="FQ396" s="15"/>
      <c r="FR396" s="15"/>
      <c r="FS396" s="15"/>
      <c r="FT396" s="15"/>
      <c r="FU396" s="15"/>
      <c r="FV396" s="15"/>
      <c r="FW396" s="15"/>
      <c r="FX396" s="15"/>
      <c r="FY396" s="15"/>
      <c r="FZ396" s="15"/>
      <c r="GA396" s="15"/>
      <c r="GB396" s="15"/>
      <c r="GC396" s="15"/>
      <c r="GD396" s="15"/>
      <c r="GE396" s="15"/>
      <c r="GF396" s="15"/>
      <c r="GG396" s="15"/>
      <c r="GH396" s="15"/>
      <c r="GI396" s="15"/>
      <c r="GJ396" s="15"/>
      <c r="GK396" s="15"/>
      <c r="GL396" s="15"/>
      <c r="GM396" s="15"/>
      <c r="GN396" s="15"/>
      <c r="GO396" s="15"/>
      <c r="GP396" s="15"/>
      <c r="GQ396" s="15"/>
      <c r="GR396" s="15"/>
      <c r="GS396" s="15"/>
      <c r="GT396" s="15"/>
      <c r="GU396" s="15"/>
      <c r="GV396" s="15"/>
      <c r="GW396" s="15"/>
      <c r="GX396" s="15"/>
      <c r="GY396" s="15"/>
      <c r="GZ396" s="15"/>
      <c r="HA396" s="15"/>
      <c r="HB396" s="15"/>
      <c r="HC396" s="15"/>
      <c r="HD396" s="15"/>
      <c r="HE396" s="15"/>
      <c r="HF396" s="15"/>
      <c r="HG396" s="15"/>
      <c r="HH396" s="15"/>
      <c r="HI396" s="15"/>
      <c r="HJ396" s="15"/>
      <c r="HK396" s="15"/>
      <c r="HL396" s="15"/>
      <c r="HM396" s="15"/>
      <c r="HN396" s="15"/>
      <c r="HO396" s="15"/>
      <c r="HP396" s="15"/>
      <c r="HQ396" s="15"/>
      <c r="HR396" s="15"/>
      <c r="HS396" s="15"/>
      <c r="HT396" s="15"/>
      <c r="HU396" s="15"/>
      <c r="HV396" s="15"/>
      <c r="HW396" s="15"/>
      <c r="HX396" s="15"/>
      <c r="HY396" s="15"/>
      <c r="HZ396" s="15"/>
      <c r="IA396" s="15"/>
      <c r="IB396" s="15"/>
      <c r="IC396" s="15"/>
      <c r="ID396" s="15"/>
      <c r="IE396" s="15"/>
      <c r="IF396" s="15"/>
      <c r="IG396" s="15"/>
      <c r="IH396" s="15"/>
      <c r="II396" s="15"/>
      <c r="IJ396" s="15"/>
      <c r="IK396" s="15"/>
      <c r="IL396" s="15"/>
      <c r="IM396" s="15"/>
      <c r="IN396" s="15"/>
      <c r="IO396" s="15"/>
      <c r="IP396" s="15"/>
      <c r="IQ396" s="15"/>
      <c r="IR396" s="15"/>
      <c r="IS396" s="15"/>
      <c r="IT396" s="15"/>
      <c r="IU396" s="15"/>
      <c r="IV396" s="15"/>
    </row>
    <row r="397" spans="1:256" s="28" customFormat="1" ht="24" customHeight="1">
      <c r="A397" s="7" t="s">
        <v>325</v>
      </c>
      <c r="B397" s="7" t="s">
        <v>327</v>
      </c>
      <c r="C397" s="5" t="s">
        <v>328</v>
      </c>
      <c r="D397" s="44" t="s">
        <v>471</v>
      </c>
      <c r="E397" s="51" t="s">
        <v>472</v>
      </c>
      <c r="F397" s="5" t="s">
        <v>299</v>
      </c>
      <c r="G397" s="43" t="s">
        <v>473</v>
      </c>
      <c r="O397" s="69"/>
      <c r="P397" s="15"/>
      <c r="Q397" s="15"/>
      <c r="R397" s="15"/>
      <c r="S397" s="15"/>
      <c r="T397" s="15"/>
      <c r="U397" s="15"/>
      <c r="V397" s="15"/>
      <c r="W397" s="15"/>
      <c r="X397" s="15"/>
      <c r="Y397" s="15"/>
      <c r="Z397" s="15"/>
      <c r="AA397" s="15"/>
      <c r="AB397" s="15"/>
      <c r="AC397" s="15"/>
      <c r="AD397" s="15"/>
      <c r="AE397" s="15"/>
      <c r="AF397" s="15"/>
      <c r="AG397" s="15"/>
      <c r="AH397" s="15"/>
      <c r="AI397" s="15"/>
      <c r="AJ397" s="15"/>
      <c r="AK397" s="15"/>
      <c r="AL397" s="15"/>
      <c r="AM397" s="15"/>
      <c r="AN397" s="15"/>
      <c r="AO397" s="15"/>
      <c r="AP397" s="15"/>
      <c r="AQ397" s="15"/>
      <c r="AR397" s="15"/>
      <c r="AS397" s="15"/>
      <c r="AT397" s="15"/>
      <c r="AU397" s="15"/>
      <c r="AV397" s="15"/>
      <c r="AW397" s="15"/>
      <c r="AX397" s="15"/>
      <c r="AY397" s="15"/>
      <c r="AZ397" s="15"/>
      <c r="BA397" s="15"/>
      <c r="BB397" s="15"/>
      <c r="BC397" s="15"/>
      <c r="BD397" s="15"/>
      <c r="BE397" s="15"/>
      <c r="BF397" s="15"/>
      <c r="BG397" s="15"/>
      <c r="BH397" s="15"/>
      <c r="BI397" s="15"/>
      <c r="BJ397" s="15"/>
      <c r="BK397" s="15"/>
      <c r="BL397" s="15"/>
      <c r="BM397" s="15"/>
      <c r="BN397" s="15"/>
      <c r="BO397" s="15"/>
      <c r="BP397" s="15"/>
      <c r="BQ397" s="15"/>
      <c r="BR397" s="15"/>
      <c r="BS397" s="15"/>
      <c r="BT397" s="15"/>
      <c r="BU397" s="15"/>
      <c r="BV397" s="15"/>
      <c r="BW397" s="15"/>
      <c r="BX397" s="15"/>
      <c r="BY397" s="15"/>
      <c r="BZ397" s="15"/>
      <c r="CA397" s="15"/>
      <c r="CB397" s="15"/>
      <c r="CC397" s="15"/>
      <c r="CD397" s="15"/>
      <c r="CE397" s="15"/>
      <c r="CF397" s="15"/>
      <c r="CG397" s="15"/>
      <c r="CH397" s="15"/>
      <c r="CI397" s="15"/>
      <c r="CJ397" s="15"/>
      <c r="CK397" s="15"/>
      <c r="CL397" s="15"/>
      <c r="CM397" s="15"/>
      <c r="CN397" s="15"/>
      <c r="CO397" s="15"/>
      <c r="CP397" s="15"/>
      <c r="CQ397" s="15"/>
      <c r="CR397" s="15"/>
      <c r="CS397" s="15"/>
      <c r="CT397" s="15"/>
      <c r="CU397" s="15"/>
      <c r="CV397" s="15"/>
      <c r="CW397" s="15"/>
      <c r="CX397" s="15"/>
      <c r="CY397" s="15"/>
      <c r="CZ397" s="15"/>
      <c r="DA397" s="15"/>
      <c r="DB397" s="15"/>
      <c r="DC397" s="15"/>
      <c r="DD397" s="15"/>
      <c r="DE397" s="15"/>
      <c r="DF397" s="15"/>
      <c r="DG397" s="15"/>
      <c r="DH397" s="15"/>
      <c r="DI397" s="15"/>
      <c r="DJ397" s="15"/>
      <c r="DK397" s="15"/>
      <c r="DL397" s="15"/>
      <c r="DM397" s="15"/>
      <c r="DN397" s="15"/>
      <c r="DO397" s="15"/>
      <c r="DP397" s="15"/>
      <c r="DQ397" s="15"/>
      <c r="DR397" s="15"/>
      <c r="DS397" s="15"/>
      <c r="DT397" s="15"/>
      <c r="DU397" s="15"/>
      <c r="DV397" s="15"/>
      <c r="DW397" s="15"/>
      <c r="DX397" s="15"/>
      <c r="DY397" s="15"/>
      <c r="DZ397" s="15"/>
      <c r="EA397" s="15"/>
      <c r="EB397" s="15"/>
      <c r="EC397" s="15"/>
      <c r="ED397" s="15"/>
      <c r="EE397" s="15"/>
      <c r="EF397" s="15"/>
      <c r="EG397" s="15"/>
      <c r="EH397" s="15"/>
      <c r="EI397" s="15"/>
      <c r="EJ397" s="15"/>
      <c r="EK397" s="15"/>
      <c r="EL397" s="15"/>
      <c r="EM397" s="15"/>
      <c r="EN397" s="15"/>
      <c r="EO397" s="15"/>
      <c r="EP397" s="15"/>
      <c r="EQ397" s="15"/>
      <c r="ER397" s="15"/>
      <c r="ES397" s="15"/>
      <c r="ET397" s="15"/>
      <c r="EU397" s="15"/>
      <c r="EV397" s="15"/>
      <c r="EW397" s="15"/>
      <c r="EX397" s="15"/>
      <c r="EY397" s="15"/>
      <c r="EZ397" s="15"/>
      <c r="FA397" s="15"/>
      <c r="FB397" s="15"/>
      <c r="FC397" s="15"/>
      <c r="FD397" s="15"/>
      <c r="FE397" s="15"/>
      <c r="FF397" s="15"/>
      <c r="FG397" s="15"/>
      <c r="FH397" s="15"/>
      <c r="FI397" s="15"/>
      <c r="FJ397" s="15"/>
      <c r="FK397" s="15"/>
      <c r="FL397" s="15"/>
      <c r="FM397" s="15"/>
      <c r="FN397" s="15"/>
      <c r="FO397" s="15"/>
      <c r="FP397" s="15"/>
      <c r="FQ397" s="15"/>
      <c r="FR397" s="15"/>
      <c r="FS397" s="15"/>
      <c r="FT397" s="15"/>
      <c r="FU397" s="15"/>
      <c r="FV397" s="15"/>
      <c r="FW397" s="15"/>
      <c r="FX397" s="15"/>
      <c r="FY397" s="15"/>
      <c r="FZ397" s="15"/>
      <c r="GA397" s="15"/>
      <c r="GB397" s="15"/>
      <c r="GC397" s="15"/>
      <c r="GD397" s="15"/>
      <c r="GE397" s="15"/>
      <c r="GF397" s="15"/>
      <c r="GG397" s="15"/>
      <c r="GH397" s="15"/>
      <c r="GI397" s="15"/>
      <c r="GJ397" s="15"/>
      <c r="GK397" s="15"/>
      <c r="GL397" s="15"/>
      <c r="GM397" s="15"/>
      <c r="GN397" s="15"/>
      <c r="GO397" s="15"/>
      <c r="GP397" s="15"/>
      <c r="GQ397" s="15"/>
      <c r="GR397" s="15"/>
      <c r="GS397" s="15"/>
      <c r="GT397" s="15"/>
      <c r="GU397" s="15"/>
      <c r="GV397" s="15"/>
      <c r="GW397" s="15"/>
      <c r="GX397" s="15"/>
      <c r="GY397" s="15"/>
      <c r="GZ397" s="15"/>
      <c r="HA397" s="15"/>
      <c r="HB397" s="15"/>
      <c r="HC397" s="15"/>
      <c r="HD397" s="15"/>
      <c r="HE397" s="15"/>
      <c r="HF397" s="15"/>
      <c r="HG397" s="15"/>
      <c r="HH397" s="15"/>
      <c r="HI397" s="15"/>
      <c r="HJ397" s="15"/>
      <c r="HK397" s="15"/>
      <c r="HL397" s="15"/>
      <c r="HM397" s="15"/>
      <c r="HN397" s="15"/>
      <c r="HO397" s="15"/>
      <c r="HP397" s="15"/>
      <c r="HQ397" s="15"/>
      <c r="HR397" s="15"/>
      <c r="HS397" s="15"/>
      <c r="HT397" s="15"/>
      <c r="HU397" s="15"/>
      <c r="HV397" s="15"/>
      <c r="HW397" s="15"/>
      <c r="HX397" s="15"/>
      <c r="HY397" s="15"/>
      <c r="HZ397" s="15"/>
      <c r="IA397" s="15"/>
      <c r="IB397" s="15"/>
      <c r="IC397" s="15"/>
      <c r="ID397" s="15"/>
      <c r="IE397" s="15"/>
      <c r="IF397" s="15"/>
      <c r="IG397" s="15"/>
      <c r="IH397" s="15"/>
      <c r="II397" s="15"/>
      <c r="IJ397" s="15"/>
      <c r="IK397" s="15"/>
      <c r="IL397" s="15"/>
      <c r="IM397" s="15"/>
      <c r="IN397" s="15"/>
      <c r="IO397" s="15"/>
      <c r="IP397" s="15"/>
      <c r="IQ397" s="15"/>
      <c r="IR397" s="15"/>
      <c r="IS397" s="15"/>
      <c r="IT397" s="15"/>
      <c r="IU397" s="15"/>
      <c r="IV397" s="15"/>
    </row>
    <row r="398" spans="1:7" ht="24.75" customHeight="1">
      <c r="A398" s="130" t="s">
        <v>161</v>
      </c>
      <c r="B398" s="127">
        <v>4339</v>
      </c>
      <c r="C398" s="118" t="s">
        <v>686</v>
      </c>
      <c r="D398" s="298">
        <v>1355</v>
      </c>
      <c r="E398" s="267">
        <v>1348</v>
      </c>
      <c r="F398" s="267">
        <v>1129</v>
      </c>
      <c r="G398" s="273">
        <f>F398/E398*100</f>
        <v>83.75370919881306</v>
      </c>
    </row>
    <row r="399" spans="1:7" ht="36.75" customHeight="1">
      <c r="A399" s="130" t="s">
        <v>161</v>
      </c>
      <c r="B399" s="127">
        <v>4357</v>
      </c>
      <c r="C399" s="118" t="s">
        <v>966</v>
      </c>
      <c r="D399" s="298">
        <v>37679</v>
      </c>
      <c r="E399" s="267">
        <v>51703</v>
      </c>
      <c r="F399" s="267">
        <v>43226</v>
      </c>
      <c r="G399" s="273">
        <f>F399/E399*100</f>
        <v>83.60443301162408</v>
      </c>
    </row>
    <row r="400" spans="1:7" ht="25.5" customHeight="1">
      <c r="A400" s="130" t="s">
        <v>161</v>
      </c>
      <c r="B400" s="127">
        <v>4357</v>
      </c>
      <c r="C400" s="118" t="s">
        <v>109</v>
      </c>
      <c r="D400" s="298">
        <v>4000</v>
      </c>
      <c r="E400" s="267">
        <v>4000</v>
      </c>
      <c r="F400" s="267">
        <v>0</v>
      </c>
      <c r="G400" s="157">
        <f>F400/E400*100</f>
        <v>0</v>
      </c>
    </row>
    <row r="401" spans="1:7" ht="25.5" customHeight="1">
      <c r="A401" s="130" t="s">
        <v>161</v>
      </c>
      <c r="B401" s="127" t="s">
        <v>672</v>
      </c>
      <c r="C401" s="118" t="s">
        <v>50</v>
      </c>
      <c r="D401" s="298">
        <v>0</v>
      </c>
      <c r="E401" s="267">
        <v>13441</v>
      </c>
      <c r="F401" s="267">
        <v>13441</v>
      </c>
      <c r="G401" s="157">
        <f>F401/E401*100</f>
        <v>100</v>
      </c>
    </row>
    <row r="402" spans="1:20" ht="12.75">
      <c r="A402" s="179"/>
      <c r="B402" s="196"/>
      <c r="C402" s="195" t="s">
        <v>176</v>
      </c>
      <c r="D402" s="180">
        <f>SUM(D398:D401)</f>
        <v>43034</v>
      </c>
      <c r="E402" s="180">
        <f>SUM(E398:E401)</f>
        <v>70492</v>
      </c>
      <c r="F402" s="180">
        <f>SUM(F398:F401)</f>
        <v>57796</v>
      </c>
      <c r="G402" s="170">
        <f>F402/E402*100</f>
        <v>81.98944561084946</v>
      </c>
      <c r="T402" s="134"/>
    </row>
    <row r="403" spans="1:7" ht="12.75" customHeight="1" hidden="1">
      <c r="A403" s="848" t="s">
        <v>678</v>
      </c>
      <c r="B403" s="848"/>
      <c r="C403" s="848"/>
      <c r="F403" s="69"/>
      <c r="G403" s="15"/>
    </row>
    <row r="404" spans="1:7" ht="12.75" customHeight="1" hidden="1">
      <c r="A404" s="844" t="s">
        <v>674</v>
      </c>
      <c r="B404" s="844"/>
      <c r="C404" s="844"/>
      <c r="F404" s="69"/>
      <c r="G404" s="15"/>
    </row>
    <row r="405" spans="1:7" ht="12.75" customHeight="1" hidden="1">
      <c r="A405" s="844" t="s">
        <v>680</v>
      </c>
      <c r="B405" s="844"/>
      <c r="C405" s="844"/>
      <c r="F405" s="69"/>
      <c r="G405" s="15"/>
    </row>
    <row r="406" spans="1:7" ht="14.25" customHeight="1">
      <c r="A406" s="58"/>
      <c r="B406" s="58"/>
      <c r="C406" s="58"/>
      <c r="F406" s="69"/>
      <c r="G406" s="15"/>
    </row>
    <row r="407" spans="1:7" ht="15" customHeight="1">
      <c r="A407" s="341" t="s">
        <v>889</v>
      </c>
      <c r="B407" s="341"/>
      <c r="C407" s="340"/>
      <c r="F407" s="69"/>
      <c r="G407" s="15"/>
    </row>
    <row r="408" spans="1:7" ht="13.5" customHeight="1">
      <c r="A408" s="341"/>
      <c r="B408" s="341"/>
      <c r="C408" s="340"/>
      <c r="F408" s="69"/>
      <c r="G408" s="15"/>
    </row>
    <row r="409" spans="1:256" s="28" customFormat="1" ht="24" customHeight="1">
      <c r="A409" s="7" t="s">
        <v>325</v>
      </c>
      <c r="B409" s="7" t="s">
        <v>327</v>
      </c>
      <c r="C409" s="5" t="s">
        <v>328</v>
      </c>
      <c r="D409" s="44" t="s">
        <v>471</v>
      </c>
      <c r="E409" s="51" t="s">
        <v>472</v>
      </c>
      <c r="F409" s="5" t="s">
        <v>299</v>
      </c>
      <c r="G409" s="43" t="s">
        <v>473</v>
      </c>
      <c r="O409" s="69"/>
      <c r="P409" s="15"/>
      <c r="Q409" s="15"/>
      <c r="R409" s="15"/>
      <c r="S409" s="15"/>
      <c r="T409" s="15"/>
      <c r="U409" s="15"/>
      <c r="V409" s="15"/>
      <c r="W409" s="15"/>
      <c r="X409" s="15"/>
      <c r="Y409" s="15"/>
      <c r="Z409" s="15"/>
      <c r="AA409" s="15"/>
      <c r="AB409" s="15"/>
      <c r="AC409" s="15"/>
      <c r="AD409" s="15"/>
      <c r="AE409" s="15"/>
      <c r="AF409" s="15"/>
      <c r="AG409" s="15"/>
      <c r="AH409" s="15"/>
      <c r="AI409" s="15"/>
      <c r="AJ409" s="15"/>
      <c r="AK409" s="15"/>
      <c r="AL409" s="15"/>
      <c r="AM409" s="15"/>
      <c r="AN409" s="15"/>
      <c r="AO409" s="15"/>
      <c r="AP409" s="15"/>
      <c r="AQ409" s="15"/>
      <c r="AR409" s="15"/>
      <c r="AS409" s="15"/>
      <c r="AT409" s="15"/>
      <c r="AU409" s="15"/>
      <c r="AV409" s="15"/>
      <c r="AW409" s="15"/>
      <c r="AX409" s="15"/>
      <c r="AY409" s="15"/>
      <c r="AZ409" s="15"/>
      <c r="BA409" s="15"/>
      <c r="BB409" s="15"/>
      <c r="BC409" s="15"/>
      <c r="BD409" s="15"/>
      <c r="BE409" s="15"/>
      <c r="BF409" s="15"/>
      <c r="BG409" s="15"/>
      <c r="BH409" s="15"/>
      <c r="BI409" s="15"/>
      <c r="BJ409" s="15"/>
      <c r="BK409" s="15"/>
      <c r="BL409" s="15"/>
      <c r="BM409" s="15"/>
      <c r="BN409" s="15"/>
      <c r="BO409" s="15"/>
      <c r="BP409" s="15"/>
      <c r="BQ409" s="15"/>
      <c r="BR409" s="15"/>
      <c r="BS409" s="15"/>
      <c r="BT409" s="15"/>
      <c r="BU409" s="15"/>
      <c r="BV409" s="15"/>
      <c r="BW409" s="15"/>
      <c r="BX409" s="15"/>
      <c r="BY409" s="15"/>
      <c r="BZ409" s="15"/>
      <c r="CA409" s="15"/>
      <c r="CB409" s="15"/>
      <c r="CC409" s="15"/>
      <c r="CD409" s="15"/>
      <c r="CE409" s="15"/>
      <c r="CF409" s="15"/>
      <c r="CG409" s="15"/>
      <c r="CH409" s="15"/>
      <c r="CI409" s="15"/>
      <c r="CJ409" s="15"/>
      <c r="CK409" s="15"/>
      <c r="CL409" s="15"/>
      <c r="CM409" s="15"/>
      <c r="CN409" s="15"/>
      <c r="CO409" s="15"/>
      <c r="CP409" s="15"/>
      <c r="CQ409" s="15"/>
      <c r="CR409" s="15"/>
      <c r="CS409" s="15"/>
      <c r="CT409" s="15"/>
      <c r="CU409" s="15"/>
      <c r="CV409" s="15"/>
      <c r="CW409" s="15"/>
      <c r="CX409" s="15"/>
      <c r="CY409" s="15"/>
      <c r="CZ409" s="15"/>
      <c r="DA409" s="15"/>
      <c r="DB409" s="15"/>
      <c r="DC409" s="15"/>
      <c r="DD409" s="15"/>
      <c r="DE409" s="15"/>
      <c r="DF409" s="15"/>
      <c r="DG409" s="15"/>
      <c r="DH409" s="15"/>
      <c r="DI409" s="15"/>
      <c r="DJ409" s="15"/>
      <c r="DK409" s="15"/>
      <c r="DL409" s="15"/>
      <c r="DM409" s="15"/>
      <c r="DN409" s="15"/>
      <c r="DO409" s="15"/>
      <c r="DP409" s="15"/>
      <c r="DQ409" s="15"/>
      <c r="DR409" s="15"/>
      <c r="DS409" s="15"/>
      <c r="DT409" s="15"/>
      <c r="DU409" s="15"/>
      <c r="DV409" s="15"/>
      <c r="DW409" s="15"/>
      <c r="DX409" s="15"/>
      <c r="DY409" s="15"/>
      <c r="DZ409" s="15"/>
      <c r="EA409" s="15"/>
      <c r="EB409" s="15"/>
      <c r="EC409" s="15"/>
      <c r="ED409" s="15"/>
      <c r="EE409" s="15"/>
      <c r="EF409" s="15"/>
      <c r="EG409" s="15"/>
      <c r="EH409" s="15"/>
      <c r="EI409" s="15"/>
      <c r="EJ409" s="15"/>
      <c r="EK409" s="15"/>
      <c r="EL409" s="15"/>
      <c r="EM409" s="15"/>
      <c r="EN409" s="15"/>
      <c r="EO409" s="15"/>
      <c r="EP409" s="15"/>
      <c r="EQ409" s="15"/>
      <c r="ER409" s="15"/>
      <c r="ES409" s="15"/>
      <c r="ET409" s="15"/>
      <c r="EU409" s="15"/>
      <c r="EV409" s="15"/>
      <c r="EW409" s="15"/>
      <c r="EX409" s="15"/>
      <c r="EY409" s="15"/>
      <c r="EZ409" s="15"/>
      <c r="FA409" s="15"/>
      <c r="FB409" s="15"/>
      <c r="FC409" s="15"/>
      <c r="FD409" s="15"/>
      <c r="FE409" s="15"/>
      <c r="FF409" s="15"/>
      <c r="FG409" s="15"/>
      <c r="FH409" s="15"/>
      <c r="FI409" s="15"/>
      <c r="FJ409" s="15"/>
      <c r="FK409" s="15"/>
      <c r="FL409" s="15"/>
      <c r="FM409" s="15"/>
      <c r="FN409" s="15"/>
      <c r="FO409" s="15"/>
      <c r="FP409" s="15"/>
      <c r="FQ409" s="15"/>
      <c r="FR409" s="15"/>
      <c r="FS409" s="15"/>
      <c r="FT409" s="15"/>
      <c r="FU409" s="15"/>
      <c r="FV409" s="15"/>
      <c r="FW409" s="15"/>
      <c r="FX409" s="15"/>
      <c r="FY409" s="15"/>
      <c r="FZ409" s="15"/>
      <c r="GA409" s="15"/>
      <c r="GB409" s="15"/>
      <c r="GC409" s="15"/>
      <c r="GD409" s="15"/>
      <c r="GE409" s="15"/>
      <c r="GF409" s="15"/>
      <c r="GG409" s="15"/>
      <c r="GH409" s="15"/>
      <c r="GI409" s="15"/>
      <c r="GJ409" s="15"/>
      <c r="GK409" s="15"/>
      <c r="GL409" s="15"/>
      <c r="GM409" s="15"/>
      <c r="GN409" s="15"/>
      <c r="GO409" s="15"/>
      <c r="GP409" s="15"/>
      <c r="GQ409" s="15"/>
      <c r="GR409" s="15"/>
      <c r="GS409" s="15"/>
      <c r="GT409" s="15"/>
      <c r="GU409" s="15"/>
      <c r="GV409" s="15"/>
      <c r="GW409" s="15"/>
      <c r="GX409" s="15"/>
      <c r="GY409" s="15"/>
      <c r="GZ409" s="15"/>
      <c r="HA409" s="15"/>
      <c r="HB409" s="15"/>
      <c r="HC409" s="15"/>
      <c r="HD409" s="15"/>
      <c r="HE409" s="15"/>
      <c r="HF409" s="15"/>
      <c r="HG409" s="15"/>
      <c r="HH409" s="15"/>
      <c r="HI409" s="15"/>
      <c r="HJ409" s="15"/>
      <c r="HK409" s="15"/>
      <c r="HL409" s="15"/>
      <c r="HM409" s="15"/>
      <c r="HN409" s="15"/>
      <c r="HO409" s="15"/>
      <c r="HP409" s="15"/>
      <c r="HQ409" s="15"/>
      <c r="HR409" s="15"/>
      <c r="HS409" s="15"/>
      <c r="HT409" s="15"/>
      <c r="HU409" s="15"/>
      <c r="HV409" s="15"/>
      <c r="HW409" s="15"/>
      <c r="HX409" s="15"/>
      <c r="HY409" s="15"/>
      <c r="HZ409" s="15"/>
      <c r="IA409" s="15"/>
      <c r="IB409" s="15"/>
      <c r="IC409" s="15"/>
      <c r="ID409" s="15"/>
      <c r="IE409" s="15"/>
      <c r="IF409" s="15"/>
      <c r="IG409" s="15"/>
      <c r="IH409" s="15"/>
      <c r="II409" s="15"/>
      <c r="IJ409" s="15"/>
      <c r="IK409" s="15"/>
      <c r="IL409" s="15"/>
      <c r="IM409" s="15"/>
      <c r="IN409" s="15"/>
      <c r="IO409" s="15"/>
      <c r="IP409" s="15"/>
      <c r="IQ409" s="15"/>
      <c r="IR409" s="15"/>
      <c r="IS409" s="15"/>
      <c r="IT409" s="15"/>
      <c r="IU409" s="15"/>
      <c r="IV409" s="15"/>
    </row>
    <row r="410" spans="1:256" s="28" customFormat="1" ht="24" customHeight="1">
      <c r="A410" s="130" t="s">
        <v>161</v>
      </c>
      <c r="B410" s="337" t="s">
        <v>854</v>
      </c>
      <c r="C410" s="338" t="s">
        <v>687</v>
      </c>
      <c r="D410" s="339">
        <v>36579</v>
      </c>
      <c r="E410" s="274">
        <v>39713</v>
      </c>
      <c r="F410" s="274">
        <v>39630</v>
      </c>
      <c r="G410" s="269">
        <f>F410/E410*100</f>
        <v>99.79100042807141</v>
      </c>
      <c r="O410" s="69"/>
      <c r="P410" s="15"/>
      <c r="Q410" s="15"/>
      <c r="R410" s="15"/>
      <c r="S410" s="15"/>
      <c r="T410" s="15"/>
      <c r="U410" s="134"/>
      <c r="V410" s="15"/>
      <c r="W410" s="15"/>
      <c r="X410" s="15"/>
      <c r="Y410" s="15"/>
      <c r="Z410" s="15"/>
      <c r="AA410" s="15"/>
      <c r="AB410" s="15"/>
      <c r="AC410" s="15"/>
      <c r="AD410" s="15"/>
      <c r="AE410" s="15"/>
      <c r="AF410" s="15"/>
      <c r="AG410" s="15"/>
      <c r="AH410" s="15"/>
      <c r="AI410" s="15"/>
      <c r="AJ410" s="15"/>
      <c r="AK410" s="15"/>
      <c r="AL410" s="15"/>
      <c r="AM410" s="15"/>
      <c r="AN410" s="15"/>
      <c r="AO410" s="15"/>
      <c r="AP410" s="15"/>
      <c r="AQ410" s="15"/>
      <c r="AR410" s="15"/>
      <c r="AS410" s="15"/>
      <c r="AT410" s="15"/>
      <c r="AU410" s="15"/>
      <c r="AV410" s="15"/>
      <c r="AW410" s="15"/>
      <c r="AX410" s="15"/>
      <c r="AY410" s="15"/>
      <c r="AZ410" s="15"/>
      <c r="BA410" s="15"/>
      <c r="BB410" s="15"/>
      <c r="BC410" s="15"/>
      <c r="BD410" s="15"/>
      <c r="BE410" s="15"/>
      <c r="BF410" s="15"/>
      <c r="BG410" s="15"/>
      <c r="BH410" s="15"/>
      <c r="BI410" s="15"/>
      <c r="BJ410" s="15"/>
      <c r="BK410" s="15"/>
      <c r="BL410" s="15"/>
      <c r="BM410" s="15"/>
      <c r="BN410" s="15"/>
      <c r="BO410" s="15"/>
      <c r="BP410" s="15"/>
      <c r="BQ410" s="15"/>
      <c r="BR410" s="15"/>
      <c r="BS410" s="15"/>
      <c r="BT410" s="15"/>
      <c r="BU410" s="15"/>
      <c r="BV410" s="15"/>
      <c r="BW410" s="15"/>
      <c r="BX410" s="15"/>
      <c r="BY410" s="15"/>
      <c r="BZ410" s="15"/>
      <c r="CA410" s="15"/>
      <c r="CB410" s="15"/>
      <c r="CC410" s="15"/>
      <c r="CD410" s="15"/>
      <c r="CE410" s="15"/>
      <c r="CF410" s="15"/>
      <c r="CG410" s="15"/>
      <c r="CH410" s="15"/>
      <c r="CI410" s="15"/>
      <c r="CJ410" s="15"/>
      <c r="CK410" s="15"/>
      <c r="CL410" s="15"/>
      <c r="CM410" s="15"/>
      <c r="CN410" s="15"/>
      <c r="CO410" s="15"/>
      <c r="CP410" s="15"/>
      <c r="CQ410" s="15"/>
      <c r="CR410" s="15"/>
      <c r="CS410" s="15"/>
      <c r="CT410" s="15"/>
      <c r="CU410" s="15"/>
      <c r="CV410" s="15"/>
      <c r="CW410" s="15"/>
      <c r="CX410" s="15"/>
      <c r="CY410" s="15"/>
      <c r="CZ410" s="15"/>
      <c r="DA410" s="15"/>
      <c r="DB410" s="15"/>
      <c r="DC410" s="15"/>
      <c r="DD410" s="15"/>
      <c r="DE410" s="15"/>
      <c r="DF410" s="15"/>
      <c r="DG410" s="15"/>
      <c r="DH410" s="15"/>
      <c r="DI410" s="15"/>
      <c r="DJ410" s="15"/>
      <c r="DK410" s="15"/>
      <c r="DL410" s="15"/>
      <c r="DM410" s="15"/>
      <c r="DN410" s="15"/>
      <c r="DO410" s="15"/>
      <c r="DP410" s="15"/>
      <c r="DQ410" s="15"/>
      <c r="DR410" s="15"/>
      <c r="DS410" s="15"/>
      <c r="DT410" s="15"/>
      <c r="DU410" s="15"/>
      <c r="DV410" s="15"/>
      <c r="DW410" s="15"/>
      <c r="DX410" s="15"/>
      <c r="DY410" s="15"/>
      <c r="DZ410" s="15"/>
      <c r="EA410" s="15"/>
      <c r="EB410" s="15"/>
      <c r="EC410" s="15"/>
      <c r="ED410" s="15"/>
      <c r="EE410" s="15"/>
      <c r="EF410" s="15"/>
      <c r="EG410" s="15"/>
      <c r="EH410" s="15"/>
      <c r="EI410" s="15"/>
      <c r="EJ410" s="15"/>
      <c r="EK410" s="15"/>
      <c r="EL410" s="15"/>
      <c r="EM410" s="15"/>
      <c r="EN410" s="15"/>
      <c r="EO410" s="15"/>
      <c r="EP410" s="15"/>
      <c r="EQ410" s="15"/>
      <c r="ER410" s="15"/>
      <c r="ES410" s="15"/>
      <c r="ET410" s="15"/>
      <c r="EU410" s="15"/>
      <c r="EV410" s="15"/>
      <c r="EW410" s="15"/>
      <c r="EX410" s="15"/>
      <c r="EY410" s="15"/>
      <c r="EZ410" s="15"/>
      <c r="FA410" s="15"/>
      <c r="FB410" s="15"/>
      <c r="FC410" s="15"/>
      <c r="FD410" s="15"/>
      <c r="FE410" s="15"/>
      <c r="FF410" s="15"/>
      <c r="FG410" s="15"/>
      <c r="FH410" s="15"/>
      <c r="FI410" s="15"/>
      <c r="FJ410" s="15"/>
      <c r="FK410" s="15"/>
      <c r="FL410" s="15"/>
      <c r="FM410" s="15"/>
      <c r="FN410" s="15"/>
      <c r="FO410" s="15"/>
      <c r="FP410" s="15"/>
      <c r="FQ410" s="15"/>
      <c r="FR410" s="15"/>
      <c r="FS410" s="15"/>
      <c r="FT410" s="15"/>
      <c r="FU410" s="15"/>
      <c r="FV410" s="15"/>
      <c r="FW410" s="15"/>
      <c r="FX410" s="15"/>
      <c r="FY410" s="15"/>
      <c r="FZ410" s="15"/>
      <c r="GA410" s="15"/>
      <c r="GB410" s="15"/>
      <c r="GC410" s="15"/>
      <c r="GD410" s="15"/>
      <c r="GE410" s="15"/>
      <c r="GF410" s="15"/>
      <c r="GG410" s="15"/>
      <c r="GH410" s="15"/>
      <c r="GI410" s="15"/>
      <c r="GJ410" s="15"/>
      <c r="GK410" s="15"/>
      <c r="GL410" s="15"/>
      <c r="GM410" s="15"/>
      <c r="GN410" s="15"/>
      <c r="GO410" s="15"/>
      <c r="GP410" s="15"/>
      <c r="GQ410" s="15"/>
      <c r="GR410" s="15"/>
      <c r="GS410" s="15"/>
      <c r="GT410" s="15"/>
      <c r="GU410" s="15"/>
      <c r="GV410" s="15"/>
      <c r="GW410" s="15"/>
      <c r="GX410" s="15"/>
      <c r="GY410" s="15"/>
      <c r="GZ410" s="15"/>
      <c r="HA410" s="15"/>
      <c r="HB410" s="15"/>
      <c r="HC410" s="15"/>
      <c r="HD410" s="15"/>
      <c r="HE410" s="15"/>
      <c r="HF410" s="15"/>
      <c r="HG410" s="15"/>
      <c r="HH410" s="15"/>
      <c r="HI410" s="15"/>
      <c r="HJ410" s="15"/>
      <c r="HK410" s="15"/>
      <c r="HL410" s="15"/>
      <c r="HM410" s="15"/>
      <c r="HN410" s="15"/>
      <c r="HO410" s="15"/>
      <c r="HP410" s="15"/>
      <c r="HQ410" s="15"/>
      <c r="HR410" s="15"/>
      <c r="HS410" s="15"/>
      <c r="HT410" s="15"/>
      <c r="HU410" s="15"/>
      <c r="HV410" s="15"/>
      <c r="HW410" s="15"/>
      <c r="HX410" s="15"/>
      <c r="HY410" s="15"/>
      <c r="HZ410" s="15"/>
      <c r="IA410" s="15"/>
      <c r="IB410" s="15"/>
      <c r="IC410" s="15"/>
      <c r="ID410" s="15"/>
      <c r="IE410" s="15"/>
      <c r="IF410" s="15"/>
      <c r="IG410" s="15"/>
      <c r="IH410" s="15"/>
      <c r="II410" s="15"/>
      <c r="IJ410" s="15"/>
      <c r="IK410" s="15"/>
      <c r="IL410" s="15"/>
      <c r="IM410" s="15"/>
      <c r="IN410" s="15"/>
      <c r="IO410" s="15"/>
      <c r="IP410" s="15"/>
      <c r="IQ410" s="15"/>
      <c r="IR410" s="15"/>
      <c r="IS410" s="15"/>
      <c r="IT410" s="15"/>
      <c r="IU410" s="15"/>
      <c r="IV410" s="15"/>
    </row>
    <row r="411" spans="1:7" ht="12.75">
      <c r="A411" s="179"/>
      <c r="B411" s="196"/>
      <c r="C411" s="195" t="s">
        <v>927</v>
      </c>
      <c r="D411" s="210">
        <f>SUM(D410:D410)</f>
        <v>36579</v>
      </c>
      <c r="E411" s="210">
        <f>SUM(E410:E410)</f>
        <v>39713</v>
      </c>
      <c r="F411" s="210">
        <f>SUM(F410:F410)</f>
        <v>39630</v>
      </c>
      <c r="G411" s="170">
        <f>F411/E411*100</f>
        <v>99.79100042807141</v>
      </c>
    </row>
    <row r="412" spans="1:7" ht="12.75">
      <c r="A412" s="179"/>
      <c r="B412" s="196"/>
      <c r="C412" s="195" t="s">
        <v>743</v>
      </c>
      <c r="D412" s="180">
        <f>D387+D402+D411+D393</f>
        <v>84073</v>
      </c>
      <c r="E412" s="180">
        <f>E387+E402+E411+E393</f>
        <v>116201</v>
      </c>
      <c r="F412" s="180">
        <f>F387+F402+F411+F393</f>
        <v>100907</v>
      </c>
      <c r="G412" s="170">
        <f>F412/E412*100</f>
        <v>86.8383232502302</v>
      </c>
    </row>
    <row r="413" spans="1:7" ht="12.75" customHeight="1">
      <c r="A413" s="16"/>
      <c r="B413" s="59"/>
      <c r="C413" s="183"/>
      <c r="D413" s="184"/>
      <c r="E413" s="185"/>
      <c r="F413" s="229"/>
      <c r="G413" s="204"/>
    </row>
    <row r="414" spans="1:256" s="105" customFormat="1" ht="14.25" customHeight="1">
      <c r="A414" s="188"/>
      <c r="B414" s="198"/>
      <c r="C414" s="197" t="s">
        <v>742</v>
      </c>
      <c r="D414" s="189">
        <f>D412</f>
        <v>84073</v>
      </c>
      <c r="E414" s="189">
        <f>E412</f>
        <v>116201</v>
      </c>
      <c r="F414" s="189">
        <f>F412</f>
        <v>100907</v>
      </c>
      <c r="G414" s="201">
        <f>F414/E414*100</f>
        <v>86.8383232502302</v>
      </c>
      <c r="H414" s="109"/>
      <c r="I414" s="28"/>
      <c r="J414" s="28"/>
      <c r="K414" s="28"/>
      <c r="L414" s="28"/>
      <c r="M414" s="28"/>
      <c r="N414" s="28"/>
      <c r="O414" s="69"/>
      <c r="P414" s="69"/>
      <c r="Q414" s="15"/>
      <c r="R414" s="15"/>
      <c r="S414" s="15"/>
      <c r="T414" s="15"/>
      <c r="U414" s="15"/>
      <c r="V414" s="15"/>
      <c r="W414" s="15"/>
      <c r="X414" s="15"/>
      <c r="Y414" s="15"/>
      <c r="Z414" s="15"/>
      <c r="AA414" s="15"/>
      <c r="AB414" s="15"/>
      <c r="AC414" s="15"/>
      <c r="AD414" s="15"/>
      <c r="AE414" s="15"/>
      <c r="AF414" s="15"/>
      <c r="AG414" s="15"/>
      <c r="AH414" s="15"/>
      <c r="AI414" s="15"/>
      <c r="AJ414" s="15"/>
      <c r="AK414" s="15"/>
      <c r="AL414" s="15"/>
      <c r="AM414" s="15"/>
      <c r="AN414" s="15"/>
      <c r="AO414" s="15"/>
      <c r="AP414" s="15"/>
      <c r="AQ414" s="15"/>
      <c r="AR414" s="15"/>
      <c r="AS414" s="15"/>
      <c r="AT414" s="15"/>
      <c r="AU414" s="15"/>
      <c r="AV414" s="15"/>
      <c r="AW414" s="15"/>
      <c r="AX414" s="15"/>
      <c r="AY414" s="15"/>
      <c r="AZ414" s="15"/>
      <c r="BA414" s="15"/>
      <c r="BB414" s="15"/>
      <c r="BC414" s="15"/>
      <c r="BD414" s="15"/>
      <c r="BE414" s="15"/>
      <c r="BF414" s="15"/>
      <c r="BG414" s="15"/>
      <c r="BH414" s="15"/>
      <c r="BI414" s="15"/>
      <c r="BJ414" s="15"/>
      <c r="BK414" s="15"/>
      <c r="BL414" s="15"/>
      <c r="BM414" s="15"/>
      <c r="BN414" s="15"/>
      <c r="BO414" s="15"/>
      <c r="BP414" s="15"/>
      <c r="BQ414" s="15"/>
      <c r="BR414" s="15"/>
      <c r="BS414" s="15"/>
      <c r="BT414" s="15"/>
      <c r="BU414" s="15"/>
      <c r="BV414" s="15"/>
      <c r="BW414" s="15"/>
      <c r="BX414" s="15"/>
      <c r="BY414" s="15"/>
      <c r="BZ414" s="15"/>
      <c r="CA414" s="15"/>
      <c r="CB414" s="15"/>
      <c r="CC414" s="15"/>
      <c r="CD414" s="15"/>
      <c r="CE414" s="15"/>
      <c r="CF414" s="15"/>
      <c r="CG414" s="15"/>
      <c r="CH414" s="15"/>
      <c r="CI414" s="15"/>
      <c r="CJ414" s="15"/>
      <c r="CK414" s="15"/>
      <c r="CL414" s="15"/>
      <c r="CM414" s="15"/>
      <c r="CN414" s="15"/>
      <c r="CO414" s="15"/>
      <c r="CP414" s="15"/>
      <c r="CQ414" s="15"/>
      <c r="CR414" s="15"/>
      <c r="CS414" s="15"/>
      <c r="CT414" s="15"/>
      <c r="CU414" s="15"/>
      <c r="CV414" s="15"/>
      <c r="CW414" s="15"/>
      <c r="CX414" s="15"/>
      <c r="CY414" s="15"/>
      <c r="CZ414" s="15"/>
      <c r="DA414" s="15"/>
      <c r="DB414" s="15"/>
      <c r="DC414" s="15"/>
      <c r="DD414" s="15"/>
      <c r="DE414" s="15"/>
      <c r="DF414" s="15"/>
      <c r="DG414" s="15"/>
      <c r="DH414" s="15"/>
      <c r="DI414" s="15"/>
      <c r="DJ414" s="15"/>
      <c r="DK414" s="15"/>
      <c r="DL414" s="15"/>
      <c r="DM414" s="15"/>
      <c r="DN414" s="15"/>
      <c r="DO414" s="15"/>
      <c r="DP414" s="15"/>
      <c r="DQ414" s="15"/>
      <c r="DR414" s="15"/>
      <c r="DS414" s="15"/>
      <c r="DT414" s="15"/>
      <c r="DU414" s="15"/>
      <c r="DV414" s="15"/>
      <c r="DW414" s="15"/>
      <c r="DX414" s="15"/>
      <c r="DY414" s="15"/>
      <c r="DZ414" s="15"/>
      <c r="EA414" s="15"/>
      <c r="EB414" s="15"/>
      <c r="EC414" s="15"/>
      <c r="ED414" s="15"/>
      <c r="EE414" s="15"/>
      <c r="EF414" s="15"/>
      <c r="EG414" s="15"/>
      <c r="EH414" s="15"/>
      <c r="EI414" s="15"/>
      <c r="EJ414" s="15"/>
      <c r="EK414" s="15"/>
      <c r="EL414" s="15"/>
      <c r="EM414" s="15"/>
      <c r="EN414" s="15"/>
      <c r="EO414" s="15"/>
      <c r="EP414" s="15"/>
      <c r="EQ414" s="15"/>
      <c r="ER414" s="15"/>
      <c r="ES414" s="15"/>
      <c r="ET414" s="15"/>
      <c r="EU414" s="15"/>
      <c r="EV414" s="15"/>
      <c r="EW414" s="15"/>
      <c r="EX414" s="15"/>
      <c r="EY414" s="15"/>
      <c r="EZ414" s="15"/>
      <c r="FA414" s="15"/>
      <c r="FB414" s="15"/>
      <c r="FC414" s="15"/>
      <c r="FD414" s="15"/>
      <c r="FE414" s="15"/>
      <c r="FF414" s="15"/>
      <c r="FG414" s="15"/>
      <c r="FH414" s="15"/>
      <c r="FI414" s="15"/>
      <c r="FJ414" s="15"/>
      <c r="FK414" s="15"/>
      <c r="FL414" s="15"/>
      <c r="FM414" s="15"/>
      <c r="FN414" s="15"/>
      <c r="FO414" s="15"/>
      <c r="FP414" s="15"/>
      <c r="FQ414" s="15"/>
      <c r="FR414" s="15"/>
      <c r="FS414" s="15"/>
      <c r="FT414" s="15"/>
      <c r="FU414" s="15"/>
      <c r="FV414" s="15"/>
      <c r="FW414" s="15"/>
      <c r="FX414" s="15"/>
      <c r="FY414" s="15"/>
      <c r="FZ414" s="15"/>
      <c r="GA414" s="15"/>
      <c r="GB414" s="15"/>
      <c r="GC414" s="15"/>
      <c r="GD414" s="15"/>
      <c r="GE414" s="15"/>
      <c r="GF414" s="15"/>
      <c r="GG414" s="15"/>
      <c r="GH414" s="15"/>
      <c r="GI414" s="15"/>
      <c r="GJ414" s="15"/>
      <c r="GK414" s="15"/>
      <c r="GL414" s="15"/>
      <c r="GM414" s="15"/>
      <c r="GN414" s="15"/>
      <c r="GO414" s="15"/>
      <c r="GP414" s="15"/>
      <c r="GQ414" s="15"/>
      <c r="GR414" s="15"/>
      <c r="GS414" s="15"/>
      <c r="GT414" s="15"/>
      <c r="GU414" s="15"/>
      <c r="GV414" s="15"/>
      <c r="GW414" s="15"/>
      <c r="GX414" s="15"/>
      <c r="GY414" s="15"/>
      <c r="GZ414" s="15"/>
      <c r="HA414" s="15"/>
      <c r="HB414" s="15"/>
      <c r="HC414" s="15"/>
      <c r="HD414" s="15"/>
      <c r="HE414" s="15"/>
      <c r="HF414" s="15"/>
      <c r="HG414" s="15"/>
      <c r="HH414" s="15"/>
      <c r="HI414" s="15"/>
      <c r="HJ414" s="15"/>
      <c r="HK414" s="15"/>
      <c r="HL414" s="15"/>
      <c r="HM414" s="15"/>
      <c r="HN414" s="15"/>
      <c r="HO414" s="15"/>
      <c r="HP414" s="15"/>
      <c r="HQ414" s="15"/>
      <c r="HR414" s="15"/>
      <c r="HS414" s="15"/>
      <c r="HT414" s="15"/>
      <c r="HU414" s="15"/>
      <c r="HV414" s="15"/>
      <c r="HW414" s="15"/>
      <c r="HX414" s="15"/>
      <c r="HY414" s="15"/>
      <c r="HZ414" s="15"/>
      <c r="IA414" s="15"/>
      <c r="IB414" s="15"/>
      <c r="IC414" s="15"/>
      <c r="ID414" s="15"/>
      <c r="IE414" s="15"/>
      <c r="IF414" s="15"/>
      <c r="IG414" s="15"/>
      <c r="IH414" s="15"/>
      <c r="II414" s="15"/>
      <c r="IJ414" s="15"/>
      <c r="IK414" s="15"/>
      <c r="IL414" s="15"/>
      <c r="IM414" s="15"/>
      <c r="IN414" s="15"/>
      <c r="IO414" s="15"/>
      <c r="IP414" s="15"/>
      <c r="IQ414" s="15"/>
      <c r="IR414" s="15"/>
      <c r="IS414" s="15"/>
      <c r="IT414" s="15"/>
      <c r="IU414" s="15"/>
      <c r="IV414" s="15"/>
    </row>
    <row r="415" spans="1:256" s="105" customFormat="1" ht="14.25" customHeight="1">
      <c r="A415" s="230"/>
      <c r="B415" s="231"/>
      <c r="C415" s="232"/>
      <c r="D415" s="233"/>
      <c r="E415" s="336"/>
      <c r="F415" s="229"/>
      <c r="G415" s="228"/>
      <c r="H415" s="109"/>
      <c r="I415" s="28"/>
      <c r="J415" s="28"/>
      <c r="K415" s="28"/>
      <c r="L415" s="28"/>
      <c r="M415" s="28"/>
      <c r="N415" s="28"/>
      <c r="O415" s="69"/>
      <c r="P415" s="69"/>
      <c r="Q415" s="15"/>
      <c r="R415" s="15"/>
      <c r="S415" s="15"/>
      <c r="T415" s="15"/>
      <c r="U415" s="15"/>
      <c r="V415" s="15"/>
      <c r="W415" s="15"/>
      <c r="X415" s="15"/>
      <c r="Y415" s="15"/>
      <c r="Z415" s="15"/>
      <c r="AA415" s="15"/>
      <c r="AB415" s="15"/>
      <c r="AC415" s="15"/>
      <c r="AD415" s="15"/>
      <c r="AE415" s="15"/>
      <c r="AF415" s="15"/>
      <c r="AG415" s="15"/>
      <c r="AH415" s="15"/>
      <c r="AI415" s="15"/>
      <c r="AJ415" s="15"/>
      <c r="AK415" s="15"/>
      <c r="AL415" s="15"/>
      <c r="AM415" s="15"/>
      <c r="AN415" s="15"/>
      <c r="AO415" s="15"/>
      <c r="AP415" s="15"/>
      <c r="AQ415" s="15"/>
      <c r="AR415" s="15"/>
      <c r="AS415" s="15"/>
      <c r="AT415" s="15"/>
      <c r="AU415" s="15"/>
      <c r="AV415" s="15"/>
      <c r="AW415" s="15"/>
      <c r="AX415" s="15"/>
      <c r="AY415" s="15"/>
      <c r="AZ415" s="15"/>
      <c r="BA415" s="15"/>
      <c r="BB415" s="15"/>
      <c r="BC415" s="15"/>
      <c r="BD415" s="15"/>
      <c r="BE415" s="15"/>
      <c r="BF415" s="15"/>
      <c r="BG415" s="15"/>
      <c r="BH415" s="15"/>
      <c r="BI415" s="15"/>
      <c r="BJ415" s="15"/>
      <c r="BK415" s="15"/>
      <c r="BL415" s="15"/>
      <c r="BM415" s="15"/>
      <c r="BN415" s="15"/>
      <c r="BO415" s="15"/>
      <c r="BP415" s="15"/>
      <c r="BQ415" s="15"/>
      <c r="BR415" s="15"/>
      <c r="BS415" s="15"/>
      <c r="BT415" s="15"/>
      <c r="BU415" s="15"/>
      <c r="BV415" s="15"/>
      <c r="BW415" s="15"/>
      <c r="BX415" s="15"/>
      <c r="BY415" s="15"/>
      <c r="BZ415" s="15"/>
      <c r="CA415" s="15"/>
      <c r="CB415" s="15"/>
      <c r="CC415" s="15"/>
      <c r="CD415" s="15"/>
      <c r="CE415" s="15"/>
      <c r="CF415" s="15"/>
      <c r="CG415" s="15"/>
      <c r="CH415" s="15"/>
      <c r="CI415" s="15"/>
      <c r="CJ415" s="15"/>
      <c r="CK415" s="15"/>
      <c r="CL415" s="15"/>
      <c r="CM415" s="15"/>
      <c r="CN415" s="15"/>
      <c r="CO415" s="15"/>
      <c r="CP415" s="15"/>
      <c r="CQ415" s="15"/>
      <c r="CR415" s="15"/>
      <c r="CS415" s="15"/>
      <c r="CT415" s="15"/>
      <c r="CU415" s="15"/>
      <c r="CV415" s="15"/>
      <c r="CW415" s="15"/>
      <c r="CX415" s="15"/>
      <c r="CY415" s="15"/>
      <c r="CZ415" s="15"/>
      <c r="DA415" s="15"/>
      <c r="DB415" s="15"/>
      <c r="DC415" s="15"/>
      <c r="DD415" s="15"/>
      <c r="DE415" s="15"/>
      <c r="DF415" s="15"/>
      <c r="DG415" s="15"/>
      <c r="DH415" s="15"/>
      <c r="DI415" s="15"/>
      <c r="DJ415" s="15"/>
      <c r="DK415" s="15"/>
      <c r="DL415" s="15"/>
      <c r="DM415" s="15"/>
      <c r="DN415" s="15"/>
      <c r="DO415" s="15"/>
      <c r="DP415" s="15"/>
      <c r="DQ415" s="15"/>
      <c r="DR415" s="15"/>
      <c r="DS415" s="15"/>
      <c r="DT415" s="15"/>
      <c r="DU415" s="15"/>
      <c r="DV415" s="15"/>
      <c r="DW415" s="15"/>
      <c r="DX415" s="15"/>
      <c r="DY415" s="15"/>
      <c r="DZ415" s="15"/>
      <c r="EA415" s="15"/>
      <c r="EB415" s="15"/>
      <c r="EC415" s="15"/>
      <c r="ED415" s="15"/>
      <c r="EE415" s="15"/>
      <c r="EF415" s="15"/>
      <c r="EG415" s="15"/>
      <c r="EH415" s="15"/>
      <c r="EI415" s="15"/>
      <c r="EJ415" s="15"/>
      <c r="EK415" s="15"/>
      <c r="EL415" s="15"/>
      <c r="EM415" s="15"/>
      <c r="EN415" s="15"/>
      <c r="EO415" s="15"/>
      <c r="EP415" s="15"/>
      <c r="EQ415" s="15"/>
      <c r="ER415" s="15"/>
      <c r="ES415" s="15"/>
      <c r="ET415" s="15"/>
      <c r="EU415" s="15"/>
      <c r="EV415" s="15"/>
      <c r="EW415" s="15"/>
      <c r="EX415" s="15"/>
      <c r="EY415" s="15"/>
      <c r="EZ415" s="15"/>
      <c r="FA415" s="15"/>
      <c r="FB415" s="15"/>
      <c r="FC415" s="15"/>
      <c r="FD415" s="15"/>
      <c r="FE415" s="15"/>
      <c r="FF415" s="15"/>
      <c r="FG415" s="15"/>
      <c r="FH415" s="15"/>
      <c r="FI415" s="15"/>
      <c r="FJ415" s="15"/>
      <c r="FK415" s="15"/>
      <c r="FL415" s="15"/>
      <c r="FM415" s="15"/>
      <c r="FN415" s="15"/>
      <c r="FO415" s="15"/>
      <c r="FP415" s="15"/>
      <c r="FQ415" s="15"/>
      <c r="FR415" s="15"/>
      <c r="FS415" s="15"/>
      <c r="FT415" s="15"/>
      <c r="FU415" s="15"/>
      <c r="FV415" s="15"/>
      <c r="FW415" s="15"/>
      <c r="FX415" s="15"/>
      <c r="FY415" s="15"/>
      <c r="FZ415" s="15"/>
      <c r="GA415" s="15"/>
      <c r="GB415" s="15"/>
      <c r="GC415" s="15"/>
      <c r="GD415" s="15"/>
      <c r="GE415" s="15"/>
      <c r="GF415" s="15"/>
      <c r="GG415" s="15"/>
      <c r="GH415" s="15"/>
      <c r="GI415" s="15"/>
      <c r="GJ415" s="15"/>
      <c r="GK415" s="15"/>
      <c r="GL415" s="15"/>
      <c r="GM415" s="15"/>
      <c r="GN415" s="15"/>
      <c r="GO415" s="15"/>
      <c r="GP415" s="15"/>
      <c r="GQ415" s="15"/>
      <c r="GR415" s="15"/>
      <c r="GS415" s="15"/>
      <c r="GT415" s="15"/>
      <c r="GU415" s="15"/>
      <c r="GV415" s="15"/>
      <c r="GW415" s="15"/>
      <c r="GX415" s="15"/>
      <c r="GY415" s="15"/>
      <c r="GZ415" s="15"/>
      <c r="HA415" s="15"/>
      <c r="HB415" s="15"/>
      <c r="HC415" s="15"/>
      <c r="HD415" s="15"/>
      <c r="HE415" s="15"/>
      <c r="HF415" s="15"/>
      <c r="HG415" s="15"/>
      <c r="HH415" s="15"/>
      <c r="HI415" s="15"/>
      <c r="HJ415" s="15"/>
      <c r="HK415" s="15"/>
      <c r="HL415" s="15"/>
      <c r="HM415" s="15"/>
      <c r="HN415" s="15"/>
      <c r="HO415" s="15"/>
      <c r="HP415" s="15"/>
      <c r="HQ415" s="15"/>
      <c r="HR415" s="15"/>
      <c r="HS415" s="15"/>
      <c r="HT415" s="15"/>
      <c r="HU415" s="15"/>
      <c r="HV415" s="15"/>
      <c r="HW415" s="15"/>
      <c r="HX415" s="15"/>
      <c r="HY415" s="15"/>
      <c r="HZ415" s="15"/>
      <c r="IA415" s="15"/>
      <c r="IB415" s="15"/>
      <c r="IC415" s="15"/>
      <c r="ID415" s="15"/>
      <c r="IE415" s="15"/>
      <c r="IF415" s="15"/>
      <c r="IG415" s="15"/>
      <c r="IH415" s="15"/>
      <c r="II415" s="15"/>
      <c r="IJ415" s="15"/>
      <c r="IK415" s="15"/>
      <c r="IL415" s="15"/>
      <c r="IM415" s="15"/>
      <c r="IN415" s="15"/>
      <c r="IO415" s="15"/>
      <c r="IP415" s="15"/>
      <c r="IQ415" s="15"/>
      <c r="IR415" s="15"/>
      <c r="IS415" s="15"/>
      <c r="IT415" s="15"/>
      <c r="IU415" s="15"/>
      <c r="IV415" s="15"/>
    </row>
    <row r="416" spans="1:256" s="28" customFormat="1" ht="15.75">
      <c r="A416" s="64" t="s">
        <v>436</v>
      </c>
      <c r="D416" s="69"/>
      <c r="E416" s="69"/>
      <c r="F416" s="69"/>
      <c r="O416" s="69"/>
      <c r="P416" s="15"/>
      <c r="Q416" s="15"/>
      <c r="R416" s="15"/>
      <c r="S416" s="15"/>
      <c r="T416" s="15"/>
      <c r="U416" s="15"/>
      <c r="V416" s="15"/>
      <c r="W416" s="15"/>
      <c r="X416" s="15"/>
      <c r="Y416" s="15"/>
      <c r="Z416" s="15"/>
      <c r="AA416" s="15"/>
      <c r="AB416" s="15"/>
      <c r="AC416" s="15"/>
      <c r="AD416" s="15"/>
      <c r="AE416" s="15"/>
      <c r="AF416" s="15"/>
      <c r="AG416" s="15"/>
      <c r="AH416" s="15"/>
      <c r="AI416" s="15"/>
      <c r="AJ416" s="15"/>
      <c r="AK416" s="15"/>
      <c r="AL416" s="15"/>
      <c r="AM416" s="15"/>
      <c r="AN416" s="15"/>
      <c r="AO416" s="15"/>
      <c r="AP416" s="15"/>
      <c r="AQ416" s="15"/>
      <c r="AR416" s="15"/>
      <c r="AS416" s="15"/>
      <c r="AT416" s="15"/>
      <c r="AU416" s="15"/>
      <c r="AV416" s="15"/>
      <c r="AW416" s="15"/>
      <c r="AX416" s="15"/>
      <c r="AY416" s="15"/>
      <c r="AZ416" s="15"/>
      <c r="BA416" s="15"/>
      <c r="BB416" s="15"/>
      <c r="BC416" s="15"/>
      <c r="BD416" s="15"/>
      <c r="BE416" s="15"/>
      <c r="BF416" s="15"/>
      <c r="BG416" s="15"/>
      <c r="BH416" s="15"/>
      <c r="BI416" s="15"/>
      <c r="BJ416" s="15"/>
      <c r="BK416" s="15"/>
      <c r="BL416" s="15"/>
      <c r="BM416" s="15"/>
      <c r="BN416" s="15"/>
      <c r="BO416" s="15"/>
      <c r="BP416" s="15"/>
      <c r="BQ416" s="15"/>
      <c r="BR416" s="15"/>
      <c r="BS416" s="15"/>
      <c r="BT416" s="15"/>
      <c r="BU416" s="15"/>
      <c r="BV416" s="15"/>
      <c r="BW416" s="15"/>
      <c r="BX416" s="15"/>
      <c r="BY416" s="15"/>
      <c r="BZ416" s="15"/>
      <c r="CA416" s="15"/>
      <c r="CB416" s="15"/>
      <c r="CC416" s="15"/>
      <c r="CD416" s="15"/>
      <c r="CE416" s="15"/>
      <c r="CF416" s="15"/>
      <c r="CG416" s="15"/>
      <c r="CH416" s="15"/>
      <c r="CI416" s="15"/>
      <c r="CJ416" s="15"/>
      <c r="CK416" s="15"/>
      <c r="CL416" s="15"/>
      <c r="CM416" s="15"/>
      <c r="CN416" s="15"/>
      <c r="CO416" s="15"/>
      <c r="CP416" s="15"/>
      <c r="CQ416" s="15"/>
      <c r="CR416" s="15"/>
      <c r="CS416" s="15"/>
      <c r="CT416" s="15"/>
      <c r="CU416" s="15"/>
      <c r="CV416" s="15"/>
      <c r="CW416" s="15"/>
      <c r="CX416" s="15"/>
      <c r="CY416" s="15"/>
      <c r="CZ416" s="15"/>
      <c r="DA416" s="15"/>
      <c r="DB416" s="15"/>
      <c r="DC416" s="15"/>
      <c r="DD416" s="15"/>
      <c r="DE416" s="15"/>
      <c r="DF416" s="15"/>
      <c r="DG416" s="15"/>
      <c r="DH416" s="15"/>
      <c r="DI416" s="15"/>
      <c r="DJ416" s="15"/>
      <c r="DK416" s="15"/>
      <c r="DL416" s="15"/>
      <c r="DM416" s="15"/>
      <c r="DN416" s="15"/>
      <c r="DO416" s="15"/>
      <c r="DP416" s="15"/>
      <c r="DQ416" s="15"/>
      <c r="DR416" s="15"/>
      <c r="DS416" s="15"/>
      <c r="DT416" s="15"/>
      <c r="DU416" s="15"/>
      <c r="DV416" s="15"/>
      <c r="DW416" s="15"/>
      <c r="DX416" s="15"/>
      <c r="DY416" s="15"/>
      <c r="DZ416" s="15"/>
      <c r="EA416" s="15"/>
      <c r="EB416" s="15"/>
      <c r="EC416" s="15"/>
      <c r="ED416" s="15"/>
      <c r="EE416" s="15"/>
      <c r="EF416" s="15"/>
      <c r="EG416" s="15"/>
      <c r="EH416" s="15"/>
      <c r="EI416" s="15"/>
      <c r="EJ416" s="15"/>
      <c r="EK416" s="15"/>
      <c r="EL416" s="15"/>
      <c r="EM416" s="15"/>
      <c r="EN416" s="15"/>
      <c r="EO416" s="15"/>
      <c r="EP416" s="15"/>
      <c r="EQ416" s="15"/>
      <c r="ER416" s="15"/>
      <c r="ES416" s="15"/>
      <c r="ET416" s="15"/>
      <c r="EU416" s="15"/>
      <c r="EV416" s="15"/>
      <c r="EW416" s="15"/>
      <c r="EX416" s="15"/>
      <c r="EY416" s="15"/>
      <c r="EZ416" s="15"/>
      <c r="FA416" s="15"/>
      <c r="FB416" s="15"/>
      <c r="FC416" s="15"/>
      <c r="FD416" s="15"/>
      <c r="FE416" s="15"/>
      <c r="FF416" s="15"/>
      <c r="FG416" s="15"/>
      <c r="FH416" s="15"/>
      <c r="FI416" s="15"/>
      <c r="FJ416" s="15"/>
      <c r="FK416" s="15"/>
      <c r="FL416" s="15"/>
      <c r="FM416" s="15"/>
      <c r="FN416" s="15"/>
      <c r="FO416" s="15"/>
      <c r="FP416" s="15"/>
      <c r="FQ416" s="15"/>
      <c r="FR416" s="15"/>
      <c r="FS416" s="15"/>
      <c r="FT416" s="15"/>
      <c r="FU416" s="15"/>
      <c r="FV416" s="15"/>
      <c r="FW416" s="15"/>
      <c r="FX416" s="15"/>
      <c r="FY416" s="15"/>
      <c r="FZ416" s="15"/>
      <c r="GA416" s="15"/>
      <c r="GB416" s="15"/>
      <c r="GC416" s="15"/>
      <c r="GD416" s="15"/>
      <c r="GE416" s="15"/>
      <c r="GF416" s="15"/>
      <c r="GG416" s="15"/>
      <c r="GH416" s="15"/>
      <c r="GI416" s="15"/>
      <c r="GJ416" s="15"/>
      <c r="GK416" s="15"/>
      <c r="GL416" s="15"/>
      <c r="GM416" s="15"/>
      <c r="GN416" s="15"/>
      <c r="GO416" s="15"/>
      <c r="GP416" s="15"/>
      <c r="GQ416" s="15"/>
      <c r="GR416" s="15"/>
      <c r="GS416" s="15"/>
      <c r="GT416" s="15"/>
      <c r="GU416" s="15"/>
      <c r="GV416" s="15"/>
      <c r="GW416" s="15"/>
      <c r="GX416" s="15"/>
      <c r="GY416" s="15"/>
      <c r="GZ416" s="15"/>
      <c r="HA416" s="15"/>
      <c r="HB416" s="15"/>
      <c r="HC416" s="15"/>
      <c r="HD416" s="15"/>
      <c r="HE416" s="15"/>
      <c r="HF416" s="15"/>
      <c r="HG416" s="15"/>
      <c r="HH416" s="15"/>
      <c r="HI416" s="15"/>
      <c r="HJ416" s="15"/>
      <c r="HK416" s="15"/>
      <c r="HL416" s="15"/>
      <c r="HM416" s="15"/>
      <c r="HN416" s="15"/>
      <c r="HO416" s="15"/>
      <c r="HP416" s="15"/>
      <c r="HQ416" s="15"/>
      <c r="HR416" s="15"/>
      <c r="HS416" s="15"/>
      <c r="HT416" s="15"/>
      <c r="HU416" s="15"/>
      <c r="HV416" s="15"/>
      <c r="HW416" s="15"/>
      <c r="HX416" s="15"/>
      <c r="HY416" s="15"/>
      <c r="HZ416" s="15"/>
      <c r="IA416" s="15"/>
      <c r="IB416" s="15"/>
      <c r="IC416" s="15"/>
      <c r="ID416" s="15"/>
      <c r="IE416" s="15"/>
      <c r="IF416" s="15"/>
      <c r="IG416" s="15"/>
      <c r="IH416" s="15"/>
      <c r="II416" s="15"/>
      <c r="IJ416" s="15"/>
      <c r="IK416" s="15"/>
      <c r="IL416" s="15"/>
      <c r="IM416" s="15"/>
      <c r="IN416" s="15"/>
      <c r="IO416" s="15"/>
      <c r="IP416" s="15"/>
      <c r="IQ416" s="15"/>
      <c r="IR416" s="15"/>
      <c r="IS416" s="15"/>
      <c r="IT416" s="15"/>
      <c r="IU416" s="15"/>
      <c r="IV416" s="15"/>
    </row>
    <row r="417" spans="9:15" ht="12" customHeight="1">
      <c r="I417" s="28"/>
      <c r="O417" s="69"/>
    </row>
    <row r="418" spans="1:15" ht="14.25" customHeight="1">
      <c r="A418" s="55" t="s">
        <v>428</v>
      </c>
      <c r="I418" s="28"/>
      <c r="O418" s="69"/>
    </row>
    <row r="419" spans="9:15" ht="13.5" customHeight="1">
      <c r="I419" s="28"/>
      <c r="O419" s="69"/>
    </row>
    <row r="420" spans="1:15" ht="24.75" customHeight="1">
      <c r="A420" s="7" t="s">
        <v>325</v>
      </c>
      <c r="B420" s="7" t="s">
        <v>327</v>
      </c>
      <c r="C420" s="5" t="s">
        <v>328</v>
      </c>
      <c r="D420" s="44" t="s">
        <v>471</v>
      </c>
      <c r="E420" s="51" t="s">
        <v>472</v>
      </c>
      <c r="F420" s="5" t="s">
        <v>299</v>
      </c>
      <c r="G420" s="43" t="s">
        <v>473</v>
      </c>
      <c r="I420" s="28"/>
      <c r="O420" s="69"/>
    </row>
    <row r="421" spans="1:15" ht="27.75" customHeight="1">
      <c r="A421" s="130" t="s">
        <v>162</v>
      </c>
      <c r="B421" s="127">
        <v>5399</v>
      </c>
      <c r="C421" s="118" t="s">
        <v>385</v>
      </c>
      <c r="D421" s="156">
        <v>60</v>
      </c>
      <c r="E421" s="156">
        <v>60</v>
      </c>
      <c r="F421" s="298">
        <v>24</v>
      </c>
      <c r="G421" s="273">
        <f>F421/E421*100</f>
        <v>40</v>
      </c>
      <c r="I421" s="28"/>
      <c r="O421" s="69"/>
    </row>
    <row r="422" spans="1:15" ht="25.5">
      <c r="A422" s="130" t="s">
        <v>162</v>
      </c>
      <c r="B422" s="127">
        <v>5512</v>
      </c>
      <c r="C422" s="118" t="s">
        <v>386</v>
      </c>
      <c r="D422" s="156">
        <v>6500</v>
      </c>
      <c r="E422" s="156">
        <v>11946</v>
      </c>
      <c r="F422" s="298">
        <v>7910</v>
      </c>
      <c r="G422" s="273">
        <f>F422/E422*100</f>
        <v>66.21463251297506</v>
      </c>
      <c r="I422" s="28"/>
      <c r="O422" s="69"/>
    </row>
    <row r="423" spans="1:15" ht="25.5">
      <c r="A423" s="130" t="s">
        <v>162</v>
      </c>
      <c r="B423" s="127">
        <v>5529</v>
      </c>
      <c r="C423" s="118" t="s">
        <v>387</v>
      </c>
      <c r="D423" s="156">
        <v>260</v>
      </c>
      <c r="E423" s="156">
        <v>260</v>
      </c>
      <c r="F423" s="298">
        <v>38</v>
      </c>
      <c r="G423" s="273">
        <f>F423/E423*100</f>
        <v>14.615384615384617</v>
      </c>
      <c r="I423" s="28"/>
      <c r="O423" s="69"/>
    </row>
    <row r="424" spans="1:256" s="28" customFormat="1" ht="12.75">
      <c r="A424" s="179"/>
      <c r="B424" s="196"/>
      <c r="C424" s="195" t="s">
        <v>740</v>
      </c>
      <c r="D424" s="180">
        <f>SUM(D421:D423)</f>
        <v>6820</v>
      </c>
      <c r="E424" s="180">
        <f>SUM(E421:E423)</f>
        <v>12266</v>
      </c>
      <c r="F424" s="180">
        <f>SUM(F421:F423)</f>
        <v>7972</v>
      </c>
      <c r="G424" s="208">
        <f>F424/E424*100</f>
        <v>64.99266264470896</v>
      </c>
      <c r="O424" s="69"/>
      <c r="P424" s="15"/>
      <c r="Q424" s="15"/>
      <c r="R424" s="15"/>
      <c r="S424" s="15"/>
      <c r="T424" s="15"/>
      <c r="U424" s="15"/>
      <c r="V424" s="15"/>
      <c r="W424" s="15"/>
      <c r="X424" s="15"/>
      <c r="Y424" s="15"/>
      <c r="Z424" s="15"/>
      <c r="AA424" s="15"/>
      <c r="AB424" s="15"/>
      <c r="AC424" s="15"/>
      <c r="AD424" s="15"/>
      <c r="AE424" s="15"/>
      <c r="AF424" s="15"/>
      <c r="AG424" s="15"/>
      <c r="AH424" s="15"/>
      <c r="AI424" s="15"/>
      <c r="AJ424" s="15"/>
      <c r="AK424" s="15"/>
      <c r="AL424" s="15"/>
      <c r="AM424" s="15"/>
      <c r="AN424" s="15"/>
      <c r="AO424" s="15"/>
      <c r="AP424" s="15"/>
      <c r="AQ424" s="15"/>
      <c r="AR424" s="15"/>
      <c r="AS424" s="15"/>
      <c r="AT424" s="15"/>
      <c r="AU424" s="15"/>
      <c r="AV424" s="15"/>
      <c r="AW424" s="15"/>
      <c r="AX424" s="15"/>
      <c r="AY424" s="15"/>
      <c r="AZ424" s="15"/>
      <c r="BA424" s="15"/>
      <c r="BB424" s="15"/>
      <c r="BC424" s="15"/>
      <c r="BD424" s="15"/>
      <c r="BE424" s="15"/>
      <c r="BF424" s="15"/>
      <c r="BG424" s="15"/>
      <c r="BH424" s="15"/>
      <c r="BI424" s="15"/>
      <c r="BJ424" s="15"/>
      <c r="BK424" s="15"/>
      <c r="BL424" s="15"/>
      <c r="BM424" s="15"/>
      <c r="BN424" s="15"/>
      <c r="BO424" s="15"/>
      <c r="BP424" s="15"/>
      <c r="BQ424" s="15"/>
      <c r="BR424" s="15"/>
      <c r="BS424" s="15"/>
      <c r="BT424" s="15"/>
      <c r="BU424" s="15"/>
      <c r="BV424" s="15"/>
      <c r="BW424" s="15"/>
      <c r="BX424" s="15"/>
      <c r="BY424" s="15"/>
      <c r="BZ424" s="15"/>
      <c r="CA424" s="15"/>
      <c r="CB424" s="15"/>
      <c r="CC424" s="15"/>
      <c r="CD424" s="15"/>
      <c r="CE424" s="15"/>
      <c r="CF424" s="15"/>
      <c r="CG424" s="15"/>
      <c r="CH424" s="15"/>
      <c r="CI424" s="15"/>
      <c r="CJ424" s="15"/>
      <c r="CK424" s="15"/>
      <c r="CL424" s="15"/>
      <c r="CM424" s="15"/>
      <c r="CN424" s="15"/>
      <c r="CO424" s="15"/>
      <c r="CP424" s="15"/>
      <c r="CQ424" s="15"/>
      <c r="CR424" s="15"/>
      <c r="CS424" s="15"/>
      <c r="CT424" s="15"/>
      <c r="CU424" s="15"/>
      <c r="CV424" s="15"/>
      <c r="CW424" s="15"/>
      <c r="CX424" s="15"/>
      <c r="CY424" s="15"/>
      <c r="CZ424" s="15"/>
      <c r="DA424" s="15"/>
      <c r="DB424" s="15"/>
      <c r="DC424" s="15"/>
      <c r="DD424" s="15"/>
      <c r="DE424" s="15"/>
      <c r="DF424" s="15"/>
      <c r="DG424" s="15"/>
      <c r="DH424" s="15"/>
      <c r="DI424" s="15"/>
      <c r="DJ424" s="15"/>
      <c r="DK424" s="15"/>
      <c r="DL424" s="15"/>
      <c r="DM424" s="15"/>
      <c r="DN424" s="15"/>
      <c r="DO424" s="15"/>
      <c r="DP424" s="15"/>
      <c r="DQ424" s="15"/>
      <c r="DR424" s="15"/>
      <c r="DS424" s="15"/>
      <c r="DT424" s="15"/>
      <c r="DU424" s="15"/>
      <c r="DV424" s="15"/>
      <c r="DW424" s="15"/>
      <c r="DX424" s="15"/>
      <c r="DY424" s="15"/>
      <c r="DZ424" s="15"/>
      <c r="EA424" s="15"/>
      <c r="EB424" s="15"/>
      <c r="EC424" s="15"/>
      <c r="ED424" s="15"/>
      <c r="EE424" s="15"/>
      <c r="EF424" s="15"/>
      <c r="EG424" s="15"/>
      <c r="EH424" s="15"/>
      <c r="EI424" s="15"/>
      <c r="EJ424" s="15"/>
      <c r="EK424" s="15"/>
      <c r="EL424" s="15"/>
      <c r="EM424" s="15"/>
      <c r="EN424" s="15"/>
      <c r="EO424" s="15"/>
      <c r="EP424" s="15"/>
      <c r="EQ424" s="15"/>
      <c r="ER424" s="15"/>
      <c r="ES424" s="15"/>
      <c r="ET424" s="15"/>
      <c r="EU424" s="15"/>
      <c r="EV424" s="15"/>
      <c r="EW424" s="15"/>
      <c r="EX424" s="15"/>
      <c r="EY424" s="15"/>
      <c r="EZ424" s="15"/>
      <c r="FA424" s="15"/>
      <c r="FB424" s="15"/>
      <c r="FC424" s="15"/>
      <c r="FD424" s="15"/>
      <c r="FE424" s="15"/>
      <c r="FF424" s="15"/>
      <c r="FG424" s="15"/>
      <c r="FH424" s="15"/>
      <c r="FI424" s="15"/>
      <c r="FJ424" s="15"/>
      <c r="FK424" s="15"/>
      <c r="FL424" s="15"/>
      <c r="FM424" s="15"/>
      <c r="FN424" s="15"/>
      <c r="FO424" s="15"/>
      <c r="FP424" s="15"/>
      <c r="FQ424" s="15"/>
      <c r="FR424" s="15"/>
      <c r="FS424" s="15"/>
      <c r="FT424" s="15"/>
      <c r="FU424" s="15"/>
      <c r="FV424" s="15"/>
      <c r="FW424" s="15"/>
      <c r="FX424" s="15"/>
      <c r="FY424" s="15"/>
      <c r="FZ424" s="15"/>
      <c r="GA424" s="15"/>
      <c r="GB424" s="15"/>
      <c r="GC424" s="15"/>
      <c r="GD424" s="15"/>
      <c r="GE424" s="15"/>
      <c r="GF424" s="15"/>
      <c r="GG424" s="15"/>
      <c r="GH424" s="15"/>
      <c r="GI424" s="15"/>
      <c r="GJ424" s="15"/>
      <c r="GK424" s="15"/>
      <c r="GL424" s="15"/>
      <c r="GM424" s="15"/>
      <c r="GN424" s="15"/>
      <c r="GO424" s="15"/>
      <c r="GP424" s="15"/>
      <c r="GQ424" s="15"/>
      <c r="GR424" s="15"/>
      <c r="GS424" s="15"/>
      <c r="GT424" s="15"/>
      <c r="GU424" s="15"/>
      <c r="GV424" s="15"/>
      <c r="GW424" s="15"/>
      <c r="GX424" s="15"/>
      <c r="GY424" s="15"/>
      <c r="GZ424" s="15"/>
      <c r="HA424" s="15"/>
      <c r="HB424" s="15"/>
      <c r="HC424" s="15"/>
      <c r="HD424" s="15"/>
      <c r="HE424" s="15"/>
      <c r="HF424" s="15"/>
      <c r="HG424" s="15"/>
      <c r="HH424" s="15"/>
      <c r="HI424" s="15"/>
      <c r="HJ424" s="15"/>
      <c r="HK424" s="15"/>
      <c r="HL424" s="15"/>
      <c r="HM424" s="15"/>
      <c r="HN424" s="15"/>
      <c r="HO424" s="15"/>
      <c r="HP424" s="15"/>
      <c r="HQ424" s="15"/>
      <c r="HR424" s="15"/>
      <c r="HS424" s="15"/>
      <c r="HT424" s="15"/>
      <c r="HU424" s="15"/>
      <c r="HV424" s="15"/>
      <c r="HW424" s="15"/>
      <c r="HX424" s="15"/>
      <c r="HY424" s="15"/>
      <c r="HZ424" s="15"/>
      <c r="IA424" s="15"/>
      <c r="IB424" s="15"/>
      <c r="IC424" s="15"/>
      <c r="ID424" s="15"/>
      <c r="IE424" s="15"/>
      <c r="IF424" s="15"/>
      <c r="IG424" s="15"/>
      <c r="IH424" s="15"/>
      <c r="II424" s="15"/>
      <c r="IJ424" s="15"/>
      <c r="IK424" s="15"/>
      <c r="IL424" s="15"/>
      <c r="IM424" s="15"/>
      <c r="IN424" s="15"/>
      <c r="IO424" s="15"/>
      <c r="IP424" s="15"/>
      <c r="IQ424" s="15"/>
      <c r="IR424" s="15"/>
      <c r="IS424" s="15"/>
      <c r="IT424" s="15"/>
      <c r="IU424" s="15"/>
      <c r="IV424" s="15"/>
    </row>
    <row r="425" spans="1:7" ht="13.5" customHeight="1">
      <c r="A425" s="16"/>
      <c r="B425" s="59"/>
      <c r="C425" s="60"/>
      <c r="D425" s="167"/>
      <c r="E425" s="62"/>
      <c r="F425" s="46"/>
      <c r="G425" s="70"/>
    </row>
    <row r="426" spans="1:7" ht="15" customHeight="1">
      <c r="A426" s="845" t="s">
        <v>75</v>
      </c>
      <c r="B426" s="846"/>
      <c r="C426" s="846"/>
      <c r="D426" s="857"/>
      <c r="E426" s="62"/>
      <c r="F426" s="46"/>
      <c r="G426" s="70"/>
    </row>
    <row r="427" spans="1:7" ht="12" customHeight="1">
      <c r="A427" s="66"/>
      <c r="D427" s="167"/>
      <c r="E427" s="62"/>
      <c r="F427" s="46"/>
      <c r="G427" s="70"/>
    </row>
    <row r="428" spans="1:7" ht="23.25" customHeight="1">
      <c r="A428" s="7" t="s">
        <v>325</v>
      </c>
      <c r="B428" s="7" t="s">
        <v>327</v>
      </c>
      <c r="C428" s="5" t="s">
        <v>328</v>
      </c>
      <c r="D428" s="44" t="s">
        <v>471</v>
      </c>
      <c r="E428" s="51" t="s">
        <v>472</v>
      </c>
      <c r="F428" s="5" t="s">
        <v>299</v>
      </c>
      <c r="G428" s="43" t="s">
        <v>473</v>
      </c>
    </row>
    <row r="429" spans="1:7" ht="24.75" customHeight="1">
      <c r="A429" s="130" t="s">
        <v>162</v>
      </c>
      <c r="B429" s="127">
        <v>5311</v>
      </c>
      <c r="C429" s="118" t="s">
        <v>376</v>
      </c>
      <c r="D429" s="156">
        <v>1000</v>
      </c>
      <c r="E429" s="156">
        <v>1155</v>
      </c>
      <c r="F429" s="298">
        <v>0</v>
      </c>
      <c r="G429" s="157">
        <f>F429/E429*100</f>
        <v>0</v>
      </c>
    </row>
    <row r="430" spans="1:21" ht="12.75" customHeight="1">
      <c r="A430" s="130" t="s">
        <v>162</v>
      </c>
      <c r="B430" s="127">
        <v>5311</v>
      </c>
      <c r="C430" s="131" t="s">
        <v>377</v>
      </c>
      <c r="D430" s="156">
        <v>3000</v>
      </c>
      <c r="E430" s="156">
        <v>3000</v>
      </c>
      <c r="F430" s="298">
        <v>0</v>
      </c>
      <c r="G430" s="157">
        <f>F430/E430*100</f>
        <v>0</v>
      </c>
      <c r="U430" s="134"/>
    </row>
    <row r="431" spans="1:7" ht="12.75">
      <c r="A431" s="179"/>
      <c r="B431" s="196"/>
      <c r="C431" s="195" t="s">
        <v>741</v>
      </c>
      <c r="D431" s="180">
        <f>SUM(D429:D430)</f>
        <v>4000</v>
      </c>
      <c r="E431" s="180">
        <f>SUM(E429:E430)</f>
        <v>4155</v>
      </c>
      <c r="F431" s="180">
        <f>SUM(F429:F430)</f>
        <v>0</v>
      </c>
      <c r="G431" s="96">
        <f>F431/E431*100</f>
        <v>0</v>
      </c>
    </row>
    <row r="432" spans="1:7" ht="12.75">
      <c r="A432" s="16"/>
      <c r="B432" s="59"/>
      <c r="C432" s="183"/>
      <c r="D432" s="184"/>
      <c r="E432" s="184"/>
      <c r="F432" s="184"/>
      <c r="G432" s="99"/>
    </row>
    <row r="433" spans="1:7" ht="15" customHeight="1">
      <c r="A433" s="840" t="s">
        <v>368</v>
      </c>
      <c r="B433" s="840"/>
      <c r="C433" s="840"/>
      <c r="D433" s="447"/>
      <c r="E433" s="447"/>
      <c r="F433" s="447"/>
      <c r="G433" s="99"/>
    </row>
    <row r="434" spans="1:7" ht="10.5" customHeight="1">
      <c r="A434" s="600"/>
      <c r="B434" s="600"/>
      <c r="C434" s="600"/>
      <c r="D434" s="447"/>
      <c r="E434" s="447"/>
      <c r="F434" s="447"/>
      <c r="G434" s="99"/>
    </row>
    <row r="435" spans="1:7" ht="25.5" customHeight="1">
      <c r="A435" s="7" t="s">
        <v>325</v>
      </c>
      <c r="B435" s="7" t="s">
        <v>327</v>
      </c>
      <c r="C435" s="5" t="s">
        <v>328</v>
      </c>
      <c r="D435" s="44" t="s">
        <v>471</v>
      </c>
      <c r="E435" s="51" t="s">
        <v>472</v>
      </c>
      <c r="F435" s="5" t="s">
        <v>299</v>
      </c>
      <c r="G435" s="43" t="s">
        <v>473</v>
      </c>
    </row>
    <row r="436" spans="1:22" ht="25.5" customHeight="1">
      <c r="A436" s="130" t="s">
        <v>162</v>
      </c>
      <c r="B436" s="127">
        <v>5399</v>
      </c>
      <c r="C436" s="131" t="s">
        <v>963</v>
      </c>
      <c r="D436" s="298">
        <v>0</v>
      </c>
      <c r="E436" s="298">
        <v>1568</v>
      </c>
      <c r="F436" s="298">
        <v>0</v>
      </c>
      <c r="G436" s="157">
        <f>F436/E436*100</f>
        <v>0</v>
      </c>
      <c r="V436" s="300"/>
    </row>
    <row r="437" spans="1:22" ht="36" customHeight="1">
      <c r="A437" s="130" t="s">
        <v>162</v>
      </c>
      <c r="B437" s="127">
        <v>5269</v>
      </c>
      <c r="C437" s="131" t="s">
        <v>953</v>
      </c>
      <c r="D437" s="298">
        <v>0</v>
      </c>
      <c r="E437" s="298">
        <v>2273</v>
      </c>
      <c r="F437" s="298">
        <v>2273</v>
      </c>
      <c r="G437" s="157">
        <f>F437/E437*100</f>
        <v>100</v>
      </c>
      <c r="V437" s="300"/>
    </row>
    <row r="438" spans="1:256" s="105" customFormat="1" ht="14.25" customHeight="1">
      <c r="A438" s="179"/>
      <c r="B438" s="196"/>
      <c r="C438" s="195" t="s">
        <v>741</v>
      </c>
      <c r="D438" s="180">
        <f>SUM(D436:D436)</f>
        <v>0</v>
      </c>
      <c r="E438" s="301">
        <f>SUM(E436:E437)</f>
        <v>3841</v>
      </c>
      <c r="F438" s="210">
        <f>SUM(F436:F437)</f>
        <v>2273</v>
      </c>
      <c r="G438" s="170">
        <f>F438/E438*100</f>
        <v>59.17729757875553</v>
      </c>
      <c r="H438" s="109"/>
      <c r="I438" s="28"/>
      <c r="J438" s="28"/>
      <c r="K438" s="28"/>
      <c r="L438" s="28"/>
      <c r="M438" s="28"/>
      <c r="N438" s="28"/>
      <c r="O438" s="69"/>
      <c r="P438" s="69"/>
      <c r="Q438" s="15"/>
      <c r="R438" s="15"/>
      <c r="S438" s="15"/>
      <c r="T438" s="15"/>
      <c r="U438" s="15"/>
      <c r="V438" s="15"/>
      <c r="W438" s="15"/>
      <c r="X438" s="15"/>
      <c r="Y438" s="15"/>
      <c r="Z438" s="15"/>
      <c r="AA438" s="15"/>
      <c r="AB438" s="15"/>
      <c r="AC438" s="15"/>
      <c r="AD438" s="15"/>
      <c r="AE438" s="15"/>
      <c r="AF438" s="15"/>
      <c r="AG438" s="15"/>
      <c r="AH438" s="15"/>
      <c r="AI438" s="15"/>
      <c r="AJ438" s="15"/>
      <c r="AK438" s="15"/>
      <c r="AL438" s="15"/>
      <c r="AM438" s="15"/>
      <c r="AN438" s="15"/>
      <c r="AO438" s="15"/>
      <c r="AP438" s="15"/>
      <c r="AQ438" s="15"/>
      <c r="AR438" s="15"/>
      <c r="AS438" s="15"/>
      <c r="AT438" s="15"/>
      <c r="AU438" s="15"/>
      <c r="AV438" s="15"/>
      <c r="AW438" s="15"/>
      <c r="AX438" s="15"/>
      <c r="AY438" s="15"/>
      <c r="AZ438" s="15"/>
      <c r="BA438" s="15"/>
      <c r="BB438" s="15"/>
      <c r="BC438" s="15"/>
      <c r="BD438" s="15"/>
      <c r="BE438" s="15"/>
      <c r="BF438" s="15"/>
      <c r="BG438" s="15"/>
      <c r="BH438" s="15"/>
      <c r="BI438" s="15"/>
      <c r="BJ438" s="15"/>
      <c r="BK438" s="15"/>
      <c r="BL438" s="15"/>
      <c r="BM438" s="15"/>
      <c r="BN438" s="15"/>
      <c r="BO438" s="15"/>
      <c r="BP438" s="15"/>
      <c r="BQ438" s="15"/>
      <c r="BR438" s="15"/>
      <c r="BS438" s="15"/>
      <c r="BT438" s="15"/>
      <c r="BU438" s="15"/>
      <c r="BV438" s="15"/>
      <c r="BW438" s="15"/>
      <c r="BX438" s="15"/>
      <c r="BY438" s="15"/>
      <c r="BZ438" s="15"/>
      <c r="CA438" s="15"/>
      <c r="CB438" s="15"/>
      <c r="CC438" s="15"/>
      <c r="CD438" s="15"/>
      <c r="CE438" s="15"/>
      <c r="CF438" s="15"/>
      <c r="CG438" s="15"/>
      <c r="CH438" s="15"/>
      <c r="CI438" s="15"/>
      <c r="CJ438" s="15"/>
      <c r="CK438" s="15"/>
      <c r="CL438" s="15"/>
      <c r="CM438" s="15"/>
      <c r="CN438" s="15"/>
      <c r="CO438" s="15"/>
      <c r="CP438" s="15"/>
      <c r="CQ438" s="15"/>
      <c r="CR438" s="15"/>
      <c r="CS438" s="15"/>
      <c r="CT438" s="15"/>
      <c r="CU438" s="15"/>
      <c r="CV438" s="15"/>
      <c r="CW438" s="15"/>
      <c r="CX438" s="15"/>
      <c r="CY438" s="15"/>
      <c r="CZ438" s="15"/>
      <c r="DA438" s="15"/>
      <c r="DB438" s="15"/>
      <c r="DC438" s="15"/>
      <c r="DD438" s="15"/>
      <c r="DE438" s="15"/>
      <c r="DF438" s="15"/>
      <c r="DG438" s="15"/>
      <c r="DH438" s="15"/>
      <c r="DI438" s="15"/>
      <c r="DJ438" s="15"/>
      <c r="DK438" s="15"/>
      <c r="DL438" s="15"/>
      <c r="DM438" s="15"/>
      <c r="DN438" s="15"/>
      <c r="DO438" s="15"/>
      <c r="DP438" s="15"/>
      <c r="DQ438" s="15"/>
      <c r="DR438" s="15"/>
      <c r="DS438" s="15"/>
      <c r="DT438" s="15"/>
      <c r="DU438" s="15"/>
      <c r="DV438" s="15"/>
      <c r="DW438" s="15"/>
      <c r="DX438" s="15"/>
      <c r="DY438" s="15"/>
      <c r="DZ438" s="15"/>
      <c r="EA438" s="15"/>
      <c r="EB438" s="15"/>
      <c r="EC438" s="15"/>
      <c r="ED438" s="15"/>
      <c r="EE438" s="15"/>
      <c r="EF438" s="15"/>
      <c r="EG438" s="15"/>
      <c r="EH438" s="15"/>
      <c r="EI438" s="15"/>
      <c r="EJ438" s="15"/>
      <c r="EK438" s="15"/>
      <c r="EL438" s="15"/>
      <c r="EM438" s="15"/>
      <c r="EN438" s="15"/>
      <c r="EO438" s="15"/>
      <c r="EP438" s="15"/>
      <c r="EQ438" s="15"/>
      <c r="ER438" s="15"/>
      <c r="ES438" s="15"/>
      <c r="ET438" s="15"/>
      <c r="EU438" s="15"/>
      <c r="EV438" s="15"/>
      <c r="EW438" s="15"/>
      <c r="EX438" s="15"/>
      <c r="EY438" s="15"/>
      <c r="EZ438" s="15"/>
      <c r="FA438" s="15"/>
      <c r="FB438" s="15"/>
      <c r="FC438" s="15"/>
      <c r="FD438" s="15"/>
      <c r="FE438" s="15"/>
      <c r="FF438" s="15"/>
      <c r="FG438" s="15"/>
      <c r="FH438" s="15"/>
      <c r="FI438" s="15"/>
      <c r="FJ438" s="15"/>
      <c r="FK438" s="15"/>
      <c r="FL438" s="15"/>
      <c r="FM438" s="15"/>
      <c r="FN438" s="15"/>
      <c r="FO438" s="15"/>
      <c r="FP438" s="15"/>
      <c r="FQ438" s="15"/>
      <c r="FR438" s="15"/>
      <c r="FS438" s="15"/>
      <c r="FT438" s="15"/>
      <c r="FU438" s="15"/>
      <c r="FV438" s="15"/>
      <c r="FW438" s="15"/>
      <c r="FX438" s="15"/>
      <c r="FY438" s="15"/>
      <c r="FZ438" s="15"/>
      <c r="GA438" s="15"/>
      <c r="GB438" s="15"/>
      <c r="GC438" s="15"/>
      <c r="GD438" s="15"/>
      <c r="GE438" s="15"/>
      <c r="GF438" s="15"/>
      <c r="GG438" s="15"/>
      <c r="GH438" s="15"/>
      <c r="GI438" s="15"/>
      <c r="GJ438" s="15"/>
      <c r="GK438" s="15"/>
      <c r="GL438" s="15"/>
      <c r="GM438" s="15"/>
      <c r="GN438" s="15"/>
      <c r="GO438" s="15"/>
      <c r="GP438" s="15"/>
      <c r="GQ438" s="15"/>
      <c r="GR438" s="15"/>
      <c r="GS438" s="15"/>
      <c r="GT438" s="15"/>
      <c r="GU438" s="15"/>
      <c r="GV438" s="15"/>
      <c r="GW438" s="15"/>
      <c r="GX438" s="15"/>
      <c r="GY438" s="15"/>
      <c r="GZ438" s="15"/>
      <c r="HA438" s="15"/>
      <c r="HB438" s="15"/>
      <c r="HC438" s="15"/>
      <c r="HD438" s="15"/>
      <c r="HE438" s="15"/>
      <c r="HF438" s="15"/>
      <c r="HG438" s="15"/>
      <c r="HH438" s="15"/>
      <c r="HI438" s="15"/>
      <c r="HJ438" s="15"/>
      <c r="HK438" s="15"/>
      <c r="HL438" s="15"/>
      <c r="HM438" s="15"/>
      <c r="HN438" s="15"/>
      <c r="HO438" s="15"/>
      <c r="HP438" s="15"/>
      <c r="HQ438" s="15"/>
      <c r="HR438" s="15"/>
      <c r="HS438" s="15"/>
      <c r="HT438" s="15"/>
      <c r="HU438" s="15"/>
      <c r="HV438" s="15"/>
      <c r="HW438" s="15"/>
      <c r="HX438" s="15"/>
      <c r="HY438" s="15"/>
      <c r="HZ438" s="15"/>
      <c r="IA438" s="15"/>
      <c r="IB438" s="15"/>
      <c r="IC438" s="15"/>
      <c r="ID438" s="15"/>
      <c r="IE438" s="15"/>
      <c r="IF438" s="15"/>
      <c r="IG438" s="15"/>
      <c r="IH438" s="15"/>
      <c r="II438" s="15"/>
      <c r="IJ438" s="15"/>
      <c r="IK438" s="15"/>
      <c r="IL438" s="15"/>
      <c r="IM438" s="15"/>
      <c r="IN438" s="15"/>
      <c r="IO438" s="15"/>
      <c r="IP438" s="15"/>
      <c r="IQ438" s="15"/>
      <c r="IR438" s="15"/>
      <c r="IS438" s="15"/>
      <c r="IT438" s="15"/>
      <c r="IU438" s="15"/>
      <c r="IV438" s="15"/>
    </row>
    <row r="439" spans="1:256" s="105" customFormat="1" ht="14.25" customHeight="1">
      <c r="A439" s="16"/>
      <c r="B439" s="59"/>
      <c r="C439" s="183"/>
      <c r="D439" s="184"/>
      <c r="E439" s="601"/>
      <c r="F439" s="229"/>
      <c r="G439" s="204"/>
      <c r="H439" s="109"/>
      <c r="I439" s="28"/>
      <c r="J439" s="28"/>
      <c r="K439" s="28"/>
      <c r="L439" s="28"/>
      <c r="M439" s="28"/>
      <c r="N439" s="28"/>
      <c r="O439" s="69"/>
      <c r="P439" s="69"/>
      <c r="Q439" s="15"/>
      <c r="R439" s="15"/>
      <c r="S439" s="15"/>
      <c r="T439" s="15"/>
      <c r="U439" s="15"/>
      <c r="V439" s="15"/>
      <c r="W439" s="15"/>
      <c r="X439" s="15"/>
      <c r="Y439" s="15"/>
      <c r="Z439" s="15"/>
      <c r="AA439" s="15"/>
      <c r="AB439" s="15"/>
      <c r="AC439" s="15"/>
      <c r="AD439" s="15"/>
      <c r="AE439" s="15"/>
      <c r="AF439" s="15"/>
      <c r="AG439" s="15"/>
      <c r="AH439" s="15"/>
      <c r="AI439" s="15"/>
      <c r="AJ439" s="15"/>
      <c r="AK439" s="15"/>
      <c r="AL439" s="15"/>
      <c r="AM439" s="15"/>
      <c r="AN439" s="15"/>
      <c r="AO439" s="15"/>
      <c r="AP439" s="15"/>
      <c r="AQ439" s="15"/>
      <c r="AR439" s="15"/>
      <c r="AS439" s="15"/>
      <c r="AT439" s="15"/>
      <c r="AU439" s="15"/>
      <c r="AV439" s="15"/>
      <c r="AW439" s="15"/>
      <c r="AX439" s="15"/>
      <c r="AY439" s="15"/>
      <c r="AZ439" s="15"/>
      <c r="BA439" s="15"/>
      <c r="BB439" s="15"/>
      <c r="BC439" s="15"/>
      <c r="BD439" s="15"/>
      <c r="BE439" s="15"/>
      <c r="BF439" s="15"/>
      <c r="BG439" s="15"/>
      <c r="BH439" s="15"/>
      <c r="BI439" s="15"/>
      <c r="BJ439" s="15"/>
      <c r="BK439" s="15"/>
      <c r="BL439" s="15"/>
      <c r="BM439" s="15"/>
      <c r="BN439" s="15"/>
      <c r="BO439" s="15"/>
      <c r="BP439" s="15"/>
      <c r="BQ439" s="15"/>
      <c r="BR439" s="15"/>
      <c r="BS439" s="15"/>
      <c r="BT439" s="15"/>
      <c r="BU439" s="15"/>
      <c r="BV439" s="15"/>
      <c r="BW439" s="15"/>
      <c r="BX439" s="15"/>
      <c r="BY439" s="15"/>
      <c r="BZ439" s="15"/>
      <c r="CA439" s="15"/>
      <c r="CB439" s="15"/>
      <c r="CC439" s="15"/>
      <c r="CD439" s="15"/>
      <c r="CE439" s="15"/>
      <c r="CF439" s="15"/>
      <c r="CG439" s="15"/>
      <c r="CH439" s="15"/>
      <c r="CI439" s="15"/>
      <c r="CJ439" s="15"/>
      <c r="CK439" s="15"/>
      <c r="CL439" s="15"/>
      <c r="CM439" s="15"/>
      <c r="CN439" s="15"/>
      <c r="CO439" s="15"/>
      <c r="CP439" s="15"/>
      <c r="CQ439" s="15"/>
      <c r="CR439" s="15"/>
      <c r="CS439" s="15"/>
      <c r="CT439" s="15"/>
      <c r="CU439" s="15"/>
      <c r="CV439" s="15"/>
      <c r="CW439" s="15"/>
      <c r="CX439" s="15"/>
      <c r="CY439" s="15"/>
      <c r="CZ439" s="15"/>
      <c r="DA439" s="15"/>
      <c r="DB439" s="15"/>
      <c r="DC439" s="15"/>
      <c r="DD439" s="15"/>
      <c r="DE439" s="15"/>
      <c r="DF439" s="15"/>
      <c r="DG439" s="15"/>
      <c r="DH439" s="15"/>
      <c r="DI439" s="15"/>
      <c r="DJ439" s="15"/>
      <c r="DK439" s="15"/>
      <c r="DL439" s="15"/>
      <c r="DM439" s="15"/>
      <c r="DN439" s="15"/>
      <c r="DO439" s="15"/>
      <c r="DP439" s="15"/>
      <c r="DQ439" s="15"/>
      <c r="DR439" s="15"/>
      <c r="DS439" s="15"/>
      <c r="DT439" s="15"/>
      <c r="DU439" s="15"/>
      <c r="DV439" s="15"/>
      <c r="DW439" s="15"/>
      <c r="DX439" s="15"/>
      <c r="DY439" s="15"/>
      <c r="DZ439" s="15"/>
      <c r="EA439" s="15"/>
      <c r="EB439" s="15"/>
      <c r="EC439" s="15"/>
      <c r="ED439" s="15"/>
      <c r="EE439" s="15"/>
      <c r="EF439" s="15"/>
      <c r="EG439" s="15"/>
      <c r="EH439" s="15"/>
      <c r="EI439" s="15"/>
      <c r="EJ439" s="15"/>
      <c r="EK439" s="15"/>
      <c r="EL439" s="15"/>
      <c r="EM439" s="15"/>
      <c r="EN439" s="15"/>
      <c r="EO439" s="15"/>
      <c r="EP439" s="15"/>
      <c r="EQ439" s="15"/>
      <c r="ER439" s="15"/>
      <c r="ES439" s="15"/>
      <c r="ET439" s="15"/>
      <c r="EU439" s="15"/>
      <c r="EV439" s="15"/>
      <c r="EW439" s="15"/>
      <c r="EX439" s="15"/>
      <c r="EY439" s="15"/>
      <c r="EZ439" s="15"/>
      <c r="FA439" s="15"/>
      <c r="FB439" s="15"/>
      <c r="FC439" s="15"/>
      <c r="FD439" s="15"/>
      <c r="FE439" s="15"/>
      <c r="FF439" s="15"/>
      <c r="FG439" s="15"/>
      <c r="FH439" s="15"/>
      <c r="FI439" s="15"/>
      <c r="FJ439" s="15"/>
      <c r="FK439" s="15"/>
      <c r="FL439" s="15"/>
      <c r="FM439" s="15"/>
      <c r="FN439" s="15"/>
      <c r="FO439" s="15"/>
      <c r="FP439" s="15"/>
      <c r="FQ439" s="15"/>
      <c r="FR439" s="15"/>
      <c r="FS439" s="15"/>
      <c r="FT439" s="15"/>
      <c r="FU439" s="15"/>
      <c r="FV439" s="15"/>
      <c r="FW439" s="15"/>
      <c r="FX439" s="15"/>
      <c r="FY439" s="15"/>
      <c r="FZ439" s="15"/>
      <c r="GA439" s="15"/>
      <c r="GB439" s="15"/>
      <c r="GC439" s="15"/>
      <c r="GD439" s="15"/>
      <c r="GE439" s="15"/>
      <c r="GF439" s="15"/>
      <c r="GG439" s="15"/>
      <c r="GH439" s="15"/>
      <c r="GI439" s="15"/>
      <c r="GJ439" s="15"/>
      <c r="GK439" s="15"/>
      <c r="GL439" s="15"/>
      <c r="GM439" s="15"/>
      <c r="GN439" s="15"/>
      <c r="GO439" s="15"/>
      <c r="GP439" s="15"/>
      <c r="GQ439" s="15"/>
      <c r="GR439" s="15"/>
      <c r="GS439" s="15"/>
      <c r="GT439" s="15"/>
      <c r="GU439" s="15"/>
      <c r="GV439" s="15"/>
      <c r="GW439" s="15"/>
      <c r="GX439" s="15"/>
      <c r="GY439" s="15"/>
      <c r="GZ439" s="15"/>
      <c r="HA439" s="15"/>
      <c r="HB439" s="15"/>
      <c r="HC439" s="15"/>
      <c r="HD439" s="15"/>
      <c r="HE439" s="15"/>
      <c r="HF439" s="15"/>
      <c r="HG439" s="15"/>
      <c r="HH439" s="15"/>
      <c r="HI439" s="15"/>
      <c r="HJ439" s="15"/>
      <c r="HK439" s="15"/>
      <c r="HL439" s="15"/>
      <c r="HM439" s="15"/>
      <c r="HN439" s="15"/>
      <c r="HO439" s="15"/>
      <c r="HP439" s="15"/>
      <c r="HQ439" s="15"/>
      <c r="HR439" s="15"/>
      <c r="HS439" s="15"/>
      <c r="HT439" s="15"/>
      <c r="HU439" s="15"/>
      <c r="HV439" s="15"/>
      <c r="HW439" s="15"/>
      <c r="HX439" s="15"/>
      <c r="HY439" s="15"/>
      <c r="HZ439" s="15"/>
      <c r="IA439" s="15"/>
      <c r="IB439" s="15"/>
      <c r="IC439" s="15"/>
      <c r="ID439" s="15"/>
      <c r="IE439" s="15"/>
      <c r="IF439" s="15"/>
      <c r="IG439" s="15"/>
      <c r="IH439" s="15"/>
      <c r="II439" s="15"/>
      <c r="IJ439" s="15"/>
      <c r="IK439" s="15"/>
      <c r="IL439" s="15"/>
      <c r="IM439" s="15"/>
      <c r="IN439" s="15"/>
      <c r="IO439" s="15"/>
      <c r="IP439" s="15"/>
      <c r="IQ439" s="15"/>
      <c r="IR439" s="15"/>
      <c r="IS439" s="15"/>
      <c r="IT439" s="15"/>
      <c r="IU439" s="15"/>
      <c r="IV439" s="15"/>
    </row>
    <row r="440" spans="1:7" ht="15.75" customHeight="1">
      <c r="A440" s="845" t="s">
        <v>76</v>
      </c>
      <c r="B440" s="846"/>
      <c r="C440" s="846"/>
      <c r="D440" s="857"/>
      <c r="E440" s="843"/>
      <c r="F440" s="229"/>
      <c r="G440" s="335"/>
    </row>
    <row r="441" spans="1:7" ht="14.25" customHeight="1">
      <c r="A441" s="454"/>
      <c r="B441" s="455"/>
      <c r="C441" s="455"/>
      <c r="D441" s="458"/>
      <c r="E441" s="185"/>
      <c r="F441" s="229"/>
      <c r="G441" s="335"/>
    </row>
    <row r="442" spans="1:7" ht="23.25" customHeight="1">
      <c r="A442" s="7" t="s">
        <v>325</v>
      </c>
      <c r="B442" s="7" t="s">
        <v>327</v>
      </c>
      <c r="C442" s="5" t="s">
        <v>328</v>
      </c>
      <c r="D442" s="44" t="s">
        <v>471</v>
      </c>
      <c r="E442" s="51" t="s">
        <v>472</v>
      </c>
      <c r="F442" s="5" t="s">
        <v>299</v>
      </c>
      <c r="G442" s="43" t="s">
        <v>473</v>
      </c>
    </row>
    <row r="443" spans="1:7" ht="30.75" customHeight="1">
      <c r="A443" s="130" t="s">
        <v>162</v>
      </c>
      <c r="B443" s="127">
        <v>5511</v>
      </c>
      <c r="C443" s="131" t="s">
        <v>77</v>
      </c>
      <c r="D443" s="156">
        <v>4400</v>
      </c>
      <c r="E443" s="156">
        <v>4400</v>
      </c>
      <c r="F443" s="298">
        <v>4400</v>
      </c>
      <c r="G443" s="157">
        <f>F443/E443*100</f>
        <v>100</v>
      </c>
    </row>
    <row r="444" spans="1:7" ht="12.75">
      <c r="A444" s="179"/>
      <c r="B444" s="196"/>
      <c r="C444" s="195" t="s">
        <v>149</v>
      </c>
      <c r="D444" s="180">
        <f>SUM(D443:D443)</f>
        <v>4400</v>
      </c>
      <c r="E444" s="180">
        <f>SUM(E443:E443)</f>
        <v>4400</v>
      </c>
      <c r="F444" s="180">
        <f>SUM(F443:F443)</f>
        <v>4400</v>
      </c>
      <c r="G444" s="208">
        <f>F444/E444*100</f>
        <v>100</v>
      </c>
    </row>
    <row r="445" spans="1:7" ht="10.5" customHeight="1">
      <c r="A445" s="16"/>
      <c r="B445" s="59"/>
      <c r="C445" s="183"/>
      <c r="D445" s="184"/>
      <c r="E445" s="185"/>
      <c r="F445" s="229"/>
      <c r="G445" s="335"/>
    </row>
    <row r="446" spans="1:256" s="28" customFormat="1" ht="12.75">
      <c r="A446" s="188"/>
      <c r="B446" s="198"/>
      <c r="C446" s="197" t="s">
        <v>742</v>
      </c>
      <c r="D446" s="189">
        <f>D424+D444+D431</f>
        <v>15220</v>
      </c>
      <c r="E446" s="189">
        <f>E424+E444+E431+E438</f>
        <v>24662</v>
      </c>
      <c r="F446" s="189">
        <f>F424+F444+F431+F438</f>
        <v>14645</v>
      </c>
      <c r="G446" s="209">
        <f>F446/E446*100</f>
        <v>59.38285621604087</v>
      </c>
      <c r="H446" s="109"/>
      <c r="O446" s="69"/>
      <c r="P446" s="69"/>
      <c r="Q446" s="69"/>
      <c r="R446" s="69"/>
      <c r="S446" s="69"/>
      <c r="T446" s="69"/>
      <c r="U446" s="69"/>
      <c r="V446" s="69"/>
      <c r="W446" s="69"/>
      <c r="X446" s="69"/>
      <c r="Y446" s="69"/>
      <c r="Z446" s="69"/>
      <c r="AA446" s="69"/>
      <c r="AB446" s="69"/>
      <c r="AC446" s="69"/>
      <c r="AD446" s="69"/>
      <c r="AE446" s="69"/>
      <c r="AF446" s="69"/>
      <c r="AG446" s="69"/>
      <c r="AH446" s="69"/>
      <c r="AI446" s="69"/>
      <c r="AJ446" s="69"/>
      <c r="AK446" s="69"/>
      <c r="AL446" s="69"/>
      <c r="AM446" s="69"/>
      <c r="AN446" s="69"/>
      <c r="AO446" s="69"/>
      <c r="AP446" s="69"/>
      <c r="AQ446" s="69"/>
      <c r="AR446" s="69"/>
      <c r="AS446" s="69"/>
      <c r="AT446" s="69"/>
      <c r="AU446" s="69"/>
      <c r="AV446" s="69"/>
      <c r="AW446" s="69"/>
      <c r="AX446" s="69"/>
      <c r="AY446" s="69"/>
      <c r="AZ446" s="69"/>
      <c r="BA446" s="69"/>
      <c r="BB446" s="69"/>
      <c r="BC446" s="69"/>
      <c r="BD446" s="69"/>
      <c r="BE446" s="69"/>
      <c r="BF446" s="69"/>
      <c r="BG446" s="69"/>
      <c r="BH446" s="69"/>
      <c r="BI446" s="69"/>
      <c r="BJ446" s="69"/>
      <c r="BK446" s="69"/>
      <c r="BL446" s="69"/>
      <c r="BM446" s="69"/>
      <c r="BN446" s="69"/>
      <c r="BO446" s="69"/>
      <c r="BP446" s="69"/>
      <c r="BQ446" s="69"/>
      <c r="BR446" s="69"/>
      <c r="BS446" s="69"/>
      <c r="BT446" s="69"/>
      <c r="BU446" s="69"/>
      <c r="BV446" s="69"/>
      <c r="BW446" s="69"/>
      <c r="BX446" s="69"/>
      <c r="BY446" s="69"/>
      <c r="BZ446" s="69"/>
      <c r="CA446" s="69"/>
      <c r="CB446" s="69"/>
      <c r="CC446" s="69"/>
      <c r="CD446" s="69"/>
      <c r="CE446" s="69"/>
      <c r="CF446" s="69"/>
      <c r="CG446" s="69"/>
      <c r="CH446" s="69"/>
      <c r="CI446" s="69"/>
      <c r="CJ446" s="69"/>
      <c r="CK446" s="69"/>
      <c r="CL446" s="69"/>
      <c r="CM446" s="69"/>
      <c r="CN446" s="69"/>
      <c r="CO446" s="69"/>
      <c r="CP446" s="69"/>
      <c r="CQ446" s="69"/>
      <c r="CR446" s="69"/>
      <c r="CS446" s="69"/>
      <c r="CT446" s="69"/>
      <c r="CU446" s="69"/>
      <c r="CV446" s="69"/>
      <c r="CW446" s="69"/>
      <c r="CX446" s="69"/>
      <c r="CY446" s="69"/>
      <c r="CZ446" s="69"/>
      <c r="DA446" s="69"/>
      <c r="DB446" s="69"/>
      <c r="DC446" s="69"/>
      <c r="DD446" s="69"/>
      <c r="DE446" s="69"/>
      <c r="DF446" s="69"/>
      <c r="DG446" s="69"/>
      <c r="DH446" s="69"/>
      <c r="DI446" s="69"/>
      <c r="DJ446" s="69"/>
      <c r="DK446" s="69"/>
      <c r="DL446" s="69"/>
      <c r="DM446" s="69"/>
      <c r="DN446" s="69"/>
      <c r="DO446" s="69"/>
      <c r="DP446" s="69"/>
      <c r="DQ446" s="69"/>
      <c r="DR446" s="69"/>
      <c r="DS446" s="69"/>
      <c r="DT446" s="69"/>
      <c r="DU446" s="69"/>
      <c r="DV446" s="69"/>
      <c r="DW446" s="69"/>
      <c r="DX446" s="69"/>
      <c r="DY446" s="69"/>
      <c r="DZ446" s="69"/>
      <c r="EA446" s="69"/>
      <c r="EB446" s="69"/>
      <c r="EC446" s="69"/>
      <c r="ED446" s="69"/>
      <c r="EE446" s="69"/>
      <c r="EF446" s="69"/>
      <c r="EG446" s="69"/>
      <c r="EH446" s="69"/>
      <c r="EI446" s="69"/>
      <c r="EJ446" s="69"/>
      <c r="EK446" s="69"/>
      <c r="EL446" s="69"/>
      <c r="EM446" s="69"/>
      <c r="EN446" s="69"/>
      <c r="EO446" s="69"/>
      <c r="EP446" s="69"/>
      <c r="EQ446" s="69"/>
      <c r="ER446" s="69"/>
      <c r="ES446" s="69"/>
      <c r="ET446" s="69"/>
      <c r="EU446" s="69"/>
      <c r="EV446" s="69"/>
      <c r="EW446" s="69"/>
      <c r="EX446" s="69"/>
      <c r="EY446" s="69"/>
      <c r="EZ446" s="69"/>
      <c r="FA446" s="69"/>
      <c r="FB446" s="69"/>
      <c r="FC446" s="69"/>
      <c r="FD446" s="69"/>
      <c r="FE446" s="69"/>
      <c r="FF446" s="69"/>
      <c r="FG446" s="69"/>
      <c r="FH446" s="69"/>
      <c r="FI446" s="69"/>
      <c r="FJ446" s="69"/>
      <c r="FK446" s="69"/>
      <c r="FL446" s="69"/>
      <c r="FM446" s="69"/>
      <c r="FN446" s="69"/>
      <c r="FO446" s="69"/>
      <c r="FP446" s="69"/>
      <c r="FQ446" s="69"/>
      <c r="FR446" s="69"/>
      <c r="FS446" s="69"/>
      <c r="FT446" s="69"/>
      <c r="FU446" s="69"/>
      <c r="FV446" s="69"/>
      <c r="FW446" s="69"/>
      <c r="FX446" s="69"/>
      <c r="FY446" s="69"/>
      <c r="FZ446" s="69"/>
      <c r="GA446" s="69"/>
      <c r="GB446" s="69"/>
      <c r="GC446" s="69"/>
      <c r="GD446" s="69"/>
      <c r="GE446" s="69"/>
      <c r="GF446" s="69"/>
      <c r="GG446" s="69"/>
      <c r="GH446" s="69"/>
      <c r="GI446" s="69"/>
      <c r="GJ446" s="69"/>
      <c r="GK446" s="69"/>
      <c r="GL446" s="69"/>
      <c r="GM446" s="69"/>
      <c r="GN446" s="69"/>
      <c r="GO446" s="69"/>
      <c r="GP446" s="69"/>
      <c r="GQ446" s="69"/>
      <c r="GR446" s="69"/>
      <c r="GS446" s="69"/>
      <c r="GT446" s="69"/>
      <c r="GU446" s="69"/>
      <c r="GV446" s="69"/>
      <c r="GW446" s="69"/>
      <c r="GX446" s="69"/>
      <c r="GY446" s="69"/>
      <c r="GZ446" s="69"/>
      <c r="HA446" s="69"/>
      <c r="HB446" s="69"/>
      <c r="HC446" s="69"/>
      <c r="HD446" s="69"/>
      <c r="HE446" s="69"/>
      <c r="HF446" s="69"/>
      <c r="HG446" s="69"/>
      <c r="HH446" s="69"/>
      <c r="HI446" s="69"/>
      <c r="HJ446" s="69"/>
      <c r="HK446" s="69"/>
      <c r="HL446" s="69"/>
      <c r="HM446" s="69"/>
      <c r="HN446" s="69"/>
      <c r="HO446" s="69"/>
      <c r="HP446" s="69"/>
      <c r="HQ446" s="69"/>
      <c r="HR446" s="69"/>
      <c r="HS446" s="69"/>
      <c r="HT446" s="69"/>
      <c r="HU446" s="69"/>
      <c r="HV446" s="69"/>
      <c r="HW446" s="69"/>
      <c r="HX446" s="69"/>
      <c r="HY446" s="69"/>
      <c r="HZ446" s="69"/>
      <c r="IA446" s="69"/>
      <c r="IB446" s="69"/>
      <c r="IC446" s="69"/>
      <c r="ID446" s="69"/>
      <c r="IE446" s="69"/>
      <c r="IF446" s="69"/>
      <c r="IG446" s="69"/>
      <c r="IH446" s="69"/>
      <c r="II446" s="69"/>
      <c r="IJ446" s="69"/>
      <c r="IK446" s="69"/>
      <c r="IL446" s="69"/>
      <c r="IM446" s="69"/>
      <c r="IN446" s="69"/>
      <c r="IO446" s="69"/>
      <c r="IP446" s="69"/>
      <c r="IQ446" s="69"/>
      <c r="IR446" s="69"/>
      <c r="IS446" s="69"/>
      <c r="IT446" s="69"/>
      <c r="IU446" s="69"/>
      <c r="IV446" s="69"/>
    </row>
    <row r="447" spans="1:23" s="207" customFormat="1" ht="12" customHeight="1">
      <c r="A447" s="16"/>
      <c r="B447" s="59"/>
      <c r="C447" s="183"/>
      <c r="D447" s="184"/>
      <c r="E447" s="251"/>
      <c r="F447" s="186"/>
      <c r="G447" s="70"/>
      <c r="W447" s="207" t="s">
        <v>486</v>
      </c>
    </row>
    <row r="448" spans="1:256" s="28" customFormat="1" ht="15.75">
      <c r="A448" s="206" t="s">
        <v>453</v>
      </c>
      <c r="B448" s="207"/>
      <c r="C448" s="207"/>
      <c r="D448" s="302"/>
      <c r="E448" s="207"/>
      <c r="F448" s="207"/>
      <c r="G448" s="207"/>
      <c r="O448" s="69" t="s">
        <v>615</v>
      </c>
      <c r="P448" s="15"/>
      <c r="Q448" s="15"/>
      <c r="R448" s="15"/>
      <c r="S448" s="15"/>
      <c r="T448" s="15"/>
      <c r="U448" s="15"/>
      <c r="V448" s="15"/>
      <c r="W448" s="15"/>
      <c r="X448" s="15"/>
      <c r="Y448" s="15"/>
      <c r="Z448" s="15"/>
      <c r="AA448" s="15"/>
      <c r="AB448" s="15"/>
      <c r="AC448" s="15"/>
      <c r="AD448" s="15"/>
      <c r="AE448" s="15"/>
      <c r="AF448" s="15"/>
      <c r="AG448" s="15"/>
      <c r="AH448" s="15"/>
      <c r="AI448" s="15"/>
      <c r="AJ448" s="15"/>
      <c r="AK448" s="15"/>
      <c r="AL448" s="15"/>
      <c r="AM448" s="15"/>
      <c r="AN448" s="15"/>
      <c r="AO448" s="15"/>
      <c r="AP448" s="15"/>
      <c r="AQ448" s="15"/>
      <c r="AR448" s="15"/>
      <c r="AS448" s="15"/>
      <c r="AT448" s="15"/>
      <c r="AU448" s="15"/>
      <c r="AV448" s="15"/>
      <c r="AW448" s="15"/>
      <c r="AX448" s="15"/>
      <c r="AY448" s="15"/>
      <c r="AZ448" s="15"/>
      <c r="BA448" s="15"/>
      <c r="BB448" s="15"/>
      <c r="BC448" s="15"/>
      <c r="BD448" s="15"/>
      <c r="BE448" s="15"/>
      <c r="BF448" s="15"/>
      <c r="BG448" s="15"/>
      <c r="BH448" s="15"/>
      <c r="BI448" s="15"/>
      <c r="BJ448" s="15"/>
      <c r="BK448" s="15"/>
      <c r="BL448" s="15"/>
      <c r="BM448" s="15"/>
      <c r="BN448" s="15"/>
      <c r="BO448" s="15"/>
      <c r="BP448" s="15"/>
      <c r="BQ448" s="15"/>
      <c r="BR448" s="15"/>
      <c r="BS448" s="15"/>
      <c r="BT448" s="15"/>
      <c r="BU448" s="15"/>
      <c r="BV448" s="15"/>
      <c r="BW448" s="15"/>
      <c r="BX448" s="15"/>
      <c r="BY448" s="15"/>
      <c r="BZ448" s="15"/>
      <c r="CA448" s="15"/>
      <c r="CB448" s="15"/>
      <c r="CC448" s="15"/>
      <c r="CD448" s="15"/>
      <c r="CE448" s="15"/>
      <c r="CF448" s="15"/>
      <c r="CG448" s="15"/>
      <c r="CH448" s="15"/>
      <c r="CI448" s="15"/>
      <c r="CJ448" s="15"/>
      <c r="CK448" s="15"/>
      <c r="CL448" s="15"/>
      <c r="CM448" s="15"/>
      <c r="CN448" s="15"/>
      <c r="CO448" s="15"/>
      <c r="CP448" s="15"/>
      <c r="CQ448" s="15"/>
      <c r="CR448" s="15"/>
      <c r="CS448" s="15"/>
      <c r="CT448" s="15"/>
      <c r="CU448" s="15"/>
      <c r="CV448" s="15"/>
      <c r="CW448" s="15"/>
      <c r="CX448" s="15"/>
      <c r="CY448" s="15"/>
      <c r="CZ448" s="15"/>
      <c r="DA448" s="15"/>
      <c r="DB448" s="15"/>
      <c r="DC448" s="15"/>
      <c r="DD448" s="15"/>
      <c r="DE448" s="15"/>
      <c r="DF448" s="15"/>
      <c r="DG448" s="15"/>
      <c r="DH448" s="15"/>
      <c r="DI448" s="15"/>
      <c r="DJ448" s="15"/>
      <c r="DK448" s="15"/>
      <c r="DL448" s="15"/>
      <c r="DM448" s="15"/>
      <c r="DN448" s="15"/>
      <c r="DO448" s="15"/>
      <c r="DP448" s="15"/>
      <c r="DQ448" s="15"/>
      <c r="DR448" s="15"/>
      <c r="DS448" s="15"/>
      <c r="DT448" s="15"/>
      <c r="DU448" s="15"/>
      <c r="DV448" s="15"/>
      <c r="DW448" s="15"/>
      <c r="DX448" s="15"/>
      <c r="DY448" s="15"/>
      <c r="DZ448" s="15"/>
      <c r="EA448" s="15"/>
      <c r="EB448" s="15"/>
      <c r="EC448" s="15"/>
      <c r="ED448" s="15"/>
      <c r="EE448" s="15"/>
      <c r="EF448" s="15"/>
      <c r="EG448" s="15"/>
      <c r="EH448" s="15"/>
      <c r="EI448" s="15"/>
      <c r="EJ448" s="15"/>
      <c r="EK448" s="15"/>
      <c r="EL448" s="15"/>
      <c r="EM448" s="15"/>
      <c r="EN448" s="15"/>
      <c r="EO448" s="15"/>
      <c r="EP448" s="15"/>
      <c r="EQ448" s="15"/>
      <c r="ER448" s="15"/>
      <c r="ES448" s="15"/>
      <c r="ET448" s="15"/>
      <c r="EU448" s="15"/>
      <c r="EV448" s="15"/>
      <c r="EW448" s="15"/>
      <c r="EX448" s="15"/>
      <c r="EY448" s="15"/>
      <c r="EZ448" s="15"/>
      <c r="FA448" s="15"/>
      <c r="FB448" s="15"/>
      <c r="FC448" s="15"/>
      <c r="FD448" s="15"/>
      <c r="FE448" s="15"/>
      <c r="FF448" s="15"/>
      <c r="FG448" s="15"/>
      <c r="FH448" s="15"/>
      <c r="FI448" s="15"/>
      <c r="FJ448" s="15"/>
      <c r="FK448" s="15"/>
      <c r="FL448" s="15"/>
      <c r="FM448" s="15"/>
      <c r="FN448" s="15"/>
      <c r="FO448" s="15"/>
      <c r="FP448" s="15"/>
      <c r="FQ448" s="15"/>
      <c r="FR448" s="15"/>
      <c r="FS448" s="15"/>
      <c r="FT448" s="15"/>
      <c r="FU448" s="15"/>
      <c r="FV448" s="15"/>
      <c r="FW448" s="15"/>
      <c r="FX448" s="15"/>
      <c r="FY448" s="15"/>
      <c r="FZ448" s="15"/>
      <c r="GA448" s="15"/>
      <c r="GB448" s="15"/>
      <c r="GC448" s="15"/>
      <c r="GD448" s="15"/>
      <c r="GE448" s="15"/>
      <c r="GF448" s="15"/>
      <c r="GG448" s="15"/>
      <c r="GH448" s="15"/>
      <c r="GI448" s="15"/>
      <c r="GJ448" s="15"/>
      <c r="GK448" s="15"/>
      <c r="GL448" s="15"/>
      <c r="GM448" s="15"/>
      <c r="GN448" s="15"/>
      <c r="GO448" s="15"/>
      <c r="GP448" s="15"/>
      <c r="GQ448" s="15"/>
      <c r="GR448" s="15"/>
      <c r="GS448" s="15"/>
      <c r="GT448" s="15"/>
      <c r="GU448" s="15"/>
      <c r="GV448" s="15"/>
      <c r="GW448" s="15"/>
      <c r="GX448" s="15"/>
      <c r="GY448" s="15"/>
      <c r="GZ448" s="15"/>
      <c r="HA448" s="15"/>
      <c r="HB448" s="15"/>
      <c r="HC448" s="15"/>
      <c r="HD448" s="15"/>
      <c r="HE448" s="15"/>
      <c r="HF448" s="15"/>
      <c r="HG448" s="15"/>
      <c r="HH448" s="15"/>
      <c r="HI448" s="15"/>
      <c r="HJ448" s="15"/>
      <c r="HK448" s="15"/>
      <c r="HL448" s="15"/>
      <c r="HM448" s="15"/>
      <c r="HN448" s="15"/>
      <c r="HO448" s="15"/>
      <c r="HP448" s="15"/>
      <c r="HQ448" s="15"/>
      <c r="HR448" s="15"/>
      <c r="HS448" s="15"/>
      <c r="HT448" s="15"/>
      <c r="HU448" s="15"/>
      <c r="HV448" s="15"/>
      <c r="HW448" s="15"/>
      <c r="HX448" s="15"/>
      <c r="HY448" s="15"/>
      <c r="HZ448" s="15"/>
      <c r="IA448" s="15"/>
      <c r="IB448" s="15"/>
      <c r="IC448" s="15"/>
      <c r="ID448" s="15"/>
      <c r="IE448" s="15"/>
      <c r="IF448" s="15"/>
      <c r="IG448" s="15"/>
      <c r="IH448" s="15"/>
      <c r="II448" s="15"/>
      <c r="IJ448" s="15"/>
      <c r="IK448" s="15"/>
      <c r="IL448" s="15"/>
      <c r="IM448" s="15"/>
      <c r="IN448" s="15"/>
      <c r="IO448" s="15"/>
      <c r="IP448" s="15"/>
      <c r="IQ448" s="15"/>
      <c r="IR448" s="15"/>
      <c r="IS448" s="15"/>
      <c r="IT448" s="15"/>
      <c r="IU448" s="15"/>
      <c r="IV448" s="15"/>
    </row>
    <row r="449" spans="1:256" s="28" customFormat="1" ht="12" customHeight="1">
      <c r="A449" s="58"/>
      <c r="B449" s="14"/>
      <c r="C449"/>
      <c r="D449" s="15"/>
      <c r="E449" s="15"/>
      <c r="F449" s="15"/>
      <c r="G449"/>
      <c r="O449" s="69" t="s">
        <v>616</v>
      </c>
      <c r="P449" s="15"/>
      <c r="Q449" s="15"/>
      <c r="R449" s="15"/>
      <c r="S449" s="15"/>
      <c r="T449" s="15"/>
      <c r="U449" s="15"/>
      <c r="V449" s="15"/>
      <c r="W449" s="15"/>
      <c r="X449" s="15"/>
      <c r="Y449" s="15"/>
      <c r="Z449" s="15"/>
      <c r="AA449" s="15"/>
      <c r="AB449" s="15"/>
      <c r="AC449" s="15"/>
      <c r="AD449" s="15"/>
      <c r="AE449" s="15"/>
      <c r="AF449" s="15"/>
      <c r="AG449" s="15"/>
      <c r="AH449" s="15"/>
      <c r="AI449" s="15"/>
      <c r="AJ449" s="15"/>
      <c r="AK449" s="15"/>
      <c r="AL449" s="15"/>
      <c r="AM449" s="15"/>
      <c r="AN449" s="15"/>
      <c r="AO449" s="15"/>
      <c r="AP449" s="15"/>
      <c r="AQ449" s="15"/>
      <c r="AR449" s="15"/>
      <c r="AS449" s="15"/>
      <c r="AT449" s="15"/>
      <c r="AU449" s="15"/>
      <c r="AV449" s="15"/>
      <c r="AW449" s="15"/>
      <c r="AX449" s="15"/>
      <c r="AY449" s="15"/>
      <c r="AZ449" s="15"/>
      <c r="BA449" s="15"/>
      <c r="BB449" s="15"/>
      <c r="BC449" s="15"/>
      <c r="BD449" s="15"/>
      <c r="BE449" s="15"/>
      <c r="BF449" s="15"/>
      <c r="BG449" s="15"/>
      <c r="BH449" s="15"/>
      <c r="BI449" s="15"/>
      <c r="BJ449" s="15"/>
      <c r="BK449" s="15"/>
      <c r="BL449" s="15"/>
      <c r="BM449" s="15"/>
      <c r="BN449" s="15"/>
      <c r="BO449" s="15"/>
      <c r="BP449" s="15"/>
      <c r="BQ449" s="15"/>
      <c r="BR449" s="15"/>
      <c r="BS449" s="15"/>
      <c r="BT449" s="15"/>
      <c r="BU449" s="15"/>
      <c r="BV449" s="15"/>
      <c r="BW449" s="15"/>
      <c r="BX449" s="15"/>
      <c r="BY449" s="15"/>
      <c r="BZ449" s="15"/>
      <c r="CA449" s="15"/>
      <c r="CB449" s="15"/>
      <c r="CC449" s="15"/>
      <c r="CD449" s="15"/>
      <c r="CE449" s="15"/>
      <c r="CF449" s="15"/>
      <c r="CG449" s="15"/>
      <c r="CH449" s="15"/>
      <c r="CI449" s="15"/>
      <c r="CJ449" s="15"/>
      <c r="CK449" s="15"/>
      <c r="CL449" s="15"/>
      <c r="CM449" s="15"/>
      <c r="CN449" s="15"/>
      <c r="CO449" s="15"/>
      <c r="CP449" s="15"/>
      <c r="CQ449" s="15"/>
      <c r="CR449" s="15"/>
      <c r="CS449" s="15"/>
      <c r="CT449" s="15"/>
      <c r="CU449" s="15"/>
      <c r="CV449" s="15"/>
      <c r="CW449" s="15"/>
      <c r="CX449" s="15"/>
      <c r="CY449" s="15"/>
      <c r="CZ449" s="15"/>
      <c r="DA449" s="15"/>
      <c r="DB449" s="15"/>
      <c r="DC449" s="15"/>
      <c r="DD449" s="15"/>
      <c r="DE449" s="15"/>
      <c r="DF449" s="15"/>
      <c r="DG449" s="15"/>
      <c r="DH449" s="15"/>
      <c r="DI449" s="15"/>
      <c r="DJ449" s="15"/>
      <c r="DK449" s="15"/>
      <c r="DL449" s="15"/>
      <c r="DM449" s="15"/>
      <c r="DN449" s="15"/>
      <c r="DO449" s="15"/>
      <c r="DP449" s="15"/>
      <c r="DQ449" s="15"/>
      <c r="DR449" s="15"/>
      <c r="DS449" s="15"/>
      <c r="DT449" s="15"/>
      <c r="DU449" s="15"/>
      <c r="DV449" s="15"/>
      <c r="DW449" s="15"/>
      <c r="DX449" s="15"/>
      <c r="DY449" s="15"/>
      <c r="DZ449" s="15"/>
      <c r="EA449" s="15"/>
      <c r="EB449" s="15"/>
      <c r="EC449" s="15"/>
      <c r="ED449" s="15"/>
      <c r="EE449" s="15"/>
      <c r="EF449" s="15"/>
      <c r="EG449" s="15"/>
      <c r="EH449" s="15"/>
      <c r="EI449" s="15"/>
      <c r="EJ449" s="15"/>
      <c r="EK449" s="15"/>
      <c r="EL449" s="15"/>
      <c r="EM449" s="15"/>
      <c r="EN449" s="15"/>
      <c r="EO449" s="15"/>
      <c r="EP449" s="15"/>
      <c r="EQ449" s="15"/>
      <c r="ER449" s="15"/>
      <c r="ES449" s="15"/>
      <c r="ET449" s="15"/>
      <c r="EU449" s="15"/>
      <c r="EV449" s="15"/>
      <c r="EW449" s="15"/>
      <c r="EX449" s="15"/>
      <c r="EY449" s="15"/>
      <c r="EZ449" s="15"/>
      <c r="FA449" s="15"/>
      <c r="FB449" s="15"/>
      <c r="FC449" s="15"/>
      <c r="FD449" s="15"/>
      <c r="FE449" s="15"/>
      <c r="FF449" s="15"/>
      <c r="FG449" s="15"/>
      <c r="FH449" s="15"/>
      <c r="FI449" s="15"/>
      <c r="FJ449" s="15"/>
      <c r="FK449" s="15"/>
      <c r="FL449" s="15"/>
      <c r="FM449" s="15"/>
      <c r="FN449" s="15"/>
      <c r="FO449" s="15"/>
      <c r="FP449" s="15"/>
      <c r="FQ449" s="15"/>
      <c r="FR449" s="15"/>
      <c r="FS449" s="15"/>
      <c r="FT449" s="15"/>
      <c r="FU449" s="15"/>
      <c r="FV449" s="15"/>
      <c r="FW449" s="15"/>
      <c r="FX449" s="15"/>
      <c r="FY449" s="15"/>
      <c r="FZ449" s="15"/>
      <c r="GA449" s="15"/>
      <c r="GB449" s="15"/>
      <c r="GC449" s="15"/>
      <c r="GD449" s="15"/>
      <c r="GE449" s="15"/>
      <c r="GF449" s="15"/>
      <c r="GG449" s="15"/>
      <c r="GH449" s="15"/>
      <c r="GI449" s="15"/>
      <c r="GJ449" s="15"/>
      <c r="GK449" s="15"/>
      <c r="GL449" s="15"/>
      <c r="GM449" s="15"/>
      <c r="GN449" s="15"/>
      <c r="GO449" s="15"/>
      <c r="GP449" s="15"/>
      <c r="GQ449" s="15"/>
      <c r="GR449" s="15"/>
      <c r="GS449" s="15"/>
      <c r="GT449" s="15"/>
      <c r="GU449" s="15"/>
      <c r="GV449" s="15"/>
      <c r="GW449" s="15"/>
      <c r="GX449" s="15"/>
      <c r="GY449" s="15"/>
      <c r="GZ449" s="15"/>
      <c r="HA449" s="15"/>
      <c r="HB449" s="15"/>
      <c r="HC449" s="15"/>
      <c r="HD449" s="15"/>
      <c r="HE449" s="15"/>
      <c r="HF449" s="15"/>
      <c r="HG449" s="15"/>
      <c r="HH449" s="15"/>
      <c r="HI449" s="15"/>
      <c r="HJ449" s="15"/>
      <c r="HK449" s="15"/>
      <c r="HL449" s="15"/>
      <c r="HM449" s="15"/>
      <c r="HN449" s="15"/>
      <c r="HO449" s="15"/>
      <c r="HP449" s="15"/>
      <c r="HQ449" s="15"/>
      <c r="HR449" s="15"/>
      <c r="HS449" s="15"/>
      <c r="HT449" s="15"/>
      <c r="HU449" s="15"/>
      <c r="HV449" s="15"/>
      <c r="HW449" s="15"/>
      <c r="HX449" s="15"/>
      <c r="HY449" s="15"/>
      <c r="HZ449" s="15"/>
      <c r="IA449" s="15"/>
      <c r="IB449" s="15"/>
      <c r="IC449" s="15"/>
      <c r="ID449" s="15"/>
      <c r="IE449" s="15"/>
      <c r="IF449" s="15"/>
      <c r="IG449" s="15"/>
      <c r="IH449" s="15"/>
      <c r="II449" s="15"/>
      <c r="IJ449" s="15"/>
      <c r="IK449" s="15"/>
      <c r="IL449" s="15"/>
      <c r="IM449" s="15"/>
      <c r="IN449" s="15"/>
      <c r="IO449" s="15"/>
      <c r="IP449" s="15"/>
      <c r="IQ449" s="15"/>
      <c r="IR449" s="15"/>
      <c r="IS449" s="15"/>
      <c r="IT449" s="15"/>
      <c r="IU449" s="15"/>
      <c r="IV449" s="15"/>
    </row>
    <row r="450" spans="1:256" s="28" customFormat="1" ht="15" customHeight="1">
      <c r="A450" s="66" t="s">
        <v>428</v>
      </c>
      <c r="B450" s="14"/>
      <c r="C450"/>
      <c r="D450" s="15"/>
      <c r="E450" s="15"/>
      <c r="F450" s="15"/>
      <c r="G450"/>
      <c r="O450" s="69"/>
      <c r="P450" s="15"/>
      <c r="Q450" s="15"/>
      <c r="R450" s="15"/>
      <c r="S450" s="15"/>
      <c r="T450" s="15"/>
      <c r="U450" s="15"/>
      <c r="V450" s="15"/>
      <c r="W450" s="15"/>
      <c r="X450" s="15"/>
      <c r="Y450" s="15"/>
      <c r="Z450" s="15"/>
      <c r="AA450" s="15"/>
      <c r="AB450" s="15"/>
      <c r="AC450" s="15"/>
      <c r="AD450" s="15"/>
      <c r="AE450" s="15"/>
      <c r="AF450" s="15"/>
      <c r="AG450" s="15"/>
      <c r="AH450" s="15"/>
      <c r="AI450" s="15"/>
      <c r="AJ450" s="15"/>
      <c r="AK450" s="15"/>
      <c r="AL450" s="15"/>
      <c r="AM450" s="15"/>
      <c r="AN450" s="15"/>
      <c r="AO450" s="15"/>
      <c r="AP450" s="15"/>
      <c r="AQ450" s="15"/>
      <c r="AR450" s="15"/>
      <c r="AS450" s="15"/>
      <c r="AT450" s="15"/>
      <c r="AU450" s="15"/>
      <c r="AV450" s="15"/>
      <c r="AW450" s="15"/>
      <c r="AX450" s="15"/>
      <c r="AY450" s="15"/>
      <c r="AZ450" s="15"/>
      <c r="BA450" s="15"/>
      <c r="BB450" s="15"/>
      <c r="BC450" s="15"/>
      <c r="BD450" s="15"/>
      <c r="BE450" s="15"/>
      <c r="BF450" s="15"/>
      <c r="BG450" s="15"/>
      <c r="BH450" s="15"/>
      <c r="BI450" s="15"/>
      <c r="BJ450" s="15"/>
      <c r="BK450" s="15"/>
      <c r="BL450" s="15"/>
      <c r="BM450" s="15"/>
      <c r="BN450" s="15"/>
      <c r="BO450" s="15"/>
      <c r="BP450" s="15"/>
      <c r="BQ450" s="15"/>
      <c r="BR450" s="15"/>
      <c r="BS450" s="15"/>
      <c r="BT450" s="15"/>
      <c r="BU450" s="15"/>
      <c r="BV450" s="15"/>
      <c r="BW450" s="15"/>
      <c r="BX450" s="15"/>
      <c r="BY450" s="15"/>
      <c r="BZ450" s="15"/>
      <c r="CA450" s="15"/>
      <c r="CB450" s="15"/>
      <c r="CC450" s="15"/>
      <c r="CD450" s="15"/>
      <c r="CE450" s="15"/>
      <c r="CF450" s="15"/>
      <c r="CG450" s="15"/>
      <c r="CH450" s="15"/>
      <c r="CI450" s="15"/>
      <c r="CJ450" s="15"/>
      <c r="CK450" s="15"/>
      <c r="CL450" s="15"/>
      <c r="CM450" s="15"/>
      <c r="CN450" s="15"/>
      <c r="CO450" s="15"/>
      <c r="CP450" s="15"/>
      <c r="CQ450" s="15"/>
      <c r="CR450" s="15"/>
      <c r="CS450" s="15"/>
      <c r="CT450" s="15"/>
      <c r="CU450" s="15"/>
      <c r="CV450" s="15"/>
      <c r="CW450" s="15"/>
      <c r="CX450" s="15"/>
      <c r="CY450" s="15"/>
      <c r="CZ450" s="15"/>
      <c r="DA450" s="15"/>
      <c r="DB450" s="15"/>
      <c r="DC450" s="15"/>
      <c r="DD450" s="15"/>
      <c r="DE450" s="15"/>
      <c r="DF450" s="15"/>
      <c r="DG450" s="15"/>
      <c r="DH450" s="15"/>
      <c r="DI450" s="15"/>
      <c r="DJ450" s="15"/>
      <c r="DK450" s="15"/>
      <c r="DL450" s="15"/>
      <c r="DM450" s="15"/>
      <c r="DN450" s="15"/>
      <c r="DO450" s="15"/>
      <c r="DP450" s="15"/>
      <c r="DQ450" s="15"/>
      <c r="DR450" s="15"/>
      <c r="DS450" s="15"/>
      <c r="DT450" s="15"/>
      <c r="DU450" s="15"/>
      <c r="DV450" s="15"/>
      <c r="DW450" s="15"/>
      <c r="DX450" s="15"/>
      <c r="DY450" s="15"/>
      <c r="DZ450" s="15"/>
      <c r="EA450" s="15"/>
      <c r="EB450" s="15"/>
      <c r="EC450" s="15"/>
      <c r="ED450" s="15"/>
      <c r="EE450" s="15"/>
      <c r="EF450" s="15"/>
      <c r="EG450" s="15"/>
      <c r="EH450" s="15"/>
      <c r="EI450" s="15"/>
      <c r="EJ450" s="15"/>
      <c r="EK450" s="15"/>
      <c r="EL450" s="15"/>
      <c r="EM450" s="15"/>
      <c r="EN450" s="15"/>
      <c r="EO450" s="15"/>
      <c r="EP450" s="15"/>
      <c r="EQ450" s="15"/>
      <c r="ER450" s="15"/>
      <c r="ES450" s="15"/>
      <c r="ET450" s="15"/>
      <c r="EU450" s="15"/>
      <c r="EV450" s="15"/>
      <c r="EW450" s="15"/>
      <c r="EX450" s="15"/>
      <c r="EY450" s="15"/>
      <c r="EZ450" s="15"/>
      <c r="FA450" s="15"/>
      <c r="FB450" s="15"/>
      <c r="FC450" s="15"/>
      <c r="FD450" s="15"/>
      <c r="FE450" s="15"/>
      <c r="FF450" s="15"/>
      <c r="FG450" s="15"/>
      <c r="FH450" s="15"/>
      <c r="FI450" s="15"/>
      <c r="FJ450" s="15"/>
      <c r="FK450" s="15"/>
      <c r="FL450" s="15"/>
      <c r="FM450" s="15"/>
      <c r="FN450" s="15"/>
      <c r="FO450" s="15"/>
      <c r="FP450" s="15"/>
      <c r="FQ450" s="15"/>
      <c r="FR450" s="15"/>
      <c r="FS450" s="15"/>
      <c r="FT450" s="15"/>
      <c r="FU450" s="15"/>
      <c r="FV450" s="15"/>
      <c r="FW450" s="15"/>
      <c r="FX450" s="15"/>
      <c r="FY450" s="15"/>
      <c r="FZ450" s="15"/>
      <c r="GA450" s="15"/>
      <c r="GB450" s="15"/>
      <c r="GC450" s="15"/>
      <c r="GD450" s="15"/>
      <c r="GE450" s="15"/>
      <c r="GF450" s="15"/>
      <c r="GG450" s="15"/>
      <c r="GH450" s="15"/>
      <c r="GI450" s="15"/>
      <c r="GJ450" s="15"/>
      <c r="GK450" s="15"/>
      <c r="GL450" s="15"/>
      <c r="GM450" s="15"/>
      <c r="GN450" s="15"/>
      <c r="GO450" s="15"/>
      <c r="GP450" s="15"/>
      <c r="GQ450" s="15"/>
      <c r="GR450" s="15"/>
      <c r="GS450" s="15"/>
      <c r="GT450" s="15"/>
      <c r="GU450" s="15"/>
      <c r="GV450" s="15"/>
      <c r="GW450" s="15"/>
      <c r="GX450" s="15"/>
      <c r="GY450" s="15"/>
      <c r="GZ450" s="15"/>
      <c r="HA450" s="15"/>
      <c r="HB450" s="15"/>
      <c r="HC450" s="15"/>
      <c r="HD450" s="15"/>
      <c r="HE450" s="15"/>
      <c r="HF450" s="15"/>
      <c r="HG450" s="15"/>
      <c r="HH450" s="15"/>
      <c r="HI450" s="15"/>
      <c r="HJ450" s="15"/>
      <c r="HK450" s="15"/>
      <c r="HL450" s="15"/>
      <c r="HM450" s="15"/>
      <c r="HN450" s="15"/>
      <c r="HO450" s="15"/>
      <c r="HP450" s="15"/>
      <c r="HQ450" s="15"/>
      <c r="HR450" s="15"/>
      <c r="HS450" s="15"/>
      <c r="HT450" s="15"/>
      <c r="HU450" s="15"/>
      <c r="HV450" s="15"/>
      <c r="HW450" s="15"/>
      <c r="HX450" s="15"/>
      <c r="HY450" s="15"/>
      <c r="HZ450" s="15"/>
      <c r="IA450" s="15"/>
      <c r="IB450" s="15"/>
      <c r="IC450" s="15"/>
      <c r="ID450" s="15"/>
      <c r="IE450" s="15"/>
      <c r="IF450" s="15"/>
      <c r="IG450" s="15"/>
      <c r="IH450" s="15"/>
      <c r="II450" s="15"/>
      <c r="IJ450" s="15"/>
      <c r="IK450" s="15"/>
      <c r="IL450" s="15"/>
      <c r="IM450" s="15"/>
      <c r="IN450" s="15"/>
      <c r="IO450" s="15"/>
      <c r="IP450" s="15"/>
      <c r="IQ450" s="15"/>
      <c r="IR450" s="15"/>
      <c r="IS450" s="15"/>
      <c r="IT450" s="15"/>
      <c r="IU450" s="15"/>
      <c r="IV450" s="15"/>
    </row>
    <row r="451" spans="1:256" s="28" customFormat="1" ht="12.75">
      <c r="A451" s="66"/>
      <c r="B451" s="14"/>
      <c r="C451"/>
      <c r="D451" s="15"/>
      <c r="E451" s="15"/>
      <c r="F451" s="15"/>
      <c r="G451"/>
      <c r="O451" s="69"/>
      <c r="P451" s="15"/>
      <c r="Q451" s="15"/>
      <c r="R451" s="15"/>
      <c r="S451" s="15"/>
      <c r="T451" s="15"/>
      <c r="U451" s="15"/>
      <c r="V451" s="15"/>
      <c r="W451" s="15"/>
      <c r="X451" s="15"/>
      <c r="Y451" s="15"/>
      <c r="Z451" s="15"/>
      <c r="AA451" s="15"/>
      <c r="AB451" s="15"/>
      <c r="AC451" s="15"/>
      <c r="AD451" s="15"/>
      <c r="AE451" s="15"/>
      <c r="AF451" s="15"/>
      <c r="AG451" s="15"/>
      <c r="AH451" s="15"/>
      <c r="AI451" s="15"/>
      <c r="AJ451" s="15"/>
      <c r="AK451" s="15"/>
      <c r="AL451" s="15"/>
      <c r="AM451" s="15"/>
      <c r="AN451" s="15"/>
      <c r="AO451" s="15"/>
      <c r="AP451" s="15"/>
      <c r="AQ451" s="15"/>
      <c r="AR451" s="15"/>
      <c r="AS451" s="15"/>
      <c r="AT451" s="15"/>
      <c r="AU451" s="15"/>
      <c r="AV451" s="15"/>
      <c r="AW451" s="15"/>
      <c r="AX451" s="15"/>
      <c r="AY451" s="15"/>
      <c r="AZ451" s="15"/>
      <c r="BA451" s="15"/>
      <c r="BB451" s="15"/>
      <c r="BC451" s="15"/>
      <c r="BD451" s="15"/>
      <c r="BE451" s="15"/>
      <c r="BF451" s="15"/>
      <c r="BG451" s="15"/>
      <c r="BH451" s="15"/>
      <c r="BI451" s="15"/>
      <c r="BJ451" s="15"/>
      <c r="BK451" s="15"/>
      <c r="BL451" s="15"/>
      <c r="BM451" s="15"/>
      <c r="BN451" s="15"/>
      <c r="BO451" s="15"/>
      <c r="BP451" s="15"/>
      <c r="BQ451" s="15"/>
      <c r="BR451" s="15"/>
      <c r="BS451" s="15"/>
      <c r="BT451" s="15"/>
      <c r="BU451" s="15"/>
      <c r="BV451" s="15"/>
      <c r="BW451" s="15"/>
      <c r="BX451" s="15"/>
      <c r="BY451" s="15"/>
      <c r="BZ451" s="15"/>
      <c r="CA451" s="15"/>
      <c r="CB451" s="15"/>
      <c r="CC451" s="15"/>
      <c r="CD451" s="15"/>
      <c r="CE451" s="15"/>
      <c r="CF451" s="15"/>
      <c r="CG451" s="15"/>
      <c r="CH451" s="15"/>
      <c r="CI451" s="15"/>
      <c r="CJ451" s="15"/>
      <c r="CK451" s="15"/>
      <c r="CL451" s="15"/>
      <c r="CM451" s="15"/>
      <c r="CN451" s="15"/>
      <c r="CO451" s="15"/>
      <c r="CP451" s="15"/>
      <c r="CQ451" s="15"/>
      <c r="CR451" s="15"/>
      <c r="CS451" s="15"/>
      <c r="CT451" s="15"/>
      <c r="CU451" s="15"/>
      <c r="CV451" s="15"/>
      <c r="CW451" s="15"/>
      <c r="CX451" s="15"/>
      <c r="CY451" s="15"/>
      <c r="CZ451" s="15"/>
      <c r="DA451" s="15"/>
      <c r="DB451" s="15"/>
      <c r="DC451" s="15"/>
      <c r="DD451" s="15"/>
      <c r="DE451" s="15"/>
      <c r="DF451" s="15"/>
      <c r="DG451" s="15"/>
      <c r="DH451" s="15"/>
      <c r="DI451" s="15"/>
      <c r="DJ451" s="15"/>
      <c r="DK451" s="15"/>
      <c r="DL451" s="15"/>
      <c r="DM451" s="15"/>
      <c r="DN451" s="15"/>
      <c r="DO451" s="15"/>
      <c r="DP451" s="15"/>
      <c r="DQ451" s="15"/>
      <c r="DR451" s="15"/>
      <c r="DS451" s="15"/>
      <c r="DT451" s="15"/>
      <c r="DU451" s="15"/>
      <c r="DV451" s="15"/>
      <c r="DW451" s="15"/>
      <c r="DX451" s="15"/>
      <c r="DY451" s="15"/>
      <c r="DZ451" s="15"/>
      <c r="EA451" s="15"/>
      <c r="EB451" s="15"/>
      <c r="EC451" s="15"/>
      <c r="ED451" s="15"/>
      <c r="EE451" s="15"/>
      <c r="EF451" s="15"/>
      <c r="EG451" s="15"/>
      <c r="EH451" s="15"/>
      <c r="EI451" s="15"/>
      <c r="EJ451" s="15"/>
      <c r="EK451" s="15"/>
      <c r="EL451" s="15"/>
      <c r="EM451" s="15"/>
      <c r="EN451" s="15"/>
      <c r="EO451" s="15"/>
      <c r="EP451" s="15"/>
      <c r="EQ451" s="15"/>
      <c r="ER451" s="15"/>
      <c r="ES451" s="15"/>
      <c r="ET451" s="15"/>
      <c r="EU451" s="15"/>
      <c r="EV451" s="15"/>
      <c r="EW451" s="15"/>
      <c r="EX451" s="15"/>
      <c r="EY451" s="15"/>
      <c r="EZ451" s="15"/>
      <c r="FA451" s="15"/>
      <c r="FB451" s="15"/>
      <c r="FC451" s="15"/>
      <c r="FD451" s="15"/>
      <c r="FE451" s="15"/>
      <c r="FF451" s="15"/>
      <c r="FG451" s="15"/>
      <c r="FH451" s="15"/>
      <c r="FI451" s="15"/>
      <c r="FJ451" s="15"/>
      <c r="FK451" s="15"/>
      <c r="FL451" s="15"/>
      <c r="FM451" s="15"/>
      <c r="FN451" s="15"/>
      <c r="FO451" s="15"/>
      <c r="FP451" s="15"/>
      <c r="FQ451" s="15"/>
      <c r="FR451" s="15"/>
      <c r="FS451" s="15"/>
      <c r="FT451" s="15"/>
      <c r="FU451" s="15"/>
      <c r="FV451" s="15"/>
      <c r="FW451" s="15"/>
      <c r="FX451" s="15"/>
      <c r="FY451" s="15"/>
      <c r="FZ451" s="15"/>
      <c r="GA451" s="15"/>
      <c r="GB451" s="15"/>
      <c r="GC451" s="15"/>
      <c r="GD451" s="15"/>
      <c r="GE451" s="15"/>
      <c r="GF451" s="15"/>
      <c r="GG451" s="15"/>
      <c r="GH451" s="15"/>
      <c r="GI451" s="15"/>
      <c r="GJ451" s="15"/>
      <c r="GK451" s="15"/>
      <c r="GL451" s="15"/>
      <c r="GM451" s="15"/>
      <c r="GN451" s="15"/>
      <c r="GO451" s="15"/>
      <c r="GP451" s="15"/>
      <c r="GQ451" s="15"/>
      <c r="GR451" s="15"/>
      <c r="GS451" s="15"/>
      <c r="GT451" s="15"/>
      <c r="GU451" s="15"/>
      <c r="GV451" s="15"/>
      <c r="GW451" s="15"/>
      <c r="GX451" s="15"/>
      <c r="GY451" s="15"/>
      <c r="GZ451" s="15"/>
      <c r="HA451" s="15"/>
      <c r="HB451" s="15"/>
      <c r="HC451" s="15"/>
      <c r="HD451" s="15"/>
      <c r="HE451" s="15"/>
      <c r="HF451" s="15"/>
      <c r="HG451" s="15"/>
      <c r="HH451" s="15"/>
      <c r="HI451" s="15"/>
      <c r="HJ451" s="15"/>
      <c r="HK451" s="15"/>
      <c r="HL451" s="15"/>
      <c r="HM451" s="15"/>
      <c r="HN451" s="15"/>
      <c r="HO451" s="15"/>
      <c r="HP451" s="15"/>
      <c r="HQ451" s="15"/>
      <c r="HR451" s="15"/>
      <c r="HS451" s="15"/>
      <c r="HT451" s="15"/>
      <c r="HU451" s="15"/>
      <c r="HV451" s="15"/>
      <c r="HW451" s="15"/>
      <c r="HX451" s="15"/>
      <c r="HY451" s="15"/>
      <c r="HZ451" s="15"/>
      <c r="IA451" s="15"/>
      <c r="IB451" s="15"/>
      <c r="IC451" s="15"/>
      <c r="ID451" s="15"/>
      <c r="IE451" s="15"/>
      <c r="IF451" s="15"/>
      <c r="IG451" s="15"/>
      <c r="IH451" s="15"/>
      <c r="II451" s="15"/>
      <c r="IJ451" s="15"/>
      <c r="IK451" s="15"/>
      <c r="IL451" s="15"/>
      <c r="IM451" s="15"/>
      <c r="IN451" s="15"/>
      <c r="IO451" s="15"/>
      <c r="IP451" s="15"/>
      <c r="IQ451" s="15"/>
      <c r="IR451" s="15"/>
      <c r="IS451" s="15"/>
      <c r="IT451" s="15"/>
      <c r="IU451" s="15"/>
      <c r="IV451" s="15"/>
    </row>
    <row r="452" spans="1:256" s="28" customFormat="1" ht="25.5" customHeight="1">
      <c r="A452" s="7" t="s">
        <v>325</v>
      </c>
      <c r="B452" s="7" t="s">
        <v>327</v>
      </c>
      <c r="C452" s="5" t="s">
        <v>328</v>
      </c>
      <c r="D452" s="44" t="s">
        <v>471</v>
      </c>
      <c r="E452" s="51" t="s">
        <v>472</v>
      </c>
      <c r="F452" s="5" t="s">
        <v>299</v>
      </c>
      <c r="G452" s="43" t="s">
        <v>473</v>
      </c>
      <c r="O452" s="69"/>
      <c r="P452" s="15"/>
      <c r="Q452" s="15"/>
      <c r="R452" s="15"/>
      <c r="S452" s="15"/>
      <c r="T452" s="15"/>
      <c r="U452" s="15"/>
      <c r="V452" s="15"/>
      <c r="W452" s="15"/>
      <c r="X452" s="15"/>
      <c r="Y452" s="15"/>
      <c r="Z452" s="15"/>
      <c r="AA452" s="15"/>
      <c r="AB452" s="15"/>
      <c r="AC452" s="15"/>
      <c r="AD452" s="15"/>
      <c r="AE452" s="15"/>
      <c r="AF452" s="15"/>
      <c r="AG452" s="15"/>
      <c r="AH452" s="15"/>
      <c r="AI452" s="15"/>
      <c r="AJ452" s="15"/>
      <c r="AK452" s="15"/>
      <c r="AL452" s="15"/>
      <c r="AM452" s="15"/>
      <c r="AN452" s="15"/>
      <c r="AO452" s="15"/>
      <c r="AP452" s="15"/>
      <c r="AQ452" s="15"/>
      <c r="AR452" s="15"/>
      <c r="AS452" s="15"/>
      <c r="AT452" s="15"/>
      <c r="AU452" s="15"/>
      <c r="AV452" s="15"/>
      <c r="AW452" s="15"/>
      <c r="AX452" s="15"/>
      <c r="AY452" s="15"/>
      <c r="AZ452" s="15"/>
      <c r="BA452" s="15"/>
      <c r="BB452" s="15"/>
      <c r="BC452" s="15"/>
      <c r="BD452" s="15"/>
      <c r="BE452" s="15"/>
      <c r="BF452" s="15"/>
      <c r="BG452" s="15"/>
      <c r="BH452" s="15"/>
      <c r="BI452" s="15"/>
      <c r="BJ452" s="15"/>
      <c r="BK452" s="15"/>
      <c r="BL452" s="15"/>
      <c r="BM452" s="15"/>
      <c r="BN452" s="15"/>
      <c r="BO452" s="15"/>
      <c r="BP452" s="15"/>
      <c r="BQ452" s="15"/>
      <c r="BR452" s="15"/>
      <c r="BS452" s="15"/>
      <c r="BT452" s="15"/>
      <c r="BU452" s="15"/>
      <c r="BV452" s="15"/>
      <c r="BW452" s="15"/>
      <c r="BX452" s="15"/>
      <c r="BY452" s="15"/>
      <c r="BZ452" s="15"/>
      <c r="CA452" s="15"/>
      <c r="CB452" s="15"/>
      <c r="CC452" s="15"/>
      <c r="CD452" s="15"/>
      <c r="CE452" s="15"/>
      <c r="CF452" s="15"/>
      <c r="CG452" s="15"/>
      <c r="CH452" s="15"/>
      <c r="CI452" s="15"/>
      <c r="CJ452" s="15"/>
      <c r="CK452" s="15"/>
      <c r="CL452" s="15"/>
      <c r="CM452" s="15"/>
      <c r="CN452" s="15"/>
      <c r="CO452" s="15"/>
      <c r="CP452" s="15"/>
      <c r="CQ452" s="15"/>
      <c r="CR452" s="15"/>
      <c r="CS452" s="15"/>
      <c r="CT452" s="15"/>
      <c r="CU452" s="15"/>
      <c r="CV452" s="15"/>
      <c r="CW452" s="15"/>
      <c r="CX452" s="15"/>
      <c r="CY452" s="15"/>
      <c r="CZ452" s="15"/>
      <c r="DA452" s="15"/>
      <c r="DB452" s="15"/>
      <c r="DC452" s="15"/>
      <c r="DD452" s="15"/>
      <c r="DE452" s="15"/>
      <c r="DF452" s="15"/>
      <c r="DG452" s="15"/>
      <c r="DH452" s="15"/>
      <c r="DI452" s="15"/>
      <c r="DJ452" s="15"/>
      <c r="DK452" s="15"/>
      <c r="DL452" s="15"/>
      <c r="DM452" s="15"/>
      <c r="DN452" s="15"/>
      <c r="DO452" s="15"/>
      <c r="DP452" s="15"/>
      <c r="DQ452" s="15"/>
      <c r="DR452" s="15"/>
      <c r="DS452" s="15"/>
      <c r="DT452" s="15"/>
      <c r="DU452" s="15"/>
      <c r="DV452" s="15"/>
      <c r="DW452" s="15"/>
      <c r="DX452" s="15"/>
      <c r="DY452" s="15"/>
      <c r="DZ452" s="15"/>
      <c r="EA452" s="15"/>
      <c r="EB452" s="15"/>
      <c r="EC452" s="15"/>
      <c r="ED452" s="15"/>
      <c r="EE452" s="15"/>
      <c r="EF452" s="15"/>
      <c r="EG452" s="15"/>
      <c r="EH452" s="15"/>
      <c r="EI452" s="15"/>
      <c r="EJ452" s="15"/>
      <c r="EK452" s="15"/>
      <c r="EL452" s="15"/>
      <c r="EM452" s="15"/>
      <c r="EN452" s="15"/>
      <c r="EO452" s="15"/>
      <c r="EP452" s="15"/>
      <c r="EQ452" s="15"/>
      <c r="ER452" s="15"/>
      <c r="ES452" s="15"/>
      <c r="ET452" s="15"/>
      <c r="EU452" s="15"/>
      <c r="EV452" s="15"/>
      <c r="EW452" s="15"/>
      <c r="EX452" s="15"/>
      <c r="EY452" s="15"/>
      <c r="EZ452" s="15"/>
      <c r="FA452" s="15"/>
      <c r="FB452" s="15"/>
      <c r="FC452" s="15"/>
      <c r="FD452" s="15"/>
      <c r="FE452" s="15"/>
      <c r="FF452" s="15"/>
      <c r="FG452" s="15"/>
      <c r="FH452" s="15"/>
      <c r="FI452" s="15"/>
      <c r="FJ452" s="15"/>
      <c r="FK452" s="15"/>
      <c r="FL452" s="15"/>
      <c r="FM452" s="15"/>
      <c r="FN452" s="15"/>
      <c r="FO452" s="15"/>
      <c r="FP452" s="15"/>
      <c r="FQ452" s="15"/>
      <c r="FR452" s="15"/>
      <c r="FS452" s="15"/>
      <c r="FT452" s="15"/>
      <c r="FU452" s="15"/>
      <c r="FV452" s="15"/>
      <c r="FW452" s="15"/>
      <c r="FX452" s="15"/>
      <c r="FY452" s="15"/>
      <c r="FZ452" s="15"/>
      <c r="GA452" s="15"/>
      <c r="GB452" s="15"/>
      <c r="GC452" s="15"/>
      <c r="GD452" s="15"/>
      <c r="GE452" s="15"/>
      <c r="GF452" s="15"/>
      <c r="GG452" s="15"/>
      <c r="GH452" s="15"/>
      <c r="GI452" s="15"/>
      <c r="GJ452" s="15"/>
      <c r="GK452" s="15"/>
      <c r="GL452" s="15"/>
      <c r="GM452" s="15"/>
      <c r="GN452" s="15"/>
      <c r="GO452" s="15"/>
      <c r="GP452" s="15"/>
      <c r="GQ452" s="15"/>
      <c r="GR452" s="15"/>
      <c r="GS452" s="15"/>
      <c r="GT452" s="15"/>
      <c r="GU452" s="15"/>
      <c r="GV452" s="15"/>
      <c r="GW452" s="15"/>
      <c r="GX452" s="15"/>
      <c r="GY452" s="15"/>
      <c r="GZ452" s="15"/>
      <c r="HA452" s="15"/>
      <c r="HB452" s="15"/>
      <c r="HC452" s="15"/>
      <c r="HD452" s="15"/>
      <c r="HE452" s="15"/>
      <c r="HF452" s="15"/>
      <c r="HG452" s="15"/>
      <c r="HH452" s="15"/>
      <c r="HI452" s="15"/>
      <c r="HJ452" s="15"/>
      <c r="HK452" s="15"/>
      <c r="HL452" s="15"/>
      <c r="HM452" s="15"/>
      <c r="HN452" s="15"/>
      <c r="HO452" s="15"/>
      <c r="HP452" s="15"/>
      <c r="HQ452" s="15"/>
      <c r="HR452" s="15"/>
      <c r="HS452" s="15"/>
      <c r="HT452" s="15"/>
      <c r="HU452" s="15"/>
      <c r="HV452" s="15"/>
      <c r="HW452" s="15"/>
      <c r="HX452" s="15"/>
      <c r="HY452" s="15"/>
      <c r="HZ452" s="15"/>
      <c r="IA452" s="15"/>
      <c r="IB452" s="15"/>
      <c r="IC452" s="15"/>
      <c r="ID452" s="15"/>
      <c r="IE452" s="15"/>
      <c r="IF452" s="15"/>
      <c r="IG452" s="15"/>
      <c r="IH452" s="15"/>
      <c r="II452" s="15"/>
      <c r="IJ452" s="15"/>
      <c r="IK452" s="15"/>
      <c r="IL452" s="15"/>
      <c r="IM452" s="15"/>
      <c r="IN452" s="15"/>
      <c r="IO452" s="15"/>
      <c r="IP452" s="15"/>
      <c r="IQ452" s="15"/>
      <c r="IR452" s="15"/>
      <c r="IS452" s="15"/>
      <c r="IT452" s="15"/>
      <c r="IU452" s="15"/>
      <c r="IV452" s="15"/>
    </row>
    <row r="453" spans="1:256" s="28" customFormat="1" ht="25.5" customHeight="1">
      <c r="A453" s="130" t="s">
        <v>163</v>
      </c>
      <c r="B453" s="127">
        <v>6113</v>
      </c>
      <c r="C453" s="118" t="s">
        <v>177</v>
      </c>
      <c r="D453" s="156">
        <v>38283</v>
      </c>
      <c r="E453" s="156">
        <v>48724</v>
      </c>
      <c r="F453" s="298">
        <v>25695</v>
      </c>
      <c r="G453" s="157">
        <f>F453/E453*100</f>
        <v>52.735818077333555</v>
      </c>
      <c r="O453" s="69"/>
      <c r="P453" s="15"/>
      <c r="Q453" s="15"/>
      <c r="R453" s="15"/>
      <c r="S453" s="15"/>
      <c r="T453" s="15"/>
      <c r="U453" s="15"/>
      <c r="V453" s="15"/>
      <c r="W453" s="15"/>
      <c r="X453" s="15"/>
      <c r="Y453" s="15"/>
      <c r="Z453" s="15"/>
      <c r="AA453" s="15"/>
      <c r="AB453" s="15"/>
      <c r="AC453" s="15"/>
      <c r="AD453" s="15"/>
      <c r="AE453" s="15"/>
      <c r="AF453" s="15"/>
      <c r="AG453" s="15"/>
      <c r="AH453" s="15"/>
      <c r="AI453" s="15"/>
      <c r="AJ453" s="15"/>
      <c r="AK453" s="15"/>
      <c r="AL453" s="15"/>
      <c r="AM453" s="15"/>
      <c r="AN453" s="15"/>
      <c r="AO453" s="15"/>
      <c r="AP453" s="15"/>
      <c r="AQ453" s="15"/>
      <c r="AR453" s="15"/>
      <c r="AS453" s="15"/>
      <c r="AT453" s="15"/>
      <c r="AU453" s="15"/>
      <c r="AV453" s="15"/>
      <c r="AW453" s="15"/>
      <c r="AX453" s="15"/>
      <c r="AY453" s="15"/>
      <c r="AZ453" s="15"/>
      <c r="BA453" s="15"/>
      <c r="BB453" s="15"/>
      <c r="BC453" s="15"/>
      <c r="BD453" s="15"/>
      <c r="BE453" s="15"/>
      <c r="BF453" s="15"/>
      <c r="BG453" s="15"/>
      <c r="BH453" s="15"/>
      <c r="BI453" s="15"/>
      <c r="BJ453" s="15"/>
      <c r="BK453" s="15"/>
      <c r="BL453" s="15"/>
      <c r="BM453" s="15"/>
      <c r="BN453" s="15"/>
      <c r="BO453" s="15"/>
      <c r="BP453" s="15"/>
      <c r="BQ453" s="15"/>
      <c r="BR453" s="15"/>
      <c r="BS453" s="15"/>
      <c r="BT453" s="15"/>
      <c r="BU453" s="15"/>
      <c r="BV453" s="15"/>
      <c r="BW453" s="15"/>
      <c r="BX453" s="15"/>
      <c r="BY453" s="15"/>
      <c r="BZ453" s="15"/>
      <c r="CA453" s="15"/>
      <c r="CB453" s="15"/>
      <c r="CC453" s="15"/>
      <c r="CD453" s="15"/>
      <c r="CE453" s="15"/>
      <c r="CF453" s="15"/>
      <c r="CG453" s="15"/>
      <c r="CH453" s="15"/>
      <c r="CI453" s="15"/>
      <c r="CJ453" s="15"/>
      <c r="CK453" s="15"/>
      <c r="CL453" s="15"/>
      <c r="CM453" s="15"/>
      <c r="CN453" s="15"/>
      <c r="CO453" s="15"/>
      <c r="CP453" s="15"/>
      <c r="CQ453" s="15"/>
      <c r="CR453" s="15"/>
      <c r="CS453" s="15"/>
      <c r="CT453" s="15"/>
      <c r="CU453" s="15"/>
      <c r="CV453" s="15"/>
      <c r="CW453" s="15"/>
      <c r="CX453" s="15"/>
      <c r="CY453" s="15"/>
      <c r="CZ453" s="15"/>
      <c r="DA453" s="15"/>
      <c r="DB453" s="15"/>
      <c r="DC453" s="15"/>
      <c r="DD453" s="15"/>
      <c r="DE453" s="15"/>
      <c r="DF453" s="15"/>
      <c r="DG453" s="15"/>
      <c r="DH453" s="15"/>
      <c r="DI453" s="15"/>
      <c r="DJ453" s="15"/>
      <c r="DK453" s="15"/>
      <c r="DL453" s="15"/>
      <c r="DM453" s="15"/>
      <c r="DN453" s="15"/>
      <c r="DO453" s="15"/>
      <c r="DP453" s="15"/>
      <c r="DQ453" s="15"/>
      <c r="DR453" s="15"/>
      <c r="DS453" s="15"/>
      <c r="DT453" s="15"/>
      <c r="DU453" s="15"/>
      <c r="DV453" s="15"/>
      <c r="DW453" s="15"/>
      <c r="DX453" s="15"/>
      <c r="DY453" s="15"/>
      <c r="DZ453" s="15"/>
      <c r="EA453" s="15"/>
      <c r="EB453" s="15"/>
      <c r="EC453" s="15"/>
      <c r="ED453" s="15"/>
      <c r="EE453" s="15"/>
      <c r="EF453" s="15"/>
      <c r="EG453" s="15"/>
      <c r="EH453" s="15"/>
      <c r="EI453" s="15"/>
      <c r="EJ453" s="15"/>
      <c r="EK453" s="15"/>
      <c r="EL453" s="15"/>
      <c r="EM453" s="15"/>
      <c r="EN453" s="15"/>
      <c r="EO453" s="15"/>
      <c r="EP453" s="15"/>
      <c r="EQ453" s="15"/>
      <c r="ER453" s="15"/>
      <c r="ES453" s="15"/>
      <c r="ET453" s="15"/>
      <c r="EU453" s="15"/>
      <c r="EV453" s="15"/>
      <c r="EW453" s="15"/>
      <c r="EX453" s="15"/>
      <c r="EY453" s="15"/>
      <c r="EZ453" s="15"/>
      <c r="FA453" s="15"/>
      <c r="FB453" s="15"/>
      <c r="FC453" s="15"/>
      <c r="FD453" s="15"/>
      <c r="FE453" s="15"/>
      <c r="FF453" s="15"/>
      <c r="FG453" s="15"/>
      <c r="FH453" s="15"/>
      <c r="FI453" s="15"/>
      <c r="FJ453" s="15"/>
      <c r="FK453" s="15"/>
      <c r="FL453" s="15"/>
      <c r="FM453" s="15"/>
      <c r="FN453" s="15"/>
      <c r="FO453" s="15"/>
      <c r="FP453" s="15"/>
      <c r="FQ453" s="15"/>
      <c r="FR453" s="15"/>
      <c r="FS453" s="15"/>
      <c r="FT453" s="15"/>
      <c r="FU453" s="15"/>
      <c r="FV453" s="15"/>
      <c r="FW453" s="15"/>
      <c r="FX453" s="15"/>
      <c r="FY453" s="15"/>
      <c r="FZ453" s="15"/>
      <c r="GA453" s="15"/>
      <c r="GB453" s="15"/>
      <c r="GC453" s="15"/>
      <c r="GD453" s="15"/>
      <c r="GE453" s="15"/>
      <c r="GF453" s="15"/>
      <c r="GG453" s="15"/>
      <c r="GH453" s="15"/>
      <c r="GI453" s="15"/>
      <c r="GJ453" s="15"/>
      <c r="GK453" s="15"/>
      <c r="GL453" s="15"/>
      <c r="GM453" s="15"/>
      <c r="GN453" s="15"/>
      <c r="GO453" s="15"/>
      <c r="GP453" s="15"/>
      <c r="GQ453" s="15"/>
      <c r="GR453" s="15"/>
      <c r="GS453" s="15"/>
      <c r="GT453" s="15"/>
      <c r="GU453" s="15"/>
      <c r="GV453" s="15"/>
      <c r="GW453" s="15"/>
      <c r="GX453" s="15"/>
      <c r="GY453" s="15"/>
      <c r="GZ453" s="15"/>
      <c r="HA453" s="15"/>
      <c r="HB453" s="15"/>
      <c r="HC453" s="15"/>
      <c r="HD453" s="15"/>
      <c r="HE453" s="15"/>
      <c r="HF453" s="15"/>
      <c r="HG453" s="15"/>
      <c r="HH453" s="15"/>
      <c r="HI453" s="15"/>
      <c r="HJ453" s="15"/>
      <c r="HK453" s="15"/>
      <c r="HL453" s="15"/>
      <c r="HM453" s="15"/>
      <c r="HN453" s="15"/>
      <c r="HO453" s="15"/>
      <c r="HP453" s="15"/>
      <c r="HQ453" s="15"/>
      <c r="HR453" s="15"/>
      <c r="HS453" s="15"/>
      <c r="HT453" s="15"/>
      <c r="HU453" s="15"/>
      <c r="HV453" s="15"/>
      <c r="HW453" s="15"/>
      <c r="HX453" s="15"/>
      <c r="HY453" s="15"/>
      <c r="HZ453" s="15"/>
      <c r="IA453" s="15"/>
      <c r="IB453" s="15"/>
      <c r="IC453" s="15"/>
      <c r="ID453" s="15"/>
      <c r="IE453" s="15"/>
      <c r="IF453" s="15"/>
      <c r="IG453" s="15"/>
      <c r="IH453" s="15"/>
      <c r="II453" s="15"/>
      <c r="IJ453" s="15"/>
      <c r="IK453" s="15"/>
      <c r="IL453" s="15"/>
      <c r="IM453" s="15"/>
      <c r="IN453" s="15"/>
      <c r="IO453" s="15"/>
      <c r="IP453" s="15"/>
      <c r="IQ453" s="15"/>
      <c r="IR453" s="15"/>
      <c r="IS453" s="15"/>
      <c r="IT453" s="15"/>
      <c r="IU453" s="15"/>
      <c r="IV453" s="15"/>
    </row>
    <row r="454" spans="1:256" s="28" customFormat="1" ht="14.25" customHeight="1">
      <c r="A454" s="130" t="s">
        <v>163</v>
      </c>
      <c r="B454" s="127">
        <v>6113</v>
      </c>
      <c r="C454" s="118" t="s">
        <v>967</v>
      </c>
      <c r="D454" s="156">
        <v>700</v>
      </c>
      <c r="E454" s="156">
        <v>700</v>
      </c>
      <c r="F454" s="298">
        <v>700</v>
      </c>
      <c r="G454" s="157">
        <f>F454/E454*100</f>
        <v>100</v>
      </c>
      <c r="O454" s="69"/>
      <c r="P454" s="15"/>
      <c r="Q454" s="15"/>
      <c r="R454" s="15"/>
      <c r="S454" s="15"/>
      <c r="T454" s="15"/>
      <c r="U454" s="15"/>
      <c r="V454" s="15"/>
      <c r="W454" s="15"/>
      <c r="X454" s="15"/>
      <c r="Y454" s="15"/>
      <c r="Z454" s="15"/>
      <c r="AA454" s="15"/>
      <c r="AB454" s="15"/>
      <c r="AC454" s="15"/>
      <c r="AD454" s="15"/>
      <c r="AE454" s="15"/>
      <c r="AF454" s="15"/>
      <c r="AG454" s="15"/>
      <c r="AH454" s="15"/>
      <c r="AI454" s="15"/>
      <c r="AJ454" s="15"/>
      <c r="AK454" s="15"/>
      <c r="AL454" s="15"/>
      <c r="AM454" s="15"/>
      <c r="AN454" s="15"/>
      <c r="AO454" s="15"/>
      <c r="AP454" s="15"/>
      <c r="AQ454" s="15"/>
      <c r="AR454" s="15"/>
      <c r="AS454" s="15"/>
      <c r="AT454" s="15"/>
      <c r="AU454" s="15"/>
      <c r="AV454" s="15"/>
      <c r="AW454" s="15"/>
      <c r="AX454" s="15"/>
      <c r="AY454" s="15"/>
      <c r="AZ454" s="15"/>
      <c r="BA454" s="15"/>
      <c r="BB454" s="15"/>
      <c r="BC454" s="15"/>
      <c r="BD454" s="15"/>
      <c r="BE454" s="15"/>
      <c r="BF454" s="15"/>
      <c r="BG454" s="15"/>
      <c r="BH454" s="15"/>
      <c r="BI454" s="15"/>
      <c r="BJ454" s="15"/>
      <c r="BK454" s="15"/>
      <c r="BL454" s="15"/>
      <c r="BM454" s="15"/>
      <c r="BN454" s="15"/>
      <c r="BO454" s="15"/>
      <c r="BP454" s="15"/>
      <c r="BQ454" s="15"/>
      <c r="BR454" s="15"/>
      <c r="BS454" s="15"/>
      <c r="BT454" s="15"/>
      <c r="BU454" s="15"/>
      <c r="BV454" s="15"/>
      <c r="BW454" s="15"/>
      <c r="BX454" s="15"/>
      <c r="BY454" s="15"/>
      <c r="BZ454" s="15"/>
      <c r="CA454" s="15"/>
      <c r="CB454" s="15"/>
      <c r="CC454" s="15"/>
      <c r="CD454" s="15"/>
      <c r="CE454" s="15"/>
      <c r="CF454" s="15"/>
      <c r="CG454" s="15"/>
      <c r="CH454" s="15"/>
      <c r="CI454" s="15"/>
      <c r="CJ454" s="15"/>
      <c r="CK454" s="15"/>
      <c r="CL454" s="15"/>
      <c r="CM454" s="15"/>
      <c r="CN454" s="15"/>
      <c r="CO454" s="15"/>
      <c r="CP454" s="15"/>
      <c r="CQ454" s="15"/>
      <c r="CR454" s="15"/>
      <c r="CS454" s="15"/>
      <c r="CT454" s="15"/>
      <c r="CU454" s="15"/>
      <c r="CV454" s="15"/>
      <c r="CW454" s="15"/>
      <c r="CX454" s="15"/>
      <c r="CY454" s="15"/>
      <c r="CZ454" s="15"/>
      <c r="DA454" s="15"/>
      <c r="DB454" s="15"/>
      <c r="DC454" s="15"/>
      <c r="DD454" s="15"/>
      <c r="DE454" s="15"/>
      <c r="DF454" s="15"/>
      <c r="DG454" s="15"/>
      <c r="DH454" s="15"/>
      <c r="DI454" s="15"/>
      <c r="DJ454" s="15"/>
      <c r="DK454" s="15"/>
      <c r="DL454" s="15"/>
      <c r="DM454" s="15"/>
      <c r="DN454" s="15"/>
      <c r="DO454" s="15"/>
      <c r="DP454" s="15"/>
      <c r="DQ454" s="15"/>
      <c r="DR454" s="15"/>
      <c r="DS454" s="15"/>
      <c r="DT454" s="15"/>
      <c r="DU454" s="15"/>
      <c r="DV454" s="15"/>
      <c r="DW454" s="15"/>
      <c r="DX454" s="15"/>
      <c r="DY454" s="15"/>
      <c r="DZ454" s="15"/>
      <c r="EA454" s="15"/>
      <c r="EB454" s="15"/>
      <c r="EC454" s="15"/>
      <c r="ED454" s="15"/>
      <c r="EE454" s="15"/>
      <c r="EF454" s="15"/>
      <c r="EG454" s="15"/>
      <c r="EH454" s="15"/>
      <c r="EI454" s="15"/>
      <c r="EJ454" s="15"/>
      <c r="EK454" s="15"/>
      <c r="EL454" s="15"/>
      <c r="EM454" s="15"/>
      <c r="EN454" s="15"/>
      <c r="EO454" s="15"/>
      <c r="EP454" s="15"/>
      <c r="EQ454" s="15"/>
      <c r="ER454" s="15"/>
      <c r="ES454" s="15"/>
      <c r="ET454" s="15"/>
      <c r="EU454" s="15"/>
      <c r="EV454" s="15"/>
      <c r="EW454" s="15"/>
      <c r="EX454" s="15"/>
      <c r="EY454" s="15"/>
      <c r="EZ454" s="15"/>
      <c r="FA454" s="15"/>
      <c r="FB454" s="15"/>
      <c r="FC454" s="15"/>
      <c r="FD454" s="15"/>
      <c r="FE454" s="15"/>
      <c r="FF454" s="15"/>
      <c r="FG454" s="15"/>
      <c r="FH454" s="15"/>
      <c r="FI454" s="15"/>
      <c r="FJ454" s="15"/>
      <c r="FK454" s="15"/>
      <c r="FL454" s="15"/>
      <c r="FM454" s="15"/>
      <c r="FN454" s="15"/>
      <c r="FO454" s="15"/>
      <c r="FP454" s="15"/>
      <c r="FQ454" s="15"/>
      <c r="FR454" s="15"/>
      <c r="FS454" s="15"/>
      <c r="FT454" s="15"/>
      <c r="FU454" s="15"/>
      <c r="FV454" s="15"/>
      <c r="FW454" s="15"/>
      <c r="FX454" s="15"/>
      <c r="FY454" s="15"/>
      <c r="FZ454" s="15"/>
      <c r="GA454" s="15"/>
      <c r="GB454" s="15"/>
      <c r="GC454" s="15"/>
      <c r="GD454" s="15"/>
      <c r="GE454" s="15"/>
      <c r="GF454" s="15"/>
      <c r="GG454" s="15"/>
      <c r="GH454" s="15"/>
      <c r="GI454" s="15"/>
      <c r="GJ454" s="15"/>
      <c r="GK454" s="15"/>
      <c r="GL454" s="15"/>
      <c r="GM454" s="15"/>
      <c r="GN454" s="15"/>
      <c r="GO454" s="15"/>
      <c r="GP454" s="15"/>
      <c r="GQ454" s="15"/>
      <c r="GR454" s="15"/>
      <c r="GS454" s="15"/>
      <c r="GT454" s="15"/>
      <c r="GU454" s="15"/>
      <c r="GV454" s="15"/>
      <c r="GW454" s="15"/>
      <c r="GX454" s="15"/>
      <c r="GY454" s="15"/>
      <c r="GZ454" s="15"/>
      <c r="HA454" s="15"/>
      <c r="HB454" s="15"/>
      <c r="HC454" s="15"/>
      <c r="HD454" s="15"/>
      <c r="HE454" s="15"/>
      <c r="HF454" s="15"/>
      <c r="HG454" s="15"/>
      <c r="HH454" s="15"/>
      <c r="HI454" s="15"/>
      <c r="HJ454" s="15"/>
      <c r="HK454" s="15"/>
      <c r="HL454" s="15"/>
      <c r="HM454" s="15"/>
      <c r="HN454" s="15"/>
      <c r="HO454" s="15"/>
      <c r="HP454" s="15"/>
      <c r="HQ454" s="15"/>
      <c r="HR454" s="15"/>
      <c r="HS454" s="15"/>
      <c r="HT454" s="15"/>
      <c r="HU454" s="15"/>
      <c r="HV454" s="15"/>
      <c r="HW454" s="15"/>
      <c r="HX454" s="15"/>
      <c r="HY454" s="15"/>
      <c r="HZ454" s="15"/>
      <c r="IA454" s="15"/>
      <c r="IB454" s="15"/>
      <c r="IC454" s="15"/>
      <c r="ID454" s="15"/>
      <c r="IE454" s="15"/>
      <c r="IF454" s="15"/>
      <c r="IG454" s="15"/>
      <c r="IH454" s="15"/>
      <c r="II454" s="15"/>
      <c r="IJ454" s="15"/>
      <c r="IK454" s="15"/>
      <c r="IL454" s="15"/>
      <c r="IM454" s="15"/>
      <c r="IN454" s="15"/>
      <c r="IO454" s="15"/>
      <c r="IP454" s="15"/>
      <c r="IQ454" s="15"/>
      <c r="IR454" s="15"/>
      <c r="IS454" s="15"/>
      <c r="IT454" s="15"/>
      <c r="IU454" s="15"/>
      <c r="IV454" s="15"/>
    </row>
    <row r="455" spans="1:256" s="28" customFormat="1" ht="26.25" customHeight="1">
      <c r="A455" s="130" t="s">
        <v>163</v>
      </c>
      <c r="B455" s="127">
        <v>6223</v>
      </c>
      <c r="C455" s="118" t="s">
        <v>968</v>
      </c>
      <c r="D455" s="156">
        <v>6000</v>
      </c>
      <c r="E455" s="156">
        <v>6000</v>
      </c>
      <c r="F455" s="298">
        <v>4670</v>
      </c>
      <c r="G455" s="157">
        <f>F455/E455*100</f>
        <v>77.83333333333333</v>
      </c>
      <c r="O455" s="69"/>
      <c r="P455" s="15"/>
      <c r="Q455" s="15"/>
      <c r="R455" s="15"/>
      <c r="S455" s="15"/>
      <c r="T455" s="15"/>
      <c r="U455" s="15"/>
      <c r="V455" s="15"/>
      <c r="W455" s="15"/>
      <c r="X455" s="15"/>
      <c r="Y455" s="15"/>
      <c r="Z455" s="15"/>
      <c r="AA455" s="15"/>
      <c r="AB455" s="15"/>
      <c r="AC455" s="15"/>
      <c r="AD455" s="15"/>
      <c r="AE455" s="15"/>
      <c r="AF455" s="15"/>
      <c r="AG455" s="15"/>
      <c r="AH455" s="15"/>
      <c r="AI455" s="15"/>
      <c r="AJ455" s="15"/>
      <c r="AK455" s="15"/>
      <c r="AL455" s="15"/>
      <c r="AM455" s="15"/>
      <c r="AN455" s="15"/>
      <c r="AO455" s="15"/>
      <c r="AP455" s="15"/>
      <c r="AQ455" s="15"/>
      <c r="AR455" s="15"/>
      <c r="AS455" s="15"/>
      <c r="AT455" s="15"/>
      <c r="AU455" s="15"/>
      <c r="AV455" s="15"/>
      <c r="AW455" s="15"/>
      <c r="AX455" s="15"/>
      <c r="AY455" s="15"/>
      <c r="AZ455" s="15"/>
      <c r="BA455" s="15"/>
      <c r="BB455" s="15"/>
      <c r="BC455" s="15"/>
      <c r="BD455" s="15"/>
      <c r="BE455" s="15"/>
      <c r="BF455" s="15"/>
      <c r="BG455" s="15"/>
      <c r="BH455" s="15"/>
      <c r="BI455" s="15"/>
      <c r="BJ455" s="15"/>
      <c r="BK455" s="15"/>
      <c r="BL455" s="15"/>
      <c r="BM455" s="15"/>
      <c r="BN455" s="15"/>
      <c r="BO455" s="15"/>
      <c r="BP455" s="15"/>
      <c r="BQ455" s="15"/>
      <c r="BR455" s="15"/>
      <c r="BS455" s="15"/>
      <c r="BT455" s="15"/>
      <c r="BU455" s="15"/>
      <c r="BV455" s="15"/>
      <c r="BW455" s="15"/>
      <c r="BX455" s="15"/>
      <c r="BY455" s="15"/>
      <c r="BZ455" s="15"/>
      <c r="CA455" s="15"/>
      <c r="CB455" s="15"/>
      <c r="CC455" s="15"/>
      <c r="CD455" s="15"/>
      <c r="CE455" s="15"/>
      <c r="CF455" s="15"/>
      <c r="CG455" s="15"/>
      <c r="CH455" s="15"/>
      <c r="CI455" s="15"/>
      <c r="CJ455" s="15"/>
      <c r="CK455" s="15"/>
      <c r="CL455" s="15"/>
      <c r="CM455" s="15"/>
      <c r="CN455" s="15"/>
      <c r="CO455" s="15"/>
      <c r="CP455" s="15"/>
      <c r="CQ455" s="15"/>
      <c r="CR455" s="15"/>
      <c r="CS455" s="15"/>
      <c r="CT455" s="15"/>
      <c r="CU455" s="15"/>
      <c r="CV455" s="15"/>
      <c r="CW455" s="15"/>
      <c r="CX455" s="15"/>
      <c r="CY455" s="15"/>
      <c r="CZ455" s="15"/>
      <c r="DA455" s="15"/>
      <c r="DB455" s="15"/>
      <c r="DC455" s="15"/>
      <c r="DD455" s="15"/>
      <c r="DE455" s="15"/>
      <c r="DF455" s="15"/>
      <c r="DG455" s="15"/>
      <c r="DH455" s="15"/>
      <c r="DI455" s="15"/>
      <c r="DJ455" s="15"/>
      <c r="DK455" s="15"/>
      <c r="DL455" s="15"/>
      <c r="DM455" s="15"/>
      <c r="DN455" s="15"/>
      <c r="DO455" s="15"/>
      <c r="DP455" s="15"/>
      <c r="DQ455" s="15"/>
      <c r="DR455" s="15"/>
      <c r="DS455" s="15"/>
      <c r="DT455" s="15"/>
      <c r="DU455" s="15"/>
      <c r="DV455" s="15"/>
      <c r="DW455" s="15"/>
      <c r="DX455" s="15"/>
      <c r="DY455" s="15"/>
      <c r="DZ455" s="15"/>
      <c r="EA455" s="15"/>
      <c r="EB455" s="15"/>
      <c r="EC455" s="15"/>
      <c r="ED455" s="15"/>
      <c r="EE455" s="15"/>
      <c r="EF455" s="15"/>
      <c r="EG455" s="15"/>
      <c r="EH455" s="15"/>
      <c r="EI455" s="15"/>
      <c r="EJ455" s="15"/>
      <c r="EK455" s="15"/>
      <c r="EL455" s="15"/>
      <c r="EM455" s="15"/>
      <c r="EN455" s="15"/>
      <c r="EO455" s="15"/>
      <c r="EP455" s="15"/>
      <c r="EQ455" s="15"/>
      <c r="ER455" s="15"/>
      <c r="ES455" s="15"/>
      <c r="ET455" s="15"/>
      <c r="EU455" s="15"/>
      <c r="EV455" s="15"/>
      <c r="EW455" s="15"/>
      <c r="EX455" s="15"/>
      <c r="EY455" s="15"/>
      <c r="EZ455" s="15"/>
      <c r="FA455" s="15"/>
      <c r="FB455" s="15"/>
      <c r="FC455" s="15"/>
      <c r="FD455" s="15"/>
      <c r="FE455" s="15"/>
      <c r="FF455" s="15"/>
      <c r="FG455" s="15"/>
      <c r="FH455" s="15"/>
      <c r="FI455" s="15"/>
      <c r="FJ455" s="15"/>
      <c r="FK455" s="15"/>
      <c r="FL455" s="15"/>
      <c r="FM455" s="15"/>
      <c r="FN455" s="15"/>
      <c r="FO455" s="15"/>
      <c r="FP455" s="15"/>
      <c r="FQ455" s="15"/>
      <c r="FR455" s="15"/>
      <c r="FS455" s="15"/>
      <c r="FT455" s="15"/>
      <c r="FU455" s="15"/>
      <c r="FV455" s="15"/>
      <c r="FW455" s="15"/>
      <c r="FX455" s="15"/>
      <c r="FY455" s="15"/>
      <c r="FZ455" s="15"/>
      <c r="GA455" s="15"/>
      <c r="GB455" s="15"/>
      <c r="GC455" s="15"/>
      <c r="GD455" s="15"/>
      <c r="GE455" s="15"/>
      <c r="GF455" s="15"/>
      <c r="GG455" s="15"/>
      <c r="GH455" s="15"/>
      <c r="GI455" s="15"/>
      <c r="GJ455" s="15"/>
      <c r="GK455" s="15"/>
      <c r="GL455" s="15"/>
      <c r="GM455" s="15"/>
      <c r="GN455" s="15"/>
      <c r="GO455" s="15"/>
      <c r="GP455" s="15"/>
      <c r="GQ455" s="15"/>
      <c r="GR455" s="15"/>
      <c r="GS455" s="15"/>
      <c r="GT455" s="15"/>
      <c r="GU455" s="15"/>
      <c r="GV455" s="15"/>
      <c r="GW455" s="15"/>
      <c r="GX455" s="15"/>
      <c r="GY455" s="15"/>
      <c r="GZ455" s="15"/>
      <c r="HA455" s="15"/>
      <c r="HB455" s="15"/>
      <c r="HC455" s="15"/>
      <c r="HD455" s="15"/>
      <c r="HE455" s="15"/>
      <c r="HF455" s="15"/>
      <c r="HG455" s="15"/>
      <c r="HH455" s="15"/>
      <c r="HI455" s="15"/>
      <c r="HJ455" s="15"/>
      <c r="HK455" s="15"/>
      <c r="HL455" s="15"/>
      <c r="HM455" s="15"/>
      <c r="HN455" s="15"/>
      <c r="HO455" s="15"/>
      <c r="HP455" s="15"/>
      <c r="HQ455" s="15"/>
      <c r="HR455" s="15"/>
      <c r="HS455" s="15"/>
      <c r="HT455" s="15"/>
      <c r="HU455" s="15"/>
      <c r="HV455" s="15"/>
      <c r="HW455" s="15"/>
      <c r="HX455" s="15"/>
      <c r="HY455" s="15"/>
      <c r="HZ455" s="15"/>
      <c r="IA455" s="15"/>
      <c r="IB455" s="15"/>
      <c r="IC455" s="15"/>
      <c r="ID455" s="15"/>
      <c r="IE455" s="15"/>
      <c r="IF455" s="15"/>
      <c r="IG455" s="15"/>
      <c r="IH455" s="15"/>
      <c r="II455" s="15"/>
      <c r="IJ455" s="15"/>
      <c r="IK455" s="15"/>
      <c r="IL455" s="15"/>
      <c r="IM455" s="15"/>
      <c r="IN455" s="15"/>
      <c r="IO455" s="15"/>
      <c r="IP455" s="15"/>
      <c r="IQ455" s="15"/>
      <c r="IR455" s="15"/>
      <c r="IS455" s="15"/>
      <c r="IT455" s="15"/>
      <c r="IU455" s="15"/>
      <c r="IV455" s="15"/>
    </row>
    <row r="456" spans="1:256" s="28" customFormat="1" ht="14.25" customHeight="1">
      <c r="A456" s="179"/>
      <c r="B456" s="196"/>
      <c r="C456" s="195" t="s">
        <v>740</v>
      </c>
      <c r="D456" s="182">
        <f>SUM(D453:D455)</f>
        <v>44983</v>
      </c>
      <c r="E456" s="182">
        <f>SUM(E453:E455)</f>
        <v>55424</v>
      </c>
      <c r="F456" s="182">
        <f>SUM(F453:F455)</f>
        <v>31065</v>
      </c>
      <c r="G456" s="208">
        <f>F456/E456*100</f>
        <v>56.04972575057737</v>
      </c>
      <c r="O456" s="69"/>
      <c r="P456" s="15"/>
      <c r="Q456" s="15"/>
      <c r="R456" s="15"/>
      <c r="S456" s="15"/>
      <c r="T456" s="15"/>
      <c r="U456" s="15"/>
      <c r="V456" s="15"/>
      <c r="W456" s="15"/>
      <c r="X456" s="15"/>
      <c r="Y456" s="15"/>
      <c r="Z456" s="15"/>
      <c r="AA456" s="15"/>
      <c r="AB456" s="15"/>
      <c r="AC456" s="15"/>
      <c r="AD456" s="15"/>
      <c r="AE456" s="15"/>
      <c r="AF456" s="15"/>
      <c r="AG456" s="15"/>
      <c r="AH456" s="15"/>
      <c r="AI456" s="15"/>
      <c r="AJ456" s="15"/>
      <c r="AK456" s="15"/>
      <c r="AL456" s="15"/>
      <c r="AM456" s="15"/>
      <c r="AN456" s="15"/>
      <c r="AO456" s="15"/>
      <c r="AP456" s="15"/>
      <c r="AQ456" s="15"/>
      <c r="AR456" s="15"/>
      <c r="AS456" s="15"/>
      <c r="AT456" s="15"/>
      <c r="AU456" s="15"/>
      <c r="AV456" s="15"/>
      <c r="AW456" s="15"/>
      <c r="AX456" s="15"/>
      <c r="AY456" s="15"/>
      <c r="AZ456" s="15"/>
      <c r="BA456" s="15"/>
      <c r="BB456" s="15"/>
      <c r="BC456" s="15"/>
      <c r="BD456" s="15"/>
      <c r="BE456" s="15"/>
      <c r="BF456" s="15"/>
      <c r="BG456" s="15"/>
      <c r="BH456" s="15"/>
      <c r="BI456" s="15"/>
      <c r="BJ456" s="15"/>
      <c r="BK456" s="15"/>
      <c r="BL456" s="15"/>
      <c r="BM456" s="15"/>
      <c r="BN456" s="15"/>
      <c r="BO456" s="15"/>
      <c r="BP456" s="15"/>
      <c r="BQ456" s="15"/>
      <c r="BR456" s="15"/>
      <c r="BS456" s="15"/>
      <c r="BT456" s="15"/>
      <c r="BU456" s="15"/>
      <c r="BV456" s="15"/>
      <c r="BW456" s="15"/>
      <c r="BX456" s="15"/>
      <c r="BY456" s="15"/>
      <c r="BZ456" s="15"/>
      <c r="CA456" s="15"/>
      <c r="CB456" s="15"/>
      <c r="CC456" s="15"/>
      <c r="CD456" s="15"/>
      <c r="CE456" s="15"/>
      <c r="CF456" s="15"/>
      <c r="CG456" s="15"/>
      <c r="CH456" s="15"/>
      <c r="CI456" s="15"/>
      <c r="CJ456" s="15"/>
      <c r="CK456" s="15"/>
      <c r="CL456" s="15"/>
      <c r="CM456" s="15"/>
      <c r="CN456" s="15"/>
      <c r="CO456" s="15"/>
      <c r="CP456" s="15"/>
      <c r="CQ456" s="15"/>
      <c r="CR456" s="15"/>
      <c r="CS456" s="15"/>
      <c r="CT456" s="15"/>
      <c r="CU456" s="15"/>
      <c r="CV456" s="15"/>
      <c r="CW456" s="15"/>
      <c r="CX456" s="15"/>
      <c r="CY456" s="15"/>
      <c r="CZ456" s="15"/>
      <c r="DA456" s="15"/>
      <c r="DB456" s="15"/>
      <c r="DC456" s="15"/>
      <c r="DD456" s="15"/>
      <c r="DE456" s="15"/>
      <c r="DF456" s="15"/>
      <c r="DG456" s="15"/>
      <c r="DH456" s="15"/>
      <c r="DI456" s="15"/>
      <c r="DJ456" s="15"/>
      <c r="DK456" s="15"/>
      <c r="DL456" s="15"/>
      <c r="DM456" s="15"/>
      <c r="DN456" s="15"/>
      <c r="DO456" s="15"/>
      <c r="DP456" s="15"/>
      <c r="DQ456" s="15"/>
      <c r="DR456" s="15"/>
      <c r="DS456" s="15"/>
      <c r="DT456" s="15"/>
      <c r="DU456" s="15"/>
      <c r="DV456" s="15"/>
      <c r="DW456" s="15"/>
      <c r="DX456" s="15"/>
      <c r="DY456" s="15"/>
      <c r="DZ456" s="15"/>
      <c r="EA456" s="15"/>
      <c r="EB456" s="15"/>
      <c r="EC456" s="15"/>
      <c r="ED456" s="15"/>
      <c r="EE456" s="15"/>
      <c r="EF456" s="15"/>
      <c r="EG456" s="15"/>
      <c r="EH456" s="15"/>
      <c r="EI456" s="15"/>
      <c r="EJ456" s="15"/>
      <c r="EK456" s="15"/>
      <c r="EL456" s="15"/>
      <c r="EM456" s="15"/>
      <c r="EN456" s="15"/>
      <c r="EO456" s="15"/>
      <c r="EP456" s="15"/>
      <c r="EQ456" s="15"/>
      <c r="ER456" s="15"/>
      <c r="ES456" s="15"/>
      <c r="ET456" s="15"/>
      <c r="EU456" s="15"/>
      <c r="EV456" s="15"/>
      <c r="EW456" s="15"/>
      <c r="EX456" s="15"/>
      <c r="EY456" s="15"/>
      <c r="EZ456" s="15"/>
      <c r="FA456" s="15"/>
      <c r="FB456" s="15"/>
      <c r="FC456" s="15"/>
      <c r="FD456" s="15"/>
      <c r="FE456" s="15"/>
      <c r="FF456" s="15"/>
      <c r="FG456" s="15"/>
      <c r="FH456" s="15"/>
      <c r="FI456" s="15"/>
      <c r="FJ456" s="15"/>
      <c r="FK456" s="15"/>
      <c r="FL456" s="15"/>
      <c r="FM456" s="15"/>
      <c r="FN456" s="15"/>
      <c r="FO456" s="15"/>
      <c r="FP456" s="15"/>
      <c r="FQ456" s="15"/>
      <c r="FR456" s="15"/>
      <c r="FS456" s="15"/>
      <c r="FT456" s="15"/>
      <c r="FU456" s="15"/>
      <c r="FV456" s="15"/>
      <c r="FW456" s="15"/>
      <c r="FX456" s="15"/>
      <c r="FY456" s="15"/>
      <c r="FZ456" s="15"/>
      <c r="GA456" s="15"/>
      <c r="GB456" s="15"/>
      <c r="GC456" s="15"/>
      <c r="GD456" s="15"/>
      <c r="GE456" s="15"/>
      <c r="GF456" s="15"/>
      <c r="GG456" s="15"/>
      <c r="GH456" s="15"/>
      <c r="GI456" s="15"/>
      <c r="GJ456" s="15"/>
      <c r="GK456" s="15"/>
      <c r="GL456" s="15"/>
      <c r="GM456" s="15"/>
      <c r="GN456" s="15"/>
      <c r="GO456" s="15"/>
      <c r="GP456" s="15"/>
      <c r="GQ456" s="15"/>
      <c r="GR456" s="15"/>
      <c r="GS456" s="15"/>
      <c r="GT456" s="15"/>
      <c r="GU456" s="15"/>
      <c r="GV456" s="15"/>
      <c r="GW456" s="15"/>
      <c r="GX456" s="15"/>
      <c r="GY456" s="15"/>
      <c r="GZ456" s="15"/>
      <c r="HA456" s="15"/>
      <c r="HB456" s="15"/>
      <c r="HC456" s="15"/>
      <c r="HD456" s="15"/>
      <c r="HE456" s="15"/>
      <c r="HF456" s="15"/>
      <c r="HG456" s="15"/>
      <c r="HH456" s="15"/>
      <c r="HI456" s="15"/>
      <c r="HJ456" s="15"/>
      <c r="HK456" s="15"/>
      <c r="HL456" s="15"/>
      <c r="HM456" s="15"/>
      <c r="HN456" s="15"/>
      <c r="HO456" s="15"/>
      <c r="HP456" s="15"/>
      <c r="HQ456" s="15"/>
      <c r="HR456" s="15"/>
      <c r="HS456" s="15"/>
      <c r="HT456" s="15"/>
      <c r="HU456" s="15"/>
      <c r="HV456" s="15"/>
      <c r="HW456" s="15"/>
      <c r="HX456" s="15"/>
      <c r="HY456" s="15"/>
      <c r="HZ456" s="15"/>
      <c r="IA456" s="15"/>
      <c r="IB456" s="15"/>
      <c r="IC456" s="15"/>
      <c r="ID456" s="15"/>
      <c r="IE456" s="15"/>
      <c r="IF456" s="15"/>
      <c r="IG456" s="15"/>
      <c r="IH456" s="15"/>
      <c r="II456" s="15"/>
      <c r="IJ456" s="15"/>
      <c r="IK456" s="15"/>
      <c r="IL456" s="15"/>
      <c r="IM456" s="15"/>
      <c r="IN456" s="15"/>
      <c r="IO456" s="15"/>
      <c r="IP456" s="15"/>
      <c r="IQ456" s="15"/>
      <c r="IR456" s="15"/>
      <c r="IS456" s="15"/>
      <c r="IT456" s="15"/>
      <c r="IU456" s="15"/>
      <c r="IV456" s="15"/>
    </row>
    <row r="457" spans="1:256" s="28" customFormat="1" ht="14.25" customHeight="1">
      <c r="A457" s="842"/>
      <c r="B457" s="842"/>
      <c r="C457" s="842"/>
      <c r="D457" s="61"/>
      <c r="E457" s="61"/>
      <c r="F457" s="61"/>
      <c r="G457" s="70"/>
      <c r="O457" s="69"/>
      <c r="P457" s="15"/>
      <c r="Q457" s="15"/>
      <c r="R457" s="15"/>
      <c r="S457" s="15"/>
      <c r="T457" s="15"/>
      <c r="U457" s="15"/>
      <c r="V457" s="15"/>
      <c r="W457" s="15"/>
      <c r="X457" s="15"/>
      <c r="Y457" s="15"/>
      <c r="Z457" s="15"/>
      <c r="AA457" s="15"/>
      <c r="AB457" s="15"/>
      <c r="AC457" s="15"/>
      <c r="AD457" s="15"/>
      <c r="AE457" s="15"/>
      <c r="AF457" s="15"/>
      <c r="AG457" s="15"/>
      <c r="AH457" s="15"/>
      <c r="AI457" s="15"/>
      <c r="AJ457" s="15"/>
      <c r="AK457" s="15"/>
      <c r="AL457" s="15"/>
      <c r="AM457" s="15"/>
      <c r="AN457" s="15"/>
      <c r="AO457" s="15"/>
      <c r="AP457" s="15"/>
      <c r="AQ457" s="15"/>
      <c r="AR457" s="15"/>
      <c r="AS457" s="15"/>
      <c r="AT457" s="15"/>
      <c r="AU457" s="15"/>
      <c r="AV457" s="15"/>
      <c r="AW457" s="15"/>
      <c r="AX457" s="15"/>
      <c r="AY457" s="15"/>
      <c r="AZ457" s="15"/>
      <c r="BA457" s="15"/>
      <c r="BB457" s="15"/>
      <c r="BC457" s="15"/>
      <c r="BD457" s="15"/>
      <c r="BE457" s="15"/>
      <c r="BF457" s="15"/>
      <c r="BG457" s="15"/>
      <c r="BH457" s="15"/>
      <c r="BI457" s="15"/>
      <c r="BJ457" s="15"/>
      <c r="BK457" s="15"/>
      <c r="BL457" s="15"/>
      <c r="BM457" s="15"/>
      <c r="BN457" s="15"/>
      <c r="BO457" s="15"/>
      <c r="BP457" s="15"/>
      <c r="BQ457" s="15"/>
      <c r="BR457" s="15"/>
      <c r="BS457" s="15"/>
      <c r="BT457" s="15"/>
      <c r="BU457" s="15"/>
      <c r="BV457" s="15"/>
      <c r="BW457" s="15"/>
      <c r="BX457" s="15"/>
      <c r="BY457" s="15"/>
      <c r="BZ457" s="15"/>
      <c r="CA457" s="15"/>
      <c r="CB457" s="15"/>
      <c r="CC457" s="15"/>
      <c r="CD457" s="15"/>
      <c r="CE457" s="15"/>
      <c r="CF457" s="15"/>
      <c r="CG457" s="15"/>
      <c r="CH457" s="15"/>
      <c r="CI457" s="15"/>
      <c r="CJ457" s="15"/>
      <c r="CK457" s="15"/>
      <c r="CL457" s="15"/>
      <c r="CM457" s="15"/>
      <c r="CN457" s="15"/>
      <c r="CO457" s="15"/>
      <c r="CP457" s="15"/>
      <c r="CQ457" s="15"/>
      <c r="CR457" s="15"/>
      <c r="CS457" s="15"/>
      <c r="CT457" s="15"/>
      <c r="CU457" s="15"/>
      <c r="CV457" s="15"/>
      <c r="CW457" s="15"/>
      <c r="CX457" s="15"/>
      <c r="CY457" s="15"/>
      <c r="CZ457" s="15"/>
      <c r="DA457" s="15"/>
      <c r="DB457" s="15"/>
      <c r="DC457" s="15"/>
      <c r="DD457" s="15"/>
      <c r="DE457" s="15"/>
      <c r="DF457" s="15"/>
      <c r="DG457" s="15"/>
      <c r="DH457" s="15"/>
      <c r="DI457" s="15"/>
      <c r="DJ457" s="15"/>
      <c r="DK457" s="15"/>
      <c r="DL457" s="15"/>
      <c r="DM457" s="15"/>
      <c r="DN457" s="15"/>
      <c r="DO457" s="15"/>
      <c r="DP457" s="15"/>
      <c r="DQ457" s="15"/>
      <c r="DR457" s="15"/>
      <c r="DS457" s="15"/>
      <c r="DT457" s="15"/>
      <c r="DU457" s="15"/>
      <c r="DV457" s="15"/>
      <c r="DW457" s="15"/>
      <c r="DX457" s="15"/>
      <c r="DY457" s="15"/>
      <c r="DZ457" s="15"/>
      <c r="EA457" s="15"/>
      <c r="EB457" s="15"/>
      <c r="EC457" s="15"/>
      <c r="ED457" s="15"/>
      <c r="EE457" s="15"/>
      <c r="EF457" s="15"/>
      <c r="EG457" s="15"/>
      <c r="EH457" s="15"/>
      <c r="EI457" s="15"/>
      <c r="EJ457" s="15"/>
      <c r="EK457" s="15"/>
      <c r="EL457" s="15"/>
      <c r="EM457" s="15"/>
      <c r="EN457" s="15"/>
      <c r="EO457" s="15"/>
      <c r="EP457" s="15"/>
      <c r="EQ457" s="15"/>
      <c r="ER457" s="15"/>
      <c r="ES457" s="15"/>
      <c r="ET457" s="15"/>
      <c r="EU457" s="15"/>
      <c r="EV457" s="15"/>
      <c r="EW457" s="15"/>
      <c r="EX457" s="15"/>
      <c r="EY457" s="15"/>
      <c r="EZ457" s="15"/>
      <c r="FA457" s="15"/>
      <c r="FB457" s="15"/>
      <c r="FC457" s="15"/>
      <c r="FD457" s="15"/>
      <c r="FE457" s="15"/>
      <c r="FF457" s="15"/>
      <c r="FG457" s="15"/>
      <c r="FH457" s="15"/>
      <c r="FI457" s="15"/>
      <c r="FJ457" s="15"/>
      <c r="FK457" s="15"/>
      <c r="FL457" s="15"/>
      <c r="FM457" s="15"/>
      <c r="FN457" s="15"/>
      <c r="FO457" s="15"/>
      <c r="FP457" s="15"/>
      <c r="FQ457" s="15"/>
      <c r="FR457" s="15"/>
      <c r="FS457" s="15"/>
      <c r="FT457" s="15"/>
      <c r="FU457" s="15"/>
      <c r="FV457" s="15"/>
      <c r="FW457" s="15"/>
      <c r="FX457" s="15"/>
      <c r="FY457" s="15"/>
      <c r="FZ457" s="15"/>
      <c r="GA457" s="15"/>
      <c r="GB457" s="15"/>
      <c r="GC457" s="15"/>
      <c r="GD457" s="15"/>
      <c r="GE457" s="15"/>
      <c r="GF457" s="15"/>
      <c r="GG457" s="15"/>
      <c r="GH457" s="15"/>
      <c r="GI457" s="15"/>
      <c r="GJ457" s="15"/>
      <c r="GK457" s="15"/>
      <c r="GL457" s="15"/>
      <c r="GM457" s="15"/>
      <c r="GN457" s="15"/>
      <c r="GO457" s="15"/>
      <c r="GP457" s="15"/>
      <c r="GQ457" s="15"/>
      <c r="GR457" s="15"/>
      <c r="GS457" s="15"/>
      <c r="GT457" s="15"/>
      <c r="GU457" s="15"/>
      <c r="GV457" s="15"/>
      <c r="GW457" s="15"/>
      <c r="GX457" s="15"/>
      <c r="GY457" s="15"/>
      <c r="GZ457" s="15"/>
      <c r="HA457" s="15"/>
      <c r="HB457" s="15"/>
      <c r="HC457" s="15"/>
      <c r="HD457" s="15"/>
      <c r="HE457" s="15"/>
      <c r="HF457" s="15"/>
      <c r="HG457" s="15"/>
      <c r="HH457" s="15"/>
      <c r="HI457" s="15"/>
      <c r="HJ457" s="15"/>
      <c r="HK457" s="15"/>
      <c r="HL457" s="15"/>
      <c r="HM457" s="15"/>
      <c r="HN457" s="15"/>
      <c r="HO457" s="15"/>
      <c r="HP457" s="15"/>
      <c r="HQ457" s="15"/>
      <c r="HR457" s="15"/>
      <c r="HS457" s="15"/>
      <c r="HT457" s="15"/>
      <c r="HU457" s="15"/>
      <c r="HV457" s="15"/>
      <c r="HW457" s="15"/>
      <c r="HX457" s="15"/>
      <c r="HY457" s="15"/>
      <c r="HZ457" s="15"/>
      <c r="IA457" s="15"/>
      <c r="IB457" s="15"/>
      <c r="IC457" s="15"/>
      <c r="ID457" s="15"/>
      <c r="IE457" s="15"/>
      <c r="IF457" s="15"/>
      <c r="IG457" s="15"/>
      <c r="IH457" s="15"/>
      <c r="II457" s="15"/>
      <c r="IJ457" s="15"/>
      <c r="IK457" s="15"/>
      <c r="IL457" s="15"/>
      <c r="IM457" s="15"/>
      <c r="IN457" s="15"/>
      <c r="IO457" s="15"/>
      <c r="IP457" s="15"/>
      <c r="IQ457" s="15"/>
      <c r="IR457" s="15"/>
      <c r="IS457" s="15"/>
      <c r="IT457" s="15"/>
      <c r="IU457" s="15"/>
      <c r="IV457" s="15"/>
    </row>
    <row r="458" spans="1:256" s="28" customFormat="1" ht="14.25" customHeight="1">
      <c r="A458" s="842" t="s">
        <v>431</v>
      </c>
      <c r="B458" s="842"/>
      <c r="C458" s="842"/>
      <c r="D458" s="61"/>
      <c r="E458" s="61"/>
      <c r="F458" s="61"/>
      <c r="G458" s="70"/>
      <c r="O458" s="69"/>
      <c r="P458" s="15"/>
      <c r="Q458" s="15"/>
      <c r="R458" s="15"/>
      <c r="S458" s="15"/>
      <c r="T458" s="15"/>
      <c r="U458" s="15"/>
      <c r="V458" s="15"/>
      <c r="W458" s="15"/>
      <c r="X458" s="15"/>
      <c r="Y458" s="15"/>
      <c r="Z458" s="15"/>
      <c r="AA458" s="15"/>
      <c r="AB458" s="15"/>
      <c r="AC458" s="15"/>
      <c r="AD458" s="15"/>
      <c r="AE458" s="15"/>
      <c r="AF458" s="15"/>
      <c r="AG458" s="15"/>
      <c r="AH458" s="15"/>
      <c r="AI458" s="15"/>
      <c r="AJ458" s="15"/>
      <c r="AK458" s="15"/>
      <c r="AL458" s="15"/>
      <c r="AM458" s="15"/>
      <c r="AN458" s="15"/>
      <c r="AO458" s="15"/>
      <c r="AP458" s="15"/>
      <c r="AQ458" s="15"/>
      <c r="AR458" s="15"/>
      <c r="AS458" s="15"/>
      <c r="AT458" s="15"/>
      <c r="AU458" s="15"/>
      <c r="AV458" s="15"/>
      <c r="AW458" s="15"/>
      <c r="AX458" s="15"/>
      <c r="AY458" s="15"/>
      <c r="AZ458" s="15"/>
      <c r="BA458" s="15"/>
      <c r="BB458" s="15"/>
      <c r="BC458" s="15"/>
      <c r="BD458" s="15"/>
      <c r="BE458" s="15"/>
      <c r="BF458" s="15"/>
      <c r="BG458" s="15"/>
      <c r="BH458" s="15"/>
      <c r="BI458" s="15"/>
      <c r="BJ458" s="15"/>
      <c r="BK458" s="15"/>
      <c r="BL458" s="15"/>
      <c r="BM458" s="15"/>
      <c r="BN458" s="15"/>
      <c r="BO458" s="15"/>
      <c r="BP458" s="15"/>
      <c r="BQ458" s="15"/>
      <c r="BR458" s="15"/>
      <c r="BS458" s="15"/>
      <c r="BT458" s="15"/>
      <c r="BU458" s="15"/>
      <c r="BV458" s="15"/>
      <c r="BW458" s="15"/>
      <c r="BX458" s="15"/>
      <c r="BY458" s="15"/>
      <c r="BZ458" s="15"/>
      <c r="CA458" s="15"/>
      <c r="CB458" s="15"/>
      <c r="CC458" s="15"/>
      <c r="CD458" s="15"/>
      <c r="CE458" s="15"/>
      <c r="CF458" s="15"/>
      <c r="CG458" s="15"/>
      <c r="CH458" s="15"/>
      <c r="CI458" s="15"/>
      <c r="CJ458" s="15"/>
      <c r="CK458" s="15"/>
      <c r="CL458" s="15"/>
      <c r="CM458" s="15"/>
      <c r="CN458" s="15"/>
      <c r="CO458" s="15"/>
      <c r="CP458" s="15"/>
      <c r="CQ458" s="15"/>
      <c r="CR458" s="15"/>
      <c r="CS458" s="15"/>
      <c r="CT458" s="15"/>
      <c r="CU458" s="15"/>
      <c r="CV458" s="15"/>
      <c r="CW458" s="15"/>
      <c r="CX458" s="15"/>
      <c r="CY458" s="15"/>
      <c r="CZ458" s="15"/>
      <c r="DA458" s="15"/>
      <c r="DB458" s="15"/>
      <c r="DC458" s="15"/>
      <c r="DD458" s="15"/>
      <c r="DE458" s="15"/>
      <c r="DF458" s="15"/>
      <c r="DG458" s="15"/>
      <c r="DH458" s="15"/>
      <c r="DI458" s="15"/>
      <c r="DJ458" s="15"/>
      <c r="DK458" s="15"/>
      <c r="DL458" s="15"/>
      <c r="DM458" s="15"/>
      <c r="DN458" s="15"/>
      <c r="DO458" s="15"/>
      <c r="DP458" s="15"/>
      <c r="DQ458" s="15"/>
      <c r="DR458" s="15"/>
      <c r="DS458" s="15"/>
      <c r="DT458" s="15"/>
      <c r="DU458" s="15"/>
      <c r="DV458" s="15"/>
      <c r="DW458" s="15"/>
      <c r="DX458" s="15"/>
      <c r="DY458" s="15"/>
      <c r="DZ458" s="15"/>
      <c r="EA458" s="15"/>
      <c r="EB458" s="15"/>
      <c r="EC458" s="15"/>
      <c r="ED458" s="15"/>
      <c r="EE458" s="15"/>
      <c r="EF458" s="15"/>
      <c r="EG458" s="15"/>
      <c r="EH458" s="15"/>
      <c r="EI458" s="15"/>
      <c r="EJ458" s="15"/>
      <c r="EK458" s="15"/>
      <c r="EL458" s="15"/>
      <c r="EM458" s="15"/>
      <c r="EN458" s="15"/>
      <c r="EO458" s="15"/>
      <c r="EP458" s="15"/>
      <c r="EQ458" s="15"/>
      <c r="ER458" s="15"/>
      <c r="ES458" s="15"/>
      <c r="ET458" s="15"/>
      <c r="EU458" s="15"/>
      <c r="EV458" s="15"/>
      <c r="EW458" s="15"/>
      <c r="EX458" s="15"/>
      <c r="EY458" s="15"/>
      <c r="EZ458" s="15"/>
      <c r="FA458" s="15"/>
      <c r="FB458" s="15"/>
      <c r="FC458" s="15"/>
      <c r="FD458" s="15"/>
      <c r="FE458" s="15"/>
      <c r="FF458" s="15"/>
      <c r="FG458" s="15"/>
      <c r="FH458" s="15"/>
      <c r="FI458" s="15"/>
      <c r="FJ458" s="15"/>
      <c r="FK458" s="15"/>
      <c r="FL458" s="15"/>
      <c r="FM458" s="15"/>
      <c r="FN458" s="15"/>
      <c r="FO458" s="15"/>
      <c r="FP458" s="15"/>
      <c r="FQ458" s="15"/>
      <c r="FR458" s="15"/>
      <c r="FS458" s="15"/>
      <c r="FT458" s="15"/>
      <c r="FU458" s="15"/>
      <c r="FV458" s="15"/>
      <c r="FW458" s="15"/>
      <c r="FX458" s="15"/>
      <c r="FY458" s="15"/>
      <c r="FZ458" s="15"/>
      <c r="GA458" s="15"/>
      <c r="GB458" s="15"/>
      <c r="GC458" s="15"/>
      <c r="GD458" s="15"/>
      <c r="GE458" s="15"/>
      <c r="GF458" s="15"/>
      <c r="GG458" s="15"/>
      <c r="GH458" s="15"/>
      <c r="GI458" s="15"/>
      <c r="GJ458" s="15"/>
      <c r="GK458" s="15"/>
      <c r="GL458" s="15"/>
      <c r="GM458" s="15"/>
      <c r="GN458" s="15"/>
      <c r="GO458" s="15"/>
      <c r="GP458" s="15"/>
      <c r="GQ458" s="15"/>
      <c r="GR458" s="15"/>
      <c r="GS458" s="15"/>
      <c r="GT458" s="15"/>
      <c r="GU458" s="15"/>
      <c r="GV458" s="15"/>
      <c r="GW458" s="15"/>
      <c r="GX458" s="15"/>
      <c r="GY458" s="15"/>
      <c r="GZ458" s="15"/>
      <c r="HA458" s="15"/>
      <c r="HB458" s="15"/>
      <c r="HC458" s="15"/>
      <c r="HD458" s="15"/>
      <c r="HE458" s="15"/>
      <c r="HF458" s="15"/>
      <c r="HG458" s="15"/>
      <c r="HH458" s="15"/>
      <c r="HI458" s="15"/>
      <c r="HJ458" s="15"/>
      <c r="HK458" s="15"/>
      <c r="HL458" s="15"/>
      <c r="HM458" s="15"/>
      <c r="HN458" s="15"/>
      <c r="HO458" s="15"/>
      <c r="HP458" s="15"/>
      <c r="HQ458" s="15"/>
      <c r="HR458" s="15"/>
      <c r="HS458" s="15"/>
      <c r="HT458" s="15"/>
      <c r="HU458" s="15"/>
      <c r="HV458" s="15"/>
      <c r="HW458" s="15"/>
      <c r="HX458" s="15"/>
      <c r="HY458" s="15"/>
      <c r="HZ458" s="15"/>
      <c r="IA458" s="15"/>
      <c r="IB458" s="15"/>
      <c r="IC458" s="15"/>
      <c r="ID458" s="15"/>
      <c r="IE458" s="15"/>
      <c r="IF458" s="15"/>
      <c r="IG458" s="15"/>
      <c r="IH458" s="15"/>
      <c r="II458" s="15"/>
      <c r="IJ458" s="15"/>
      <c r="IK458" s="15"/>
      <c r="IL458" s="15"/>
      <c r="IM458" s="15"/>
      <c r="IN458" s="15"/>
      <c r="IO458" s="15"/>
      <c r="IP458" s="15"/>
      <c r="IQ458" s="15"/>
      <c r="IR458" s="15"/>
      <c r="IS458" s="15"/>
      <c r="IT458" s="15"/>
      <c r="IU458" s="15"/>
      <c r="IV458" s="15"/>
    </row>
    <row r="459" spans="1:256" s="28" customFormat="1" ht="14.25" customHeight="1">
      <c r="A459" s="236"/>
      <c r="B459" s="59"/>
      <c r="C459" s="60"/>
      <c r="D459" s="61"/>
      <c r="E459" s="61"/>
      <c r="F459" s="61"/>
      <c r="G459" s="70"/>
      <c r="O459" s="69"/>
      <c r="P459" s="15"/>
      <c r="Q459" s="15"/>
      <c r="R459" s="15"/>
      <c r="S459" s="15"/>
      <c r="T459" s="15"/>
      <c r="U459" s="15"/>
      <c r="V459" s="15"/>
      <c r="W459" s="15"/>
      <c r="X459" s="15"/>
      <c r="Y459" s="15"/>
      <c r="Z459" s="15"/>
      <c r="AA459" s="15"/>
      <c r="AB459" s="15"/>
      <c r="AC459" s="15"/>
      <c r="AD459" s="15"/>
      <c r="AE459" s="15"/>
      <c r="AF459" s="15"/>
      <c r="AG459" s="15"/>
      <c r="AH459" s="15"/>
      <c r="AI459" s="15"/>
      <c r="AJ459" s="15"/>
      <c r="AK459" s="15"/>
      <c r="AL459" s="15"/>
      <c r="AM459" s="15"/>
      <c r="AN459" s="15"/>
      <c r="AO459" s="15"/>
      <c r="AP459" s="15"/>
      <c r="AQ459" s="15"/>
      <c r="AR459" s="15"/>
      <c r="AS459" s="15"/>
      <c r="AT459" s="15"/>
      <c r="AU459" s="15"/>
      <c r="AV459" s="15"/>
      <c r="AW459" s="15"/>
      <c r="AX459" s="15"/>
      <c r="AY459" s="15"/>
      <c r="AZ459" s="15"/>
      <c r="BA459" s="15"/>
      <c r="BB459" s="15"/>
      <c r="BC459" s="15"/>
      <c r="BD459" s="15"/>
      <c r="BE459" s="15"/>
      <c r="BF459" s="15"/>
      <c r="BG459" s="15"/>
      <c r="BH459" s="15"/>
      <c r="BI459" s="15"/>
      <c r="BJ459" s="15"/>
      <c r="BK459" s="15"/>
      <c r="BL459" s="15"/>
      <c r="BM459" s="15"/>
      <c r="BN459" s="15"/>
      <c r="BO459" s="15"/>
      <c r="BP459" s="15"/>
      <c r="BQ459" s="15"/>
      <c r="BR459" s="15"/>
      <c r="BS459" s="15"/>
      <c r="BT459" s="15"/>
      <c r="BU459" s="15"/>
      <c r="BV459" s="15"/>
      <c r="BW459" s="15"/>
      <c r="BX459" s="15"/>
      <c r="BY459" s="15"/>
      <c r="BZ459" s="15"/>
      <c r="CA459" s="15"/>
      <c r="CB459" s="15"/>
      <c r="CC459" s="15"/>
      <c r="CD459" s="15"/>
      <c r="CE459" s="15"/>
      <c r="CF459" s="15"/>
      <c r="CG459" s="15"/>
      <c r="CH459" s="15"/>
      <c r="CI459" s="15"/>
      <c r="CJ459" s="15"/>
      <c r="CK459" s="15"/>
      <c r="CL459" s="15"/>
      <c r="CM459" s="15"/>
      <c r="CN459" s="15"/>
      <c r="CO459" s="15"/>
      <c r="CP459" s="15"/>
      <c r="CQ459" s="15"/>
      <c r="CR459" s="15"/>
      <c r="CS459" s="15"/>
      <c r="CT459" s="15"/>
      <c r="CU459" s="15"/>
      <c r="CV459" s="15"/>
      <c r="CW459" s="15"/>
      <c r="CX459" s="15"/>
      <c r="CY459" s="15"/>
      <c r="CZ459" s="15"/>
      <c r="DA459" s="15"/>
      <c r="DB459" s="15"/>
      <c r="DC459" s="15"/>
      <c r="DD459" s="15"/>
      <c r="DE459" s="15"/>
      <c r="DF459" s="15"/>
      <c r="DG459" s="15"/>
      <c r="DH459" s="15"/>
      <c r="DI459" s="15"/>
      <c r="DJ459" s="15"/>
      <c r="DK459" s="15"/>
      <c r="DL459" s="15"/>
      <c r="DM459" s="15"/>
      <c r="DN459" s="15"/>
      <c r="DO459" s="15"/>
      <c r="DP459" s="15"/>
      <c r="DQ459" s="15"/>
      <c r="DR459" s="15"/>
      <c r="DS459" s="15"/>
      <c r="DT459" s="15"/>
      <c r="DU459" s="15"/>
      <c r="DV459" s="15"/>
      <c r="DW459" s="15"/>
      <c r="DX459" s="15"/>
      <c r="DY459" s="15"/>
      <c r="DZ459" s="15"/>
      <c r="EA459" s="15"/>
      <c r="EB459" s="15"/>
      <c r="EC459" s="15"/>
      <c r="ED459" s="15"/>
      <c r="EE459" s="15"/>
      <c r="EF459" s="15"/>
      <c r="EG459" s="15"/>
      <c r="EH459" s="15"/>
      <c r="EI459" s="15"/>
      <c r="EJ459" s="15"/>
      <c r="EK459" s="15"/>
      <c r="EL459" s="15"/>
      <c r="EM459" s="15"/>
      <c r="EN459" s="15"/>
      <c r="EO459" s="15"/>
      <c r="EP459" s="15"/>
      <c r="EQ459" s="15"/>
      <c r="ER459" s="15"/>
      <c r="ES459" s="15"/>
      <c r="ET459" s="15"/>
      <c r="EU459" s="15"/>
      <c r="EV459" s="15"/>
      <c r="EW459" s="15"/>
      <c r="EX459" s="15"/>
      <c r="EY459" s="15"/>
      <c r="EZ459" s="15"/>
      <c r="FA459" s="15"/>
      <c r="FB459" s="15"/>
      <c r="FC459" s="15"/>
      <c r="FD459" s="15"/>
      <c r="FE459" s="15"/>
      <c r="FF459" s="15"/>
      <c r="FG459" s="15"/>
      <c r="FH459" s="15"/>
      <c r="FI459" s="15"/>
      <c r="FJ459" s="15"/>
      <c r="FK459" s="15"/>
      <c r="FL459" s="15"/>
      <c r="FM459" s="15"/>
      <c r="FN459" s="15"/>
      <c r="FO459" s="15"/>
      <c r="FP459" s="15"/>
      <c r="FQ459" s="15"/>
      <c r="FR459" s="15"/>
      <c r="FS459" s="15"/>
      <c r="FT459" s="15"/>
      <c r="FU459" s="15"/>
      <c r="FV459" s="15"/>
      <c r="FW459" s="15"/>
      <c r="FX459" s="15"/>
      <c r="FY459" s="15"/>
      <c r="FZ459" s="15"/>
      <c r="GA459" s="15"/>
      <c r="GB459" s="15"/>
      <c r="GC459" s="15"/>
      <c r="GD459" s="15"/>
      <c r="GE459" s="15"/>
      <c r="GF459" s="15"/>
      <c r="GG459" s="15"/>
      <c r="GH459" s="15"/>
      <c r="GI459" s="15"/>
      <c r="GJ459" s="15"/>
      <c r="GK459" s="15"/>
      <c r="GL459" s="15"/>
      <c r="GM459" s="15"/>
      <c r="GN459" s="15"/>
      <c r="GO459" s="15"/>
      <c r="GP459" s="15"/>
      <c r="GQ459" s="15"/>
      <c r="GR459" s="15"/>
      <c r="GS459" s="15"/>
      <c r="GT459" s="15"/>
      <c r="GU459" s="15"/>
      <c r="GV459" s="15"/>
      <c r="GW459" s="15"/>
      <c r="GX459" s="15"/>
      <c r="GY459" s="15"/>
      <c r="GZ459" s="15"/>
      <c r="HA459" s="15"/>
      <c r="HB459" s="15"/>
      <c r="HC459" s="15"/>
      <c r="HD459" s="15"/>
      <c r="HE459" s="15"/>
      <c r="HF459" s="15"/>
      <c r="HG459" s="15"/>
      <c r="HH459" s="15"/>
      <c r="HI459" s="15"/>
      <c r="HJ459" s="15"/>
      <c r="HK459" s="15"/>
      <c r="HL459" s="15"/>
      <c r="HM459" s="15"/>
      <c r="HN459" s="15"/>
      <c r="HO459" s="15"/>
      <c r="HP459" s="15"/>
      <c r="HQ459" s="15"/>
      <c r="HR459" s="15"/>
      <c r="HS459" s="15"/>
      <c r="HT459" s="15"/>
      <c r="HU459" s="15"/>
      <c r="HV459" s="15"/>
      <c r="HW459" s="15"/>
      <c r="HX459" s="15"/>
      <c r="HY459" s="15"/>
      <c r="HZ459" s="15"/>
      <c r="IA459" s="15"/>
      <c r="IB459" s="15"/>
      <c r="IC459" s="15"/>
      <c r="ID459" s="15"/>
      <c r="IE459" s="15"/>
      <c r="IF459" s="15"/>
      <c r="IG459" s="15"/>
      <c r="IH459" s="15"/>
      <c r="II459" s="15"/>
      <c r="IJ459" s="15"/>
      <c r="IK459" s="15"/>
      <c r="IL459" s="15"/>
      <c r="IM459" s="15"/>
      <c r="IN459" s="15"/>
      <c r="IO459" s="15"/>
      <c r="IP459" s="15"/>
      <c r="IQ459" s="15"/>
      <c r="IR459" s="15"/>
      <c r="IS459" s="15"/>
      <c r="IT459" s="15"/>
      <c r="IU459" s="15"/>
      <c r="IV459" s="15"/>
    </row>
    <row r="460" spans="1:256" s="28" customFormat="1" ht="25.5" customHeight="1">
      <c r="A460" s="7" t="s">
        <v>325</v>
      </c>
      <c r="B460" s="7" t="s">
        <v>327</v>
      </c>
      <c r="C460" s="5" t="s">
        <v>328</v>
      </c>
      <c r="D460" s="44" t="s">
        <v>471</v>
      </c>
      <c r="E460" s="51" t="s">
        <v>472</v>
      </c>
      <c r="F460" s="5" t="s">
        <v>299</v>
      </c>
      <c r="G460" s="43" t="s">
        <v>473</v>
      </c>
      <c r="O460" s="69"/>
      <c r="P460" s="15"/>
      <c r="Q460" s="15"/>
      <c r="R460" s="15"/>
      <c r="S460" s="15"/>
      <c r="T460" s="15"/>
      <c r="U460" s="15"/>
      <c r="V460" s="15"/>
      <c r="W460" s="15"/>
      <c r="X460" s="15"/>
      <c r="Y460" s="15"/>
      <c r="Z460" s="15"/>
      <c r="AA460" s="15"/>
      <c r="AB460" s="15"/>
      <c r="AC460" s="15"/>
      <c r="AD460" s="15"/>
      <c r="AE460" s="15"/>
      <c r="AF460" s="15"/>
      <c r="AG460" s="15"/>
      <c r="AH460" s="15"/>
      <c r="AI460" s="15"/>
      <c r="AJ460" s="15"/>
      <c r="AK460" s="15"/>
      <c r="AL460" s="15"/>
      <c r="AM460" s="15"/>
      <c r="AN460" s="15"/>
      <c r="AO460" s="15"/>
      <c r="AP460" s="15"/>
      <c r="AQ460" s="15"/>
      <c r="AR460" s="15"/>
      <c r="AS460" s="15"/>
      <c r="AT460" s="15"/>
      <c r="AU460" s="15"/>
      <c r="AV460" s="15"/>
      <c r="AW460" s="15"/>
      <c r="AX460" s="15"/>
      <c r="AY460" s="15"/>
      <c r="AZ460" s="15"/>
      <c r="BA460" s="15"/>
      <c r="BB460" s="15"/>
      <c r="BC460" s="15"/>
      <c r="BD460" s="15"/>
      <c r="BE460" s="15"/>
      <c r="BF460" s="15"/>
      <c r="BG460" s="15"/>
      <c r="BH460" s="15"/>
      <c r="BI460" s="15"/>
      <c r="BJ460" s="15"/>
      <c r="BK460" s="15"/>
      <c r="BL460" s="15"/>
      <c r="BM460" s="15"/>
      <c r="BN460" s="15"/>
      <c r="BO460" s="15"/>
      <c r="BP460" s="15"/>
      <c r="BQ460" s="15"/>
      <c r="BR460" s="15"/>
      <c r="BS460" s="15"/>
      <c r="BT460" s="15"/>
      <c r="BU460" s="15"/>
      <c r="BV460" s="15"/>
      <c r="BW460" s="15"/>
      <c r="BX460" s="15"/>
      <c r="BY460" s="15"/>
      <c r="BZ460" s="15"/>
      <c r="CA460" s="15"/>
      <c r="CB460" s="15"/>
      <c r="CC460" s="15"/>
      <c r="CD460" s="15"/>
      <c r="CE460" s="15"/>
      <c r="CF460" s="15"/>
      <c r="CG460" s="15"/>
      <c r="CH460" s="15"/>
      <c r="CI460" s="15"/>
      <c r="CJ460" s="15"/>
      <c r="CK460" s="15"/>
      <c r="CL460" s="15"/>
      <c r="CM460" s="15"/>
      <c r="CN460" s="15"/>
      <c r="CO460" s="15"/>
      <c r="CP460" s="15"/>
      <c r="CQ460" s="15"/>
      <c r="CR460" s="15"/>
      <c r="CS460" s="15"/>
      <c r="CT460" s="15"/>
      <c r="CU460" s="15"/>
      <c r="CV460" s="15"/>
      <c r="CW460" s="15"/>
      <c r="CX460" s="15"/>
      <c r="CY460" s="15"/>
      <c r="CZ460" s="15"/>
      <c r="DA460" s="15"/>
      <c r="DB460" s="15"/>
      <c r="DC460" s="15"/>
      <c r="DD460" s="15"/>
      <c r="DE460" s="15"/>
      <c r="DF460" s="15"/>
      <c r="DG460" s="15"/>
      <c r="DH460" s="15"/>
      <c r="DI460" s="15"/>
      <c r="DJ460" s="15"/>
      <c r="DK460" s="15"/>
      <c r="DL460" s="15"/>
      <c r="DM460" s="15"/>
      <c r="DN460" s="15"/>
      <c r="DO460" s="15"/>
      <c r="DP460" s="15"/>
      <c r="DQ460" s="15"/>
      <c r="DR460" s="15"/>
      <c r="DS460" s="15"/>
      <c r="DT460" s="15"/>
      <c r="DU460" s="15"/>
      <c r="DV460" s="15"/>
      <c r="DW460" s="15"/>
      <c r="DX460" s="15"/>
      <c r="DY460" s="15"/>
      <c r="DZ460" s="15"/>
      <c r="EA460" s="15"/>
      <c r="EB460" s="15"/>
      <c r="EC460" s="15"/>
      <c r="ED460" s="15"/>
      <c r="EE460" s="15"/>
      <c r="EF460" s="15"/>
      <c r="EG460" s="15"/>
      <c r="EH460" s="15"/>
      <c r="EI460" s="15"/>
      <c r="EJ460" s="15"/>
      <c r="EK460" s="15"/>
      <c r="EL460" s="15"/>
      <c r="EM460" s="15"/>
      <c r="EN460" s="15"/>
      <c r="EO460" s="15"/>
      <c r="EP460" s="15"/>
      <c r="EQ460" s="15"/>
      <c r="ER460" s="15"/>
      <c r="ES460" s="15"/>
      <c r="ET460" s="15"/>
      <c r="EU460" s="15"/>
      <c r="EV460" s="15"/>
      <c r="EW460" s="15"/>
      <c r="EX460" s="15"/>
      <c r="EY460" s="15"/>
      <c r="EZ460" s="15"/>
      <c r="FA460" s="15"/>
      <c r="FB460" s="15"/>
      <c r="FC460" s="15"/>
      <c r="FD460" s="15"/>
      <c r="FE460" s="15"/>
      <c r="FF460" s="15"/>
      <c r="FG460" s="15"/>
      <c r="FH460" s="15"/>
      <c r="FI460" s="15"/>
      <c r="FJ460" s="15"/>
      <c r="FK460" s="15"/>
      <c r="FL460" s="15"/>
      <c r="FM460" s="15"/>
      <c r="FN460" s="15"/>
      <c r="FO460" s="15"/>
      <c r="FP460" s="15"/>
      <c r="FQ460" s="15"/>
      <c r="FR460" s="15"/>
      <c r="FS460" s="15"/>
      <c r="FT460" s="15"/>
      <c r="FU460" s="15"/>
      <c r="FV460" s="15"/>
      <c r="FW460" s="15"/>
      <c r="FX460" s="15"/>
      <c r="FY460" s="15"/>
      <c r="FZ460" s="15"/>
      <c r="GA460" s="15"/>
      <c r="GB460" s="15"/>
      <c r="GC460" s="15"/>
      <c r="GD460" s="15"/>
      <c r="GE460" s="15"/>
      <c r="GF460" s="15"/>
      <c r="GG460" s="15"/>
      <c r="GH460" s="15"/>
      <c r="GI460" s="15"/>
      <c r="GJ460" s="15"/>
      <c r="GK460" s="15"/>
      <c r="GL460" s="15"/>
      <c r="GM460" s="15"/>
      <c r="GN460" s="15"/>
      <c r="GO460" s="15"/>
      <c r="GP460" s="15"/>
      <c r="GQ460" s="15"/>
      <c r="GR460" s="15"/>
      <c r="GS460" s="15"/>
      <c r="GT460" s="15"/>
      <c r="GU460" s="15"/>
      <c r="GV460" s="15"/>
      <c r="GW460" s="15"/>
      <c r="GX460" s="15"/>
      <c r="GY460" s="15"/>
      <c r="GZ460" s="15"/>
      <c r="HA460" s="15"/>
      <c r="HB460" s="15"/>
      <c r="HC460" s="15"/>
      <c r="HD460" s="15"/>
      <c r="HE460" s="15"/>
      <c r="HF460" s="15"/>
      <c r="HG460" s="15"/>
      <c r="HH460" s="15"/>
      <c r="HI460" s="15"/>
      <c r="HJ460" s="15"/>
      <c r="HK460" s="15"/>
      <c r="HL460" s="15"/>
      <c r="HM460" s="15"/>
      <c r="HN460" s="15"/>
      <c r="HO460" s="15"/>
      <c r="HP460" s="15"/>
      <c r="HQ460" s="15"/>
      <c r="HR460" s="15"/>
      <c r="HS460" s="15"/>
      <c r="HT460" s="15"/>
      <c r="HU460" s="15"/>
      <c r="HV460" s="15"/>
      <c r="HW460" s="15"/>
      <c r="HX460" s="15"/>
      <c r="HY460" s="15"/>
      <c r="HZ460" s="15"/>
      <c r="IA460" s="15"/>
      <c r="IB460" s="15"/>
      <c r="IC460" s="15"/>
      <c r="ID460" s="15"/>
      <c r="IE460" s="15"/>
      <c r="IF460" s="15"/>
      <c r="IG460" s="15"/>
      <c r="IH460" s="15"/>
      <c r="II460" s="15"/>
      <c r="IJ460" s="15"/>
      <c r="IK460" s="15"/>
      <c r="IL460" s="15"/>
      <c r="IM460" s="15"/>
      <c r="IN460" s="15"/>
      <c r="IO460" s="15"/>
      <c r="IP460" s="15"/>
      <c r="IQ460" s="15"/>
      <c r="IR460" s="15"/>
      <c r="IS460" s="15"/>
      <c r="IT460" s="15"/>
      <c r="IU460" s="15"/>
      <c r="IV460" s="15"/>
    </row>
    <row r="461" spans="1:256" s="28" customFormat="1" ht="14.25" customHeight="1">
      <c r="A461" s="116" t="s">
        <v>163</v>
      </c>
      <c r="B461" s="117">
        <v>6113</v>
      </c>
      <c r="C461" s="118" t="s">
        <v>976</v>
      </c>
      <c r="D461" s="153">
        <v>1050</v>
      </c>
      <c r="E461" s="153">
        <v>1050</v>
      </c>
      <c r="F461" s="401">
        <v>769</v>
      </c>
      <c r="G461" s="157">
        <f>F461/E461*100</f>
        <v>73.23809523809524</v>
      </c>
      <c r="O461" s="69"/>
      <c r="P461" s="15"/>
      <c r="Q461" s="15"/>
      <c r="R461" s="15"/>
      <c r="S461" s="15"/>
      <c r="T461" s="15"/>
      <c r="U461" s="15"/>
      <c r="V461" s="15"/>
      <c r="W461" s="15"/>
      <c r="X461" s="15"/>
      <c r="Y461" s="15"/>
      <c r="Z461" s="15"/>
      <c r="AA461" s="15"/>
      <c r="AB461" s="15"/>
      <c r="AC461" s="15"/>
      <c r="AD461" s="15"/>
      <c r="AE461" s="15"/>
      <c r="AF461" s="15"/>
      <c r="AG461" s="15"/>
      <c r="AH461" s="15"/>
      <c r="AI461" s="15"/>
      <c r="AJ461" s="15"/>
      <c r="AK461" s="15"/>
      <c r="AL461" s="15"/>
      <c r="AM461" s="15"/>
      <c r="AN461" s="15"/>
      <c r="AO461" s="15"/>
      <c r="AP461" s="15"/>
      <c r="AQ461" s="15"/>
      <c r="AR461" s="15"/>
      <c r="AS461" s="15"/>
      <c r="AT461" s="15"/>
      <c r="AU461" s="15"/>
      <c r="AV461" s="15"/>
      <c r="AW461" s="15"/>
      <c r="AX461" s="15"/>
      <c r="AY461" s="15"/>
      <c r="AZ461" s="15"/>
      <c r="BA461" s="15"/>
      <c r="BB461" s="15"/>
      <c r="BC461" s="15"/>
      <c r="BD461" s="15"/>
      <c r="BE461" s="15"/>
      <c r="BF461" s="15"/>
      <c r="BG461" s="15"/>
      <c r="BH461" s="15"/>
      <c r="BI461" s="15"/>
      <c r="BJ461" s="15"/>
      <c r="BK461" s="15"/>
      <c r="BL461" s="15"/>
      <c r="BM461" s="15"/>
      <c r="BN461" s="15"/>
      <c r="BO461" s="15"/>
      <c r="BP461" s="15"/>
      <c r="BQ461" s="15"/>
      <c r="BR461" s="15"/>
      <c r="BS461" s="15"/>
      <c r="BT461" s="15"/>
      <c r="BU461" s="15"/>
      <c r="BV461" s="15"/>
      <c r="BW461" s="15"/>
      <c r="BX461" s="15"/>
      <c r="BY461" s="15"/>
      <c r="BZ461" s="15"/>
      <c r="CA461" s="15"/>
      <c r="CB461" s="15"/>
      <c r="CC461" s="15"/>
      <c r="CD461" s="15"/>
      <c r="CE461" s="15"/>
      <c r="CF461" s="15"/>
      <c r="CG461" s="15"/>
      <c r="CH461" s="15"/>
      <c r="CI461" s="15"/>
      <c r="CJ461" s="15"/>
      <c r="CK461" s="15"/>
      <c r="CL461" s="15"/>
      <c r="CM461" s="15"/>
      <c r="CN461" s="15"/>
      <c r="CO461" s="15"/>
      <c r="CP461" s="15"/>
      <c r="CQ461" s="15"/>
      <c r="CR461" s="15"/>
      <c r="CS461" s="15"/>
      <c r="CT461" s="15"/>
      <c r="CU461" s="15"/>
      <c r="CV461" s="15"/>
      <c r="CW461" s="15"/>
      <c r="CX461" s="15"/>
      <c r="CY461" s="15"/>
      <c r="CZ461" s="15"/>
      <c r="DA461" s="15"/>
      <c r="DB461" s="15"/>
      <c r="DC461" s="15"/>
      <c r="DD461" s="15"/>
      <c r="DE461" s="15"/>
      <c r="DF461" s="15"/>
      <c r="DG461" s="15"/>
      <c r="DH461" s="15"/>
      <c r="DI461" s="15"/>
      <c r="DJ461" s="15"/>
      <c r="DK461" s="15"/>
      <c r="DL461" s="15"/>
      <c r="DM461" s="15"/>
      <c r="DN461" s="15"/>
      <c r="DO461" s="15"/>
      <c r="DP461" s="15"/>
      <c r="DQ461" s="15"/>
      <c r="DR461" s="15"/>
      <c r="DS461" s="15"/>
      <c r="DT461" s="15"/>
      <c r="DU461" s="15"/>
      <c r="DV461" s="15"/>
      <c r="DW461" s="15"/>
      <c r="DX461" s="15"/>
      <c r="DY461" s="15"/>
      <c r="DZ461" s="15"/>
      <c r="EA461" s="15"/>
      <c r="EB461" s="15"/>
      <c r="EC461" s="15"/>
      <c r="ED461" s="15"/>
      <c r="EE461" s="15"/>
      <c r="EF461" s="15"/>
      <c r="EG461" s="15"/>
      <c r="EH461" s="15"/>
      <c r="EI461" s="15"/>
      <c r="EJ461" s="15"/>
      <c r="EK461" s="15"/>
      <c r="EL461" s="15"/>
      <c r="EM461" s="15"/>
      <c r="EN461" s="15"/>
      <c r="EO461" s="15"/>
      <c r="EP461" s="15"/>
      <c r="EQ461" s="15"/>
      <c r="ER461" s="15"/>
      <c r="ES461" s="15"/>
      <c r="ET461" s="15"/>
      <c r="EU461" s="15"/>
      <c r="EV461" s="15"/>
      <c r="EW461" s="15"/>
      <c r="EX461" s="15"/>
      <c r="EY461" s="15"/>
      <c r="EZ461" s="15"/>
      <c r="FA461" s="15"/>
      <c r="FB461" s="15"/>
      <c r="FC461" s="15"/>
      <c r="FD461" s="15"/>
      <c r="FE461" s="15"/>
      <c r="FF461" s="15"/>
      <c r="FG461" s="15"/>
      <c r="FH461" s="15"/>
      <c r="FI461" s="15"/>
      <c r="FJ461" s="15"/>
      <c r="FK461" s="15"/>
      <c r="FL461" s="15"/>
      <c r="FM461" s="15"/>
      <c r="FN461" s="15"/>
      <c r="FO461" s="15"/>
      <c r="FP461" s="15"/>
      <c r="FQ461" s="15"/>
      <c r="FR461" s="15"/>
      <c r="FS461" s="15"/>
      <c r="FT461" s="15"/>
      <c r="FU461" s="15"/>
      <c r="FV461" s="15"/>
      <c r="FW461" s="15"/>
      <c r="FX461" s="15"/>
      <c r="FY461" s="15"/>
      <c r="FZ461" s="15"/>
      <c r="GA461" s="15"/>
      <c r="GB461" s="15"/>
      <c r="GC461" s="15"/>
      <c r="GD461" s="15"/>
      <c r="GE461" s="15"/>
      <c r="GF461" s="15"/>
      <c r="GG461" s="15"/>
      <c r="GH461" s="15"/>
      <c r="GI461" s="15"/>
      <c r="GJ461" s="15"/>
      <c r="GK461" s="15"/>
      <c r="GL461" s="15"/>
      <c r="GM461" s="15"/>
      <c r="GN461" s="15"/>
      <c r="GO461" s="15"/>
      <c r="GP461" s="15"/>
      <c r="GQ461" s="15"/>
      <c r="GR461" s="15"/>
      <c r="GS461" s="15"/>
      <c r="GT461" s="15"/>
      <c r="GU461" s="15"/>
      <c r="GV461" s="15"/>
      <c r="GW461" s="15"/>
      <c r="GX461" s="15"/>
      <c r="GY461" s="15"/>
      <c r="GZ461" s="15"/>
      <c r="HA461" s="15"/>
      <c r="HB461" s="15"/>
      <c r="HC461" s="15"/>
      <c r="HD461" s="15"/>
      <c r="HE461" s="15"/>
      <c r="HF461" s="15"/>
      <c r="HG461" s="15"/>
      <c r="HH461" s="15"/>
      <c r="HI461" s="15"/>
      <c r="HJ461" s="15"/>
      <c r="HK461" s="15"/>
      <c r="HL461" s="15"/>
      <c r="HM461" s="15"/>
      <c r="HN461" s="15"/>
      <c r="HO461" s="15"/>
      <c r="HP461" s="15"/>
      <c r="HQ461" s="15"/>
      <c r="HR461" s="15"/>
      <c r="HS461" s="15"/>
      <c r="HT461" s="15"/>
      <c r="HU461" s="15"/>
      <c r="HV461" s="15"/>
      <c r="HW461" s="15"/>
      <c r="HX461" s="15"/>
      <c r="HY461" s="15"/>
      <c r="HZ461" s="15"/>
      <c r="IA461" s="15"/>
      <c r="IB461" s="15"/>
      <c r="IC461" s="15"/>
      <c r="ID461" s="15"/>
      <c r="IE461" s="15"/>
      <c r="IF461" s="15"/>
      <c r="IG461" s="15"/>
      <c r="IH461" s="15"/>
      <c r="II461" s="15"/>
      <c r="IJ461" s="15"/>
      <c r="IK461" s="15"/>
      <c r="IL461" s="15"/>
      <c r="IM461" s="15"/>
      <c r="IN461" s="15"/>
      <c r="IO461" s="15"/>
      <c r="IP461" s="15"/>
      <c r="IQ461" s="15"/>
      <c r="IR461" s="15"/>
      <c r="IS461" s="15"/>
      <c r="IT461" s="15"/>
      <c r="IU461" s="15"/>
      <c r="IV461" s="15"/>
    </row>
    <row r="462" spans="1:256" s="28" customFormat="1" ht="14.25" customHeight="1">
      <c r="A462" s="179"/>
      <c r="B462" s="196"/>
      <c r="C462" s="195" t="s">
        <v>741</v>
      </c>
      <c r="D462" s="182">
        <f>D461</f>
        <v>1050</v>
      </c>
      <c r="E462" s="182">
        <f>E461</f>
        <v>1050</v>
      </c>
      <c r="F462" s="268">
        <f>F461</f>
        <v>769</v>
      </c>
      <c r="G462" s="170">
        <f>F462/E462*100</f>
        <v>73.23809523809524</v>
      </c>
      <c r="O462" s="69"/>
      <c r="P462" s="15"/>
      <c r="Q462" s="15"/>
      <c r="R462" s="15"/>
      <c r="S462" s="15"/>
      <c r="T462" s="15"/>
      <c r="U462" s="15"/>
      <c r="V462" s="15"/>
      <c r="W462" s="15"/>
      <c r="X462" s="15"/>
      <c r="Y462" s="15"/>
      <c r="Z462" s="15"/>
      <c r="AA462" s="15"/>
      <c r="AB462" s="15"/>
      <c r="AC462" s="15"/>
      <c r="AD462" s="15"/>
      <c r="AE462" s="15"/>
      <c r="AF462" s="15"/>
      <c r="AG462" s="15"/>
      <c r="AH462" s="15"/>
      <c r="AI462" s="15"/>
      <c r="AJ462" s="15"/>
      <c r="AK462" s="15"/>
      <c r="AL462" s="15"/>
      <c r="AM462" s="15"/>
      <c r="AN462" s="15"/>
      <c r="AO462" s="15"/>
      <c r="AP462" s="15"/>
      <c r="AQ462" s="15"/>
      <c r="AR462" s="15"/>
      <c r="AS462" s="15"/>
      <c r="AT462" s="15"/>
      <c r="AU462" s="15"/>
      <c r="AV462" s="15"/>
      <c r="AW462" s="15"/>
      <c r="AX462" s="15"/>
      <c r="AY462" s="15"/>
      <c r="AZ462" s="15"/>
      <c r="BA462" s="15"/>
      <c r="BB462" s="15"/>
      <c r="BC462" s="15"/>
      <c r="BD462" s="15"/>
      <c r="BE462" s="15"/>
      <c r="BF462" s="15"/>
      <c r="BG462" s="15"/>
      <c r="BH462" s="15"/>
      <c r="BI462" s="15"/>
      <c r="BJ462" s="15"/>
      <c r="BK462" s="15"/>
      <c r="BL462" s="15"/>
      <c r="BM462" s="15"/>
      <c r="BN462" s="15"/>
      <c r="BO462" s="15"/>
      <c r="BP462" s="15"/>
      <c r="BQ462" s="15"/>
      <c r="BR462" s="15"/>
      <c r="BS462" s="15"/>
      <c r="BT462" s="15"/>
      <c r="BU462" s="15"/>
      <c r="BV462" s="15"/>
      <c r="BW462" s="15"/>
      <c r="BX462" s="15"/>
      <c r="BY462" s="15"/>
      <c r="BZ462" s="15"/>
      <c r="CA462" s="15"/>
      <c r="CB462" s="15"/>
      <c r="CC462" s="15"/>
      <c r="CD462" s="15"/>
      <c r="CE462" s="15"/>
      <c r="CF462" s="15"/>
      <c r="CG462" s="15"/>
      <c r="CH462" s="15"/>
      <c r="CI462" s="15"/>
      <c r="CJ462" s="15"/>
      <c r="CK462" s="15"/>
      <c r="CL462" s="15"/>
      <c r="CM462" s="15"/>
      <c r="CN462" s="15"/>
      <c r="CO462" s="15"/>
      <c r="CP462" s="15"/>
      <c r="CQ462" s="15"/>
      <c r="CR462" s="15"/>
      <c r="CS462" s="15"/>
      <c r="CT462" s="15"/>
      <c r="CU462" s="15"/>
      <c r="CV462" s="15"/>
      <c r="CW462" s="15"/>
      <c r="CX462" s="15"/>
      <c r="CY462" s="15"/>
      <c r="CZ462" s="15"/>
      <c r="DA462" s="15"/>
      <c r="DB462" s="15"/>
      <c r="DC462" s="15"/>
      <c r="DD462" s="15"/>
      <c r="DE462" s="15"/>
      <c r="DF462" s="15"/>
      <c r="DG462" s="15"/>
      <c r="DH462" s="15"/>
      <c r="DI462" s="15"/>
      <c r="DJ462" s="15"/>
      <c r="DK462" s="15"/>
      <c r="DL462" s="15"/>
      <c r="DM462" s="15"/>
      <c r="DN462" s="15"/>
      <c r="DO462" s="15"/>
      <c r="DP462" s="15"/>
      <c r="DQ462" s="15"/>
      <c r="DR462" s="15"/>
      <c r="DS462" s="15"/>
      <c r="DT462" s="15"/>
      <c r="DU462" s="15"/>
      <c r="DV462" s="15"/>
      <c r="DW462" s="15"/>
      <c r="DX462" s="15"/>
      <c r="DY462" s="15"/>
      <c r="DZ462" s="15"/>
      <c r="EA462" s="15"/>
      <c r="EB462" s="15"/>
      <c r="EC462" s="15"/>
      <c r="ED462" s="15"/>
      <c r="EE462" s="15"/>
      <c r="EF462" s="15"/>
      <c r="EG462" s="15"/>
      <c r="EH462" s="15"/>
      <c r="EI462" s="15"/>
      <c r="EJ462" s="15"/>
      <c r="EK462" s="15"/>
      <c r="EL462" s="15"/>
      <c r="EM462" s="15"/>
      <c r="EN462" s="15"/>
      <c r="EO462" s="15"/>
      <c r="EP462" s="15"/>
      <c r="EQ462" s="15"/>
      <c r="ER462" s="15"/>
      <c r="ES462" s="15"/>
      <c r="ET462" s="15"/>
      <c r="EU462" s="15"/>
      <c r="EV462" s="15"/>
      <c r="EW462" s="15"/>
      <c r="EX462" s="15"/>
      <c r="EY462" s="15"/>
      <c r="EZ462" s="15"/>
      <c r="FA462" s="15"/>
      <c r="FB462" s="15"/>
      <c r="FC462" s="15"/>
      <c r="FD462" s="15"/>
      <c r="FE462" s="15"/>
      <c r="FF462" s="15"/>
      <c r="FG462" s="15"/>
      <c r="FH462" s="15"/>
      <c r="FI462" s="15"/>
      <c r="FJ462" s="15"/>
      <c r="FK462" s="15"/>
      <c r="FL462" s="15"/>
      <c r="FM462" s="15"/>
      <c r="FN462" s="15"/>
      <c r="FO462" s="15"/>
      <c r="FP462" s="15"/>
      <c r="FQ462" s="15"/>
      <c r="FR462" s="15"/>
      <c r="FS462" s="15"/>
      <c r="FT462" s="15"/>
      <c r="FU462" s="15"/>
      <c r="FV462" s="15"/>
      <c r="FW462" s="15"/>
      <c r="FX462" s="15"/>
      <c r="FY462" s="15"/>
      <c r="FZ462" s="15"/>
      <c r="GA462" s="15"/>
      <c r="GB462" s="15"/>
      <c r="GC462" s="15"/>
      <c r="GD462" s="15"/>
      <c r="GE462" s="15"/>
      <c r="GF462" s="15"/>
      <c r="GG462" s="15"/>
      <c r="GH462" s="15"/>
      <c r="GI462" s="15"/>
      <c r="GJ462" s="15"/>
      <c r="GK462" s="15"/>
      <c r="GL462" s="15"/>
      <c r="GM462" s="15"/>
      <c r="GN462" s="15"/>
      <c r="GO462" s="15"/>
      <c r="GP462" s="15"/>
      <c r="GQ462" s="15"/>
      <c r="GR462" s="15"/>
      <c r="GS462" s="15"/>
      <c r="GT462" s="15"/>
      <c r="GU462" s="15"/>
      <c r="GV462" s="15"/>
      <c r="GW462" s="15"/>
      <c r="GX462" s="15"/>
      <c r="GY462" s="15"/>
      <c r="GZ462" s="15"/>
      <c r="HA462" s="15"/>
      <c r="HB462" s="15"/>
      <c r="HC462" s="15"/>
      <c r="HD462" s="15"/>
      <c r="HE462" s="15"/>
      <c r="HF462" s="15"/>
      <c r="HG462" s="15"/>
      <c r="HH462" s="15"/>
      <c r="HI462" s="15"/>
      <c r="HJ462" s="15"/>
      <c r="HK462" s="15"/>
      <c r="HL462" s="15"/>
      <c r="HM462" s="15"/>
      <c r="HN462" s="15"/>
      <c r="HO462" s="15"/>
      <c r="HP462" s="15"/>
      <c r="HQ462" s="15"/>
      <c r="HR462" s="15"/>
      <c r="HS462" s="15"/>
      <c r="HT462" s="15"/>
      <c r="HU462" s="15"/>
      <c r="HV462" s="15"/>
      <c r="HW462" s="15"/>
      <c r="HX462" s="15"/>
      <c r="HY462" s="15"/>
      <c r="HZ462" s="15"/>
      <c r="IA462" s="15"/>
      <c r="IB462" s="15"/>
      <c r="IC462" s="15"/>
      <c r="ID462" s="15"/>
      <c r="IE462" s="15"/>
      <c r="IF462" s="15"/>
      <c r="IG462" s="15"/>
      <c r="IH462" s="15"/>
      <c r="II462" s="15"/>
      <c r="IJ462" s="15"/>
      <c r="IK462" s="15"/>
      <c r="IL462" s="15"/>
      <c r="IM462" s="15"/>
      <c r="IN462" s="15"/>
      <c r="IO462" s="15"/>
      <c r="IP462" s="15"/>
      <c r="IQ462" s="15"/>
      <c r="IR462" s="15"/>
      <c r="IS462" s="15"/>
      <c r="IT462" s="15"/>
      <c r="IU462" s="15"/>
      <c r="IV462" s="15"/>
    </row>
    <row r="463" spans="1:256" s="28" customFormat="1" ht="14.25" customHeight="1">
      <c r="A463" s="164"/>
      <c r="B463" s="165"/>
      <c r="C463" s="333"/>
      <c r="D463" s="334"/>
      <c r="E463" s="334"/>
      <c r="F463" s="61"/>
      <c r="G463" s="70"/>
      <c r="O463" s="69"/>
      <c r="P463" s="15"/>
      <c r="Q463" s="15"/>
      <c r="R463" s="15"/>
      <c r="S463" s="15"/>
      <c r="T463" s="15"/>
      <c r="U463" s="15"/>
      <c r="V463" s="15"/>
      <c r="W463" s="15"/>
      <c r="X463" s="15"/>
      <c r="Y463" s="15"/>
      <c r="Z463" s="15"/>
      <c r="AA463" s="15"/>
      <c r="AB463" s="15"/>
      <c r="AC463" s="15"/>
      <c r="AD463" s="15"/>
      <c r="AE463" s="15"/>
      <c r="AF463" s="15"/>
      <c r="AG463" s="15"/>
      <c r="AH463" s="15"/>
      <c r="AI463" s="15"/>
      <c r="AJ463" s="15"/>
      <c r="AK463" s="15"/>
      <c r="AL463" s="15"/>
      <c r="AM463" s="15"/>
      <c r="AN463" s="15"/>
      <c r="AO463" s="15"/>
      <c r="AP463" s="15"/>
      <c r="AQ463" s="15"/>
      <c r="AR463" s="15"/>
      <c r="AS463" s="15"/>
      <c r="AT463" s="15"/>
      <c r="AU463" s="15"/>
      <c r="AV463" s="15"/>
      <c r="AW463" s="15"/>
      <c r="AX463" s="15"/>
      <c r="AY463" s="15"/>
      <c r="AZ463" s="15"/>
      <c r="BA463" s="15"/>
      <c r="BB463" s="15"/>
      <c r="BC463" s="15"/>
      <c r="BD463" s="15"/>
      <c r="BE463" s="15"/>
      <c r="BF463" s="15"/>
      <c r="BG463" s="15"/>
      <c r="BH463" s="15"/>
      <c r="BI463" s="15"/>
      <c r="BJ463" s="15"/>
      <c r="BK463" s="15"/>
      <c r="BL463" s="15"/>
      <c r="BM463" s="15"/>
      <c r="BN463" s="15"/>
      <c r="BO463" s="15"/>
      <c r="BP463" s="15"/>
      <c r="BQ463" s="15"/>
      <c r="BR463" s="15"/>
      <c r="BS463" s="15"/>
      <c r="BT463" s="15"/>
      <c r="BU463" s="15"/>
      <c r="BV463" s="15"/>
      <c r="BW463" s="15"/>
      <c r="BX463" s="15"/>
      <c r="BY463" s="15"/>
      <c r="BZ463" s="15"/>
      <c r="CA463" s="15"/>
      <c r="CB463" s="15"/>
      <c r="CC463" s="15"/>
      <c r="CD463" s="15"/>
      <c r="CE463" s="15"/>
      <c r="CF463" s="15"/>
      <c r="CG463" s="15"/>
      <c r="CH463" s="15"/>
      <c r="CI463" s="15"/>
      <c r="CJ463" s="15"/>
      <c r="CK463" s="15"/>
      <c r="CL463" s="15"/>
      <c r="CM463" s="15"/>
      <c r="CN463" s="15"/>
      <c r="CO463" s="15"/>
      <c r="CP463" s="15"/>
      <c r="CQ463" s="15"/>
      <c r="CR463" s="15"/>
      <c r="CS463" s="15"/>
      <c r="CT463" s="15"/>
      <c r="CU463" s="15"/>
      <c r="CV463" s="15"/>
      <c r="CW463" s="15"/>
      <c r="CX463" s="15"/>
      <c r="CY463" s="15"/>
      <c r="CZ463" s="15"/>
      <c r="DA463" s="15"/>
      <c r="DB463" s="15"/>
      <c r="DC463" s="15"/>
      <c r="DD463" s="15"/>
      <c r="DE463" s="15"/>
      <c r="DF463" s="15"/>
      <c r="DG463" s="15"/>
      <c r="DH463" s="15"/>
      <c r="DI463" s="15"/>
      <c r="DJ463" s="15"/>
      <c r="DK463" s="15"/>
      <c r="DL463" s="15"/>
      <c r="DM463" s="15"/>
      <c r="DN463" s="15"/>
      <c r="DO463" s="15"/>
      <c r="DP463" s="15"/>
      <c r="DQ463" s="15"/>
      <c r="DR463" s="15"/>
      <c r="DS463" s="15"/>
      <c r="DT463" s="15"/>
      <c r="DU463" s="15"/>
      <c r="DV463" s="15"/>
      <c r="DW463" s="15"/>
      <c r="DX463" s="15"/>
      <c r="DY463" s="15"/>
      <c r="DZ463" s="15"/>
      <c r="EA463" s="15"/>
      <c r="EB463" s="15"/>
      <c r="EC463" s="15"/>
      <c r="ED463" s="15"/>
      <c r="EE463" s="15"/>
      <c r="EF463" s="15"/>
      <c r="EG463" s="15"/>
      <c r="EH463" s="15"/>
      <c r="EI463" s="15"/>
      <c r="EJ463" s="15"/>
      <c r="EK463" s="15"/>
      <c r="EL463" s="15"/>
      <c r="EM463" s="15"/>
      <c r="EN463" s="15"/>
      <c r="EO463" s="15"/>
      <c r="EP463" s="15"/>
      <c r="EQ463" s="15"/>
      <c r="ER463" s="15"/>
      <c r="ES463" s="15"/>
      <c r="ET463" s="15"/>
      <c r="EU463" s="15"/>
      <c r="EV463" s="15"/>
      <c r="EW463" s="15"/>
      <c r="EX463" s="15"/>
      <c r="EY463" s="15"/>
      <c r="EZ463" s="15"/>
      <c r="FA463" s="15"/>
      <c r="FB463" s="15"/>
      <c r="FC463" s="15"/>
      <c r="FD463" s="15"/>
      <c r="FE463" s="15"/>
      <c r="FF463" s="15"/>
      <c r="FG463" s="15"/>
      <c r="FH463" s="15"/>
      <c r="FI463" s="15"/>
      <c r="FJ463" s="15"/>
      <c r="FK463" s="15"/>
      <c r="FL463" s="15"/>
      <c r="FM463" s="15"/>
      <c r="FN463" s="15"/>
      <c r="FO463" s="15"/>
      <c r="FP463" s="15"/>
      <c r="FQ463" s="15"/>
      <c r="FR463" s="15"/>
      <c r="FS463" s="15"/>
      <c r="FT463" s="15"/>
      <c r="FU463" s="15"/>
      <c r="FV463" s="15"/>
      <c r="FW463" s="15"/>
      <c r="FX463" s="15"/>
      <c r="FY463" s="15"/>
      <c r="FZ463" s="15"/>
      <c r="GA463" s="15"/>
      <c r="GB463" s="15"/>
      <c r="GC463" s="15"/>
      <c r="GD463" s="15"/>
      <c r="GE463" s="15"/>
      <c r="GF463" s="15"/>
      <c r="GG463" s="15"/>
      <c r="GH463" s="15"/>
      <c r="GI463" s="15"/>
      <c r="GJ463" s="15"/>
      <c r="GK463" s="15"/>
      <c r="GL463" s="15"/>
      <c r="GM463" s="15"/>
      <c r="GN463" s="15"/>
      <c r="GO463" s="15"/>
      <c r="GP463" s="15"/>
      <c r="GQ463" s="15"/>
      <c r="GR463" s="15"/>
      <c r="GS463" s="15"/>
      <c r="GT463" s="15"/>
      <c r="GU463" s="15"/>
      <c r="GV463" s="15"/>
      <c r="GW463" s="15"/>
      <c r="GX463" s="15"/>
      <c r="GY463" s="15"/>
      <c r="GZ463" s="15"/>
      <c r="HA463" s="15"/>
      <c r="HB463" s="15"/>
      <c r="HC463" s="15"/>
      <c r="HD463" s="15"/>
      <c r="HE463" s="15"/>
      <c r="HF463" s="15"/>
      <c r="HG463" s="15"/>
      <c r="HH463" s="15"/>
      <c r="HI463" s="15"/>
      <c r="HJ463" s="15"/>
      <c r="HK463" s="15"/>
      <c r="HL463" s="15"/>
      <c r="HM463" s="15"/>
      <c r="HN463" s="15"/>
      <c r="HO463" s="15"/>
      <c r="HP463" s="15"/>
      <c r="HQ463" s="15"/>
      <c r="HR463" s="15"/>
      <c r="HS463" s="15"/>
      <c r="HT463" s="15"/>
      <c r="HU463" s="15"/>
      <c r="HV463" s="15"/>
      <c r="HW463" s="15"/>
      <c r="HX463" s="15"/>
      <c r="HY463" s="15"/>
      <c r="HZ463" s="15"/>
      <c r="IA463" s="15"/>
      <c r="IB463" s="15"/>
      <c r="IC463" s="15"/>
      <c r="ID463" s="15"/>
      <c r="IE463" s="15"/>
      <c r="IF463" s="15"/>
      <c r="IG463" s="15"/>
      <c r="IH463" s="15"/>
      <c r="II463" s="15"/>
      <c r="IJ463" s="15"/>
      <c r="IK463" s="15"/>
      <c r="IL463" s="15"/>
      <c r="IM463" s="15"/>
      <c r="IN463" s="15"/>
      <c r="IO463" s="15"/>
      <c r="IP463" s="15"/>
      <c r="IQ463" s="15"/>
      <c r="IR463" s="15"/>
      <c r="IS463" s="15"/>
      <c r="IT463" s="15"/>
      <c r="IU463" s="15"/>
      <c r="IV463" s="15"/>
    </row>
    <row r="464" spans="1:7" ht="25.5" customHeight="1">
      <c r="A464" s="7" t="s">
        <v>325</v>
      </c>
      <c r="B464" s="7" t="s">
        <v>327</v>
      </c>
      <c r="C464" s="5" t="s">
        <v>328</v>
      </c>
      <c r="D464" s="44" t="s">
        <v>471</v>
      </c>
      <c r="E464" s="51" t="s">
        <v>472</v>
      </c>
      <c r="F464" s="5" t="s">
        <v>299</v>
      </c>
      <c r="G464" s="43" t="s">
        <v>473</v>
      </c>
    </row>
    <row r="465" spans="1:7" ht="15" customHeight="1">
      <c r="A465" s="130" t="s">
        <v>168</v>
      </c>
      <c r="B465" s="127">
        <v>6330</v>
      </c>
      <c r="C465" s="118" t="s">
        <v>146</v>
      </c>
      <c r="D465" s="153">
        <v>267</v>
      </c>
      <c r="E465" s="153">
        <v>267</v>
      </c>
      <c r="F465" s="401">
        <v>267</v>
      </c>
      <c r="G465" s="157">
        <f>F465/E465*100</f>
        <v>100</v>
      </c>
    </row>
    <row r="466" spans="1:7" s="178" customFormat="1" ht="14.25" customHeight="1">
      <c r="A466" s="16"/>
      <c r="B466" s="59"/>
      <c r="C466" s="183"/>
      <c r="D466" s="184"/>
      <c r="E466" s="185"/>
      <c r="F466" s="186"/>
      <c r="G466" s="235"/>
    </row>
    <row r="467" spans="1:256" s="28" customFormat="1" ht="14.25" customHeight="1">
      <c r="A467" s="188"/>
      <c r="B467" s="198"/>
      <c r="C467" s="197" t="s">
        <v>147</v>
      </c>
      <c r="D467" s="189">
        <f>D456+D462+D465</f>
        <v>46300</v>
      </c>
      <c r="E467" s="189">
        <f>E456+E462+E465</f>
        <v>56741</v>
      </c>
      <c r="F467" s="189">
        <f>F456+F462+F465</f>
        <v>32101</v>
      </c>
      <c r="G467" s="201">
        <f>F467/E467*100</f>
        <v>56.57461095151653</v>
      </c>
      <c r="O467" s="69"/>
      <c r="P467" s="15"/>
      <c r="Q467" s="15"/>
      <c r="R467" s="15"/>
      <c r="S467" s="15"/>
      <c r="T467" s="15"/>
      <c r="U467" s="15"/>
      <c r="V467" s="15"/>
      <c r="W467" s="15"/>
      <c r="X467" s="15"/>
      <c r="Y467" s="15"/>
      <c r="Z467" s="15"/>
      <c r="AA467" s="15"/>
      <c r="AB467" s="15"/>
      <c r="AC467" s="15"/>
      <c r="AD467" s="15"/>
      <c r="AE467" s="15"/>
      <c r="AF467" s="15"/>
      <c r="AG467" s="15"/>
      <c r="AH467" s="15"/>
      <c r="AI467" s="15"/>
      <c r="AJ467" s="15"/>
      <c r="AK467" s="15"/>
      <c r="AL467" s="15"/>
      <c r="AM467" s="15"/>
      <c r="AN467" s="15"/>
      <c r="AO467" s="15"/>
      <c r="AP467" s="15"/>
      <c r="AQ467" s="15"/>
      <c r="AR467" s="15"/>
      <c r="AS467" s="15"/>
      <c r="AT467" s="15"/>
      <c r="AU467" s="15"/>
      <c r="AV467" s="15"/>
      <c r="AW467" s="15"/>
      <c r="AX467" s="15"/>
      <c r="AY467" s="15"/>
      <c r="AZ467" s="15"/>
      <c r="BA467" s="15"/>
      <c r="BB467" s="15"/>
      <c r="BC467" s="15"/>
      <c r="BD467" s="15"/>
      <c r="BE467" s="15"/>
      <c r="BF467" s="15"/>
      <c r="BG467" s="15"/>
      <c r="BH467" s="15"/>
      <c r="BI467" s="15"/>
      <c r="BJ467" s="15"/>
      <c r="BK467" s="15"/>
      <c r="BL467" s="15"/>
      <c r="BM467" s="15"/>
      <c r="BN467" s="15"/>
      <c r="BO467" s="15"/>
      <c r="BP467" s="15"/>
      <c r="BQ467" s="15"/>
      <c r="BR467" s="15"/>
      <c r="BS467" s="15"/>
      <c r="BT467" s="15"/>
      <c r="BU467" s="15"/>
      <c r="BV467" s="15"/>
      <c r="BW467" s="15"/>
      <c r="BX467" s="15"/>
      <c r="BY467" s="15"/>
      <c r="BZ467" s="15"/>
      <c r="CA467" s="15"/>
      <c r="CB467" s="15"/>
      <c r="CC467" s="15"/>
      <c r="CD467" s="15"/>
      <c r="CE467" s="15"/>
      <c r="CF467" s="15"/>
      <c r="CG467" s="15"/>
      <c r="CH467" s="15"/>
      <c r="CI467" s="15"/>
      <c r="CJ467" s="15"/>
      <c r="CK467" s="15"/>
      <c r="CL467" s="15"/>
      <c r="CM467" s="15"/>
      <c r="CN467" s="15"/>
      <c r="CO467" s="15"/>
      <c r="CP467" s="15"/>
      <c r="CQ467" s="15"/>
      <c r="CR467" s="15"/>
      <c r="CS467" s="15"/>
      <c r="CT467" s="15"/>
      <c r="CU467" s="15"/>
      <c r="CV467" s="15"/>
      <c r="CW467" s="15"/>
      <c r="CX467" s="15"/>
      <c r="CY467" s="15"/>
      <c r="CZ467" s="15"/>
      <c r="DA467" s="15"/>
      <c r="DB467" s="15"/>
      <c r="DC467" s="15"/>
      <c r="DD467" s="15"/>
      <c r="DE467" s="15"/>
      <c r="DF467" s="15"/>
      <c r="DG467" s="15"/>
      <c r="DH467" s="15"/>
      <c r="DI467" s="15"/>
      <c r="DJ467" s="15"/>
      <c r="DK467" s="15"/>
      <c r="DL467" s="15"/>
      <c r="DM467" s="15"/>
      <c r="DN467" s="15"/>
      <c r="DO467" s="15"/>
      <c r="DP467" s="15"/>
      <c r="DQ467" s="15"/>
      <c r="DR467" s="15"/>
      <c r="DS467" s="15"/>
      <c r="DT467" s="15"/>
      <c r="DU467" s="15"/>
      <c r="DV467" s="15"/>
      <c r="DW467" s="15"/>
      <c r="DX467" s="15"/>
      <c r="DY467" s="15"/>
      <c r="DZ467" s="15"/>
      <c r="EA467" s="15"/>
      <c r="EB467" s="15"/>
      <c r="EC467" s="15"/>
      <c r="ED467" s="15"/>
      <c r="EE467" s="15"/>
      <c r="EF467" s="15"/>
      <c r="EG467" s="15"/>
      <c r="EH467" s="15"/>
      <c r="EI467" s="15"/>
      <c r="EJ467" s="15"/>
      <c r="EK467" s="15"/>
      <c r="EL467" s="15"/>
      <c r="EM467" s="15"/>
      <c r="EN467" s="15"/>
      <c r="EO467" s="15"/>
      <c r="EP467" s="15"/>
      <c r="EQ467" s="15"/>
      <c r="ER467" s="15"/>
      <c r="ES467" s="15"/>
      <c r="ET467" s="15"/>
      <c r="EU467" s="15"/>
      <c r="EV467" s="15"/>
      <c r="EW467" s="15"/>
      <c r="EX467" s="15"/>
      <c r="EY467" s="15"/>
      <c r="EZ467" s="15"/>
      <c r="FA467" s="15"/>
      <c r="FB467" s="15"/>
      <c r="FC467" s="15"/>
      <c r="FD467" s="15"/>
      <c r="FE467" s="15"/>
      <c r="FF467" s="15"/>
      <c r="FG467" s="15"/>
      <c r="FH467" s="15"/>
      <c r="FI467" s="15"/>
      <c r="FJ467" s="15"/>
      <c r="FK467" s="15"/>
      <c r="FL467" s="15"/>
      <c r="FM467" s="15"/>
      <c r="FN467" s="15"/>
      <c r="FO467" s="15"/>
      <c r="FP467" s="15"/>
      <c r="FQ467" s="15"/>
      <c r="FR467" s="15"/>
      <c r="FS467" s="15"/>
      <c r="FT467" s="15"/>
      <c r="FU467" s="15"/>
      <c r="FV467" s="15"/>
      <c r="FW467" s="15"/>
      <c r="FX467" s="15"/>
      <c r="FY467" s="15"/>
      <c r="FZ467" s="15"/>
      <c r="GA467" s="15"/>
      <c r="GB467" s="15"/>
      <c r="GC467" s="15"/>
      <c r="GD467" s="15"/>
      <c r="GE467" s="15"/>
      <c r="GF467" s="15"/>
      <c r="GG467" s="15"/>
      <c r="GH467" s="15"/>
      <c r="GI467" s="15"/>
      <c r="GJ467" s="15"/>
      <c r="GK467" s="15"/>
      <c r="GL467" s="15"/>
      <c r="GM467" s="15"/>
      <c r="GN467" s="15"/>
      <c r="GO467" s="15"/>
      <c r="GP467" s="15"/>
      <c r="GQ467" s="15"/>
      <c r="GR467" s="15"/>
      <c r="GS467" s="15"/>
      <c r="GT467" s="15"/>
      <c r="GU467" s="15"/>
      <c r="GV467" s="15"/>
      <c r="GW467" s="15"/>
      <c r="GX467" s="15"/>
      <c r="GY467" s="15"/>
      <c r="GZ467" s="15"/>
      <c r="HA467" s="15"/>
      <c r="HB467" s="15"/>
      <c r="HC467" s="15"/>
      <c r="HD467" s="15"/>
      <c r="HE467" s="15"/>
      <c r="HF467" s="15"/>
      <c r="HG467" s="15"/>
      <c r="HH467" s="15"/>
      <c r="HI467" s="15"/>
      <c r="HJ467" s="15"/>
      <c r="HK467" s="15"/>
      <c r="HL467" s="15"/>
      <c r="HM467" s="15"/>
      <c r="HN467" s="15"/>
      <c r="HO467" s="15"/>
      <c r="HP467" s="15"/>
      <c r="HQ467" s="15"/>
      <c r="HR467" s="15"/>
      <c r="HS467" s="15"/>
      <c r="HT467" s="15"/>
      <c r="HU467" s="15"/>
      <c r="HV467" s="15"/>
      <c r="HW467" s="15"/>
      <c r="HX467" s="15"/>
      <c r="HY467" s="15"/>
      <c r="HZ467" s="15"/>
      <c r="IA467" s="15"/>
      <c r="IB467" s="15"/>
      <c r="IC467" s="15"/>
      <c r="ID467" s="15"/>
      <c r="IE467" s="15"/>
      <c r="IF467" s="15"/>
      <c r="IG467" s="15"/>
      <c r="IH467" s="15"/>
      <c r="II467" s="15"/>
      <c r="IJ467" s="15"/>
      <c r="IK467" s="15"/>
      <c r="IL467" s="15"/>
      <c r="IM467" s="15"/>
      <c r="IN467" s="15"/>
      <c r="IO467" s="15"/>
      <c r="IP467" s="15"/>
      <c r="IQ467" s="15"/>
      <c r="IR467" s="15"/>
      <c r="IS467" s="15"/>
      <c r="IT467" s="15"/>
      <c r="IU467" s="15"/>
      <c r="IV467" s="15"/>
    </row>
    <row r="468" spans="1:7" s="178" customFormat="1" ht="14.25" customHeight="1">
      <c r="A468" s="16"/>
      <c r="B468" s="59"/>
      <c r="C468" s="183"/>
      <c r="D468" s="184"/>
      <c r="E468" s="185"/>
      <c r="F468" s="186"/>
      <c r="G468" s="235"/>
    </row>
    <row r="469" spans="1:6" s="178" customFormat="1" ht="14.25" customHeight="1">
      <c r="A469" s="853" t="s">
        <v>148</v>
      </c>
      <c r="B469" s="842"/>
      <c r="C469" s="842"/>
      <c r="D469" s="821"/>
      <c r="E469" s="821"/>
      <c r="F469" s="257"/>
    </row>
    <row r="470" spans="1:6" s="178" customFormat="1" ht="14.25" customHeight="1">
      <c r="A470" s="40"/>
      <c r="B470" s="20"/>
      <c r="C470" s="20"/>
      <c r="D470" s="313"/>
      <c r="E470" s="313"/>
      <c r="F470" s="257"/>
    </row>
    <row r="471" spans="1:256" s="28" customFormat="1" ht="25.5" customHeight="1">
      <c r="A471" s="7" t="s">
        <v>325</v>
      </c>
      <c r="B471" s="7" t="s">
        <v>327</v>
      </c>
      <c r="C471" s="5" t="s">
        <v>328</v>
      </c>
      <c r="D471" s="44" t="s">
        <v>471</v>
      </c>
      <c r="E471" s="51" t="s">
        <v>472</v>
      </c>
      <c r="F471" s="5" t="s">
        <v>299</v>
      </c>
      <c r="G471" s="43" t="s">
        <v>473</v>
      </c>
      <c r="O471" s="69"/>
      <c r="P471" s="15"/>
      <c r="Q471" s="15"/>
      <c r="R471" s="15"/>
      <c r="S471" s="15"/>
      <c r="T471" s="15"/>
      <c r="U471" s="15"/>
      <c r="V471" s="15"/>
      <c r="W471" s="15"/>
      <c r="X471" s="15"/>
      <c r="Y471" s="15"/>
      <c r="Z471" s="15"/>
      <c r="AA471" s="15"/>
      <c r="AB471" s="15"/>
      <c r="AC471" s="15"/>
      <c r="AD471" s="15"/>
      <c r="AE471" s="15"/>
      <c r="AF471" s="15"/>
      <c r="AG471" s="15"/>
      <c r="AH471" s="15"/>
      <c r="AI471" s="15"/>
      <c r="AJ471" s="15"/>
      <c r="AK471" s="15"/>
      <c r="AL471" s="15"/>
      <c r="AM471" s="15"/>
      <c r="AN471" s="15"/>
      <c r="AO471" s="15"/>
      <c r="AP471" s="15"/>
      <c r="AQ471" s="15"/>
      <c r="AR471" s="15"/>
      <c r="AS471" s="15"/>
      <c r="AT471" s="15"/>
      <c r="AU471" s="15"/>
      <c r="AV471" s="15"/>
      <c r="AW471" s="15"/>
      <c r="AX471" s="15"/>
      <c r="AY471" s="15"/>
      <c r="AZ471" s="15"/>
      <c r="BA471" s="15"/>
      <c r="BB471" s="15"/>
      <c r="BC471" s="15"/>
      <c r="BD471" s="15"/>
      <c r="BE471" s="15"/>
      <c r="BF471" s="15"/>
      <c r="BG471" s="15"/>
      <c r="BH471" s="15"/>
      <c r="BI471" s="15"/>
      <c r="BJ471" s="15"/>
      <c r="BK471" s="15"/>
      <c r="BL471" s="15"/>
      <c r="BM471" s="15"/>
      <c r="BN471" s="15"/>
      <c r="BO471" s="15"/>
      <c r="BP471" s="15"/>
      <c r="BQ471" s="15"/>
      <c r="BR471" s="15"/>
      <c r="BS471" s="15"/>
      <c r="BT471" s="15"/>
      <c r="BU471" s="15"/>
      <c r="BV471" s="15"/>
      <c r="BW471" s="15"/>
      <c r="BX471" s="15"/>
      <c r="BY471" s="15"/>
      <c r="BZ471" s="15"/>
      <c r="CA471" s="15"/>
      <c r="CB471" s="15"/>
      <c r="CC471" s="15"/>
      <c r="CD471" s="15"/>
      <c r="CE471" s="15"/>
      <c r="CF471" s="15"/>
      <c r="CG471" s="15"/>
      <c r="CH471" s="15"/>
      <c r="CI471" s="15"/>
      <c r="CJ471" s="15"/>
      <c r="CK471" s="15"/>
      <c r="CL471" s="15"/>
      <c r="CM471" s="15"/>
      <c r="CN471" s="15"/>
      <c r="CO471" s="15"/>
      <c r="CP471" s="15"/>
      <c r="CQ471" s="15"/>
      <c r="CR471" s="15"/>
      <c r="CS471" s="15"/>
      <c r="CT471" s="15"/>
      <c r="CU471" s="15"/>
      <c r="CV471" s="15"/>
      <c r="CW471" s="15"/>
      <c r="CX471" s="15"/>
      <c r="CY471" s="15"/>
      <c r="CZ471" s="15"/>
      <c r="DA471" s="15"/>
      <c r="DB471" s="15"/>
      <c r="DC471" s="15"/>
      <c r="DD471" s="15"/>
      <c r="DE471" s="15"/>
      <c r="DF471" s="15"/>
      <c r="DG471" s="15"/>
      <c r="DH471" s="15"/>
      <c r="DI471" s="15"/>
      <c r="DJ471" s="15"/>
      <c r="DK471" s="15"/>
      <c r="DL471" s="15"/>
      <c r="DM471" s="15"/>
      <c r="DN471" s="15"/>
      <c r="DO471" s="15"/>
      <c r="DP471" s="15"/>
      <c r="DQ471" s="15"/>
      <c r="DR471" s="15"/>
      <c r="DS471" s="15"/>
      <c r="DT471" s="15"/>
      <c r="DU471" s="15"/>
      <c r="DV471" s="15"/>
      <c r="DW471" s="15"/>
      <c r="DX471" s="15"/>
      <c r="DY471" s="15"/>
      <c r="DZ471" s="15"/>
      <c r="EA471" s="15"/>
      <c r="EB471" s="15"/>
      <c r="EC471" s="15"/>
      <c r="ED471" s="15"/>
      <c r="EE471" s="15"/>
      <c r="EF471" s="15"/>
      <c r="EG471" s="15"/>
      <c r="EH471" s="15"/>
      <c r="EI471" s="15"/>
      <c r="EJ471" s="15"/>
      <c r="EK471" s="15"/>
      <c r="EL471" s="15"/>
      <c r="EM471" s="15"/>
      <c r="EN471" s="15"/>
      <c r="EO471" s="15"/>
      <c r="EP471" s="15"/>
      <c r="EQ471" s="15"/>
      <c r="ER471" s="15"/>
      <c r="ES471" s="15"/>
      <c r="ET471" s="15"/>
      <c r="EU471" s="15"/>
      <c r="EV471" s="15"/>
      <c r="EW471" s="15"/>
      <c r="EX471" s="15"/>
      <c r="EY471" s="15"/>
      <c r="EZ471" s="15"/>
      <c r="FA471" s="15"/>
      <c r="FB471" s="15"/>
      <c r="FC471" s="15"/>
      <c r="FD471" s="15"/>
      <c r="FE471" s="15"/>
      <c r="FF471" s="15"/>
      <c r="FG471" s="15"/>
      <c r="FH471" s="15"/>
      <c r="FI471" s="15"/>
      <c r="FJ471" s="15"/>
      <c r="FK471" s="15"/>
      <c r="FL471" s="15"/>
      <c r="FM471" s="15"/>
      <c r="FN471" s="15"/>
      <c r="FO471" s="15"/>
      <c r="FP471" s="15"/>
      <c r="FQ471" s="15"/>
      <c r="FR471" s="15"/>
      <c r="FS471" s="15"/>
      <c r="FT471" s="15"/>
      <c r="FU471" s="15"/>
      <c r="FV471" s="15"/>
      <c r="FW471" s="15"/>
      <c r="FX471" s="15"/>
      <c r="FY471" s="15"/>
      <c r="FZ471" s="15"/>
      <c r="GA471" s="15"/>
      <c r="GB471" s="15"/>
      <c r="GC471" s="15"/>
      <c r="GD471" s="15"/>
      <c r="GE471" s="15"/>
      <c r="GF471" s="15"/>
      <c r="GG471" s="15"/>
      <c r="GH471" s="15"/>
      <c r="GI471" s="15"/>
      <c r="GJ471" s="15"/>
      <c r="GK471" s="15"/>
      <c r="GL471" s="15"/>
      <c r="GM471" s="15"/>
      <c r="GN471" s="15"/>
      <c r="GO471" s="15"/>
      <c r="GP471" s="15"/>
      <c r="GQ471" s="15"/>
      <c r="GR471" s="15"/>
      <c r="GS471" s="15"/>
      <c r="GT471" s="15"/>
      <c r="GU471" s="15"/>
      <c r="GV471" s="15"/>
      <c r="GW471" s="15"/>
      <c r="GX471" s="15"/>
      <c r="GY471" s="15"/>
      <c r="GZ471" s="15"/>
      <c r="HA471" s="15"/>
      <c r="HB471" s="15"/>
      <c r="HC471" s="15"/>
      <c r="HD471" s="15"/>
      <c r="HE471" s="15"/>
      <c r="HF471" s="15"/>
      <c r="HG471" s="15"/>
      <c r="HH471" s="15"/>
      <c r="HI471" s="15"/>
      <c r="HJ471" s="15"/>
      <c r="HK471" s="15"/>
      <c r="HL471" s="15"/>
      <c r="HM471" s="15"/>
      <c r="HN471" s="15"/>
      <c r="HO471" s="15"/>
      <c r="HP471" s="15"/>
      <c r="HQ471" s="15"/>
      <c r="HR471" s="15"/>
      <c r="HS471" s="15"/>
      <c r="HT471" s="15"/>
      <c r="HU471" s="15"/>
      <c r="HV471" s="15"/>
      <c r="HW471" s="15"/>
      <c r="HX471" s="15"/>
      <c r="HY471" s="15"/>
      <c r="HZ471" s="15"/>
      <c r="IA471" s="15"/>
      <c r="IB471" s="15"/>
      <c r="IC471" s="15"/>
      <c r="ID471" s="15"/>
      <c r="IE471" s="15"/>
      <c r="IF471" s="15"/>
      <c r="IG471" s="15"/>
      <c r="IH471" s="15"/>
      <c r="II471" s="15"/>
      <c r="IJ471" s="15"/>
      <c r="IK471" s="15"/>
      <c r="IL471" s="15"/>
      <c r="IM471" s="15"/>
      <c r="IN471" s="15"/>
      <c r="IO471" s="15"/>
      <c r="IP471" s="15"/>
      <c r="IQ471" s="15"/>
      <c r="IR471" s="15"/>
      <c r="IS471" s="15"/>
      <c r="IT471" s="15"/>
      <c r="IU471" s="15"/>
      <c r="IV471" s="15"/>
    </row>
    <row r="472" spans="1:256" s="28" customFormat="1" ht="38.25" customHeight="1">
      <c r="A472" s="130" t="s">
        <v>163</v>
      </c>
      <c r="B472" s="127" t="s">
        <v>854</v>
      </c>
      <c r="C472" s="118" t="s">
        <v>110</v>
      </c>
      <c r="D472" s="384">
        <v>5150</v>
      </c>
      <c r="E472" s="156">
        <v>5150</v>
      </c>
      <c r="F472" s="298">
        <v>3965</v>
      </c>
      <c r="G472" s="157">
        <f>F472/E472*100</f>
        <v>76.99029126213593</v>
      </c>
      <c r="O472" s="69"/>
      <c r="P472" s="15"/>
      <c r="Q472" s="15"/>
      <c r="R472" s="15"/>
      <c r="S472" s="15"/>
      <c r="T472" s="15"/>
      <c r="U472" s="15"/>
      <c r="V472" s="15"/>
      <c r="W472" s="15"/>
      <c r="X472" s="15"/>
      <c r="Y472" s="15"/>
      <c r="Z472" s="15"/>
      <c r="AA472" s="15"/>
      <c r="AB472" s="15"/>
      <c r="AC472" s="15"/>
      <c r="AD472" s="15"/>
      <c r="AE472" s="15"/>
      <c r="AF472" s="15"/>
      <c r="AG472" s="15"/>
      <c r="AH472" s="15"/>
      <c r="AI472" s="15"/>
      <c r="AJ472" s="15"/>
      <c r="AK472" s="15"/>
      <c r="AL472" s="15"/>
      <c r="AM472" s="15"/>
      <c r="AN472" s="15"/>
      <c r="AO472" s="15"/>
      <c r="AP472" s="15"/>
      <c r="AQ472" s="15"/>
      <c r="AR472" s="15"/>
      <c r="AS472" s="15"/>
      <c r="AT472" s="15"/>
      <c r="AU472" s="15"/>
      <c r="AV472" s="15"/>
      <c r="AW472" s="15"/>
      <c r="AX472" s="15"/>
      <c r="AY472" s="15"/>
      <c r="AZ472" s="15"/>
      <c r="BA472" s="15"/>
      <c r="BB472" s="15"/>
      <c r="BC472" s="15"/>
      <c r="BD472" s="15"/>
      <c r="BE472" s="15"/>
      <c r="BF472" s="15"/>
      <c r="BG472" s="15"/>
      <c r="BH472" s="15"/>
      <c r="BI472" s="15"/>
      <c r="BJ472" s="15"/>
      <c r="BK472" s="15"/>
      <c r="BL472" s="15"/>
      <c r="BM472" s="15"/>
      <c r="BN472" s="15"/>
      <c r="BO472" s="15"/>
      <c r="BP472" s="15"/>
      <c r="BQ472" s="15"/>
      <c r="BR472" s="15"/>
      <c r="BS472" s="15"/>
      <c r="BT472" s="15"/>
      <c r="BU472" s="15"/>
      <c r="BV472" s="15"/>
      <c r="BW472" s="15"/>
      <c r="BX472" s="15"/>
      <c r="BY472" s="15"/>
      <c r="BZ472" s="15"/>
      <c r="CA472" s="15"/>
      <c r="CB472" s="15"/>
      <c r="CC472" s="15"/>
      <c r="CD472" s="15"/>
      <c r="CE472" s="15"/>
      <c r="CF472" s="15"/>
      <c r="CG472" s="15"/>
      <c r="CH472" s="15"/>
      <c r="CI472" s="15"/>
      <c r="CJ472" s="15"/>
      <c r="CK472" s="15"/>
      <c r="CL472" s="15"/>
      <c r="CM472" s="15"/>
      <c r="CN472" s="15"/>
      <c r="CO472" s="15"/>
      <c r="CP472" s="15"/>
      <c r="CQ472" s="15"/>
      <c r="CR472" s="15"/>
      <c r="CS472" s="15"/>
      <c r="CT472" s="15"/>
      <c r="CU472" s="15"/>
      <c r="CV472" s="15"/>
      <c r="CW472" s="15"/>
      <c r="CX472" s="15"/>
      <c r="CY472" s="15"/>
      <c r="CZ472" s="15"/>
      <c r="DA472" s="15"/>
      <c r="DB472" s="15"/>
      <c r="DC472" s="15"/>
      <c r="DD472" s="15"/>
      <c r="DE472" s="15"/>
      <c r="DF472" s="15"/>
      <c r="DG472" s="15"/>
      <c r="DH472" s="15"/>
      <c r="DI472" s="15"/>
      <c r="DJ472" s="15"/>
      <c r="DK472" s="15"/>
      <c r="DL472" s="15"/>
      <c r="DM472" s="15"/>
      <c r="DN472" s="15"/>
      <c r="DO472" s="15"/>
      <c r="DP472" s="15"/>
      <c r="DQ472" s="15"/>
      <c r="DR472" s="15"/>
      <c r="DS472" s="15"/>
      <c r="DT472" s="15"/>
      <c r="DU472" s="15"/>
      <c r="DV472" s="15"/>
      <c r="DW472" s="15"/>
      <c r="DX472" s="15"/>
      <c r="DY472" s="15"/>
      <c r="DZ472" s="15"/>
      <c r="EA472" s="15"/>
      <c r="EB472" s="15"/>
      <c r="EC472" s="15"/>
      <c r="ED472" s="15"/>
      <c r="EE472" s="15"/>
      <c r="EF472" s="15"/>
      <c r="EG472" s="15"/>
      <c r="EH472" s="15"/>
      <c r="EI472" s="15"/>
      <c r="EJ472" s="15"/>
      <c r="EK472" s="15"/>
      <c r="EL472" s="15"/>
      <c r="EM472" s="15"/>
      <c r="EN472" s="15"/>
      <c r="EO472" s="15"/>
      <c r="EP472" s="15"/>
      <c r="EQ472" s="15"/>
      <c r="ER472" s="15"/>
      <c r="ES472" s="15"/>
      <c r="ET472" s="15"/>
      <c r="EU472" s="15"/>
      <c r="EV472" s="15"/>
      <c r="EW472" s="15"/>
      <c r="EX472" s="15"/>
      <c r="EY472" s="15"/>
      <c r="EZ472" s="15"/>
      <c r="FA472" s="15"/>
      <c r="FB472" s="15"/>
      <c r="FC472" s="15"/>
      <c r="FD472" s="15"/>
      <c r="FE472" s="15"/>
      <c r="FF472" s="15"/>
      <c r="FG472" s="15"/>
      <c r="FH472" s="15"/>
      <c r="FI472" s="15"/>
      <c r="FJ472" s="15"/>
      <c r="FK472" s="15"/>
      <c r="FL472" s="15"/>
      <c r="FM472" s="15"/>
      <c r="FN472" s="15"/>
      <c r="FO472" s="15"/>
      <c r="FP472" s="15"/>
      <c r="FQ472" s="15"/>
      <c r="FR472" s="15"/>
      <c r="FS472" s="15"/>
      <c r="FT472" s="15"/>
      <c r="FU472" s="15"/>
      <c r="FV472" s="15"/>
      <c r="FW472" s="15"/>
      <c r="FX472" s="15"/>
      <c r="FY472" s="15"/>
      <c r="FZ472" s="15"/>
      <c r="GA472" s="15"/>
      <c r="GB472" s="15"/>
      <c r="GC472" s="15"/>
      <c r="GD472" s="15"/>
      <c r="GE472" s="15"/>
      <c r="GF472" s="15"/>
      <c r="GG472" s="15"/>
      <c r="GH472" s="15"/>
      <c r="GI472" s="15"/>
      <c r="GJ472" s="15"/>
      <c r="GK472" s="15"/>
      <c r="GL472" s="15"/>
      <c r="GM472" s="15"/>
      <c r="GN472" s="15"/>
      <c r="GO472" s="15"/>
      <c r="GP472" s="15"/>
      <c r="GQ472" s="15"/>
      <c r="GR472" s="15"/>
      <c r="GS472" s="15"/>
      <c r="GT472" s="15"/>
      <c r="GU472" s="15"/>
      <c r="GV472" s="15"/>
      <c r="GW472" s="15"/>
      <c r="GX472" s="15"/>
      <c r="GY472" s="15"/>
      <c r="GZ472" s="15"/>
      <c r="HA472" s="15"/>
      <c r="HB472" s="15"/>
      <c r="HC472" s="15"/>
      <c r="HD472" s="15"/>
      <c r="HE472" s="15"/>
      <c r="HF472" s="15"/>
      <c r="HG472" s="15"/>
      <c r="HH472" s="15"/>
      <c r="HI472" s="15"/>
      <c r="HJ472" s="15"/>
      <c r="HK472" s="15"/>
      <c r="HL472" s="15"/>
      <c r="HM472" s="15"/>
      <c r="HN472" s="15"/>
      <c r="HO472" s="15"/>
      <c r="HP472" s="15"/>
      <c r="HQ472" s="15"/>
      <c r="HR472" s="15"/>
      <c r="HS472" s="15"/>
      <c r="HT472" s="15"/>
      <c r="HU472" s="15"/>
      <c r="HV472" s="15"/>
      <c r="HW472" s="15"/>
      <c r="HX472" s="15"/>
      <c r="HY472" s="15"/>
      <c r="HZ472" s="15"/>
      <c r="IA472" s="15"/>
      <c r="IB472" s="15"/>
      <c r="IC472" s="15"/>
      <c r="ID472" s="15"/>
      <c r="IE472" s="15"/>
      <c r="IF472" s="15"/>
      <c r="IG472" s="15"/>
      <c r="IH472" s="15"/>
      <c r="II472" s="15"/>
      <c r="IJ472" s="15"/>
      <c r="IK472" s="15"/>
      <c r="IL472" s="15"/>
      <c r="IM472" s="15"/>
      <c r="IN472" s="15"/>
      <c r="IO472" s="15"/>
      <c r="IP472" s="15"/>
      <c r="IQ472" s="15"/>
      <c r="IR472" s="15"/>
      <c r="IS472" s="15"/>
      <c r="IT472" s="15"/>
      <c r="IU472" s="15"/>
      <c r="IV472" s="15"/>
    </row>
    <row r="473" spans="1:256" s="28" customFormat="1" ht="15" customHeight="1">
      <c r="A473" s="130" t="s">
        <v>163</v>
      </c>
      <c r="B473" s="127" t="s">
        <v>854</v>
      </c>
      <c r="C473" s="118" t="s">
        <v>832</v>
      </c>
      <c r="D473" s="384">
        <v>0</v>
      </c>
      <c r="E473" s="156">
        <v>2299</v>
      </c>
      <c r="F473" s="298">
        <v>1192</v>
      </c>
      <c r="G473" s="157">
        <f>F473/E473*100</f>
        <v>51.84862983906046</v>
      </c>
      <c r="O473" s="69"/>
      <c r="P473" s="15"/>
      <c r="Q473" s="15"/>
      <c r="R473" s="15"/>
      <c r="S473" s="15"/>
      <c r="T473" s="15"/>
      <c r="U473" s="134"/>
      <c r="V473" s="15"/>
      <c r="W473" s="15"/>
      <c r="X473" s="15"/>
      <c r="Y473" s="15"/>
      <c r="Z473" s="15"/>
      <c r="AA473" s="15"/>
      <c r="AB473" s="15"/>
      <c r="AC473" s="15"/>
      <c r="AD473" s="15"/>
      <c r="AE473" s="15"/>
      <c r="AF473" s="15"/>
      <c r="AG473" s="15"/>
      <c r="AH473" s="15"/>
      <c r="AI473" s="15"/>
      <c r="AJ473" s="15"/>
      <c r="AK473" s="15"/>
      <c r="AL473" s="15"/>
      <c r="AM473" s="15"/>
      <c r="AN473" s="15"/>
      <c r="AO473" s="15"/>
      <c r="AP473" s="15"/>
      <c r="AQ473" s="15"/>
      <c r="AR473" s="15"/>
      <c r="AS473" s="15"/>
      <c r="AT473" s="15"/>
      <c r="AU473" s="15"/>
      <c r="AV473" s="15"/>
      <c r="AW473" s="15"/>
      <c r="AX473" s="15"/>
      <c r="AY473" s="15"/>
      <c r="AZ473" s="15"/>
      <c r="BA473" s="15"/>
      <c r="BB473" s="15"/>
      <c r="BC473" s="15"/>
      <c r="BD473" s="15"/>
      <c r="BE473" s="15"/>
      <c r="BF473" s="15"/>
      <c r="BG473" s="15"/>
      <c r="BH473" s="15"/>
      <c r="BI473" s="15"/>
      <c r="BJ473" s="15"/>
      <c r="BK473" s="15"/>
      <c r="BL473" s="15"/>
      <c r="BM473" s="15"/>
      <c r="BN473" s="15"/>
      <c r="BO473" s="15"/>
      <c r="BP473" s="15"/>
      <c r="BQ473" s="15"/>
      <c r="BR473" s="15"/>
      <c r="BS473" s="15"/>
      <c r="BT473" s="15"/>
      <c r="BU473" s="15"/>
      <c r="BV473" s="15"/>
      <c r="BW473" s="15"/>
      <c r="BX473" s="15"/>
      <c r="BY473" s="15"/>
      <c r="BZ473" s="15"/>
      <c r="CA473" s="15"/>
      <c r="CB473" s="15"/>
      <c r="CC473" s="15"/>
      <c r="CD473" s="15"/>
      <c r="CE473" s="15"/>
      <c r="CF473" s="15"/>
      <c r="CG473" s="15"/>
      <c r="CH473" s="15"/>
      <c r="CI473" s="15"/>
      <c r="CJ473" s="15"/>
      <c r="CK473" s="15"/>
      <c r="CL473" s="15"/>
      <c r="CM473" s="15"/>
      <c r="CN473" s="15"/>
      <c r="CO473" s="15"/>
      <c r="CP473" s="15"/>
      <c r="CQ473" s="15"/>
      <c r="CR473" s="15"/>
      <c r="CS473" s="15"/>
      <c r="CT473" s="15"/>
      <c r="CU473" s="15"/>
      <c r="CV473" s="15"/>
      <c r="CW473" s="15"/>
      <c r="CX473" s="15"/>
      <c r="CY473" s="15"/>
      <c r="CZ473" s="15"/>
      <c r="DA473" s="15"/>
      <c r="DB473" s="15"/>
      <c r="DC473" s="15"/>
      <c r="DD473" s="15"/>
      <c r="DE473" s="15"/>
      <c r="DF473" s="15"/>
      <c r="DG473" s="15"/>
      <c r="DH473" s="15"/>
      <c r="DI473" s="15"/>
      <c r="DJ473" s="15"/>
      <c r="DK473" s="15"/>
      <c r="DL473" s="15"/>
      <c r="DM473" s="15"/>
      <c r="DN473" s="15"/>
      <c r="DO473" s="15"/>
      <c r="DP473" s="15"/>
      <c r="DQ473" s="15"/>
      <c r="DR473" s="15"/>
      <c r="DS473" s="15"/>
      <c r="DT473" s="15"/>
      <c r="DU473" s="15"/>
      <c r="DV473" s="15"/>
      <c r="DW473" s="15"/>
      <c r="DX473" s="15"/>
      <c r="DY473" s="15"/>
      <c r="DZ473" s="15"/>
      <c r="EA473" s="15"/>
      <c r="EB473" s="15"/>
      <c r="EC473" s="15"/>
      <c r="ED473" s="15"/>
      <c r="EE473" s="15"/>
      <c r="EF473" s="15"/>
      <c r="EG473" s="15"/>
      <c r="EH473" s="15"/>
      <c r="EI473" s="15"/>
      <c r="EJ473" s="15"/>
      <c r="EK473" s="15"/>
      <c r="EL473" s="15"/>
      <c r="EM473" s="15"/>
      <c r="EN473" s="15"/>
      <c r="EO473" s="15"/>
      <c r="EP473" s="15"/>
      <c r="EQ473" s="15"/>
      <c r="ER473" s="15"/>
      <c r="ES473" s="15"/>
      <c r="ET473" s="15"/>
      <c r="EU473" s="15"/>
      <c r="EV473" s="15"/>
      <c r="EW473" s="15"/>
      <c r="EX473" s="15"/>
      <c r="EY473" s="15"/>
      <c r="EZ473" s="15"/>
      <c r="FA473" s="15"/>
      <c r="FB473" s="15"/>
      <c r="FC473" s="15"/>
      <c r="FD473" s="15"/>
      <c r="FE473" s="15"/>
      <c r="FF473" s="15"/>
      <c r="FG473" s="15"/>
      <c r="FH473" s="15"/>
      <c r="FI473" s="15"/>
      <c r="FJ473" s="15"/>
      <c r="FK473" s="15"/>
      <c r="FL473" s="15"/>
      <c r="FM473" s="15"/>
      <c r="FN473" s="15"/>
      <c r="FO473" s="15"/>
      <c r="FP473" s="15"/>
      <c r="FQ473" s="15"/>
      <c r="FR473" s="15"/>
      <c r="FS473" s="15"/>
      <c r="FT473" s="15"/>
      <c r="FU473" s="15"/>
      <c r="FV473" s="15"/>
      <c r="FW473" s="15"/>
      <c r="FX473" s="15"/>
      <c r="FY473" s="15"/>
      <c r="FZ473" s="15"/>
      <c r="GA473" s="15"/>
      <c r="GB473" s="15"/>
      <c r="GC473" s="15"/>
      <c r="GD473" s="15"/>
      <c r="GE473" s="15"/>
      <c r="GF473" s="15"/>
      <c r="GG473" s="15"/>
      <c r="GH473" s="15"/>
      <c r="GI473" s="15"/>
      <c r="GJ473" s="15"/>
      <c r="GK473" s="15"/>
      <c r="GL473" s="15"/>
      <c r="GM473" s="15"/>
      <c r="GN473" s="15"/>
      <c r="GO473" s="15"/>
      <c r="GP473" s="15"/>
      <c r="GQ473" s="15"/>
      <c r="GR473" s="15"/>
      <c r="GS473" s="15"/>
      <c r="GT473" s="15"/>
      <c r="GU473" s="15"/>
      <c r="GV473" s="15"/>
      <c r="GW473" s="15"/>
      <c r="GX473" s="15"/>
      <c r="GY473" s="15"/>
      <c r="GZ473" s="15"/>
      <c r="HA473" s="15"/>
      <c r="HB473" s="15"/>
      <c r="HC473" s="15"/>
      <c r="HD473" s="15"/>
      <c r="HE473" s="15"/>
      <c r="HF473" s="15"/>
      <c r="HG473" s="15"/>
      <c r="HH473" s="15"/>
      <c r="HI473" s="15"/>
      <c r="HJ473" s="15"/>
      <c r="HK473" s="15"/>
      <c r="HL473" s="15"/>
      <c r="HM473" s="15"/>
      <c r="HN473" s="15"/>
      <c r="HO473" s="15"/>
      <c r="HP473" s="15"/>
      <c r="HQ473" s="15"/>
      <c r="HR473" s="15"/>
      <c r="HS473" s="15"/>
      <c r="HT473" s="15"/>
      <c r="HU473" s="15"/>
      <c r="HV473" s="15"/>
      <c r="HW473" s="15"/>
      <c r="HX473" s="15"/>
      <c r="HY473" s="15"/>
      <c r="HZ473" s="15"/>
      <c r="IA473" s="15"/>
      <c r="IB473" s="15"/>
      <c r="IC473" s="15"/>
      <c r="ID473" s="15"/>
      <c r="IE473" s="15"/>
      <c r="IF473" s="15"/>
      <c r="IG473" s="15"/>
      <c r="IH473" s="15"/>
      <c r="II473" s="15"/>
      <c r="IJ473" s="15"/>
      <c r="IK473" s="15"/>
      <c r="IL473" s="15"/>
      <c r="IM473" s="15"/>
      <c r="IN473" s="15"/>
      <c r="IO473" s="15"/>
      <c r="IP473" s="15"/>
      <c r="IQ473" s="15"/>
      <c r="IR473" s="15"/>
      <c r="IS473" s="15"/>
      <c r="IT473" s="15"/>
      <c r="IU473" s="15"/>
      <c r="IV473" s="15"/>
    </row>
    <row r="474" spans="1:256" s="28" customFormat="1" ht="14.25" customHeight="1">
      <c r="A474" s="179"/>
      <c r="B474" s="196"/>
      <c r="C474" s="195" t="s">
        <v>151</v>
      </c>
      <c r="D474" s="182">
        <f>SUM(D472:D473)</f>
        <v>5150</v>
      </c>
      <c r="E474" s="182">
        <f>SUM(E472:E473)</f>
        <v>7449</v>
      </c>
      <c r="F474" s="210">
        <f>SUM(F472:F473)</f>
        <v>5157</v>
      </c>
      <c r="G474" s="208">
        <f>F474/E474*100</f>
        <v>69.23076923076923</v>
      </c>
      <c r="O474" s="69"/>
      <c r="P474" s="15"/>
      <c r="Q474" s="15"/>
      <c r="R474" s="15"/>
      <c r="S474" s="15"/>
      <c r="T474" s="15"/>
      <c r="U474" s="15"/>
      <c r="V474" s="15"/>
      <c r="W474" s="15"/>
      <c r="X474" s="15"/>
      <c r="Y474" s="15"/>
      <c r="Z474" s="15"/>
      <c r="AA474" s="15"/>
      <c r="AB474" s="15"/>
      <c r="AC474" s="15"/>
      <c r="AD474" s="15"/>
      <c r="AE474" s="15"/>
      <c r="AF474" s="15"/>
      <c r="AG474" s="15"/>
      <c r="AH474" s="15"/>
      <c r="AI474" s="15"/>
      <c r="AJ474" s="15"/>
      <c r="AK474" s="15"/>
      <c r="AL474" s="15"/>
      <c r="AM474" s="15"/>
      <c r="AN474" s="15"/>
      <c r="AO474" s="15"/>
      <c r="AP474" s="15"/>
      <c r="AQ474" s="15"/>
      <c r="AR474" s="15"/>
      <c r="AS474" s="15"/>
      <c r="AT474" s="15"/>
      <c r="AU474" s="15"/>
      <c r="AV474" s="15"/>
      <c r="AW474" s="15"/>
      <c r="AX474" s="15"/>
      <c r="AY474" s="15"/>
      <c r="AZ474" s="15"/>
      <c r="BA474" s="15"/>
      <c r="BB474" s="15"/>
      <c r="BC474" s="15"/>
      <c r="BD474" s="15"/>
      <c r="BE474" s="15"/>
      <c r="BF474" s="15"/>
      <c r="BG474" s="15"/>
      <c r="BH474" s="15"/>
      <c r="BI474" s="15"/>
      <c r="BJ474" s="15"/>
      <c r="BK474" s="15"/>
      <c r="BL474" s="15"/>
      <c r="BM474" s="15"/>
      <c r="BN474" s="15"/>
      <c r="BO474" s="15"/>
      <c r="BP474" s="15"/>
      <c r="BQ474" s="15"/>
      <c r="BR474" s="15"/>
      <c r="BS474" s="15"/>
      <c r="BT474" s="15"/>
      <c r="BU474" s="15"/>
      <c r="BV474" s="15"/>
      <c r="BW474" s="15"/>
      <c r="BX474" s="15"/>
      <c r="BY474" s="15"/>
      <c r="BZ474" s="15"/>
      <c r="CA474" s="15"/>
      <c r="CB474" s="15"/>
      <c r="CC474" s="15"/>
      <c r="CD474" s="15"/>
      <c r="CE474" s="15"/>
      <c r="CF474" s="15"/>
      <c r="CG474" s="15"/>
      <c r="CH474" s="15"/>
      <c r="CI474" s="15"/>
      <c r="CJ474" s="15"/>
      <c r="CK474" s="15"/>
      <c r="CL474" s="15"/>
      <c r="CM474" s="15"/>
      <c r="CN474" s="15"/>
      <c r="CO474" s="15"/>
      <c r="CP474" s="15"/>
      <c r="CQ474" s="15"/>
      <c r="CR474" s="15"/>
      <c r="CS474" s="15"/>
      <c r="CT474" s="15"/>
      <c r="CU474" s="15"/>
      <c r="CV474" s="15"/>
      <c r="CW474" s="15"/>
      <c r="CX474" s="15"/>
      <c r="CY474" s="15"/>
      <c r="CZ474" s="15"/>
      <c r="DA474" s="15"/>
      <c r="DB474" s="15"/>
      <c r="DC474" s="15"/>
      <c r="DD474" s="15"/>
      <c r="DE474" s="15"/>
      <c r="DF474" s="15"/>
      <c r="DG474" s="15"/>
      <c r="DH474" s="15"/>
      <c r="DI474" s="15"/>
      <c r="DJ474" s="15"/>
      <c r="DK474" s="15"/>
      <c r="DL474" s="15"/>
      <c r="DM474" s="15"/>
      <c r="DN474" s="15"/>
      <c r="DO474" s="15"/>
      <c r="DP474" s="15"/>
      <c r="DQ474" s="15"/>
      <c r="DR474" s="15"/>
      <c r="DS474" s="15"/>
      <c r="DT474" s="15"/>
      <c r="DU474" s="15"/>
      <c r="DV474" s="15"/>
      <c r="DW474" s="15"/>
      <c r="DX474" s="15"/>
      <c r="DY474" s="15"/>
      <c r="DZ474" s="15"/>
      <c r="EA474" s="15"/>
      <c r="EB474" s="15"/>
      <c r="EC474" s="15"/>
      <c r="ED474" s="15"/>
      <c r="EE474" s="15"/>
      <c r="EF474" s="15"/>
      <c r="EG474" s="15"/>
      <c r="EH474" s="15"/>
      <c r="EI474" s="15"/>
      <c r="EJ474" s="15"/>
      <c r="EK474" s="15"/>
      <c r="EL474" s="15"/>
      <c r="EM474" s="15"/>
      <c r="EN474" s="15"/>
      <c r="EO474" s="15"/>
      <c r="EP474" s="15"/>
      <c r="EQ474" s="15"/>
      <c r="ER474" s="15"/>
      <c r="ES474" s="15"/>
      <c r="ET474" s="15"/>
      <c r="EU474" s="15"/>
      <c r="EV474" s="15"/>
      <c r="EW474" s="15"/>
      <c r="EX474" s="15"/>
      <c r="EY474" s="15"/>
      <c r="EZ474" s="15"/>
      <c r="FA474" s="15"/>
      <c r="FB474" s="15"/>
      <c r="FC474" s="15"/>
      <c r="FD474" s="15"/>
      <c r="FE474" s="15"/>
      <c r="FF474" s="15"/>
      <c r="FG474" s="15"/>
      <c r="FH474" s="15"/>
      <c r="FI474" s="15"/>
      <c r="FJ474" s="15"/>
      <c r="FK474" s="15"/>
      <c r="FL474" s="15"/>
      <c r="FM474" s="15"/>
      <c r="FN474" s="15"/>
      <c r="FO474" s="15"/>
      <c r="FP474" s="15"/>
      <c r="FQ474" s="15"/>
      <c r="FR474" s="15"/>
      <c r="FS474" s="15"/>
      <c r="FT474" s="15"/>
      <c r="FU474" s="15"/>
      <c r="FV474" s="15"/>
      <c r="FW474" s="15"/>
      <c r="FX474" s="15"/>
      <c r="FY474" s="15"/>
      <c r="FZ474" s="15"/>
      <c r="GA474" s="15"/>
      <c r="GB474" s="15"/>
      <c r="GC474" s="15"/>
      <c r="GD474" s="15"/>
      <c r="GE474" s="15"/>
      <c r="GF474" s="15"/>
      <c r="GG474" s="15"/>
      <c r="GH474" s="15"/>
      <c r="GI474" s="15"/>
      <c r="GJ474" s="15"/>
      <c r="GK474" s="15"/>
      <c r="GL474" s="15"/>
      <c r="GM474" s="15"/>
      <c r="GN474" s="15"/>
      <c r="GO474" s="15"/>
      <c r="GP474" s="15"/>
      <c r="GQ474" s="15"/>
      <c r="GR474" s="15"/>
      <c r="GS474" s="15"/>
      <c r="GT474" s="15"/>
      <c r="GU474" s="15"/>
      <c r="GV474" s="15"/>
      <c r="GW474" s="15"/>
      <c r="GX474" s="15"/>
      <c r="GY474" s="15"/>
      <c r="GZ474" s="15"/>
      <c r="HA474" s="15"/>
      <c r="HB474" s="15"/>
      <c r="HC474" s="15"/>
      <c r="HD474" s="15"/>
      <c r="HE474" s="15"/>
      <c r="HF474" s="15"/>
      <c r="HG474" s="15"/>
      <c r="HH474" s="15"/>
      <c r="HI474" s="15"/>
      <c r="HJ474" s="15"/>
      <c r="HK474" s="15"/>
      <c r="HL474" s="15"/>
      <c r="HM474" s="15"/>
      <c r="HN474" s="15"/>
      <c r="HO474" s="15"/>
      <c r="HP474" s="15"/>
      <c r="HQ474" s="15"/>
      <c r="HR474" s="15"/>
      <c r="HS474" s="15"/>
      <c r="HT474" s="15"/>
      <c r="HU474" s="15"/>
      <c r="HV474" s="15"/>
      <c r="HW474" s="15"/>
      <c r="HX474" s="15"/>
      <c r="HY474" s="15"/>
      <c r="HZ474" s="15"/>
      <c r="IA474" s="15"/>
      <c r="IB474" s="15"/>
      <c r="IC474" s="15"/>
      <c r="ID474" s="15"/>
      <c r="IE474" s="15"/>
      <c r="IF474" s="15"/>
      <c r="IG474" s="15"/>
      <c r="IH474" s="15"/>
      <c r="II474" s="15"/>
      <c r="IJ474" s="15"/>
      <c r="IK474" s="15"/>
      <c r="IL474" s="15"/>
      <c r="IM474" s="15"/>
      <c r="IN474" s="15"/>
      <c r="IO474" s="15"/>
      <c r="IP474" s="15"/>
      <c r="IQ474" s="15"/>
      <c r="IR474" s="15"/>
      <c r="IS474" s="15"/>
      <c r="IT474" s="15"/>
      <c r="IU474" s="15"/>
      <c r="IV474" s="15"/>
    </row>
    <row r="475" spans="1:6" s="178" customFormat="1" ht="14.25" customHeight="1">
      <c r="A475" s="40"/>
      <c r="B475" s="20"/>
      <c r="C475" s="20"/>
      <c r="D475" s="313"/>
      <c r="E475" s="313"/>
      <c r="F475" s="257"/>
    </row>
    <row r="476" spans="1:6" s="178" customFormat="1" ht="14.25" customHeight="1">
      <c r="A476" s="853" t="s">
        <v>402</v>
      </c>
      <c r="B476" s="854"/>
      <c r="C476" s="854"/>
      <c r="D476" s="313"/>
      <c r="E476" s="313"/>
      <c r="F476" s="257"/>
    </row>
    <row r="477" spans="1:6" s="178" customFormat="1" ht="15" customHeight="1">
      <c r="A477" s="456"/>
      <c r="B477" s="457"/>
      <c r="C477" s="457"/>
      <c r="D477" s="313"/>
      <c r="E477" s="313"/>
      <c r="F477" s="257"/>
    </row>
    <row r="478" spans="1:7" ht="24.75" customHeight="1">
      <c r="A478" s="7" t="s">
        <v>325</v>
      </c>
      <c r="B478" s="7" t="s">
        <v>327</v>
      </c>
      <c r="C478" s="5" t="s">
        <v>328</v>
      </c>
      <c r="D478" s="44" t="s">
        <v>471</v>
      </c>
      <c r="E478" s="51" t="s">
        <v>472</v>
      </c>
      <c r="F478" s="5" t="s">
        <v>299</v>
      </c>
      <c r="G478" s="43" t="s">
        <v>473</v>
      </c>
    </row>
    <row r="479" spans="1:7" ht="25.5">
      <c r="A479" s="130" t="s">
        <v>164</v>
      </c>
      <c r="B479" s="127">
        <v>3636</v>
      </c>
      <c r="C479" s="118" t="s">
        <v>408</v>
      </c>
      <c r="D479" s="156">
        <v>160</v>
      </c>
      <c r="E479" s="156">
        <v>160</v>
      </c>
      <c r="F479" s="298">
        <v>119</v>
      </c>
      <c r="G479" s="157">
        <f>F479/E479*100</f>
        <v>74.375</v>
      </c>
    </row>
    <row r="480" spans="1:7" ht="25.5">
      <c r="A480" s="130" t="s">
        <v>164</v>
      </c>
      <c r="B480" s="127">
        <v>6171</v>
      </c>
      <c r="C480" s="118" t="s">
        <v>409</v>
      </c>
      <c r="D480" s="156">
        <v>580</v>
      </c>
      <c r="E480" s="156">
        <v>580</v>
      </c>
      <c r="F480" s="298">
        <v>398</v>
      </c>
      <c r="G480" s="157">
        <f>F480/E480*100</f>
        <v>68.62068965517241</v>
      </c>
    </row>
    <row r="481" spans="1:256" s="105" customFormat="1" ht="12.75">
      <c r="A481" s="16"/>
      <c r="B481" s="59"/>
      <c r="C481" s="60"/>
      <c r="D481" s="61"/>
      <c r="E481" s="62"/>
      <c r="F481" s="46"/>
      <c r="G481" s="237"/>
      <c r="H481" s="109"/>
      <c r="I481" s="28"/>
      <c r="J481" s="28"/>
      <c r="K481" s="28"/>
      <c r="L481" s="28"/>
      <c r="M481" s="28"/>
      <c r="N481" s="28"/>
      <c r="O481" s="69"/>
      <c r="P481" s="69"/>
      <c r="Q481" s="15"/>
      <c r="R481" s="15"/>
      <c r="S481" s="15"/>
      <c r="T481" s="15"/>
      <c r="U481" s="15"/>
      <c r="V481" s="15"/>
      <c r="W481" s="15"/>
      <c r="X481" s="15"/>
      <c r="Y481" s="15"/>
      <c r="Z481" s="15"/>
      <c r="AA481" s="15"/>
      <c r="AB481" s="15"/>
      <c r="AC481" s="15"/>
      <c r="AD481" s="15"/>
      <c r="AE481" s="15"/>
      <c r="AF481" s="15"/>
      <c r="AG481" s="15"/>
      <c r="AH481" s="15"/>
      <c r="AI481" s="15"/>
      <c r="AJ481" s="15"/>
      <c r="AK481" s="15"/>
      <c r="AL481" s="15"/>
      <c r="AM481" s="15"/>
      <c r="AN481" s="15"/>
      <c r="AO481" s="15"/>
      <c r="AP481" s="15"/>
      <c r="AQ481" s="15"/>
      <c r="AR481" s="15"/>
      <c r="AS481" s="15"/>
      <c r="AT481" s="15"/>
      <c r="AU481" s="15"/>
      <c r="AV481" s="15"/>
      <c r="AW481" s="15"/>
      <c r="AX481" s="15"/>
      <c r="AY481" s="15"/>
      <c r="AZ481" s="15"/>
      <c r="BA481" s="15"/>
      <c r="BB481" s="15"/>
      <c r="BC481" s="15"/>
      <c r="BD481" s="15"/>
      <c r="BE481" s="15"/>
      <c r="BF481" s="15"/>
      <c r="BG481" s="15"/>
      <c r="BH481" s="15"/>
      <c r="BI481" s="15"/>
      <c r="BJ481" s="15"/>
      <c r="BK481" s="15"/>
      <c r="BL481" s="15"/>
      <c r="BM481" s="15"/>
      <c r="BN481" s="15"/>
      <c r="BO481" s="15"/>
      <c r="BP481" s="15"/>
      <c r="BQ481" s="15"/>
      <c r="BR481" s="15"/>
      <c r="BS481" s="15"/>
      <c r="BT481" s="15"/>
      <c r="BU481" s="15"/>
      <c r="BV481" s="15"/>
      <c r="BW481" s="15"/>
      <c r="BX481" s="15"/>
      <c r="BY481" s="15"/>
      <c r="BZ481" s="15"/>
      <c r="CA481" s="15"/>
      <c r="CB481" s="15"/>
      <c r="CC481" s="15"/>
      <c r="CD481" s="15"/>
      <c r="CE481" s="15"/>
      <c r="CF481" s="15"/>
      <c r="CG481" s="15"/>
      <c r="CH481" s="15"/>
      <c r="CI481" s="15"/>
      <c r="CJ481" s="15"/>
      <c r="CK481" s="15"/>
      <c r="CL481" s="15"/>
      <c r="CM481" s="15"/>
      <c r="CN481" s="15"/>
      <c r="CO481" s="15"/>
      <c r="CP481" s="15"/>
      <c r="CQ481" s="15"/>
      <c r="CR481" s="15"/>
      <c r="CS481" s="15"/>
      <c r="CT481" s="15"/>
      <c r="CU481" s="15"/>
      <c r="CV481" s="15"/>
      <c r="CW481" s="15"/>
      <c r="CX481" s="15"/>
      <c r="CY481" s="15"/>
      <c r="CZ481" s="15"/>
      <c r="DA481" s="15"/>
      <c r="DB481" s="15"/>
      <c r="DC481" s="15"/>
      <c r="DD481" s="15"/>
      <c r="DE481" s="15"/>
      <c r="DF481" s="15"/>
      <c r="DG481" s="15"/>
      <c r="DH481" s="15"/>
      <c r="DI481" s="15"/>
      <c r="DJ481" s="15"/>
      <c r="DK481" s="15"/>
      <c r="DL481" s="15"/>
      <c r="DM481" s="15"/>
      <c r="DN481" s="15"/>
      <c r="DO481" s="15"/>
      <c r="DP481" s="15"/>
      <c r="DQ481" s="15"/>
      <c r="DR481" s="15"/>
      <c r="DS481" s="15"/>
      <c r="DT481" s="15"/>
      <c r="DU481" s="15"/>
      <c r="DV481" s="15"/>
      <c r="DW481" s="15"/>
      <c r="DX481" s="15"/>
      <c r="DY481" s="15"/>
      <c r="DZ481" s="15"/>
      <c r="EA481" s="15"/>
      <c r="EB481" s="15"/>
      <c r="EC481" s="15"/>
      <c r="ED481" s="15"/>
      <c r="EE481" s="15"/>
      <c r="EF481" s="15"/>
      <c r="EG481" s="15"/>
      <c r="EH481" s="15"/>
      <c r="EI481" s="15"/>
      <c r="EJ481" s="15"/>
      <c r="EK481" s="15"/>
      <c r="EL481" s="15"/>
      <c r="EM481" s="15"/>
      <c r="EN481" s="15"/>
      <c r="EO481" s="15"/>
      <c r="EP481" s="15"/>
      <c r="EQ481" s="15"/>
      <c r="ER481" s="15"/>
      <c r="ES481" s="15"/>
      <c r="ET481" s="15"/>
      <c r="EU481" s="15"/>
      <c r="EV481" s="15"/>
      <c r="EW481" s="15"/>
      <c r="EX481" s="15"/>
      <c r="EY481" s="15"/>
      <c r="EZ481" s="15"/>
      <c r="FA481" s="15"/>
      <c r="FB481" s="15"/>
      <c r="FC481" s="15"/>
      <c r="FD481" s="15"/>
      <c r="FE481" s="15"/>
      <c r="FF481" s="15"/>
      <c r="FG481" s="15"/>
      <c r="FH481" s="15"/>
      <c r="FI481" s="15"/>
      <c r="FJ481" s="15"/>
      <c r="FK481" s="15"/>
      <c r="FL481" s="15"/>
      <c r="FM481" s="15"/>
      <c r="FN481" s="15"/>
      <c r="FO481" s="15"/>
      <c r="FP481" s="15"/>
      <c r="FQ481" s="15"/>
      <c r="FR481" s="15"/>
      <c r="FS481" s="15"/>
      <c r="FT481" s="15"/>
      <c r="FU481" s="15"/>
      <c r="FV481" s="15"/>
      <c r="FW481" s="15"/>
      <c r="FX481" s="15"/>
      <c r="FY481" s="15"/>
      <c r="FZ481" s="15"/>
      <c r="GA481" s="15"/>
      <c r="GB481" s="15"/>
      <c r="GC481" s="15"/>
      <c r="GD481" s="15"/>
      <c r="GE481" s="15"/>
      <c r="GF481" s="15"/>
      <c r="GG481" s="15"/>
      <c r="GH481" s="15"/>
      <c r="GI481" s="15"/>
      <c r="GJ481" s="15"/>
      <c r="GK481" s="15"/>
      <c r="GL481" s="15"/>
      <c r="GM481" s="15"/>
      <c r="GN481" s="15"/>
      <c r="GO481" s="15"/>
      <c r="GP481" s="15"/>
      <c r="GQ481" s="15"/>
      <c r="GR481" s="15"/>
      <c r="GS481" s="15"/>
      <c r="GT481" s="15"/>
      <c r="GU481" s="15"/>
      <c r="GV481" s="15"/>
      <c r="GW481" s="15"/>
      <c r="GX481" s="15"/>
      <c r="GY481" s="15"/>
      <c r="GZ481" s="15"/>
      <c r="HA481" s="15"/>
      <c r="HB481" s="15"/>
      <c r="HC481" s="15"/>
      <c r="HD481" s="15"/>
      <c r="HE481" s="15"/>
      <c r="HF481" s="15"/>
      <c r="HG481" s="15"/>
      <c r="HH481" s="15"/>
      <c r="HI481" s="15"/>
      <c r="HJ481" s="15"/>
      <c r="HK481" s="15"/>
      <c r="HL481" s="15"/>
      <c r="HM481" s="15"/>
      <c r="HN481" s="15"/>
      <c r="HO481" s="15"/>
      <c r="HP481" s="15"/>
      <c r="HQ481" s="15"/>
      <c r="HR481" s="15"/>
      <c r="HS481" s="15"/>
      <c r="HT481" s="15"/>
      <c r="HU481" s="15"/>
      <c r="HV481" s="15"/>
      <c r="HW481" s="15"/>
      <c r="HX481" s="15"/>
      <c r="HY481" s="15"/>
      <c r="HZ481" s="15"/>
      <c r="IA481" s="15"/>
      <c r="IB481" s="15"/>
      <c r="IC481" s="15"/>
      <c r="ID481" s="15"/>
      <c r="IE481" s="15"/>
      <c r="IF481" s="15"/>
      <c r="IG481" s="15"/>
      <c r="IH481" s="15"/>
      <c r="II481" s="15"/>
      <c r="IJ481" s="15"/>
      <c r="IK481" s="15"/>
      <c r="IL481" s="15"/>
      <c r="IM481" s="15"/>
      <c r="IN481" s="15"/>
      <c r="IO481" s="15"/>
      <c r="IP481" s="15"/>
      <c r="IQ481" s="15"/>
      <c r="IR481" s="15"/>
      <c r="IS481" s="15"/>
      <c r="IT481" s="15"/>
      <c r="IU481" s="15"/>
      <c r="IV481" s="15"/>
    </row>
    <row r="482" spans="1:7" ht="12.75">
      <c r="A482" s="188"/>
      <c r="B482" s="198"/>
      <c r="C482" s="197" t="s">
        <v>762</v>
      </c>
      <c r="D482" s="189">
        <f>D456+D462+D465+D474+D479+D480</f>
        <v>52190</v>
      </c>
      <c r="E482" s="189">
        <f>E456+E462+E465+E474+E479+E480</f>
        <v>64930</v>
      </c>
      <c r="F482" s="189">
        <f>F456+F462+F465+F474+F479+F480</f>
        <v>37775</v>
      </c>
      <c r="G482" s="201">
        <f>F482/E482*100</f>
        <v>58.17803788695518</v>
      </c>
    </row>
    <row r="483" spans="1:256" s="28" customFormat="1" ht="13.5" customHeight="1">
      <c r="A483" s="58"/>
      <c r="B483" s="14"/>
      <c r="C483"/>
      <c r="D483" s="69"/>
      <c r="E483" s="69"/>
      <c r="F483" s="69"/>
      <c r="G483"/>
      <c r="O483" s="69"/>
      <c r="P483" s="15"/>
      <c r="Q483" s="15"/>
      <c r="R483" s="15"/>
      <c r="S483" s="15"/>
      <c r="T483" s="15"/>
      <c r="U483" s="15"/>
      <c r="V483" s="15"/>
      <c r="W483" s="15"/>
      <c r="X483" s="15"/>
      <c r="Y483" s="15"/>
      <c r="Z483" s="15"/>
      <c r="AA483" s="15"/>
      <c r="AB483" s="15"/>
      <c r="AC483" s="15"/>
      <c r="AD483" s="15"/>
      <c r="AE483" s="15"/>
      <c r="AF483" s="15"/>
      <c r="AG483" s="15"/>
      <c r="AH483" s="15"/>
      <c r="AI483" s="15"/>
      <c r="AJ483" s="15"/>
      <c r="AK483" s="15"/>
      <c r="AL483" s="15"/>
      <c r="AM483" s="15"/>
      <c r="AN483" s="15"/>
      <c r="AO483" s="15"/>
      <c r="AP483" s="15"/>
      <c r="AQ483" s="15"/>
      <c r="AR483" s="15"/>
      <c r="AS483" s="15"/>
      <c r="AT483" s="15"/>
      <c r="AU483" s="15"/>
      <c r="AV483" s="15"/>
      <c r="AW483" s="15"/>
      <c r="AX483" s="15"/>
      <c r="AY483" s="15"/>
      <c r="AZ483" s="15"/>
      <c r="BA483" s="15"/>
      <c r="BB483" s="15"/>
      <c r="BC483" s="15"/>
      <c r="BD483" s="15"/>
      <c r="BE483" s="15"/>
      <c r="BF483" s="15"/>
      <c r="BG483" s="15"/>
      <c r="BH483" s="15"/>
      <c r="BI483" s="15"/>
      <c r="BJ483" s="15"/>
      <c r="BK483" s="15"/>
      <c r="BL483" s="15"/>
      <c r="BM483" s="15"/>
      <c r="BN483" s="15"/>
      <c r="BO483" s="15"/>
      <c r="BP483" s="15"/>
      <c r="BQ483" s="15"/>
      <c r="BR483" s="15"/>
      <c r="BS483" s="15"/>
      <c r="BT483" s="15"/>
      <c r="BU483" s="15"/>
      <c r="BV483" s="15"/>
      <c r="BW483" s="15"/>
      <c r="BX483" s="15"/>
      <c r="BY483" s="15"/>
      <c r="BZ483" s="15"/>
      <c r="CA483" s="15"/>
      <c r="CB483" s="15"/>
      <c r="CC483" s="15"/>
      <c r="CD483" s="15"/>
      <c r="CE483" s="15"/>
      <c r="CF483" s="15"/>
      <c r="CG483" s="15"/>
      <c r="CH483" s="15"/>
      <c r="CI483" s="15"/>
      <c r="CJ483" s="15"/>
      <c r="CK483" s="15"/>
      <c r="CL483" s="15"/>
      <c r="CM483" s="15"/>
      <c r="CN483" s="15"/>
      <c r="CO483" s="15"/>
      <c r="CP483" s="15"/>
      <c r="CQ483" s="15"/>
      <c r="CR483" s="15"/>
      <c r="CS483" s="15"/>
      <c r="CT483" s="15"/>
      <c r="CU483" s="15"/>
      <c r="CV483" s="15"/>
      <c r="CW483" s="15"/>
      <c r="CX483" s="15"/>
      <c r="CY483" s="15"/>
      <c r="CZ483" s="15"/>
      <c r="DA483" s="15"/>
      <c r="DB483" s="15"/>
      <c r="DC483" s="15"/>
      <c r="DD483" s="15"/>
      <c r="DE483" s="15"/>
      <c r="DF483" s="15"/>
      <c r="DG483" s="15"/>
      <c r="DH483" s="15"/>
      <c r="DI483" s="15"/>
      <c r="DJ483" s="15"/>
      <c r="DK483" s="15"/>
      <c r="DL483" s="15"/>
      <c r="DM483" s="15"/>
      <c r="DN483" s="15"/>
      <c r="DO483" s="15"/>
      <c r="DP483" s="15"/>
      <c r="DQ483" s="15"/>
      <c r="DR483" s="15"/>
      <c r="DS483" s="15"/>
      <c r="DT483" s="15"/>
      <c r="DU483" s="15"/>
      <c r="DV483" s="15"/>
      <c r="DW483" s="15"/>
      <c r="DX483" s="15"/>
      <c r="DY483" s="15"/>
      <c r="DZ483" s="15"/>
      <c r="EA483" s="15"/>
      <c r="EB483" s="15"/>
      <c r="EC483" s="15"/>
      <c r="ED483" s="15"/>
      <c r="EE483" s="15"/>
      <c r="EF483" s="15"/>
      <c r="EG483" s="15"/>
      <c r="EH483" s="15"/>
      <c r="EI483" s="15"/>
      <c r="EJ483" s="15"/>
      <c r="EK483" s="15"/>
      <c r="EL483" s="15"/>
      <c r="EM483" s="15"/>
      <c r="EN483" s="15"/>
      <c r="EO483" s="15"/>
      <c r="EP483" s="15"/>
      <c r="EQ483" s="15"/>
      <c r="ER483" s="15"/>
      <c r="ES483" s="15"/>
      <c r="ET483" s="15"/>
      <c r="EU483" s="15"/>
      <c r="EV483" s="15"/>
      <c r="EW483" s="15"/>
      <c r="EX483" s="15"/>
      <c r="EY483" s="15"/>
      <c r="EZ483" s="15"/>
      <c r="FA483" s="15"/>
      <c r="FB483" s="15"/>
      <c r="FC483" s="15"/>
      <c r="FD483" s="15"/>
      <c r="FE483" s="15"/>
      <c r="FF483" s="15"/>
      <c r="FG483" s="15"/>
      <c r="FH483" s="15"/>
      <c r="FI483" s="15"/>
      <c r="FJ483" s="15"/>
      <c r="FK483" s="15"/>
      <c r="FL483" s="15"/>
      <c r="FM483" s="15"/>
      <c r="FN483" s="15"/>
      <c r="FO483" s="15"/>
      <c r="FP483" s="15"/>
      <c r="FQ483" s="15"/>
      <c r="FR483" s="15"/>
      <c r="FS483" s="15"/>
      <c r="FT483" s="15"/>
      <c r="FU483" s="15"/>
      <c r="FV483" s="15"/>
      <c r="FW483" s="15"/>
      <c r="FX483" s="15"/>
      <c r="FY483" s="15"/>
      <c r="FZ483" s="15"/>
      <c r="GA483" s="15"/>
      <c r="GB483" s="15"/>
      <c r="GC483" s="15"/>
      <c r="GD483" s="15"/>
      <c r="GE483" s="15"/>
      <c r="GF483" s="15"/>
      <c r="GG483" s="15"/>
      <c r="GH483" s="15"/>
      <c r="GI483" s="15"/>
      <c r="GJ483" s="15"/>
      <c r="GK483" s="15"/>
      <c r="GL483" s="15"/>
      <c r="GM483" s="15"/>
      <c r="GN483" s="15"/>
      <c r="GO483" s="15"/>
      <c r="GP483" s="15"/>
      <c r="GQ483" s="15"/>
      <c r="GR483" s="15"/>
      <c r="GS483" s="15"/>
      <c r="GT483" s="15"/>
      <c r="GU483" s="15"/>
      <c r="GV483" s="15"/>
      <c r="GW483" s="15"/>
      <c r="GX483" s="15"/>
      <c r="GY483" s="15"/>
      <c r="GZ483" s="15"/>
      <c r="HA483" s="15"/>
      <c r="HB483" s="15"/>
      <c r="HC483" s="15"/>
      <c r="HD483" s="15"/>
      <c r="HE483" s="15"/>
      <c r="HF483" s="15"/>
      <c r="HG483" s="15"/>
      <c r="HH483" s="15"/>
      <c r="HI483" s="15"/>
      <c r="HJ483" s="15"/>
      <c r="HK483" s="15"/>
      <c r="HL483" s="15"/>
      <c r="HM483" s="15"/>
      <c r="HN483" s="15"/>
      <c r="HO483" s="15"/>
      <c r="HP483" s="15"/>
      <c r="HQ483" s="15"/>
      <c r="HR483" s="15"/>
      <c r="HS483" s="15"/>
      <c r="HT483" s="15"/>
      <c r="HU483" s="15"/>
      <c r="HV483" s="15"/>
      <c r="HW483" s="15"/>
      <c r="HX483" s="15"/>
      <c r="HY483" s="15"/>
      <c r="HZ483" s="15"/>
      <c r="IA483" s="15"/>
      <c r="IB483" s="15"/>
      <c r="IC483" s="15"/>
      <c r="ID483" s="15"/>
      <c r="IE483" s="15"/>
      <c r="IF483" s="15"/>
      <c r="IG483" s="15"/>
      <c r="IH483" s="15"/>
      <c r="II483" s="15"/>
      <c r="IJ483" s="15"/>
      <c r="IK483" s="15"/>
      <c r="IL483" s="15"/>
      <c r="IM483" s="15"/>
      <c r="IN483" s="15"/>
      <c r="IO483" s="15"/>
      <c r="IP483" s="15"/>
      <c r="IQ483" s="15"/>
      <c r="IR483" s="15"/>
      <c r="IS483" s="15"/>
      <c r="IT483" s="15"/>
      <c r="IU483" s="15"/>
      <c r="IV483" s="15"/>
    </row>
    <row r="484" spans="1:256" s="28" customFormat="1" ht="15.75">
      <c r="A484" s="132" t="s">
        <v>454</v>
      </c>
      <c r="B484" s="58"/>
      <c r="D484" s="69"/>
      <c r="E484" s="69"/>
      <c r="F484" s="69"/>
      <c r="O484" s="69" t="s">
        <v>617</v>
      </c>
      <c r="P484" s="15"/>
      <c r="Q484" s="15"/>
      <c r="R484" s="15"/>
      <c r="S484" s="15"/>
      <c r="T484" s="15"/>
      <c r="U484" s="15"/>
      <c r="V484" s="15"/>
      <c r="W484" s="15"/>
      <c r="X484" s="15"/>
      <c r="Y484" s="15"/>
      <c r="Z484" s="15"/>
      <c r="AA484" s="15"/>
      <c r="AB484" s="15"/>
      <c r="AC484" s="15"/>
      <c r="AD484" s="15"/>
      <c r="AE484" s="15"/>
      <c r="AF484" s="15"/>
      <c r="AG484" s="15"/>
      <c r="AH484" s="15"/>
      <c r="AI484" s="15"/>
      <c r="AJ484" s="15"/>
      <c r="AK484" s="15"/>
      <c r="AL484" s="15"/>
      <c r="AM484" s="15"/>
      <c r="AN484" s="15"/>
      <c r="AO484" s="15"/>
      <c r="AP484" s="15"/>
      <c r="AQ484" s="15"/>
      <c r="AR484" s="15"/>
      <c r="AS484" s="15"/>
      <c r="AT484" s="15"/>
      <c r="AU484" s="15"/>
      <c r="AV484" s="15"/>
      <c r="AW484" s="15"/>
      <c r="AX484" s="15"/>
      <c r="AY484" s="15"/>
      <c r="AZ484" s="15"/>
      <c r="BA484" s="15"/>
      <c r="BB484" s="15"/>
      <c r="BC484" s="15"/>
      <c r="BD484" s="15"/>
      <c r="BE484" s="15"/>
      <c r="BF484" s="15"/>
      <c r="BG484" s="15"/>
      <c r="BH484" s="15"/>
      <c r="BI484" s="15"/>
      <c r="BJ484" s="15"/>
      <c r="BK484" s="15"/>
      <c r="BL484" s="15"/>
      <c r="BM484" s="15"/>
      <c r="BN484" s="15"/>
      <c r="BO484" s="15"/>
      <c r="BP484" s="15"/>
      <c r="BQ484" s="15"/>
      <c r="BR484" s="15"/>
      <c r="BS484" s="15"/>
      <c r="BT484" s="15"/>
      <c r="BU484" s="15"/>
      <c r="BV484" s="15"/>
      <c r="BW484" s="15"/>
      <c r="BX484" s="15"/>
      <c r="BY484" s="15"/>
      <c r="BZ484" s="15"/>
      <c r="CA484" s="15"/>
      <c r="CB484" s="15"/>
      <c r="CC484" s="15"/>
      <c r="CD484" s="15"/>
      <c r="CE484" s="15"/>
      <c r="CF484" s="15"/>
      <c r="CG484" s="15"/>
      <c r="CH484" s="15"/>
      <c r="CI484" s="15"/>
      <c r="CJ484" s="15"/>
      <c r="CK484" s="15"/>
      <c r="CL484" s="15"/>
      <c r="CM484" s="15"/>
      <c r="CN484" s="15"/>
      <c r="CO484" s="15"/>
      <c r="CP484" s="15"/>
      <c r="CQ484" s="15"/>
      <c r="CR484" s="15"/>
      <c r="CS484" s="15"/>
      <c r="CT484" s="15"/>
      <c r="CU484" s="15"/>
      <c r="CV484" s="15"/>
      <c r="CW484" s="15"/>
      <c r="CX484" s="15"/>
      <c r="CY484" s="15"/>
      <c r="CZ484" s="15"/>
      <c r="DA484" s="15"/>
      <c r="DB484" s="15"/>
      <c r="DC484" s="15"/>
      <c r="DD484" s="15"/>
      <c r="DE484" s="15"/>
      <c r="DF484" s="15"/>
      <c r="DG484" s="15"/>
      <c r="DH484" s="15"/>
      <c r="DI484" s="15"/>
      <c r="DJ484" s="15"/>
      <c r="DK484" s="15"/>
      <c r="DL484" s="15"/>
      <c r="DM484" s="15"/>
      <c r="DN484" s="15"/>
      <c r="DO484" s="15"/>
      <c r="DP484" s="15"/>
      <c r="DQ484" s="15"/>
      <c r="DR484" s="15"/>
      <c r="DS484" s="15"/>
      <c r="DT484" s="15"/>
      <c r="DU484" s="15"/>
      <c r="DV484" s="15"/>
      <c r="DW484" s="15"/>
      <c r="DX484" s="15"/>
      <c r="DY484" s="15"/>
      <c r="DZ484" s="15"/>
      <c r="EA484" s="15"/>
      <c r="EB484" s="15"/>
      <c r="EC484" s="15"/>
      <c r="ED484" s="15"/>
      <c r="EE484" s="15"/>
      <c r="EF484" s="15"/>
      <c r="EG484" s="15"/>
      <c r="EH484" s="15"/>
      <c r="EI484" s="15"/>
      <c r="EJ484" s="15"/>
      <c r="EK484" s="15"/>
      <c r="EL484" s="15"/>
      <c r="EM484" s="15"/>
      <c r="EN484" s="15"/>
      <c r="EO484" s="15"/>
      <c r="EP484" s="15"/>
      <c r="EQ484" s="15"/>
      <c r="ER484" s="15"/>
      <c r="ES484" s="15"/>
      <c r="ET484" s="15"/>
      <c r="EU484" s="15"/>
      <c r="EV484" s="15"/>
      <c r="EW484" s="15"/>
      <c r="EX484" s="15"/>
      <c r="EY484" s="15"/>
      <c r="EZ484" s="15"/>
      <c r="FA484" s="15"/>
      <c r="FB484" s="15"/>
      <c r="FC484" s="15"/>
      <c r="FD484" s="15"/>
      <c r="FE484" s="15"/>
      <c r="FF484" s="15"/>
      <c r="FG484" s="15"/>
      <c r="FH484" s="15"/>
      <c r="FI484" s="15"/>
      <c r="FJ484" s="15"/>
      <c r="FK484" s="15"/>
      <c r="FL484" s="15"/>
      <c r="FM484" s="15"/>
      <c r="FN484" s="15"/>
      <c r="FO484" s="15"/>
      <c r="FP484" s="15"/>
      <c r="FQ484" s="15"/>
      <c r="FR484" s="15"/>
      <c r="FS484" s="15"/>
      <c r="FT484" s="15"/>
      <c r="FU484" s="15"/>
      <c r="FV484" s="15"/>
      <c r="FW484" s="15"/>
      <c r="FX484" s="15"/>
      <c r="FY484" s="15"/>
      <c r="FZ484" s="15"/>
      <c r="GA484" s="15"/>
      <c r="GB484" s="15"/>
      <c r="GC484" s="15"/>
      <c r="GD484" s="15"/>
      <c r="GE484" s="15"/>
      <c r="GF484" s="15"/>
      <c r="GG484" s="15"/>
      <c r="GH484" s="15"/>
      <c r="GI484" s="15"/>
      <c r="GJ484" s="15"/>
      <c r="GK484" s="15"/>
      <c r="GL484" s="15"/>
      <c r="GM484" s="15"/>
      <c r="GN484" s="15"/>
      <c r="GO484" s="15"/>
      <c r="GP484" s="15"/>
      <c r="GQ484" s="15"/>
      <c r="GR484" s="15"/>
      <c r="GS484" s="15"/>
      <c r="GT484" s="15"/>
      <c r="GU484" s="15"/>
      <c r="GV484" s="15"/>
      <c r="GW484" s="15"/>
      <c r="GX484" s="15"/>
      <c r="GY484" s="15"/>
      <c r="GZ484" s="15"/>
      <c r="HA484" s="15"/>
      <c r="HB484" s="15"/>
      <c r="HC484" s="15"/>
      <c r="HD484" s="15"/>
      <c r="HE484" s="15"/>
      <c r="HF484" s="15"/>
      <c r="HG484" s="15"/>
      <c r="HH484" s="15"/>
      <c r="HI484" s="15"/>
      <c r="HJ484" s="15"/>
      <c r="HK484" s="15"/>
      <c r="HL484" s="15"/>
      <c r="HM484" s="15"/>
      <c r="HN484" s="15"/>
      <c r="HO484" s="15"/>
      <c r="HP484" s="15"/>
      <c r="HQ484" s="15"/>
      <c r="HR484" s="15"/>
      <c r="HS484" s="15"/>
      <c r="HT484" s="15"/>
      <c r="HU484" s="15"/>
      <c r="HV484" s="15"/>
      <c r="HW484" s="15"/>
      <c r="HX484" s="15"/>
      <c r="HY484" s="15"/>
      <c r="HZ484" s="15"/>
      <c r="IA484" s="15"/>
      <c r="IB484" s="15"/>
      <c r="IC484" s="15"/>
      <c r="ID484" s="15"/>
      <c r="IE484" s="15"/>
      <c r="IF484" s="15"/>
      <c r="IG484" s="15"/>
      <c r="IH484" s="15"/>
      <c r="II484" s="15"/>
      <c r="IJ484" s="15"/>
      <c r="IK484" s="15"/>
      <c r="IL484" s="15"/>
      <c r="IM484" s="15"/>
      <c r="IN484" s="15"/>
      <c r="IO484" s="15"/>
      <c r="IP484" s="15"/>
      <c r="IQ484" s="15"/>
      <c r="IR484" s="15"/>
      <c r="IS484" s="15"/>
      <c r="IT484" s="15"/>
      <c r="IU484" s="15"/>
      <c r="IV484" s="15"/>
    </row>
    <row r="485" spans="1:256" s="28" customFormat="1" ht="13.5" customHeight="1">
      <c r="A485" s="58"/>
      <c r="B485" s="14"/>
      <c r="C485"/>
      <c r="D485" s="69"/>
      <c r="E485" s="69"/>
      <c r="F485" s="69"/>
      <c r="G485"/>
      <c r="O485" s="69"/>
      <c r="P485" s="15"/>
      <c r="Q485" s="15"/>
      <c r="R485" s="15"/>
      <c r="S485" s="15"/>
      <c r="T485" s="15"/>
      <c r="U485" s="15"/>
      <c r="V485" s="15"/>
      <c r="W485" s="15"/>
      <c r="X485" s="15"/>
      <c r="Y485" s="15"/>
      <c r="Z485" s="15"/>
      <c r="AA485" s="15"/>
      <c r="AB485" s="15"/>
      <c r="AC485" s="15"/>
      <c r="AD485" s="15"/>
      <c r="AE485" s="15"/>
      <c r="AF485" s="15"/>
      <c r="AG485" s="15"/>
      <c r="AH485" s="15"/>
      <c r="AI485" s="15"/>
      <c r="AJ485" s="15"/>
      <c r="AK485" s="15"/>
      <c r="AL485" s="15"/>
      <c r="AM485" s="15"/>
      <c r="AN485" s="15"/>
      <c r="AO485" s="15"/>
      <c r="AP485" s="15"/>
      <c r="AQ485" s="15"/>
      <c r="AR485" s="15"/>
      <c r="AS485" s="15"/>
      <c r="AT485" s="15"/>
      <c r="AU485" s="15"/>
      <c r="AV485" s="15"/>
      <c r="AW485" s="15"/>
      <c r="AX485" s="15"/>
      <c r="AY485" s="15"/>
      <c r="AZ485" s="15"/>
      <c r="BA485" s="15"/>
      <c r="BB485" s="15"/>
      <c r="BC485" s="15"/>
      <c r="BD485" s="15"/>
      <c r="BE485" s="15"/>
      <c r="BF485" s="15"/>
      <c r="BG485" s="15"/>
      <c r="BH485" s="15"/>
      <c r="BI485" s="15"/>
      <c r="BJ485" s="15"/>
      <c r="BK485" s="15"/>
      <c r="BL485" s="15"/>
      <c r="BM485" s="15"/>
      <c r="BN485" s="15"/>
      <c r="BO485" s="15"/>
      <c r="BP485" s="15"/>
      <c r="BQ485" s="15"/>
      <c r="BR485" s="15"/>
      <c r="BS485" s="15"/>
      <c r="BT485" s="15"/>
      <c r="BU485" s="15"/>
      <c r="BV485" s="15"/>
      <c r="BW485" s="15"/>
      <c r="BX485" s="15"/>
      <c r="BY485" s="15"/>
      <c r="BZ485" s="15"/>
      <c r="CA485" s="15"/>
      <c r="CB485" s="15"/>
      <c r="CC485" s="15"/>
      <c r="CD485" s="15"/>
      <c r="CE485" s="15"/>
      <c r="CF485" s="15"/>
      <c r="CG485" s="15"/>
      <c r="CH485" s="15"/>
      <c r="CI485" s="15"/>
      <c r="CJ485" s="15"/>
      <c r="CK485" s="15"/>
      <c r="CL485" s="15"/>
      <c r="CM485" s="15"/>
      <c r="CN485" s="15"/>
      <c r="CO485" s="15"/>
      <c r="CP485" s="15"/>
      <c r="CQ485" s="15"/>
      <c r="CR485" s="15"/>
      <c r="CS485" s="15"/>
      <c r="CT485" s="15"/>
      <c r="CU485" s="15"/>
      <c r="CV485" s="15"/>
      <c r="CW485" s="15"/>
      <c r="CX485" s="15"/>
      <c r="CY485" s="15"/>
      <c r="CZ485" s="15"/>
      <c r="DA485" s="15"/>
      <c r="DB485" s="15"/>
      <c r="DC485" s="15"/>
      <c r="DD485" s="15"/>
      <c r="DE485" s="15"/>
      <c r="DF485" s="15"/>
      <c r="DG485" s="15"/>
      <c r="DH485" s="15"/>
      <c r="DI485" s="15"/>
      <c r="DJ485" s="15"/>
      <c r="DK485" s="15"/>
      <c r="DL485" s="15"/>
      <c r="DM485" s="15"/>
      <c r="DN485" s="15"/>
      <c r="DO485" s="15"/>
      <c r="DP485" s="15"/>
      <c r="DQ485" s="15"/>
      <c r="DR485" s="15"/>
      <c r="DS485" s="15"/>
      <c r="DT485" s="15"/>
      <c r="DU485" s="15"/>
      <c r="DV485" s="15"/>
      <c r="DW485" s="15"/>
      <c r="DX485" s="15"/>
      <c r="DY485" s="15"/>
      <c r="DZ485" s="15"/>
      <c r="EA485" s="15"/>
      <c r="EB485" s="15"/>
      <c r="EC485" s="15"/>
      <c r="ED485" s="15"/>
      <c r="EE485" s="15"/>
      <c r="EF485" s="15"/>
      <c r="EG485" s="15"/>
      <c r="EH485" s="15"/>
      <c r="EI485" s="15"/>
      <c r="EJ485" s="15"/>
      <c r="EK485" s="15"/>
      <c r="EL485" s="15"/>
      <c r="EM485" s="15"/>
      <c r="EN485" s="15"/>
      <c r="EO485" s="15"/>
      <c r="EP485" s="15"/>
      <c r="EQ485" s="15"/>
      <c r="ER485" s="15"/>
      <c r="ES485" s="15"/>
      <c r="ET485" s="15"/>
      <c r="EU485" s="15"/>
      <c r="EV485" s="15"/>
      <c r="EW485" s="15"/>
      <c r="EX485" s="15"/>
      <c r="EY485" s="15"/>
      <c r="EZ485" s="15"/>
      <c r="FA485" s="15"/>
      <c r="FB485" s="15"/>
      <c r="FC485" s="15"/>
      <c r="FD485" s="15"/>
      <c r="FE485" s="15"/>
      <c r="FF485" s="15"/>
      <c r="FG485" s="15"/>
      <c r="FH485" s="15"/>
      <c r="FI485" s="15"/>
      <c r="FJ485" s="15"/>
      <c r="FK485" s="15"/>
      <c r="FL485" s="15"/>
      <c r="FM485" s="15"/>
      <c r="FN485" s="15"/>
      <c r="FO485" s="15"/>
      <c r="FP485" s="15"/>
      <c r="FQ485" s="15"/>
      <c r="FR485" s="15"/>
      <c r="FS485" s="15"/>
      <c r="FT485" s="15"/>
      <c r="FU485" s="15"/>
      <c r="FV485" s="15"/>
      <c r="FW485" s="15"/>
      <c r="FX485" s="15"/>
      <c r="FY485" s="15"/>
      <c r="FZ485" s="15"/>
      <c r="GA485" s="15"/>
      <c r="GB485" s="15"/>
      <c r="GC485" s="15"/>
      <c r="GD485" s="15"/>
      <c r="GE485" s="15"/>
      <c r="GF485" s="15"/>
      <c r="GG485" s="15"/>
      <c r="GH485" s="15"/>
      <c r="GI485" s="15"/>
      <c r="GJ485" s="15"/>
      <c r="GK485" s="15"/>
      <c r="GL485" s="15"/>
      <c r="GM485" s="15"/>
      <c r="GN485" s="15"/>
      <c r="GO485" s="15"/>
      <c r="GP485" s="15"/>
      <c r="GQ485" s="15"/>
      <c r="GR485" s="15"/>
      <c r="GS485" s="15"/>
      <c r="GT485" s="15"/>
      <c r="GU485" s="15"/>
      <c r="GV485" s="15"/>
      <c r="GW485" s="15"/>
      <c r="GX485" s="15"/>
      <c r="GY485" s="15"/>
      <c r="GZ485" s="15"/>
      <c r="HA485" s="15"/>
      <c r="HB485" s="15"/>
      <c r="HC485" s="15"/>
      <c r="HD485" s="15"/>
      <c r="HE485" s="15"/>
      <c r="HF485" s="15"/>
      <c r="HG485" s="15"/>
      <c r="HH485" s="15"/>
      <c r="HI485" s="15"/>
      <c r="HJ485" s="15"/>
      <c r="HK485" s="15"/>
      <c r="HL485" s="15"/>
      <c r="HM485" s="15"/>
      <c r="HN485" s="15"/>
      <c r="HO485" s="15"/>
      <c r="HP485" s="15"/>
      <c r="HQ485" s="15"/>
      <c r="HR485" s="15"/>
      <c r="HS485" s="15"/>
      <c r="HT485" s="15"/>
      <c r="HU485" s="15"/>
      <c r="HV485" s="15"/>
      <c r="HW485" s="15"/>
      <c r="HX485" s="15"/>
      <c r="HY485" s="15"/>
      <c r="HZ485" s="15"/>
      <c r="IA485" s="15"/>
      <c r="IB485" s="15"/>
      <c r="IC485" s="15"/>
      <c r="ID485" s="15"/>
      <c r="IE485" s="15"/>
      <c r="IF485" s="15"/>
      <c r="IG485" s="15"/>
      <c r="IH485" s="15"/>
      <c r="II485" s="15"/>
      <c r="IJ485" s="15"/>
      <c r="IK485" s="15"/>
      <c r="IL485" s="15"/>
      <c r="IM485" s="15"/>
      <c r="IN485" s="15"/>
      <c r="IO485" s="15"/>
      <c r="IP485" s="15"/>
      <c r="IQ485" s="15"/>
      <c r="IR485" s="15"/>
      <c r="IS485" s="15"/>
      <c r="IT485" s="15"/>
      <c r="IU485" s="15"/>
      <c r="IV485" s="15"/>
    </row>
    <row r="486" spans="1:6" ht="15" customHeight="1">
      <c r="A486" s="66" t="s">
        <v>428</v>
      </c>
      <c r="B486" s="14"/>
      <c r="D486" s="69"/>
      <c r="E486" s="69"/>
      <c r="F486" s="69"/>
    </row>
    <row r="487" spans="1:6" ht="13.5" customHeight="1">
      <c r="A487" s="58"/>
      <c r="B487" s="14"/>
      <c r="D487" s="69" t="s">
        <v>744</v>
      </c>
      <c r="E487" s="69"/>
      <c r="F487" s="69"/>
    </row>
    <row r="488" spans="1:256" s="28" customFormat="1" ht="26.25" customHeight="1">
      <c r="A488" s="7" t="s">
        <v>325</v>
      </c>
      <c r="B488" s="7" t="s">
        <v>327</v>
      </c>
      <c r="C488" s="5" t="s">
        <v>328</v>
      </c>
      <c r="D488" s="44" t="s">
        <v>471</v>
      </c>
      <c r="E488" s="51" t="s">
        <v>472</v>
      </c>
      <c r="F488" s="5" t="s">
        <v>299</v>
      </c>
      <c r="G488" s="43" t="s">
        <v>473</v>
      </c>
      <c r="O488" s="69" t="s">
        <v>624</v>
      </c>
      <c r="P488" s="15"/>
      <c r="Q488" s="15"/>
      <c r="R488" s="15"/>
      <c r="S488" s="15"/>
      <c r="T488" s="15"/>
      <c r="U488" s="15"/>
      <c r="V488" s="15"/>
      <c r="W488" s="15"/>
      <c r="X488" s="15"/>
      <c r="Y488" s="15"/>
      <c r="Z488" s="15"/>
      <c r="AA488" s="15"/>
      <c r="AB488" s="15"/>
      <c r="AC488" s="15"/>
      <c r="AD488" s="15"/>
      <c r="AE488" s="15"/>
      <c r="AF488" s="15"/>
      <c r="AG488" s="15"/>
      <c r="AH488" s="15"/>
      <c r="AI488" s="15"/>
      <c r="AJ488" s="15"/>
      <c r="AK488" s="15"/>
      <c r="AL488" s="15"/>
      <c r="AM488" s="15"/>
      <c r="AN488" s="15"/>
      <c r="AO488" s="15"/>
      <c r="AP488" s="15"/>
      <c r="AQ488" s="15"/>
      <c r="AR488" s="15"/>
      <c r="AS488" s="15"/>
      <c r="AT488" s="15"/>
      <c r="AU488" s="15"/>
      <c r="AV488" s="15"/>
      <c r="AW488" s="15"/>
      <c r="AX488" s="15"/>
      <c r="AY488" s="15"/>
      <c r="AZ488" s="15"/>
      <c r="BA488" s="15"/>
      <c r="BB488" s="15"/>
      <c r="BC488" s="15"/>
      <c r="BD488" s="15"/>
      <c r="BE488" s="15"/>
      <c r="BF488" s="15"/>
      <c r="BG488" s="15"/>
      <c r="BH488" s="15"/>
      <c r="BI488" s="15"/>
      <c r="BJ488" s="15"/>
      <c r="BK488" s="15"/>
      <c r="BL488" s="15"/>
      <c r="BM488" s="15"/>
      <c r="BN488" s="15"/>
      <c r="BO488" s="15"/>
      <c r="BP488" s="15"/>
      <c r="BQ488" s="15"/>
      <c r="BR488" s="15"/>
      <c r="BS488" s="15"/>
      <c r="BT488" s="15"/>
      <c r="BU488" s="15"/>
      <c r="BV488" s="15"/>
      <c r="BW488" s="15"/>
      <c r="BX488" s="15"/>
      <c r="BY488" s="15"/>
      <c r="BZ488" s="15"/>
      <c r="CA488" s="15"/>
      <c r="CB488" s="15"/>
      <c r="CC488" s="15"/>
      <c r="CD488" s="15"/>
      <c r="CE488" s="15"/>
      <c r="CF488" s="15"/>
      <c r="CG488" s="15"/>
      <c r="CH488" s="15"/>
      <c r="CI488" s="15"/>
      <c r="CJ488" s="15"/>
      <c r="CK488" s="15"/>
      <c r="CL488" s="15"/>
      <c r="CM488" s="15"/>
      <c r="CN488" s="15"/>
      <c r="CO488" s="15"/>
      <c r="CP488" s="15"/>
      <c r="CQ488" s="15"/>
      <c r="CR488" s="15"/>
      <c r="CS488" s="15"/>
      <c r="CT488" s="15"/>
      <c r="CU488" s="15"/>
      <c r="CV488" s="15"/>
      <c r="CW488" s="15"/>
      <c r="CX488" s="15"/>
      <c r="CY488" s="15"/>
      <c r="CZ488" s="15"/>
      <c r="DA488" s="15"/>
      <c r="DB488" s="15"/>
      <c r="DC488" s="15"/>
      <c r="DD488" s="15"/>
      <c r="DE488" s="15"/>
      <c r="DF488" s="15"/>
      <c r="DG488" s="15"/>
      <c r="DH488" s="15"/>
      <c r="DI488" s="15"/>
      <c r="DJ488" s="15"/>
      <c r="DK488" s="15"/>
      <c r="DL488" s="15"/>
      <c r="DM488" s="15"/>
      <c r="DN488" s="15"/>
      <c r="DO488" s="15"/>
      <c r="DP488" s="15"/>
      <c r="DQ488" s="15"/>
      <c r="DR488" s="15"/>
      <c r="DS488" s="15"/>
      <c r="DT488" s="15"/>
      <c r="DU488" s="15"/>
      <c r="DV488" s="15"/>
      <c r="DW488" s="15"/>
      <c r="DX488" s="15"/>
      <c r="DY488" s="15"/>
      <c r="DZ488" s="15"/>
      <c r="EA488" s="15"/>
      <c r="EB488" s="15"/>
      <c r="EC488" s="15"/>
      <c r="ED488" s="15"/>
      <c r="EE488" s="15"/>
      <c r="EF488" s="15"/>
      <c r="EG488" s="15"/>
      <c r="EH488" s="15"/>
      <c r="EI488" s="15"/>
      <c r="EJ488" s="15"/>
      <c r="EK488" s="15"/>
      <c r="EL488" s="15"/>
      <c r="EM488" s="15"/>
      <c r="EN488" s="15"/>
      <c r="EO488" s="15"/>
      <c r="EP488" s="15"/>
      <c r="EQ488" s="15"/>
      <c r="ER488" s="15"/>
      <c r="ES488" s="15"/>
      <c r="ET488" s="15"/>
      <c r="EU488" s="15"/>
      <c r="EV488" s="15"/>
      <c r="EW488" s="15"/>
      <c r="EX488" s="15"/>
      <c r="EY488" s="15"/>
      <c r="EZ488" s="15"/>
      <c r="FA488" s="15"/>
      <c r="FB488" s="15"/>
      <c r="FC488" s="15"/>
      <c r="FD488" s="15"/>
      <c r="FE488" s="15"/>
      <c r="FF488" s="15"/>
      <c r="FG488" s="15"/>
      <c r="FH488" s="15"/>
      <c r="FI488" s="15"/>
      <c r="FJ488" s="15"/>
      <c r="FK488" s="15"/>
      <c r="FL488" s="15"/>
      <c r="FM488" s="15"/>
      <c r="FN488" s="15"/>
      <c r="FO488" s="15"/>
      <c r="FP488" s="15"/>
      <c r="FQ488" s="15"/>
      <c r="FR488" s="15"/>
      <c r="FS488" s="15"/>
      <c r="FT488" s="15"/>
      <c r="FU488" s="15"/>
      <c r="FV488" s="15"/>
      <c r="FW488" s="15"/>
      <c r="FX488" s="15"/>
      <c r="FY488" s="15"/>
      <c r="FZ488" s="15"/>
      <c r="GA488" s="15"/>
      <c r="GB488" s="15"/>
      <c r="GC488" s="15"/>
      <c r="GD488" s="15"/>
      <c r="GE488" s="15"/>
      <c r="GF488" s="15"/>
      <c r="GG488" s="15"/>
      <c r="GH488" s="15"/>
      <c r="GI488" s="15"/>
      <c r="GJ488" s="15"/>
      <c r="GK488" s="15"/>
      <c r="GL488" s="15"/>
      <c r="GM488" s="15"/>
      <c r="GN488" s="15"/>
      <c r="GO488" s="15"/>
      <c r="GP488" s="15"/>
      <c r="GQ488" s="15"/>
      <c r="GR488" s="15"/>
      <c r="GS488" s="15"/>
      <c r="GT488" s="15"/>
      <c r="GU488" s="15"/>
      <c r="GV488" s="15"/>
      <c r="GW488" s="15"/>
      <c r="GX488" s="15"/>
      <c r="GY488" s="15"/>
      <c r="GZ488" s="15"/>
      <c r="HA488" s="15"/>
      <c r="HB488" s="15"/>
      <c r="HC488" s="15"/>
      <c r="HD488" s="15"/>
      <c r="HE488" s="15"/>
      <c r="HF488" s="15"/>
      <c r="HG488" s="15"/>
      <c r="HH488" s="15"/>
      <c r="HI488" s="15"/>
      <c r="HJ488" s="15"/>
      <c r="HK488" s="15"/>
      <c r="HL488" s="15"/>
      <c r="HM488" s="15"/>
      <c r="HN488" s="15"/>
      <c r="HO488" s="15"/>
      <c r="HP488" s="15"/>
      <c r="HQ488" s="15"/>
      <c r="HR488" s="15"/>
      <c r="HS488" s="15"/>
      <c r="HT488" s="15"/>
      <c r="HU488" s="15"/>
      <c r="HV488" s="15"/>
      <c r="HW488" s="15"/>
      <c r="HX488" s="15"/>
      <c r="HY488" s="15"/>
      <c r="HZ488" s="15"/>
      <c r="IA488" s="15"/>
      <c r="IB488" s="15"/>
      <c r="IC488" s="15"/>
      <c r="ID488" s="15"/>
      <c r="IE488" s="15"/>
      <c r="IF488" s="15"/>
      <c r="IG488" s="15"/>
      <c r="IH488" s="15"/>
      <c r="II488" s="15"/>
      <c r="IJ488" s="15"/>
      <c r="IK488" s="15"/>
      <c r="IL488" s="15"/>
      <c r="IM488" s="15"/>
      <c r="IN488" s="15"/>
      <c r="IO488" s="15"/>
      <c r="IP488" s="15"/>
      <c r="IQ488" s="15"/>
      <c r="IR488" s="15"/>
      <c r="IS488" s="15"/>
      <c r="IT488" s="15"/>
      <c r="IU488" s="15"/>
      <c r="IV488" s="15"/>
    </row>
    <row r="489" spans="1:256" s="28" customFormat="1" ht="25.5">
      <c r="A489" s="130" t="s">
        <v>165</v>
      </c>
      <c r="B489" s="127">
        <v>6172</v>
      </c>
      <c r="C489" s="118" t="s">
        <v>837</v>
      </c>
      <c r="D489" s="156">
        <v>265162</v>
      </c>
      <c r="E489" s="156">
        <v>265767</v>
      </c>
      <c r="F489" s="298">
        <v>203470</v>
      </c>
      <c r="G489" s="157">
        <f>F489/E489*100</f>
        <v>76.55954275737771</v>
      </c>
      <c r="O489" s="69"/>
      <c r="P489" s="15"/>
      <c r="Q489" s="15"/>
      <c r="R489" s="15"/>
      <c r="S489" s="15"/>
      <c r="T489" s="15"/>
      <c r="U489" s="134"/>
      <c r="V489" s="15"/>
      <c r="W489" s="15"/>
      <c r="X489" s="15"/>
      <c r="Y489" s="15"/>
      <c r="Z489" s="15"/>
      <c r="AA489" s="15"/>
      <c r="AB489" s="15"/>
      <c r="AC489" s="15"/>
      <c r="AD489" s="15"/>
      <c r="AE489" s="15"/>
      <c r="AF489" s="15"/>
      <c r="AG489" s="15"/>
      <c r="AH489" s="15"/>
      <c r="AI489" s="15"/>
      <c r="AJ489" s="15"/>
      <c r="AK489" s="15"/>
      <c r="AL489" s="15"/>
      <c r="AM489" s="15"/>
      <c r="AN489" s="15"/>
      <c r="AO489" s="15"/>
      <c r="AP489" s="15"/>
      <c r="AQ489" s="15"/>
      <c r="AR489" s="15"/>
      <c r="AS489" s="15"/>
      <c r="AT489" s="15"/>
      <c r="AU489" s="15"/>
      <c r="AV489" s="15"/>
      <c r="AW489" s="15"/>
      <c r="AX489" s="15"/>
      <c r="AY489" s="15"/>
      <c r="AZ489" s="15"/>
      <c r="BA489" s="15"/>
      <c r="BB489" s="15"/>
      <c r="BC489" s="15"/>
      <c r="BD489" s="15"/>
      <c r="BE489" s="15"/>
      <c r="BF489" s="15"/>
      <c r="BG489" s="15"/>
      <c r="BH489" s="15"/>
      <c r="BI489" s="15"/>
      <c r="BJ489" s="15"/>
      <c r="BK489" s="15"/>
      <c r="BL489" s="15"/>
      <c r="BM489" s="15"/>
      <c r="BN489" s="15"/>
      <c r="BO489" s="15"/>
      <c r="BP489" s="15"/>
      <c r="BQ489" s="15"/>
      <c r="BR489" s="15"/>
      <c r="BS489" s="15"/>
      <c r="BT489" s="15"/>
      <c r="BU489" s="15"/>
      <c r="BV489" s="15"/>
      <c r="BW489" s="15"/>
      <c r="BX489" s="15"/>
      <c r="BY489" s="15"/>
      <c r="BZ489" s="15"/>
      <c r="CA489" s="15"/>
      <c r="CB489" s="15"/>
      <c r="CC489" s="15"/>
      <c r="CD489" s="15"/>
      <c r="CE489" s="15"/>
      <c r="CF489" s="15"/>
      <c r="CG489" s="15"/>
      <c r="CH489" s="15"/>
      <c r="CI489" s="15"/>
      <c r="CJ489" s="15"/>
      <c r="CK489" s="15"/>
      <c r="CL489" s="15"/>
      <c r="CM489" s="15"/>
      <c r="CN489" s="15"/>
      <c r="CO489" s="15"/>
      <c r="CP489" s="15"/>
      <c r="CQ489" s="15"/>
      <c r="CR489" s="15"/>
      <c r="CS489" s="15"/>
      <c r="CT489" s="15"/>
      <c r="CU489" s="15"/>
      <c r="CV489" s="15"/>
      <c r="CW489" s="15"/>
      <c r="CX489" s="15"/>
      <c r="CY489" s="15"/>
      <c r="CZ489" s="15"/>
      <c r="DA489" s="15"/>
      <c r="DB489" s="15"/>
      <c r="DC489" s="15"/>
      <c r="DD489" s="15"/>
      <c r="DE489" s="15"/>
      <c r="DF489" s="15"/>
      <c r="DG489" s="15"/>
      <c r="DH489" s="15"/>
      <c r="DI489" s="15"/>
      <c r="DJ489" s="15"/>
      <c r="DK489" s="15"/>
      <c r="DL489" s="15"/>
      <c r="DM489" s="15"/>
      <c r="DN489" s="15"/>
      <c r="DO489" s="15"/>
      <c r="DP489" s="15"/>
      <c r="DQ489" s="15"/>
      <c r="DR489" s="15"/>
      <c r="DS489" s="15"/>
      <c r="DT489" s="15"/>
      <c r="DU489" s="15"/>
      <c r="DV489" s="15"/>
      <c r="DW489" s="15"/>
      <c r="DX489" s="15"/>
      <c r="DY489" s="15"/>
      <c r="DZ489" s="15"/>
      <c r="EA489" s="15"/>
      <c r="EB489" s="15"/>
      <c r="EC489" s="15"/>
      <c r="ED489" s="15"/>
      <c r="EE489" s="15"/>
      <c r="EF489" s="15"/>
      <c r="EG489" s="15"/>
      <c r="EH489" s="15"/>
      <c r="EI489" s="15"/>
      <c r="EJ489" s="15"/>
      <c r="EK489" s="15"/>
      <c r="EL489" s="15"/>
      <c r="EM489" s="15"/>
      <c r="EN489" s="15"/>
      <c r="EO489" s="15"/>
      <c r="EP489" s="15"/>
      <c r="EQ489" s="15"/>
      <c r="ER489" s="15"/>
      <c r="ES489" s="15"/>
      <c r="ET489" s="15"/>
      <c r="EU489" s="15"/>
      <c r="EV489" s="15"/>
      <c r="EW489" s="15"/>
      <c r="EX489" s="15"/>
      <c r="EY489" s="15"/>
      <c r="EZ489" s="15"/>
      <c r="FA489" s="15"/>
      <c r="FB489" s="15"/>
      <c r="FC489" s="15"/>
      <c r="FD489" s="15"/>
      <c r="FE489" s="15"/>
      <c r="FF489" s="15"/>
      <c r="FG489" s="15"/>
      <c r="FH489" s="15"/>
      <c r="FI489" s="15"/>
      <c r="FJ489" s="15"/>
      <c r="FK489" s="15"/>
      <c r="FL489" s="15"/>
      <c r="FM489" s="15"/>
      <c r="FN489" s="15"/>
      <c r="FO489" s="15"/>
      <c r="FP489" s="15"/>
      <c r="FQ489" s="15"/>
      <c r="FR489" s="15"/>
      <c r="FS489" s="15"/>
      <c r="FT489" s="15"/>
      <c r="FU489" s="15"/>
      <c r="FV489" s="15"/>
      <c r="FW489" s="15"/>
      <c r="FX489" s="15"/>
      <c r="FY489" s="15"/>
      <c r="FZ489" s="15"/>
      <c r="GA489" s="15"/>
      <c r="GB489" s="15"/>
      <c r="GC489" s="15"/>
      <c r="GD489" s="15"/>
      <c r="GE489" s="15"/>
      <c r="GF489" s="15"/>
      <c r="GG489" s="15"/>
      <c r="GH489" s="15"/>
      <c r="GI489" s="15"/>
      <c r="GJ489" s="15"/>
      <c r="GK489" s="15"/>
      <c r="GL489" s="15"/>
      <c r="GM489" s="15"/>
      <c r="GN489" s="15"/>
      <c r="GO489" s="15"/>
      <c r="GP489" s="15"/>
      <c r="GQ489" s="15"/>
      <c r="GR489" s="15"/>
      <c r="GS489" s="15"/>
      <c r="GT489" s="15"/>
      <c r="GU489" s="15"/>
      <c r="GV489" s="15"/>
      <c r="GW489" s="15"/>
      <c r="GX489" s="15"/>
      <c r="GY489" s="15"/>
      <c r="GZ489" s="15"/>
      <c r="HA489" s="15"/>
      <c r="HB489" s="15"/>
      <c r="HC489" s="15"/>
      <c r="HD489" s="15"/>
      <c r="HE489" s="15"/>
      <c r="HF489" s="15"/>
      <c r="HG489" s="15"/>
      <c r="HH489" s="15"/>
      <c r="HI489" s="15"/>
      <c r="HJ489" s="15"/>
      <c r="HK489" s="15"/>
      <c r="HL489" s="15"/>
      <c r="HM489" s="15"/>
      <c r="HN489" s="15"/>
      <c r="HO489" s="15"/>
      <c r="HP489" s="15"/>
      <c r="HQ489" s="15"/>
      <c r="HR489" s="15"/>
      <c r="HS489" s="15"/>
      <c r="HT489" s="15"/>
      <c r="HU489" s="15"/>
      <c r="HV489" s="15"/>
      <c r="HW489" s="15"/>
      <c r="HX489" s="15"/>
      <c r="HY489" s="15"/>
      <c r="HZ489" s="15"/>
      <c r="IA489" s="15"/>
      <c r="IB489" s="15"/>
      <c r="IC489" s="15"/>
      <c r="ID489" s="15"/>
      <c r="IE489" s="15"/>
      <c r="IF489" s="15"/>
      <c r="IG489" s="15"/>
      <c r="IH489" s="15"/>
      <c r="II489" s="15"/>
      <c r="IJ489" s="15"/>
      <c r="IK489" s="15"/>
      <c r="IL489" s="15"/>
      <c r="IM489" s="15"/>
      <c r="IN489" s="15"/>
      <c r="IO489" s="15"/>
      <c r="IP489" s="15"/>
      <c r="IQ489" s="15"/>
      <c r="IR489" s="15"/>
      <c r="IS489" s="15"/>
      <c r="IT489" s="15"/>
      <c r="IU489" s="15"/>
      <c r="IV489" s="15"/>
    </row>
    <row r="490" spans="1:256" s="28" customFormat="1" ht="12.75">
      <c r="A490" s="130" t="s">
        <v>165</v>
      </c>
      <c r="B490" s="127">
        <v>6114</v>
      </c>
      <c r="C490" s="118" t="s">
        <v>700</v>
      </c>
      <c r="D490" s="156">
        <v>0</v>
      </c>
      <c r="E490" s="156">
        <v>0</v>
      </c>
      <c r="F490" s="298">
        <v>20</v>
      </c>
      <c r="G490" s="157" t="s">
        <v>739</v>
      </c>
      <c r="O490" s="69"/>
      <c r="P490" s="15"/>
      <c r="Q490" s="15"/>
      <c r="R490" s="15"/>
      <c r="S490" s="15"/>
      <c r="T490" s="15"/>
      <c r="U490" s="134"/>
      <c r="V490" s="15"/>
      <c r="W490" s="15"/>
      <c r="X490" s="15"/>
      <c r="Y490" s="15"/>
      <c r="Z490" s="15"/>
      <c r="AA490" s="15"/>
      <c r="AB490" s="15"/>
      <c r="AC490" s="15"/>
      <c r="AD490" s="15"/>
      <c r="AE490" s="15"/>
      <c r="AF490" s="15"/>
      <c r="AG490" s="15"/>
      <c r="AH490" s="15"/>
      <c r="AI490" s="15"/>
      <c r="AJ490" s="15"/>
      <c r="AK490" s="15"/>
      <c r="AL490" s="15"/>
      <c r="AM490" s="15"/>
      <c r="AN490" s="15"/>
      <c r="AO490" s="15"/>
      <c r="AP490" s="15"/>
      <c r="AQ490" s="15"/>
      <c r="AR490" s="15"/>
      <c r="AS490" s="15"/>
      <c r="AT490" s="15"/>
      <c r="AU490" s="15"/>
      <c r="AV490" s="15"/>
      <c r="AW490" s="15"/>
      <c r="AX490" s="15"/>
      <c r="AY490" s="15"/>
      <c r="AZ490" s="15"/>
      <c r="BA490" s="15"/>
      <c r="BB490" s="15"/>
      <c r="BC490" s="15"/>
      <c r="BD490" s="15"/>
      <c r="BE490" s="15"/>
      <c r="BF490" s="15"/>
      <c r="BG490" s="15"/>
      <c r="BH490" s="15"/>
      <c r="BI490" s="15"/>
      <c r="BJ490" s="15"/>
      <c r="BK490" s="15"/>
      <c r="BL490" s="15"/>
      <c r="BM490" s="15"/>
      <c r="BN490" s="15"/>
      <c r="BO490" s="15"/>
      <c r="BP490" s="15"/>
      <c r="BQ490" s="15"/>
      <c r="BR490" s="15"/>
      <c r="BS490" s="15"/>
      <c r="BT490" s="15"/>
      <c r="BU490" s="15"/>
      <c r="BV490" s="15"/>
      <c r="BW490" s="15"/>
      <c r="BX490" s="15"/>
      <c r="BY490" s="15"/>
      <c r="BZ490" s="15"/>
      <c r="CA490" s="15"/>
      <c r="CB490" s="15"/>
      <c r="CC490" s="15"/>
      <c r="CD490" s="15"/>
      <c r="CE490" s="15"/>
      <c r="CF490" s="15"/>
      <c r="CG490" s="15"/>
      <c r="CH490" s="15"/>
      <c r="CI490" s="15"/>
      <c r="CJ490" s="15"/>
      <c r="CK490" s="15"/>
      <c r="CL490" s="15"/>
      <c r="CM490" s="15"/>
      <c r="CN490" s="15"/>
      <c r="CO490" s="15"/>
      <c r="CP490" s="15"/>
      <c r="CQ490" s="15"/>
      <c r="CR490" s="15"/>
      <c r="CS490" s="15"/>
      <c r="CT490" s="15"/>
      <c r="CU490" s="15"/>
      <c r="CV490" s="15"/>
      <c r="CW490" s="15"/>
      <c r="CX490" s="15"/>
      <c r="CY490" s="15"/>
      <c r="CZ490" s="15"/>
      <c r="DA490" s="15"/>
      <c r="DB490" s="15"/>
      <c r="DC490" s="15"/>
      <c r="DD490" s="15"/>
      <c r="DE490" s="15"/>
      <c r="DF490" s="15"/>
      <c r="DG490" s="15"/>
      <c r="DH490" s="15"/>
      <c r="DI490" s="15"/>
      <c r="DJ490" s="15"/>
      <c r="DK490" s="15"/>
      <c r="DL490" s="15"/>
      <c r="DM490" s="15"/>
      <c r="DN490" s="15"/>
      <c r="DO490" s="15"/>
      <c r="DP490" s="15"/>
      <c r="DQ490" s="15"/>
      <c r="DR490" s="15"/>
      <c r="DS490" s="15"/>
      <c r="DT490" s="15"/>
      <c r="DU490" s="15"/>
      <c r="DV490" s="15"/>
      <c r="DW490" s="15"/>
      <c r="DX490" s="15"/>
      <c r="DY490" s="15"/>
      <c r="DZ490" s="15"/>
      <c r="EA490" s="15"/>
      <c r="EB490" s="15"/>
      <c r="EC490" s="15"/>
      <c r="ED490" s="15"/>
      <c r="EE490" s="15"/>
      <c r="EF490" s="15"/>
      <c r="EG490" s="15"/>
      <c r="EH490" s="15"/>
      <c r="EI490" s="15"/>
      <c r="EJ490" s="15"/>
      <c r="EK490" s="15"/>
      <c r="EL490" s="15"/>
      <c r="EM490" s="15"/>
      <c r="EN490" s="15"/>
      <c r="EO490" s="15"/>
      <c r="EP490" s="15"/>
      <c r="EQ490" s="15"/>
      <c r="ER490" s="15"/>
      <c r="ES490" s="15"/>
      <c r="ET490" s="15"/>
      <c r="EU490" s="15"/>
      <c r="EV490" s="15"/>
      <c r="EW490" s="15"/>
      <c r="EX490" s="15"/>
      <c r="EY490" s="15"/>
      <c r="EZ490" s="15"/>
      <c r="FA490" s="15"/>
      <c r="FB490" s="15"/>
      <c r="FC490" s="15"/>
      <c r="FD490" s="15"/>
      <c r="FE490" s="15"/>
      <c r="FF490" s="15"/>
      <c r="FG490" s="15"/>
      <c r="FH490" s="15"/>
      <c r="FI490" s="15"/>
      <c r="FJ490" s="15"/>
      <c r="FK490" s="15"/>
      <c r="FL490" s="15"/>
      <c r="FM490" s="15"/>
      <c r="FN490" s="15"/>
      <c r="FO490" s="15"/>
      <c r="FP490" s="15"/>
      <c r="FQ490" s="15"/>
      <c r="FR490" s="15"/>
      <c r="FS490" s="15"/>
      <c r="FT490" s="15"/>
      <c r="FU490" s="15"/>
      <c r="FV490" s="15"/>
      <c r="FW490" s="15"/>
      <c r="FX490" s="15"/>
      <c r="FY490" s="15"/>
      <c r="FZ490" s="15"/>
      <c r="GA490" s="15"/>
      <c r="GB490" s="15"/>
      <c r="GC490" s="15"/>
      <c r="GD490" s="15"/>
      <c r="GE490" s="15"/>
      <c r="GF490" s="15"/>
      <c r="GG490" s="15"/>
      <c r="GH490" s="15"/>
      <c r="GI490" s="15"/>
      <c r="GJ490" s="15"/>
      <c r="GK490" s="15"/>
      <c r="GL490" s="15"/>
      <c r="GM490" s="15"/>
      <c r="GN490" s="15"/>
      <c r="GO490" s="15"/>
      <c r="GP490" s="15"/>
      <c r="GQ490" s="15"/>
      <c r="GR490" s="15"/>
      <c r="GS490" s="15"/>
      <c r="GT490" s="15"/>
      <c r="GU490" s="15"/>
      <c r="GV490" s="15"/>
      <c r="GW490" s="15"/>
      <c r="GX490" s="15"/>
      <c r="GY490" s="15"/>
      <c r="GZ490" s="15"/>
      <c r="HA490" s="15"/>
      <c r="HB490" s="15"/>
      <c r="HC490" s="15"/>
      <c r="HD490" s="15"/>
      <c r="HE490" s="15"/>
      <c r="HF490" s="15"/>
      <c r="HG490" s="15"/>
      <c r="HH490" s="15"/>
      <c r="HI490" s="15"/>
      <c r="HJ490" s="15"/>
      <c r="HK490" s="15"/>
      <c r="HL490" s="15"/>
      <c r="HM490" s="15"/>
      <c r="HN490" s="15"/>
      <c r="HO490" s="15"/>
      <c r="HP490" s="15"/>
      <c r="HQ490" s="15"/>
      <c r="HR490" s="15"/>
      <c r="HS490" s="15"/>
      <c r="HT490" s="15"/>
      <c r="HU490" s="15"/>
      <c r="HV490" s="15"/>
      <c r="HW490" s="15"/>
      <c r="HX490" s="15"/>
      <c r="HY490" s="15"/>
      <c r="HZ490" s="15"/>
      <c r="IA490" s="15"/>
      <c r="IB490" s="15"/>
      <c r="IC490" s="15"/>
      <c r="ID490" s="15"/>
      <c r="IE490" s="15"/>
      <c r="IF490" s="15"/>
      <c r="IG490" s="15"/>
      <c r="IH490" s="15"/>
      <c r="II490" s="15"/>
      <c r="IJ490" s="15"/>
      <c r="IK490" s="15"/>
      <c r="IL490" s="15"/>
      <c r="IM490" s="15"/>
      <c r="IN490" s="15"/>
      <c r="IO490" s="15"/>
      <c r="IP490" s="15"/>
      <c r="IQ490" s="15"/>
      <c r="IR490" s="15"/>
      <c r="IS490" s="15"/>
      <c r="IT490" s="15"/>
      <c r="IU490" s="15"/>
      <c r="IV490" s="15"/>
    </row>
    <row r="491" spans="1:256" s="28" customFormat="1" ht="15.75" customHeight="1">
      <c r="A491" s="130" t="s">
        <v>165</v>
      </c>
      <c r="B491" s="127">
        <v>6115</v>
      </c>
      <c r="C491" s="118" t="s">
        <v>74</v>
      </c>
      <c r="D491" s="156">
        <v>0</v>
      </c>
      <c r="E491" s="156">
        <v>90</v>
      </c>
      <c r="F491" s="298">
        <v>13</v>
      </c>
      <c r="G491" s="273">
        <f>F491/E491*100</f>
        <v>14.444444444444443</v>
      </c>
      <c r="O491" s="69"/>
      <c r="P491" s="15"/>
      <c r="Q491" s="15"/>
      <c r="R491" s="15"/>
      <c r="S491" s="15"/>
      <c r="T491" s="15"/>
      <c r="U491" s="134"/>
      <c r="V491" s="15"/>
      <c r="W491" s="15"/>
      <c r="X491" s="15"/>
      <c r="Y491" s="15"/>
      <c r="Z491" s="15"/>
      <c r="AA491" s="15"/>
      <c r="AB491" s="15"/>
      <c r="AC491" s="15"/>
      <c r="AD491" s="15"/>
      <c r="AE491" s="15"/>
      <c r="AF491" s="15"/>
      <c r="AG491" s="15"/>
      <c r="AH491" s="15"/>
      <c r="AI491" s="15"/>
      <c r="AJ491" s="15"/>
      <c r="AK491" s="15"/>
      <c r="AL491" s="15"/>
      <c r="AM491" s="15"/>
      <c r="AN491" s="15"/>
      <c r="AO491" s="15"/>
      <c r="AP491" s="15"/>
      <c r="AQ491" s="15"/>
      <c r="AR491" s="15"/>
      <c r="AS491" s="15"/>
      <c r="AT491" s="15"/>
      <c r="AU491" s="15"/>
      <c r="AV491" s="15"/>
      <c r="AW491" s="15"/>
      <c r="AX491" s="15"/>
      <c r="AY491" s="15"/>
      <c r="AZ491" s="15"/>
      <c r="BA491" s="15"/>
      <c r="BB491" s="15"/>
      <c r="BC491" s="15"/>
      <c r="BD491" s="15"/>
      <c r="BE491" s="15"/>
      <c r="BF491" s="15"/>
      <c r="BG491" s="15"/>
      <c r="BH491" s="15"/>
      <c r="BI491" s="15"/>
      <c r="BJ491" s="15"/>
      <c r="BK491" s="15"/>
      <c r="BL491" s="15"/>
      <c r="BM491" s="15"/>
      <c r="BN491" s="15"/>
      <c r="BO491" s="15"/>
      <c r="BP491" s="15"/>
      <c r="BQ491" s="15"/>
      <c r="BR491" s="15"/>
      <c r="BS491" s="15"/>
      <c r="BT491" s="15"/>
      <c r="BU491" s="15"/>
      <c r="BV491" s="15"/>
      <c r="BW491" s="15"/>
      <c r="BX491" s="15"/>
      <c r="BY491" s="15"/>
      <c r="BZ491" s="15"/>
      <c r="CA491" s="15"/>
      <c r="CB491" s="15"/>
      <c r="CC491" s="15"/>
      <c r="CD491" s="15"/>
      <c r="CE491" s="15"/>
      <c r="CF491" s="15"/>
      <c r="CG491" s="15"/>
      <c r="CH491" s="15"/>
      <c r="CI491" s="15"/>
      <c r="CJ491" s="15"/>
      <c r="CK491" s="15"/>
      <c r="CL491" s="15"/>
      <c r="CM491" s="15"/>
      <c r="CN491" s="15"/>
      <c r="CO491" s="15"/>
      <c r="CP491" s="15"/>
      <c r="CQ491" s="15"/>
      <c r="CR491" s="15"/>
      <c r="CS491" s="15"/>
      <c r="CT491" s="15"/>
      <c r="CU491" s="15"/>
      <c r="CV491" s="15"/>
      <c r="CW491" s="15"/>
      <c r="CX491" s="15"/>
      <c r="CY491" s="15"/>
      <c r="CZ491" s="15"/>
      <c r="DA491" s="15"/>
      <c r="DB491" s="15"/>
      <c r="DC491" s="15"/>
      <c r="DD491" s="15"/>
      <c r="DE491" s="15"/>
      <c r="DF491" s="15"/>
      <c r="DG491" s="15"/>
      <c r="DH491" s="15"/>
      <c r="DI491" s="15"/>
      <c r="DJ491" s="15"/>
      <c r="DK491" s="15"/>
      <c r="DL491" s="15"/>
      <c r="DM491" s="15"/>
      <c r="DN491" s="15"/>
      <c r="DO491" s="15"/>
      <c r="DP491" s="15"/>
      <c r="DQ491" s="15"/>
      <c r="DR491" s="15"/>
      <c r="DS491" s="15"/>
      <c r="DT491" s="15"/>
      <c r="DU491" s="15"/>
      <c r="DV491" s="15"/>
      <c r="DW491" s="15"/>
      <c r="DX491" s="15"/>
      <c r="DY491" s="15"/>
      <c r="DZ491" s="15"/>
      <c r="EA491" s="15"/>
      <c r="EB491" s="15"/>
      <c r="EC491" s="15"/>
      <c r="ED491" s="15"/>
      <c r="EE491" s="15"/>
      <c r="EF491" s="15"/>
      <c r="EG491" s="15"/>
      <c r="EH491" s="15"/>
      <c r="EI491" s="15"/>
      <c r="EJ491" s="15"/>
      <c r="EK491" s="15"/>
      <c r="EL491" s="15"/>
      <c r="EM491" s="15"/>
      <c r="EN491" s="15"/>
      <c r="EO491" s="15"/>
      <c r="EP491" s="15"/>
      <c r="EQ491" s="15"/>
      <c r="ER491" s="15"/>
      <c r="ES491" s="15"/>
      <c r="ET491" s="15"/>
      <c r="EU491" s="15"/>
      <c r="EV491" s="15"/>
      <c r="EW491" s="15"/>
      <c r="EX491" s="15"/>
      <c r="EY491" s="15"/>
      <c r="EZ491" s="15"/>
      <c r="FA491" s="15"/>
      <c r="FB491" s="15"/>
      <c r="FC491" s="15"/>
      <c r="FD491" s="15"/>
      <c r="FE491" s="15"/>
      <c r="FF491" s="15"/>
      <c r="FG491" s="15"/>
      <c r="FH491" s="15"/>
      <c r="FI491" s="15"/>
      <c r="FJ491" s="15"/>
      <c r="FK491" s="15"/>
      <c r="FL491" s="15"/>
      <c r="FM491" s="15"/>
      <c r="FN491" s="15"/>
      <c r="FO491" s="15"/>
      <c r="FP491" s="15"/>
      <c r="FQ491" s="15"/>
      <c r="FR491" s="15"/>
      <c r="FS491" s="15"/>
      <c r="FT491" s="15"/>
      <c r="FU491" s="15"/>
      <c r="FV491" s="15"/>
      <c r="FW491" s="15"/>
      <c r="FX491" s="15"/>
      <c r="FY491" s="15"/>
      <c r="FZ491" s="15"/>
      <c r="GA491" s="15"/>
      <c r="GB491" s="15"/>
      <c r="GC491" s="15"/>
      <c r="GD491" s="15"/>
      <c r="GE491" s="15"/>
      <c r="GF491" s="15"/>
      <c r="GG491" s="15"/>
      <c r="GH491" s="15"/>
      <c r="GI491" s="15"/>
      <c r="GJ491" s="15"/>
      <c r="GK491" s="15"/>
      <c r="GL491" s="15"/>
      <c r="GM491" s="15"/>
      <c r="GN491" s="15"/>
      <c r="GO491" s="15"/>
      <c r="GP491" s="15"/>
      <c r="GQ491" s="15"/>
      <c r="GR491" s="15"/>
      <c r="GS491" s="15"/>
      <c r="GT491" s="15"/>
      <c r="GU491" s="15"/>
      <c r="GV491" s="15"/>
      <c r="GW491" s="15"/>
      <c r="GX491" s="15"/>
      <c r="GY491" s="15"/>
      <c r="GZ491" s="15"/>
      <c r="HA491" s="15"/>
      <c r="HB491" s="15"/>
      <c r="HC491" s="15"/>
      <c r="HD491" s="15"/>
      <c r="HE491" s="15"/>
      <c r="HF491" s="15"/>
      <c r="HG491" s="15"/>
      <c r="HH491" s="15"/>
      <c r="HI491" s="15"/>
      <c r="HJ491" s="15"/>
      <c r="HK491" s="15"/>
      <c r="HL491" s="15"/>
      <c r="HM491" s="15"/>
      <c r="HN491" s="15"/>
      <c r="HO491" s="15"/>
      <c r="HP491" s="15"/>
      <c r="HQ491" s="15"/>
      <c r="HR491" s="15"/>
      <c r="HS491" s="15"/>
      <c r="HT491" s="15"/>
      <c r="HU491" s="15"/>
      <c r="HV491" s="15"/>
      <c r="HW491" s="15"/>
      <c r="HX491" s="15"/>
      <c r="HY491" s="15"/>
      <c r="HZ491" s="15"/>
      <c r="IA491" s="15"/>
      <c r="IB491" s="15"/>
      <c r="IC491" s="15"/>
      <c r="ID491" s="15"/>
      <c r="IE491" s="15"/>
      <c r="IF491" s="15"/>
      <c r="IG491" s="15"/>
      <c r="IH491" s="15"/>
      <c r="II491" s="15"/>
      <c r="IJ491" s="15"/>
      <c r="IK491" s="15"/>
      <c r="IL491" s="15"/>
      <c r="IM491" s="15"/>
      <c r="IN491" s="15"/>
      <c r="IO491" s="15"/>
      <c r="IP491" s="15"/>
      <c r="IQ491" s="15"/>
      <c r="IR491" s="15"/>
      <c r="IS491" s="15"/>
      <c r="IT491" s="15"/>
      <c r="IU491" s="15"/>
      <c r="IV491" s="15"/>
    </row>
    <row r="492" spans="1:256" s="28" customFormat="1" ht="15.75" customHeight="1">
      <c r="A492" s="130" t="s">
        <v>165</v>
      </c>
      <c r="B492" s="127">
        <v>6117</v>
      </c>
      <c r="C492" s="118" t="s">
        <v>411</v>
      </c>
      <c r="D492" s="156">
        <v>0</v>
      </c>
      <c r="E492" s="156">
        <v>100</v>
      </c>
      <c r="F492" s="298">
        <v>57</v>
      </c>
      <c r="G492" s="157">
        <f>F492/E492*100</f>
        <v>56.99999999999999</v>
      </c>
      <c r="O492" s="69"/>
      <c r="P492" s="15"/>
      <c r="Q492" s="15"/>
      <c r="R492" s="15"/>
      <c r="S492" s="15"/>
      <c r="T492" s="15"/>
      <c r="U492" s="134"/>
      <c r="V492" s="15"/>
      <c r="W492" s="15"/>
      <c r="X492" s="15"/>
      <c r="Y492" s="15"/>
      <c r="Z492" s="15"/>
      <c r="AA492" s="15"/>
      <c r="AB492" s="15"/>
      <c r="AC492" s="15"/>
      <c r="AD492" s="15"/>
      <c r="AE492" s="15"/>
      <c r="AF492" s="15"/>
      <c r="AG492" s="15"/>
      <c r="AH492" s="15"/>
      <c r="AI492" s="15"/>
      <c r="AJ492" s="15"/>
      <c r="AK492" s="15"/>
      <c r="AL492" s="15"/>
      <c r="AM492" s="15"/>
      <c r="AN492" s="15"/>
      <c r="AO492" s="15"/>
      <c r="AP492" s="15"/>
      <c r="AQ492" s="15"/>
      <c r="AR492" s="15"/>
      <c r="AS492" s="15"/>
      <c r="AT492" s="15"/>
      <c r="AU492" s="15"/>
      <c r="AV492" s="15"/>
      <c r="AW492" s="15"/>
      <c r="AX492" s="15"/>
      <c r="AY492" s="15"/>
      <c r="AZ492" s="15"/>
      <c r="BA492" s="15"/>
      <c r="BB492" s="15"/>
      <c r="BC492" s="15"/>
      <c r="BD492" s="15"/>
      <c r="BE492" s="15"/>
      <c r="BF492" s="15"/>
      <c r="BG492" s="15"/>
      <c r="BH492" s="15"/>
      <c r="BI492" s="15"/>
      <c r="BJ492" s="15"/>
      <c r="BK492" s="15"/>
      <c r="BL492" s="15"/>
      <c r="BM492" s="15"/>
      <c r="BN492" s="15"/>
      <c r="BO492" s="15"/>
      <c r="BP492" s="15"/>
      <c r="BQ492" s="15"/>
      <c r="BR492" s="15"/>
      <c r="BS492" s="15"/>
      <c r="BT492" s="15"/>
      <c r="BU492" s="15"/>
      <c r="BV492" s="15"/>
      <c r="BW492" s="15"/>
      <c r="BX492" s="15"/>
      <c r="BY492" s="15"/>
      <c r="BZ492" s="15"/>
      <c r="CA492" s="15"/>
      <c r="CB492" s="15"/>
      <c r="CC492" s="15"/>
      <c r="CD492" s="15"/>
      <c r="CE492" s="15"/>
      <c r="CF492" s="15"/>
      <c r="CG492" s="15"/>
      <c r="CH492" s="15"/>
      <c r="CI492" s="15"/>
      <c r="CJ492" s="15"/>
      <c r="CK492" s="15"/>
      <c r="CL492" s="15"/>
      <c r="CM492" s="15"/>
      <c r="CN492" s="15"/>
      <c r="CO492" s="15"/>
      <c r="CP492" s="15"/>
      <c r="CQ492" s="15"/>
      <c r="CR492" s="15"/>
      <c r="CS492" s="15"/>
      <c r="CT492" s="15"/>
      <c r="CU492" s="15"/>
      <c r="CV492" s="15"/>
      <c r="CW492" s="15"/>
      <c r="CX492" s="15"/>
      <c r="CY492" s="15"/>
      <c r="CZ492" s="15"/>
      <c r="DA492" s="15"/>
      <c r="DB492" s="15"/>
      <c r="DC492" s="15"/>
      <c r="DD492" s="15"/>
      <c r="DE492" s="15"/>
      <c r="DF492" s="15"/>
      <c r="DG492" s="15"/>
      <c r="DH492" s="15"/>
      <c r="DI492" s="15"/>
      <c r="DJ492" s="15"/>
      <c r="DK492" s="15"/>
      <c r="DL492" s="15"/>
      <c r="DM492" s="15"/>
      <c r="DN492" s="15"/>
      <c r="DO492" s="15"/>
      <c r="DP492" s="15"/>
      <c r="DQ492" s="15"/>
      <c r="DR492" s="15"/>
      <c r="DS492" s="15"/>
      <c r="DT492" s="15"/>
      <c r="DU492" s="15"/>
      <c r="DV492" s="15"/>
      <c r="DW492" s="15"/>
      <c r="DX492" s="15"/>
      <c r="DY492" s="15"/>
      <c r="DZ492" s="15"/>
      <c r="EA492" s="15"/>
      <c r="EB492" s="15"/>
      <c r="EC492" s="15"/>
      <c r="ED492" s="15"/>
      <c r="EE492" s="15"/>
      <c r="EF492" s="15"/>
      <c r="EG492" s="15"/>
      <c r="EH492" s="15"/>
      <c r="EI492" s="15"/>
      <c r="EJ492" s="15"/>
      <c r="EK492" s="15"/>
      <c r="EL492" s="15"/>
      <c r="EM492" s="15"/>
      <c r="EN492" s="15"/>
      <c r="EO492" s="15"/>
      <c r="EP492" s="15"/>
      <c r="EQ492" s="15"/>
      <c r="ER492" s="15"/>
      <c r="ES492" s="15"/>
      <c r="ET492" s="15"/>
      <c r="EU492" s="15"/>
      <c r="EV492" s="15"/>
      <c r="EW492" s="15"/>
      <c r="EX492" s="15"/>
      <c r="EY492" s="15"/>
      <c r="EZ492" s="15"/>
      <c r="FA492" s="15"/>
      <c r="FB492" s="15"/>
      <c r="FC492" s="15"/>
      <c r="FD492" s="15"/>
      <c r="FE492" s="15"/>
      <c r="FF492" s="15"/>
      <c r="FG492" s="15"/>
      <c r="FH492" s="15"/>
      <c r="FI492" s="15"/>
      <c r="FJ492" s="15"/>
      <c r="FK492" s="15"/>
      <c r="FL492" s="15"/>
      <c r="FM492" s="15"/>
      <c r="FN492" s="15"/>
      <c r="FO492" s="15"/>
      <c r="FP492" s="15"/>
      <c r="FQ492" s="15"/>
      <c r="FR492" s="15"/>
      <c r="FS492" s="15"/>
      <c r="FT492" s="15"/>
      <c r="FU492" s="15"/>
      <c r="FV492" s="15"/>
      <c r="FW492" s="15"/>
      <c r="FX492" s="15"/>
      <c r="FY492" s="15"/>
      <c r="FZ492" s="15"/>
      <c r="GA492" s="15"/>
      <c r="GB492" s="15"/>
      <c r="GC492" s="15"/>
      <c r="GD492" s="15"/>
      <c r="GE492" s="15"/>
      <c r="GF492" s="15"/>
      <c r="GG492" s="15"/>
      <c r="GH492" s="15"/>
      <c r="GI492" s="15"/>
      <c r="GJ492" s="15"/>
      <c r="GK492" s="15"/>
      <c r="GL492" s="15"/>
      <c r="GM492" s="15"/>
      <c r="GN492" s="15"/>
      <c r="GO492" s="15"/>
      <c r="GP492" s="15"/>
      <c r="GQ492" s="15"/>
      <c r="GR492" s="15"/>
      <c r="GS492" s="15"/>
      <c r="GT492" s="15"/>
      <c r="GU492" s="15"/>
      <c r="GV492" s="15"/>
      <c r="GW492" s="15"/>
      <c r="GX492" s="15"/>
      <c r="GY492" s="15"/>
      <c r="GZ492" s="15"/>
      <c r="HA492" s="15"/>
      <c r="HB492" s="15"/>
      <c r="HC492" s="15"/>
      <c r="HD492" s="15"/>
      <c r="HE492" s="15"/>
      <c r="HF492" s="15"/>
      <c r="HG492" s="15"/>
      <c r="HH492" s="15"/>
      <c r="HI492" s="15"/>
      <c r="HJ492" s="15"/>
      <c r="HK492" s="15"/>
      <c r="HL492" s="15"/>
      <c r="HM492" s="15"/>
      <c r="HN492" s="15"/>
      <c r="HO492" s="15"/>
      <c r="HP492" s="15"/>
      <c r="HQ492" s="15"/>
      <c r="HR492" s="15"/>
      <c r="HS492" s="15"/>
      <c r="HT492" s="15"/>
      <c r="HU492" s="15"/>
      <c r="HV492" s="15"/>
      <c r="HW492" s="15"/>
      <c r="HX492" s="15"/>
      <c r="HY492" s="15"/>
      <c r="HZ492" s="15"/>
      <c r="IA492" s="15"/>
      <c r="IB492" s="15"/>
      <c r="IC492" s="15"/>
      <c r="ID492" s="15"/>
      <c r="IE492" s="15"/>
      <c r="IF492" s="15"/>
      <c r="IG492" s="15"/>
      <c r="IH492" s="15"/>
      <c r="II492" s="15"/>
      <c r="IJ492" s="15"/>
      <c r="IK492" s="15"/>
      <c r="IL492" s="15"/>
      <c r="IM492" s="15"/>
      <c r="IN492" s="15"/>
      <c r="IO492" s="15"/>
      <c r="IP492" s="15"/>
      <c r="IQ492" s="15"/>
      <c r="IR492" s="15"/>
      <c r="IS492" s="15"/>
      <c r="IT492" s="15"/>
      <c r="IU492" s="15"/>
      <c r="IV492" s="15"/>
    </row>
    <row r="493" spans="1:7" ht="14.25" customHeight="1">
      <c r="A493" s="179"/>
      <c r="B493" s="196"/>
      <c r="C493" s="195" t="s">
        <v>740</v>
      </c>
      <c r="D493" s="180">
        <f>SUM(D489:D489)</f>
        <v>265162</v>
      </c>
      <c r="E493" s="181">
        <f>SUM(E489:E492)</f>
        <v>265957</v>
      </c>
      <c r="F493" s="210">
        <f>SUM(F489:F492)</f>
        <v>203560</v>
      </c>
      <c r="G493" s="96">
        <f>F493/E493*100</f>
        <v>76.53868858499683</v>
      </c>
    </row>
    <row r="494" spans="1:18" ht="13.5" customHeight="1">
      <c r="A494" s="16"/>
      <c r="B494" s="59"/>
      <c r="C494" s="183"/>
      <c r="D494" s="184"/>
      <c r="E494" s="185"/>
      <c r="F494" s="186"/>
      <c r="G494" s="29"/>
      <c r="R494" s="134"/>
    </row>
    <row r="495" spans="1:18" ht="15" customHeight="1">
      <c r="A495" s="40" t="s">
        <v>431</v>
      </c>
      <c r="B495" s="19"/>
      <c r="C495" s="39"/>
      <c r="D495" s="49"/>
      <c r="E495" s="52"/>
      <c r="F495" s="46"/>
      <c r="G495" s="35"/>
      <c r="R495" s="134"/>
    </row>
    <row r="496" spans="1:18" ht="13.5" customHeight="1">
      <c r="A496" s="16"/>
      <c r="B496" s="19"/>
      <c r="C496" s="39"/>
      <c r="D496" s="49"/>
      <c r="E496" s="52"/>
      <c r="F496" s="46"/>
      <c r="G496" s="35"/>
      <c r="R496" s="134"/>
    </row>
    <row r="497" spans="1:256" s="28" customFormat="1" ht="24.75" customHeight="1">
      <c r="A497" s="7" t="s">
        <v>325</v>
      </c>
      <c r="B497" s="7" t="s">
        <v>327</v>
      </c>
      <c r="C497" s="5" t="s">
        <v>328</v>
      </c>
      <c r="D497" s="44" t="s">
        <v>471</v>
      </c>
      <c r="E497" s="51" t="s">
        <v>472</v>
      </c>
      <c r="F497" s="5" t="s">
        <v>299</v>
      </c>
      <c r="G497" s="43" t="s">
        <v>473</v>
      </c>
      <c r="O497" s="15"/>
      <c r="P497" s="15"/>
      <c r="Q497" s="15"/>
      <c r="R497" s="15"/>
      <c r="S497" s="15"/>
      <c r="T497" s="15"/>
      <c r="U497" s="15"/>
      <c r="V497" s="15"/>
      <c r="W497" s="15"/>
      <c r="X497" s="15"/>
      <c r="Y497" s="15"/>
      <c r="Z497" s="15"/>
      <c r="AA497" s="15"/>
      <c r="AB497" s="15"/>
      <c r="AC497" s="15"/>
      <c r="AD497" s="15"/>
      <c r="AE497" s="15"/>
      <c r="AF497" s="15"/>
      <c r="AG497" s="15"/>
      <c r="AH497" s="15"/>
      <c r="AI497" s="15"/>
      <c r="AJ497" s="15"/>
      <c r="AK497" s="15"/>
      <c r="AL497" s="15"/>
      <c r="AM497" s="15"/>
      <c r="AN497" s="15"/>
      <c r="AO497" s="15"/>
      <c r="AP497" s="15"/>
      <c r="AQ497" s="15"/>
      <c r="AR497" s="15"/>
      <c r="AS497" s="15"/>
      <c r="AT497" s="15"/>
      <c r="AU497" s="15"/>
      <c r="AV497" s="15"/>
      <c r="AW497" s="15"/>
      <c r="AX497" s="15"/>
      <c r="AY497" s="15"/>
      <c r="AZ497" s="15"/>
      <c r="BA497" s="15"/>
      <c r="BB497" s="15"/>
      <c r="BC497" s="15"/>
      <c r="BD497" s="15"/>
      <c r="BE497" s="15"/>
      <c r="BF497" s="15"/>
      <c r="BG497" s="15"/>
      <c r="BH497" s="15"/>
      <c r="BI497" s="15"/>
      <c r="BJ497" s="15"/>
      <c r="BK497" s="15"/>
      <c r="BL497" s="15"/>
      <c r="BM497" s="15"/>
      <c r="BN497" s="15"/>
      <c r="BO497" s="15"/>
      <c r="BP497" s="15"/>
      <c r="BQ497" s="15"/>
      <c r="BR497" s="15"/>
      <c r="BS497" s="15"/>
      <c r="BT497" s="15"/>
      <c r="BU497" s="15"/>
      <c r="BV497" s="15"/>
      <c r="BW497" s="15"/>
      <c r="BX497" s="15"/>
      <c r="BY497" s="15"/>
      <c r="BZ497" s="15"/>
      <c r="CA497" s="15"/>
      <c r="CB497" s="15"/>
      <c r="CC497" s="15"/>
      <c r="CD497" s="15"/>
      <c r="CE497" s="15"/>
      <c r="CF497" s="15"/>
      <c r="CG497" s="15"/>
      <c r="CH497" s="15"/>
      <c r="CI497" s="15"/>
      <c r="CJ497" s="15"/>
      <c r="CK497" s="15"/>
      <c r="CL497" s="15"/>
      <c r="CM497" s="15"/>
      <c r="CN497" s="15"/>
      <c r="CO497" s="15"/>
      <c r="CP497" s="15"/>
      <c r="CQ497" s="15"/>
      <c r="CR497" s="15"/>
      <c r="CS497" s="15"/>
      <c r="CT497" s="15"/>
      <c r="CU497" s="15"/>
      <c r="CV497" s="15"/>
      <c r="CW497" s="15"/>
      <c r="CX497" s="15"/>
      <c r="CY497" s="15"/>
      <c r="CZ497" s="15"/>
      <c r="DA497" s="15"/>
      <c r="DB497" s="15"/>
      <c r="DC497" s="15"/>
      <c r="DD497" s="15"/>
      <c r="DE497" s="15"/>
      <c r="DF497" s="15"/>
      <c r="DG497" s="15"/>
      <c r="DH497" s="15"/>
      <c r="DI497" s="15"/>
      <c r="DJ497" s="15"/>
      <c r="DK497" s="15"/>
      <c r="DL497" s="15"/>
      <c r="DM497" s="15"/>
      <c r="DN497" s="15"/>
      <c r="DO497" s="15"/>
      <c r="DP497" s="15"/>
      <c r="DQ497" s="15"/>
      <c r="DR497" s="15"/>
      <c r="DS497" s="15"/>
      <c r="DT497" s="15"/>
      <c r="DU497" s="15"/>
      <c r="DV497" s="15"/>
      <c r="DW497" s="15"/>
      <c r="DX497" s="15"/>
      <c r="DY497" s="15"/>
      <c r="DZ497" s="15"/>
      <c r="EA497" s="15"/>
      <c r="EB497" s="15"/>
      <c r="EC497" s="15"/>
      <c r="ED497" s="15"/>
      <c r="EE497" s="15"/>
      <c r="EF497" s="15"/>
      <c r="EG497" s="15"/>
      <c r="EH497" s="15"/>
      <c r="EI497" s="15"/>
      <c r="EJ497" s="15"/>
      <c r="EK497" s="15"/>
      <c r="EL497" s="15"/>
      <c r="EM497" s="15"/>
      <c r="EN497" s="15"/>
      <c r="EO497" s="15"/>
      <c r="EP497" s="15"/>
      <c r="EQ497" s="15"/>
      <c r="ER497" s="15"/>
      <c r="ES497" s="15"/>
      <c r="ET497" s="15"/>
      <c r="EU497" s="15"/>
      <c r="EV497" s="15"/>
      <c r="EW497" s="15"/>
      <c r="EX497" s="15"/>
      <c r="EY497" s="15"/>
      <c r="EZ497" s="15"/>
      <c r="FA497" s="15"/>
      <c r="FB497" s="15"/>
      <c r="FC497" s="15"/>
      <c r="FD497" s="15"/>
      <c r="FE497" s="15"/>
      <c r="FF497" s="15"/>
      <c r="FG497" s="15"/>
      <c r="FH497" s="15"/>
      <c r="FI497" s="15"/>
      <c r="FJ497" s="15"/>
      <c r="FK497" s="15"/>
      <c r="FL497" s="15"/>
      <c r="FM497" s="15"/>
      <c r="FN497" s="15"/>
      <c r="FO497" s="15"/>
      <c r="FP497" s="15"/>
      <c r="FQ497" s="15"/>
      <c r="FR497" s="15"/>
      <c r="FS497" s="15"/>
      <c r="FT497" s="15"/>
      <c r="FU497" s="15"/>
      <c r="FV497" s="15"/>
      <c r="FW497" s="15"/>
      <c r="FX497" s="15"/>
      <c r="FY497" s="15"/>
      <c r="FZ497" s="15"/>
      <c r="GA497" s="15"/>
      <c r="GB497" s="15"/>
      <c r="GC497" s="15"/>
      <c r="GD497" s="15"/>
      <c r="GE497" s="15"/>
      <c r="GF497" s="15"/>
      <c r="GG497" s="15"/>
      <c r="GH497" s="15"/>
      <c r="GI497" s="15"/>
      <c r="GJ497" s="15"/>
      <c r="GK497" s="15"/>
      <c r="GL497" s="15"/>
      <c r="GM497" s="15"/>
      <c r="GN497" s="15"/>
      <c r="GO497" s="15"/>
      <c r="GP497" s="15"/>
      <c r="GQ497" s="15"/>
      <c r="GR497" s="15"/>
      <c r="GS497" s="15"/>
      <c r="GT497" s="15"/>
      <c r="GU497" s="15"/>
      <c r="GV497" s="15"/>
      <c r="GW497" s="15"/>
      <c r="GX497" s="15"/>
      <c r="GY497" s="15"/>
      <c r="GZ497" s="15"/>
      <c r="HA497" s="15"/>
      <c r="HB497" s="15"/>
      <c r="HC497" s="15"/>
      <c r="HD497" s="15"/>
      <c r="HE497" s="15"/>
      <c r="HF497" s="15"/>
      <c r="HG497" s="15"/>
      <c r="HH497" s="15"/>
      <c r="HI497" s="15"/>
      <c r="HJ497" s="15"/>
      <c r="HK497" s="15"/>
      <c r="HL497" s="15"/>
      <c r="HM497" s="15"/>
      <c r="HN497" s="15"/>
      <c r="HO497" s="15"/>
      <c r="HP497" s="15"/>
      <c r="HQ497" s="15"/>
      <c r="HR497" s="15"/>
      <c r="HS497" s="15"/>
      <c r="HT497" s="15"/>
      <c r="HU497" s="15"/>
      <c r="HV497" s="15"/>
      <c r="HW497" s="15"/>
      <c r="HX497" s="15"/>
      <c r="HY497" s="15"/>
      <c r="HZ497" s="15"/>
      <c r="IA497" s="15"/>
      <c r="IB497" s="15"/>
      <c r="IC497" s="15"/>
      <c r="ID497" s="15"/>
      <c r="IE497" s="15"/>
      <c r="IF497" s="15"/>
      <c r="IG497" s="15"/>
      <c r="IH497" s="15"/>
      <c r="II497" s="15"/>
      <c r="IJ497" s="15"/>
      <c r="IK497" s="15"/>
      <c r="IL497" s="15"/>
      <c r="IM497" s="15"/>
      <c r="IN497" s="15"/>
      <c r="IO497" s="15"/>
      <c r="IP497" s="15"/>
      <c r="IQ497" s="15"/>
      <c r="IR497" s="15"/>
      <c r="IS497" s="15"/>
      <c r="IT497" s="15"/>
      <c r="IU497" s="15"/>
      <c r="IV497" s="15"/>
    </row>
    <row r="498" spans="1:7" ht="14.25" customHeight="1">
      <c r="A498" s="130" t="s">
        <v>165</v>
      </c>
      <c r="B498" s="127">
        <v>6172</v>
      </c>
      <c r="C498" s="118" t="s">
        <v>107</v>
      </c>
      <c r="D498" s="156">
        <v>3500</v>
      </c>
      <c r="E498" s="156">
        <v>3500</v>
      </c>
      <c r="F498" s="298">
        <v>2262</v>
      </c>
      <c r="G498" s="157">
        <f>F498/E498*100</f>
        <v>64.62857142857142</v>
      </c>
    </row>
    <row r="499" spans="1:7" ht="12.75">
      <c r="A499" s="179"/>
      <c r="B499" s="196"/>
      <c r="C499" s="195" t="s">
        <v>741</v>
      </c>
      <c r="D499" s="180">
        <f>SUM(D498:D498)</f>
        <v>3500</v>
      </c>
      <c r="E499" s="181">
        <f>SUM(E498:E498)</f>
        <v>3500</v>
      </c>
      <c r="F499" s="210">
        <f>SUM(F498:F498)</f>
        <v>2262</v>
      </c>
      <c r="G499" s="104">
        <f>F499/E499*100</f>
        <v>64.62857142857142</v>
      </c>
    </row>
    <row r="500" spans="1:7" ht="14.25" customHeight="1">
      <c r="A500" s="49"/>
      <c r="B500" s="52"/>
      <c r="C500" s="34"/>
      <c r="D500" s="35"/>
      <c r="E500" s="49"/>
      <c r="F500" s="52"/>
      <c r="G500" s="34"/>
    </row>
    <row r="501" spans="1:7" ht="26.25" customHeight="1">
      <c r="A501" s="7" t="s">
        <v>325</v>
      </c>
      <c r="B501" s="7" t="s">
        <v>327</v>
      </c>
      <c r="C501" s="5" t="s">
        <v>328</v>
      </c>
      <c r="D501" s="44" t="s">
        <v>471</v>
      </c>
      <c r="E501" s="51" t="s">
        <v>472</v>
      </c>
      <c r="F501" s="5" t="s">
        <v>299</v>
      </c>
      <c r="G501" s="43" t="s">
        <v>473</v>
      </c>
    </row>
    <row r="502" spans="1:7" ht="14.25" customHeight="1">
      <c r="A502" s="116" t="s">
        <v>160</v>
      </c>
      <c r="B502" s="117">
        <v>6330</v>
      </c>
      <c r="C502" s="118" t="s">
        <v>146</v>
      </c>
      <c r="D502" s="153">
        <v>4717</v>
      </c>
      <c r="E502" s="149">
        <v>4697</v>
      </c>
      <c r="F502" s="280">
        <v>4697</v>
      </c>
      <c r="G502" s="148">
        <f>F502/E502*100</f>
        <v>100</v>
      </c>
    </row>
    <row r="503" spans="1:7" ht="12.75">
      <c r="A503" s="16"/>
      <c r="B503" s="59"/>
      <c r="C503" s="60"/>
      <c r="D503" s="61"/>
      <c r="E503" s="62"/>
      <c r="F503" s="46"/>
      <c r="G503" s="237"/>
    </row>
    <row r="504" spans="1:256" s="28" customFormat="1" ht="12" customHeight="1">
      <c r="A504" s="188"/>
      <c r="B504" s="198"/>
      <c r="C504" s="197" t="s">
        <v>762</v>
      </c>
      <c r="D504" s="189">
        <f>D493+D499+D502</f>
        <v>273379</v>
      </c>
      <c r="E504" s="189">
        <f>E493+E499+E502</f>
        <v>274154</v>
      </c>
      <c r="F504" s="189">
        <f>F493+F499+F502</f>
        <v>210519</v>
      </c>
      <c r="G504" s="201">
        <f>F504/E504*100</f>
        <v>76.78859327239435</v>
      </c>
      <c r="H504" s="109"/>
      <c r="O504" s="69"/>
      <c r="P504" s="69"/>
      <c r="Q504" s="69"/>
      <c r="R504" s="69"/>
      <c r="S504" s="69"/>
      <c r="T504" s="69"/>
      <c r="U504" s="69"/>
      <c r="V504" s="69"/>
      <c r="W504" s="69"/>
      <c r="X504" s="69"/>
      <c r="Y504" s="69"/>
      <c r="Z504" s="69"/>
      <c r="AA504" s="69"/>
      <c r="AB504" s="69"/>
      <c r="AC504" s="69"/>
      <c r="AD504" s="69"/>
      <c r="AE504" s="69"/>
      <c r="AF504" s="69"/>
      <c r="AG504" s="69"/>
      <c r="AH504" s="69"/>
      <c r="AI504" s="69"/>
      <c r="AJ504" s="69"/>
      <c r="AK504" s="69"/>
      <c r="AL504" s="69"/>
      <c r="AM504" s="69"/>
      <c r="AN504" s="69"/>
      <c r="AO504" s="69"/>
      <c r="AP504" s="69"/>
      <c r="AQ504" s="69"/>
      <c r="AR504" s="69"/>
      <c r="AS504" s="69"/>
      <c r="AT504" s="69"/>
      <c r="AU504" s="69"/>
      <c r="AV504" s="69"/>
      <c r="AW504" s="69"/>
      <c r="AX504" s="69"/>
      <c r="AY504" s="69"/>
      <c r="AZ504" s="69"/>
      <c r="BA504" s="69"/>
      <c r="BB504" s="69"/>
      <c r="BC504" s="69"/>
      <c r="BD504" s="69"/>
      <c r="BE504" s="69"/>
      <c r="BF504" s="69"/>
      <c r="BG504" s="69"/>
      <c r="BH504" s="69"/>
      <c r="BI504" s="69"/>
      <c r="BJ504" s="69"/>
      <c r="BK504" s="69"/>
      <c r="BL504" s="69"/>
      <c r="BM504" s="69"/>
      <c r="BN504" s="69"/>
      <c r="BO504" s="69"/>
      <c r="BP504" s="69"/>
      <c r="BQ504" s="69"/>
      <c r="BR504" s="69"/>
      <c r="BS504" s="69"/>
      <c r="BT504" s="69"/>
      <c r="BU504" s="69"/>
      <c r="BV504" s="69"/>
      <c r="BW504" s="69"/>
      <c r="BX504" s="69"/>
      <c r="BY504" s="69"/>
      <c r="BZ504" s="69"/>
      <c r="CA504" s="69"/>
      <c r="CB504" s="69"/>
      <c r="CC504" s="69"/>
      <c r="CD504" s="69"/>
      <c r="CE504" s="69"/>
      <c r="CF504" s="69"/>
      <c r="CG504" s="69"/>
      <c r="CH504" s="69"/>
      <c r="CI504" s="69"/>
      <c r="CJ504" s="69"/>
      <c r="CK504" s="69"/>
      <c r="CL504" s="69"/>
      <c r="CM504" s="69"/>
      <c r="CN504" s="69"/>
      <c r="CO504" s="69"/>
      <c r="CP504" s="69"/>
      <c r="CQ504" s="69"/>
      <c r="CR504" s="69"/>
      <c r="CS504" s="69"/>
      <c r="CT504" s="69"/>
      <c r="CU504" s="69"/>
      <c r="CV504" s="69"/>
      <c r="CW504" s="69"/>
      <c r="CX504" s="69"/>
      <c r="CY504" s="69"/>
      <c r="CZ504" s="69"/>
      <c r="DA504" s="69"/>
      <c r="DB504" s="69"/>
      <c r="DC504" s="69"/>
      <c r="DD504" s="69"/>
      <c r="DE504" s="69"/>
      <c r="DF504" s="69"/>
      <c r="DG504" s="69"/>
      <c r="DH504" s="69"/>
      <c r="DI504" s="69"/>
      <c r="DJ504" s="69"/>
      <c r="DK504" s="69"/>
      <c r="DL504" s="69"/>
      <c r="DM504" s="69"/>
      <c r="DN504" s="69"/>
      <c r="DO504" s="69"/>
      <c r="DP504" s="69"/>
      <c r="DQ504" s="69"/>
      <c r="DR504" s="69"/>
      <c r="DS504" s="69"/>
      <c r="DT504" s="69"/>
      <c r="DU504" s="69"/>
      <c r="DV504" s="69"/>
      <c r="DW504" s="69"/>
      <c r="DX504" s="69"/>
      <c r="DY504" s="69"/>
      <c r="DZ504" s="69"/>
      <c r="EA504" s="69"/>
      <c r="EB504" s="69"/>
      <c r="EC504" s="69"/>
      <c r="ED504" s="69"/>
      <c r="EE504" s="69"/>
      <c r="EF504" s="69"/>
      <c r="EG504" s="69"/>
      <c r="EH504" s="69"/>
      <c r="EI504" s="69"/>
      <c r="EJ504" s="69"/>
      <c r="EK504" s="69"/>
      <c r="EL504" s="69"/>
      <c r="EM504" s="69"/>
      <c r="EN504" s="69"/>
      <c r="EO504" s="69"/>
      <c r="EP504" s="69"/>
      <c r="EQ504" s="69"/>
      <c r="ER504" s="69"/>
      <c r="ES504" s="69"/>
      <c r="ET504" s="69"/>
      <c r="EU504" s="69"/>
      <c r="EV504" s="69"/>
      <c r="EW504" s="69"/>
      <c r="EX504" s="69"/>
      <c r="EY504" s="69"/>
      <c r="EZ504" s="69"/>
      <c r="FA504" s="69"/>
      <c r="FB504" s="69"/>
      <c r="FC504" s="69"/>
      <c r="FD504" s="69"/>
      <c r="FE504" s="69"/>
      <c r="FF504" s="69"/>
      <c r="FG504" s="69"/>
      <c r="FH504" s="69"/>
      <c r="FI504" s="69"/>
      <c r="FJ504" s="69"/>
      <c r="FK504" s="69"/>
      <c r="FL504" s="69"/>
      <c r="FM504" s="69"/>
      <c r="FN504" s="69"/>
      <c r="FO504" s="69"/>
      <c r="FP504" s="69"/>
      <c r="FQ504" s="69"/>
      <c r="FR504" s="69"/>
      <c r="FS504" s="69"/>
      <c r="FT504" s="69"/>
      <c r="FU504" s="69"/>
      <c r="FV504" s="69"/>
      <c r="FW504" s="69"/>
      <c r="FX504" s="69"/>
      <c r="FY504" s="69"/>
      <c r="FZ504" s="69"/>
      <c r="GA504" s="69"/>
      <c r="GB504" s="69"/>
      <c r="GC504" s="69"/>
      <c r="GD504" s="69"/>
      <c r="GE504" s="69"/>
      <c r="GF504" s="69"/>
      <c r="GG504" s="69"/>
      <c r="GH504" s="69"/>
      <c r="GI504" s="69"/>
      <c r="GJ504" s="69"/>
      <c r="GK504" s="69"/>
      <c r="GL504" s="69"/>
      <c r="GM504" s="69"/>
      <c r="GN504" s="69"/>
      <c r="GO504" s="69"/>
      <c r="GP504" s="69"/>
      <c r="GQ504" s="69"/>
      <c r="GR504" s="69"/>
      <c r="GS504" s="69"/>
      <c r="GT504" s="69"/>
      <c r="GU504" s="69"/>
      <c r="GV504" s="69"/>
      <c r="GW504" s="69"/>
      <c r="GX504" s="69"/>
      <c r="GY504" s="69"/>
      <c r="GZ504" s="69"/>
      <c r="HA504" s="69"/>
      <c r="HB504" s="69"/>
      <c r="HC504" s="69"/>
      <c r="HD504" s="69"/>
      <c r="HE504" s="69"/>
      <c r="HF504" s="69"/>
      <c r="HG504" s="69"/>
      <c r="HH504" s="69"/>
      <c r="HI504" s="69"/>
      <c r="HJ504" s="69"/>
      <c r="HK504" s="69"/>
      <c r="HL504" s="69"/>
      <c r="HM504" s="69"/>
      <c r="HN504" s="69"/>
      <c r="HO504" s="69"/>
      <c r="HP504" s="69"/>
      <c r="HQ504" s="69"/>
      <c r="HR504" s="69"/>
      <c r="HS504" s="69"/>
      <c r="HT504" s="69"/>
      <c r="HU504" s="69"/>
      <c r="HV504" s="69"/>
      <c r="HW504" s="69"/>
      <c r="HX504" s="69"/>
      <c r="HY504" s="69"/>
      <c r="HZ504" s="69"/>
      <c r="IA504" s="69"/>
      <c r="IB504" s="69"/>
      <c r="IC504" s="69"/>
      <c r="ID504" s="69"/>
      <c r="IE504" s="69"/>
      <c r="IF504" s="69"/>
      <c r="IG504" s="69"/>
      <c r="IH504" s="69"/>
      <c r="II504" s="69"/>
      <c r="IJ504" s="69"/>
      <c r="IK504" s="69"/>
      <c r="IL504" s="69"/>
      <c r="IM504" s="69"/>
      <c r="IN504" s="69"/>
      <c r="IO504" s="69"/>
      <c r="IP504" s="69"/>
      <c r="IQ504" s="69"/>
      <c r="IR504" s="69"/>
      <c r="IS504" s="69"/>
      <c r="IT504" s="69"/>
      <c r="IU504" s="69"/>
      <c r="IV504" s="69"/>
    </row>
    <row r="505" spans="1:256" s="106" customFormat="1" ht="11.25" customHeight="1">
      <c r="A505" s="230"/>
      <c r="B505" s="231"/>
      <c r="C505" s="232"/>
      <c r="D505" s="233"/>
      <c r="E505" s="233"/>
      <c r="F505" s="233"/>
      <c r="G505" s="235"/>
      <c r="H505" s="238"/>
      <c r="O505" s="134"/>
      <c r="P505" s="134"/>
      <c r="Q505" s="134"/>
      <c r="R505" s="134"/>
      <c r="S505" s="134"/>
      <c r="T505" s="134"/>
      <c r="U505" s="134"/>
      <c r="V505" s="134"/>
      <c r="W505" s="134"/>
      <c r="X505" s="134"/>
      <c r="Y505" s="134"/>
      <c r="Z505" s="134"/>
      <c r="AA505" s="134"/>
      <c r="AB505" s="134"/>
      <c r="AC505" s="134"/>
      <c r="AD505" s="134"/>
      <c r="AE505" s="134"/>
      <c r="AF505" s="134"/>
      <c r="AG505" s="134"/>
      <c r="AH505" s="134"/>
      <c r="AI505" s="134"/>
      <c r="AJ505" s="134"/>
      <c r="AK505" s="134"/>
      <c r="AL505" s="134"/>
      <c r="AM505" s="134"/>
      <c r="AN505" s="134"/>
      <c r="AO505" s="134"/>
      <c r="AP505" s="134"/>
      <c r="AQ505" s="134"/>
      <c r="AR505" s="134"/>
      <c r="AS505" s="134"/>
      <c r="AT505" s="134"/>
      <c r="AU505" s="134"/>
      <c r="AV505" s="134"/>
      <c r="AW505" s="134"/>
      <c r="AX505" s="134"/>
      <c r="AY505" s="134"/>
      <c r="AZ505" s="134"/>
      <c r="BA505" s="134"/>
      <c r="BB505" s="134"/>
      <c r="BC505" s="134"/>
      <c r="BD505" s="134"/>
      <c r="BE505" s="134"/>
      <c r="BF505" s="134"/>
      <c r="BG505" s="134"/>
      <c r="BH505" s="134"/>
      <c r="BI505" s="134"/>
      <c r="BJ505" s="134"/>
      <c r="BK505" s="134"/>
      <c r="BL505" s="134"/>
      <c r="BM505" s="134"/>
      <c r="BN505" s="134"/>
      <c r="BO505" s="134"/>
      <c r="BP505" s="134"/>
      <c r="BQ505" s="134"/>
      <c r="BR505" s="134"/>
      <c r="BS505" s="134"/>
      <c r="BT505" s="134"/>
      <c r="BU505" s="134"/>
      <c r="BV505" s="134"/>
      <c r="BW505" s="134"/>
      <c r="BX505" s="134"/>
      <c r="BY505" s="134"/>
      <c r="BZ505" s="134"/>
      <c r="CA505" s="134"/>
      <c r="CB505" s="134"/>
      <c r="CC505" s="134"/>
      <c r="CD505" s="134"/>
      <c r="CE505" s="134"/>
      <c r="CF505" s="134"/>
      <c r="CG505" s="134"/>
      <c r="CH505" s="134"/>
      <c r="CI505" s="134"/>
      <c r="CJ505" s="134"/>
      <c r="CK505" s="134"/>
      <c r="CL505" s="134"/>
      <c r="CM505" s="134"/>
      <c r="CN505" s="134"/>
      <c r="CO505" s="134"/>
      <c r="CP505" s="134"/>
      <c r="CQ505" s="134"/>
      <c r="CR505" s="134"/>
      <c r="CS505" s="134"/>
      <c r="CT505" s="134"/>
      <c r="CU505" s="134"/>
      <c r="CV505" s="134"/>
      <c r="CW505" s="134"/>
      <c r="CX505" s="134"/>
      <c r="CY505" s="134"/>
      <c r="CZ505" s="134"/>
      <c r="DA505" s="134"/>
      <c r="DB505" s="134"/>
      <c r="DC505" s="134"/>
      <c r="DD505" s="134"/>
      <c r="DE505" s="134"/>
      <c r="DF505" s="134"/>
      <c r="DG505" s="134"/>
      <c r="DH505" s="134"/>
      <c r="DI505" s="134"/>
      <c r="DJ505" s="134"/>
      <c r="DK505" s="134"/>
      <c r="DL505" s="134"/>
      <c r="DM505" s="134"/>
      <c r="DN505" s="134"/>
      <c r="DO505" s="134"/>
      <c r="DP505" s="134"/>
      <c r="DQ505" s="134"/>
      <c r="DR505" s="134"/>
      <c r="DS505" s="134"/>
      <c r="DT505" s="134"/>
      <c r="DU505" s="134"/>
      <c r="DV505" s="134"/>
      <c r="DW505" s="134"/>
      <c r="DX505" s="134"/>
      <c r="DY505" s="134"/>
      <c r="DZ505" s="134"/>
      <c r="EA505" s="134"/>
      <c r="EB505" s="134"/>
      <c r="EC505" s="134"/>
      <c r="ED505" s="134"/>
      <c r="EE505" s="134"/>
      <c r="EF505" s="134"/>
      <c r="EG505" s="134"/>
      <c r="EH505" s="134"/>
      <c r="EI505" s="134"/>
      <c r="EJ505" s="134"/>
      <c r="EK505" s="134"/>
      <c r="EL505" s="134"/>
      <c r="EM505" s="134"/>
      <c r="EN505" s="134"/>
      <c r="EO505" s="134"/>
      <c r="EP505" s="134"/>
      <c r="EQ505" s="134"/>
      <c r="ER505" s="134"/>
      <c r="ES505" s="134"/>
      <c r="ET505" s="134"/>
      <c r="EU505" s="134"/>
      <c r="EV505" s="134"/>
      <c r="EW505" s="134"/>
      <c r="EX505" s="134"/>
      <c r="EY505" s="134"/>
      <c r="EZ505" s="134"/>
      <c r="FA505" s="134"/>
      <c r="FB505" s="134"/>
      <c r="FC505" s="134"/>
      <c r="FD505" s="134"/>
      <c r="FE505" s="134"/>
      <c r="FF505" s="134"/>
      <c r="FG505" s="134"/>
      <c r="FH505" s="134"/>
      <c r="FI505" s="134"/>
      <c r="FJ505" s="134"/>
      <c r="FK505" s="134"/>
      <c r="FL505" s="134"/>
      <c r="FM505" s="134"/>
      <c r="FN505" s="134"/>
      <c r="FO505" s="134"/>
      <c r="FP505" s="134"/>
      <c r="FQ505" s="134"/>
      <c r="FR505" s="134"/>
      <c r="FS505" s="134"/>
      <c r="FT505" s="134"/>
      <c r="FU505" s="134"/>
      <c r="FV505" s="134"/>
      <c r="FW505" s="134"/>
      <c r="FX505" s="134"/>
      <c r="FY505" s="134"/>
      <c r="FZ505" s="134"/>
      <c r="GA505" s="134"/>
      <c r="GB505" s="134"/>
      <c r="GC505" s="134"/>
      <c r="GD505" s="134"/>
      <c r="GE505" s="134"/>
      <c r="GF505" s="134"/>
      <c r="GG505" s="134"/>
      <c r="GH505" s="134"/>
      <c r="GI505" s="134"/>
      <c r="GJ505" s="134"/>
      <c r="GK505" s="134"/>
      <c r="GL505" s="134"/>
      <c r="GM505" s="134"/>
      <c r="GN505" s="134"/>
      <c r="GO505" s="134"/>
      <c r="GP505" s="134"/>
      <c r="GQ505" s="134"/>
      <c r="GR505" s="134"/>
      <c r="GS505" s="134"/>
      <c r="GT505" s="134"/>
      <c r="GU505" s="134"/>
      <c r="GV505" s="134"/>
      <c r="GW505" s="134"/>
      <c r="GX505" s="134"/>
      <c r="GY505" s="134"/>
      <c r="GZ505" s="134"/>
      <c r="HA505" s="134"/>
      <c r="HB505" s="134"/>
      <c r="HC505" s="134"/>
      <c r="HD505" s="134"/>
      <c r="HE505" s="134"/>
      <c r="HF505" s="134"/>
      <c r="HG505" s="134"/>
      <c r="HH505" s="134"/>
      <c r="HI505" s="134"/>
      <c r="HJ505" s="134"/>
      <c r="HK505" s="134"/>
      <c r="HL505" s="134"/>
      <c r="HM505" s="134"/>
      <c r="HN505" s="134"/>
      <c r="HO505" s="134"/>
      <c r="HP505" s="134"/>
      <c r="HQ505" s="134"/>
      <c r="HR505" s="134"/>
      <c r="HS505" s="134"/>
      <c r="HT505" s="134"/>
      <c r="HU505" s="134"/>
      <c r="HV505" s="134"/>
      <c r="HW505" s="134"/>
      <c r="HX505" s="134"/>
      <c r="HY505" s="134"/>
      <c r="HZ505" s="134"/>
      <c r="IA505" s="134"/>
      <c r="IB505" s="134"/>
      <c r="IC505" s="134"/>
      <c r="ID505" s="134"/>
      <c r="IE505" s="134"/>
      <c r="IF505" s="134"/>
      <c r="IG505" s="134"/>
      <c r="IH505" s="134"/>
      <c r="II505" s="134"/>
      <c r="IJ505" s="134"/>
      <c r="IK505" s="134"/>
      <c r="IL505" s="134"/>
      <c r="IM505" s="134"/>
      <c r="IN505" s="134"/>
      <c r="IO505" s="134"/>
      <c r="IP505" s="134"/>
      <c r="IQ505" s="134"/>
      <c r="IR505" s="134"/>
      <c r="IS505" s="134"/>
      <c r="IT505" s="134"/>
      <c r="IU505" s="134"/>
      <c r="IV505" s="134"/>
    </row>
    <row r="506" spans="1:256" s="28" customFormat="1" ht="15.75">
      <c r="A506" s="64" t="s">
        <v>437</v>
      </c>
      <c r="D506" s="69"/>
      <c r="E506" s="69"/>
      <c r="F506" s="69"/>
      <c r="O506" s="69"/>
      <c r="P506" s="15"/>
      <c r="Q506" s="15"/>
      <c r="R506" s="15"/>
      <c r="S506" s="15"/>
      <c r="T506" s="15"/>
      <c r="U506" s="15"/>
      <c r="V506" s="15"/>
      <c r="W506" s="15"/>
      <c r="X506" s="15"/>
      <c r="Y506" s="15"/>
      <c r="Z506" s="15"/>
      <c r="AA506" s="15"/>
      <c r="AB506" s="15"/>
      <c r="AC506" s="15"/>
      <c r="AD506" s="15"/>
      <c r="AE506" s="15"/>
      <c r="AF506" s="15"/>
      <c r="AG506" s="15"/>
      <c r="AH506" s="15"/>
      <c r="AI506" s="15"/>
      <c r="AJ506" s="15"/>
      <c r="AK506" s="15"/>
      <c r="AL506" s="15"/>
      <c r="AM506" s="15"/>
      <c r="AN506" s="15"/>
      <c r="AO506" s="15"/>
      <c r="AP506" s="15"/>
      <c r="AQ506" s="15"/>
      <c r="AR506" s="15"/>
      <c r="AS506" s="15"/>
      <c r="AT506" s="15"/>
      <c r="AU506" s="15"/>
      <c r="AV506" s="15"/>
      <c r="AW506" s="15"/>
      <c r="AX506" s="15"/>
      <c r="AY506" s="15"/>
      <c r="AZ506" s="15"/>
      <c r="BA506" s="15"/>
      <c r="BB506" s="15"/>
      <c r="BC506" s="15"/>
      <c r="BD506" s="15"/>
      <c r="BE506" s="15"/>
      <c r="BF506" s="15"/>
      <c r="BG506" s="15"/>
      <c r="BH506" s="15"/>
      <c r="BI506" s="15"/>
      <c r="BJ506" s="15"/>
      <c r="BK506" s="15"/>
      <c r="BL506" s="15"/>
      <c r="BM506" s="15"/>
      <c r="BN506" s="15"/>
      <c r="BO506" s="15"/>
      <c r="BP506" s="15"/>
      <c r="BQ506" s="15"/>
      <c r="BR506" s="15"/>
      <c r="BS506" s="15"/>
      <c r="BT506" s="15"/>
      <c r="BU506" s="15"/>
      <c r="BV506" s="15"/>
      <c r="BW506" s="15"/>
      <c r="BX506" s="15"/>
      <c r="BY506" s="15"/>
      <c r="BZ506" s="15"/>
      <c r="CA506" s="15"/>
      <c r="CB506" s="15"/>
      <c r="CC506" s="15"/>
      <c r="CD506" s="15"/>
      <c r="CE506" s="15"/>
      <c r="CF506" s="15"/>
      <c r="CG506" s="15"/>
      <c r="CH506" s="15"/>
      <c r="CI506" s="15"/>
      <c r="CJ506" s="15"/>
      <c r="CK506" s="15"/>
      <c r="CL506" s="15"/>
      <c r="CM506" s="15"/>
      <c r="CN506" s="15"/>
      <c r="CO506" s="15"/>
      <c r="CP506" s="15"/>
      <c r="CQ506" s="15"/>
      <c r="CR506" s="15"/>
      <c r="CS506" s="15"/>
      <c r="CT506" s="15"/>
      <c r="CU506" s="15"/>
      <c r="CV506" s="15"/>
      <c r="CW506" s="15"/>
      <c r="CX506" s="15"/>
      <c r="CY506" s="15"/>
      <c r="CZ506" s="15"/>
      <c r="DA506" s="15"/>
      <c r="DB506" s="15"/>
      <c r="DC506" s="15"/>
      <c r="DD506" s="15"/>
      <c r="DE506" s="15"/>
      <c r="DF506" s="15"/>
      <c r="DG506" s="15"/>
      <c r="DH506" s="15"/>
      <c r="DI506" s="15"/>
      <c r="DJ506" s="15"/>
      <c r="DK506" s="15"/>
      <c r="DL506" s="15"/>
      <c r="DM506" s="15"/>
      <c r="DN506" s="15"/>
      <c r="DO506" s="15"/>
      <c r="DP506" s="15"/>
      <c r="DQ506" s="15"/>
      <c r="DR506" s="15"/>
      <c r="DS506" s="15"/>
      <c r="DT506" s="15"/>
      <c r="DU506" s="15"/>
      <c r="DV506" s="15"/>
      <c r="DW506" s="15"/>
      <c r="DX506" s="15"/>
      <c r="DY506" s="15"/>
      <c r="DZ506" s="15"/>
      <c r="EA506" s="15"/>
      <c r="EB506" s="15"/>
      <c r="EC506" s="15"/>
      <c r="ED506" s="15"/>
      <c r="EE506" s="15"/>
      <c r="EF506" s="15"/>
      <c r="EG506" s="15"/>
      <c r="EH506" s="15"/>
      <c r="EI506" s="15"/>
      <c r="EJ506" s="15"/>
      <c r="EK506" s="15"/>
      <c r="EL506" s="15"/>
      <c r="EM506" s="15"/>
      <c r="EN506" s="15"/>
      <c r="EO506" s="15"/>
      <c r="EP506" s="15"/>
      <c r="EQ506" s="15"/>
      <c r="ER506" s="15"/>
      <c r="ES506" s="15"/>
      <c r="ET506" s="15"/>
      <c r="EU506" s="15"/>
      <c r="EV506" s="15"/>
      <c r="EW506" s="15"/>
      <c r="EX506" s="15"/>
      <c r="EY506" s="15"/>
      <c r="EZ506" s="15"/>
      <c r="FA506" s="15"/>
      <c r="FB506" s="15"/>
      <c r="FC506" s="15"/>
      <c r="FD506" s="15"/>
      <c r="FE506" s="15"/>
      <c r="FF506" s="15"/>
      <c r="FG506" s="15"/>
      <c r="FH506" s="15"/>
      <c r="FI506" s="15"/>
      <c r="FJ506" s="15"/>
      <c r="FK506" s="15"/>
      <c r="FL506" s="15"/>
      <c r="FM506" s="15"/>
      <c r="FN506" s="15"/>
      <c r="FO506" s="15"/>
      <c r="FP506" s="15"/>
      <c r="FQ506" s="15"/>
      <c r="FR506" s="15"/>
      <c r="FS506" s="15"/>
      <c r="FT506" s="15"/>
      <c r="FU506" s="15"/>
      <c r="FV506" s="15"/>
      <c r="FW506" s="15"/>
      <c r="FX506" s="15"/>
      <c r="FY506" s="15"/>
      <c r="FZ506" s="15"/>
      <c r="GA506" s="15"/>
      <c r="GB506" s="15"/>
      <c r="GC506" s="15"/>
      <c r="GD506" s="15"/>
      <c r="GE506" s="15"/>
      <c r="GF506" s="15"/>
      <c r="GG506" s="15"/>
      <c r="GH506" s="15"/>
      <c r="GI506" s="15"/>
      <c r="GJ506" s="15"/>
      <c r="GK506" s="15"/>
      <c r="GL506" s="15"/>
      <c r="GM506" s="15"/>
      <c r="GN506" s="15"/>
      <c r="GO506" s="15"/>
      <c r="GP506" s="15"/>
      <c r="GQ506" s="15"/>
      <c r="GR506" s="15"/>
      <c r="GS506" s="15"/>
      <c r="GT506" s="15"/>
      <c r="GU506" s="15"/>
      <c r="GV506" s="15"/>
      <c r="GW506" s="15"/>
      <c r="GX506" s="15"/>
      <c r="GY506" s="15"/>
      <c r="GZ506" s="15"/>
      <c r="HA506" s="15"/>
      <c r="HB506" s="15"/>
      <c r="HC506" s="15"/>
      <c r="HD506" s="15"/>
      <c r="HE506" s="15"/>
      <c r="HF506" s="15"/>
      <c r="HG506" s="15"/>
      <c r="HH506" s="15"/>
      <c r="HI506" s="15"/>
      <c r="HJ506" s="15"/>
      <c r="HK506" s="15"/>
      <c r="HL506" s="15"/>
      <c r="HM506" s="15"/>
      <c r="HN506" s="15"/>
      <c r="HO506" s="15"/>
      <c r="HP506" s="15"/>
      <c r="HQ506" s="15"/>
      <c r="HR506" s="15"/>
      <c r="HS506" s="15"/>
      <c r="HT506" s="15"/>
      <c r="HU506" s="15"/>
      <c r="HV506" s="15"/>
      <c r="HW506" s="15"/>
      <c r="HX506" s="15"/>
      <c r="HY506" s="15"/>
      <c r="HZ506" s="15"/>
      <c r="IA506" s="15"/>
      <c r="IB506" s="15"/>
      <c r="IC506" s="15"/>
      <c r="ID506" s="15"/>
      <c r="IE506" s="15"/>
      <c r="IF506" s="15"/>
      <c r="IG506" s="15"/>
      <c r="IH506" s="15"/>
      <c r="II506" s="15"/>
      <c r="IJ506" s="15"/>
      <c r="IK506" s="15"/>
      <c r="IL506" s="15"/>
      <c r="IM506" s="15"/>
      <c r="IN506" s="15"/>
      <c r="IO506" s="15"/>
      <c r="IP506" s="15"/>
      <c r="IQ506" s="15"/>
      <c r="IR506" s="15"/>
      <c r="IS506" s="15"/>
      <c r="IT506" s="15"/>
      <c r="IU506" s="15"/>
      <c r="IV506" s="15"/>
    </row>
    <row r="507" spans="2:256" s="28" customFormat="1" ht="12" customHeight="1">
      <c r="B507"/>
      <c r="C507"/>
      <c r="D507" s="15"/>
      <c r="E507" s="15"/>
      <c r="F507" s="15"/>
      <c r="G507"/>
      <c r="O507" s="69"/>
      <c r="P507" s="15"/>
      <c r="Q507" s="15"/>
      <c r="R507" s="15"/>
      <c r="S507" s="15"/>
      <c r="T507" s="15"/>
      <c r="U507" s="15"/>
      <c r="V507" s="15"/>
      <c r="W507" s="15"/>
      <c r="X507" s="15"/>
      <c r="Y507" s="15"/>
      <c r="Z507" s="15"/>
      <c r="AA507" s="15"/>
      <c r="AB507" s="15"/>
      <c r="AC507" s="15"/>
      <c r="AD507" s="15"/>
      <c r="AE507" s="15"/>
      <c r="AF507" s="15"/>
      <c r="AG507" s="15"/>
      <c r="AH507" s="15"/>
      <c r="AI507" s="15"/>
      <c r="AJ507" s="15"/>
      <c r="AK507" s="15"/>
      <c r="AL507" s="15"/>
      <c r="AM507" s="15"/>
      <c r="AN507" s="15"/>
      <c r="AO507" s="15"/>
      <c r="AP507" s="15"/>
      <c r="AQ507" s="15"/>
      <c r="AR507" s="15"/>
      <c r="AS507" s="15"/>
      <c r="AT507" s="15"/>
      <c r="AU507" s="15"/>
      <c r="AV507" s="15"/>
      <c r="AW507" s="15"/>
      <c r="AX507" s="15"/>
      <c r="AY507" s="15"/>
      <c r="AZ507" s="15"/>
      <c r="BA507" s="15"/>
      <c r="BB507" s="15"/>
      <c r="BC507" s="15"/>
      <c r="BD507" s="15"/>
      <c r="BE507" s="15"/>
      <c r="BF507" s="15"/>
      <c r="BG507" s="15"/>
      <c r="BH507" s="15"/>
      <c r="BI507" s="15"/>
      <c r="BJ507" s="15"/>
      <c r="BK507" s="15"/>
      <c r="BL507" s="15"/>
      <c r="BM507" s="15"/>
      <c r="BN507" s="15"/>
      <c r="BO507" s="15"/>
      <c r="BP507" s="15"/>
      <c r="BQ507" s="15"/>
      <c r="BR507" s="15"/>
      <c r="BS507" s="15"/>
      <c r="BT507" s="15"/>
      <c r="BU507" s="15"/>
      <c r="BV507" s="15"/>
      <c r="BW507" s="15"/>
      <c r="BX507" s="15"/>
      <c r="BY507" s="15"/>
      <c r="BZ507" s="15"/>
      <c r="CA507" s="15"/>
      <c r="CB507" s="15"/>
      <c r="CC507" s="15"/>
      <c r="CD507" s="15"/>
      <c r="CE507" s="15"/>
      <c r="CF507" s="15"/>
      <c r="CG507" s="15"/>
      <c r="CH507" s="15"/>
      <c r="CI507" s="15"/>
      <c r="CJ507" s="15"/>
      <c r="CK507" s="15"/>
      <c r="CL507" s="15"/>
      <c r="CM507" s="15"/>
      <c r="CN507" s="15"/>
      <c r="CO507" s="15"/>
      <c r="CP507" s="15"/>
      <c r="CQ507" s="15"/>
      <c r="CR507" s="15"/>
      <c r="CS507" s="15"/>
      <c r="CT507" s="15"/>
      <c r="CU507" s="15"/>
      <c r="CV507" s="15"/>
      <c r="CW507" s="15"/>
      <c r="CX507" s="15"/>
      <c r="CY507" s="15"/>
      <c r="CZ507" s="15"/>
      <c r="DA507" s="15"/>
      <c r="DB507" s="15"/>
      <c r="DC507" s="15"/>
      <c r="DD507" s="15"/>
      <c r="DE507" s="15"/>
      <c r="DF507" s="15"/>
      <c r="DG507" s="15"/>
      <c r="DH507" s="15"/>
      <c r="DI507" s="15"/>
      <c r="DJ507" s="15"/>
      <c r="DK507" s="15"/>
      <c r="DL507" s="15"/>
      <c r="DM507" s="15"/>
      <c r="DN507" s="15"/>
      <c r="DO507" s="15"/>
      <c r="DP507" s="15"/>
      <c r="DQ507" s="15"/>
      <c r="DR507" s="15"/>
      <c r="DS507" s="15"/>
      <c r="DT507" s="15"/>
      <c r="DU507" s="15"/>
      <c r="DV507" s="15"/>
      <c r="DW507" s="15"/>
      <c r="DX507" s="15"/>
      <c r="DY507" s="15"/>
      <c r="DZ507" s="15"/>
      <c r="EA507" s="15"/>
      <c r="EB507" s="15"/>
      <c r="EC507" s="15"/>
      <c r="ED507" s="15"/>
      <c r="EE507" s="15"/>
      <c r="EF507" s="15"/>
      <c r="EG507" s="15"/>
      <c r="EH507" s="15"/>
      <c r="EI507" s="15"/>
      <c r="EJ507" s="15"/>
      <c r="EK507" s="15"/>
      <c r="EL507" s="15"/>
      <c r="EM507" s="15"/>
      <c r="EN507" s="15"/>
      <c r="EO507" s="15"/>
      <c r="EP507" s="15"/>
      <c r="EQ507" s="15"/>
      <c r="ER507" s="15"/>
      <c r="ES507" s="15"/>
      <c r="ET507" s="15"/>
      <c r="EU507" s="15"/>
      <c r="EV507" s="15"/>
      <c r="EW507" s="15"/>
      <c r="EX507" s="15"/>
      <c r="EY507" s="15"/>
      <c r="EZ507" s="15"/>
      <c r="FA507" s="15"/>
      <c r="FB507" s="15"/>
      <c r="FC507" s="15"/>
      <c r="FD507" s="15"/>
      <c r="FE507" s="15"/>
      <c r="FF507" s="15"/>
      <c r="FG507" s="15"/>
      <c r="FH507" s="15"/>
      <c r="FI507" s="15"/>
      <c r="FJ507" s="15"/>
      <c r="FK507" s="15"/>
      <c r="FL507" s="15"/>
      <c r="FM507" s="15"/>
      <c r="FN507" s="15"/>
      <c r="FO507" s="15"/>
      <c r="FP507" s="15"/>
      <c r="FQ507" s="15"/>
      <c r="FR507" s="15"/>
      <c r="FS507" s="15"/>
      <c r="FT507" s="15"/>
      <c r="FU507" s="15"/>
      <c r="FV507" s="15"/>
      <c r="FW507" s="15"/>
      <c r="FX507" s="15"/>
      <c r="FY507" s="15"/>
      <c r="FZ507" s="15"/>
      <c r="GA507" s="15"/>
      <c r="GB507" s="15"/>
      <c r="GC507" s="15"/>
      <c r="GD507" s="15"/>
      <c r="GE507" s="15"/>
      <c r="GF507" s="15"/>
      <c r="GG507" s="15"/>
      <c r="GH507" s="15"/>
      <c r="GI507" s="15"/>
      <c r="GJ507" s="15"/>
      <c r="GK507" s="15"/>
      <c r="GL507" s="15"/>
      <c r="GM507" s="15"/>
      <c r="GN507" s="15"/>
      <c r="GO507" s="15"/>
      <c r="GP507" s="15"/>
      <c r="GQ507" s="15"/>
      <c r="GR507" s="15"/>
      <c r="GS507" s="15"/>
      <c r="GT507" s="15"/>
      <c r="GU507" s="15"/>
      <c r="GV507" s="15"/>
      <c r="GW507" s="15"/>
      <c r="GX507" s="15"/>
      <c r="GY507" s="15"/>
      <c r="GZ507" s="15"/>
      <c r="HA507" s="15"/>
      <c r="HB507" s="15"/>
      <c r="HC507" s="15"/>
      <c r="HD507" s="15"/>
      <c r="HE507" s="15"/>
      <c r="HF507" s="15"/>
      <c r="HG507" s="15"/>
      <c r="HH507" s="15"/>
      <c r="HI507" s="15"/>
      <c r="HJ507" s="15"/>
      <c r="HK507" s="15"/>
      <c r="HL507" s="15"/>
      <c r="HM507" s="15"/>
      <c r="HN507" s="15"/>
      <c r="HO507" s="15"/>
      <c r="HP507" s="15"/>
      <c r="HQ507" s="15"/>
      <c r="HR507" s="15"/>
      <c r="HS507" s="15"/>
      <c r="HT507" s="15"/>
      <c r="HU507" s="15"/>
      <c r="HV507" s="15"/>
      <c r="HW507" s="15"/>
      <c r="HX507" s="15"/>
      <c r="HY507" s="15"/>
      <c r="HZ507" s="15"/>
      <c r="IA507" s="15"/>
      <c r="IB507" s="15"/>
      <c r="IC507" s="15"/>
      <c r="ID507" s="15"/>
      <c r="IE507" s="15"/>
      <c r="IF507" s="15"/>
      <c r="IG507" s="15"/>
      <c r="IH507" s="15"/>
      <c r="II507" s="15"/>
      <c r="IJ507" s="15"/>
      <c r="IK507" s="15"/>
      <c r="IL507" s="15"/>
      <c r="IM507" s="15"/>
      <c r="IN507" s="15"/>
      <c r="IO507" s="15"/>
      <c r="IP507" s="15"/>
      <c r="IQ507" s="15"/>
      <c r="IR507" s="15"/>
      <c r="IS507" s="15"/>
      <c r="IT507" s="15"/>
      <c r="IU507" s="15"/>
      <c r="IV507" s="15"/>
    </row>
    <row r="508" spans="1:256" s="28" customFormat="1" ht="15.75" customHeight="1">
      <c r="A508" s="55" t="s">
        <v>969</v>
      </c>
      <c r="B508"/>
      <c r="C508"/>
      <c r="D508" s="15"/>
      <c r="E508" s="15"/>
      <c r="F508" s="15"/>
      <c r="G508"/>
      <c r="O508" s="69"/>
      <c r="P508" s="15"/>
      <c r="Q508" s="15"/>
      <c r="R508" s="15"/>
      <c r="S508" s="15"/>
      <c r="T508" s="15"/>
      <c r="U508" s="15"/>
      <c r="V508" s="15"/>
      <c r="W508" s="15"/>
      <c r="X508" s="15"/>
      <c r="Y508" s="15"/>
      <c r="Z508" s="15"/>
      <c r="AA508" s="15"/>
      <c r="AB508" s="15"/>
      <c r="AC508" s="15"/>
      <c r="AD508" s="15"/>
      <c r="AE508" s="15"/>
      <c r="AF508" s="15"/>
      <c r="AG508" s="15"/>
      <c r="AH508" s="15"/>
      <c r="AI508" s="15"/>
      <c r="AJ508" s="15"/>
      <c r="AK508" s="15"/>
      <c r="AL508" s="15"/>
      <c r="AM508" s="15"/>
      <c r="AN508" s="15"/>
      <c r="AO508" s="15"/>
      <c r="AP508" s="15"/>
      <c r="AQ508" s="15"/>
      <c r="AR508" s="15"/>
      <c r="AS508" s="15"/>
      <c r="AT508" s="15"/>
      <c r="AU508" s="15"/>
      <c r="AV508" s="15"/>
      <c r="AW508" s="15"/>
      <c r="AX508" s="15"/>
      <c r="AY508" s="15"/>
      <c r="AZ508" s="15"/>
      <c r="BA508" s="15"/>
      <c r="BB508" s="15"/>
      <c r="BC508" s="15"/>
      <c r="BD508" s="15"/>
      <c r="BE508" s="15"/>
      <c r="BF508" s="15"/>
      <c r="BG508" s="15"/>
      <c r="BH508" s="15"/>
      <c r="BI508" s="15"/>
      <c r="BJ508" s="15"/>
      <c r="BK508" s="15"/>
      <c r="BL508" s="15"/>
      <c r="BM508" s="15"/>
      <c r="BN508" s="15"/>
      <c r="BO508" s="15"/>
      <c r="BP508" s="15"/>
      <c r="BQ508" s="15"/>
      <c r="BR508" s="15"/>
      <c r="BS508" s="15"/>
      <c r="BT508" s="15"/>
      <c r="BU508" s="15"/>
      <c r="BV508" s="15"/>
      <c r="BW508" s="15"/>
      <c r="BX508" s="15"/>
      <c r="BY508" s="15"/>
      <c r="BZ508" s="15"/>
      <c r="CA508" s="15"/>
      <c r="CB508" s="15"/>
      <c r="CC508" s="15"/>
      <c r="CD508" s="15"/>
      <c r="CE508" s="15"/>
      <c r="CF508" s="15"/>
      <c r="CG508" s="15"/>
      <c r="CH508" s="15"/>
      <c r="CI508" s="15"/>
      <c r="CJ508" s="15"/>
      <c r="CK508" s="15"/>
      <c r="CL508" s="15"/>
      <c r="CM508" s="15"/>
      <c r="CN508" s="15"/>
      <c r="CO508" s="15"/>
      <c r="CP508" s="15"/>
      <c r="CQ508" s="15"/>
      <c r="CR508" s="15"/>
      <c r="CS508" s="15"/>
      <c r="CT508" s="15"/>
      <c r="CU508" s="15"/>
      <c r="CV508" s="15"/>
      <c r="CW508" s="15"/>
      <c r="CX508" s="15"/>
      <c r="CY508" s="15"/>
      <c r="CZ508" s="15"/>
      <c r="DA508" s="15"/>
      <c r="DB508" s="15"/>
      <c r="DC508" s="15"/>
      <c r="DD508" s="15"/>
      <c r="DE508" s="15"/>
      <c r="DF508" s="15"/>
      <c r="DG508" s="15"/>
      <c r="DH508" s="15"/>
      <c r="DI508" s="15"/>
      <c r="DJ508" s="15"/>
      <c r="DK508" s="15"/>
      <c r="DL508" s="15"/>
      <c r="DM508" s="15"/>
      <c r="DN508" s="15"/>
      <c r="DO508" s="15"/>
      <c r="DP508" s="15"/>
      <c r="DQ508" s="15"/>
      <c r="DR508" s="15"/>
      <c r="DS508" s="15"/>
      <c r="DT508" s="15"/>
      <c r="DU508" s="15"/>
      <c r="DV508" s="15"/>
      <c r="DW508" s="15"/>
      <c r="DX508" s="15"/>
      <c r="DY508" s="15"/>
      <c r="DZ508" s="15"/>
      <c r="EA508" s="15"/>
      <c r="EB508" s="15"/>
      <c r="EC508" s="15"/>
      <c r="ED508" s="15"/>
      <c r="EE508" s="15"/>
      <c r="EF508" s="15"/>
      <c r="EG508" s="15"/>
      <c r="EH508" s="15"/>
      <c r="EI508" s="15"/>
      <c r="EJ508" s="15"/>
      <c r="EK508" s="15"/>
      <c r="EL508" s="15"/>
      <c r="EM508" s="15"/>
      <c r="EN508" s="15"/>
      <c r="EO508" s="15"/>
      <c r="EP508" s="15"/>
      <c r="EQ508" s="15"/>
      <c r="ER508" s="15"/>
      <c r="ES508" s="15"/>
      <c r="ET508" s="15"/>
      <c r="EU508" s="15"/>
      <c r="EV508" s="15"/>
      <c r="EW508" s="15"/>
      <c r="EX508" s="15"/>
      <c r="EY508" s="15"/>
      <c r="EZ508" s="15"/>
      <c r="FA508" s="15"/>
      <c r="FB508" s="15"/>
      <c r="FC508" s="15"/>
      <c r="FD508" s="15"/>
      <c r="FE508" s="15"/>
      <c r="FF508" s="15"/>
      <c r="FG508" s="15"/>
      <c r="FH508" s="15"/>
      <c r="FI508" s="15"/>
      <c r="FJ508" s="15"/>
      <c r="FK508" s="15"/>
      <c r="FL508" s="15"/>
      <c r="FM508" s="15"/>
      <c r="FN508" s="15"/>
      <c r="FO508" s="15"/>
      <c r="FP508" s="15"/>
      <c r="FQ508" s="15"/>
      <c r="FR508" s="15"/>
      <c r="FS508" s="15"/>
      <c r="FT508" s="15"/>
      <c r="FU508" s="15"/>
      <c r="FV508" s="15"/>
      <c r="FW508" s="15"/>
      <c r="FX508" s="15"/>
      <c r="FY508" s="15"/>
      <c r="FZ508" s="15"/>
      <c r="GA508" s="15"/>
      <c r="GB508" s="15"/>
      <c r="GC508" s="15"/>
      <c r="GD508" s="15"/>
      <c r="GE508" s="15"/>
      <c r="GF508" s="15"/>
      <c r="GG508" s="15"/>
      <c r="GH508" s="15"/>
      <c r="GI508" s="15"/>
      <c r="GJ508" s="15"/>
      <c r="GK508" s="15"/>
      <c r="GL508" s="15"/>
      <c r="GM508" s="15"/>
      <c r="GN508" s="15"/>
      <c r="GO508" s="15"/>
      <c r="GP508" s="15"/>
      <c r="GQ508" s="15"/>
      <c r="GR508" s="15"/>
      <c r="GS508" s="15"/>
      <c r="GT508" s="15"/>
      <c r="GU508" s="15"/>
      <c r="GV508" s="15"/>
      <c r="GW508" s="15"/>
      <c r="GX508" s="15"/>
      <c r="GY508" s="15"/>
      <c r="GZ508" s="15"/>
      <c r="HA508" s="15"/>
      <c r="HB508" s="15"/>
      <c r="HC508" s="15"/>
      <c r="HD508" s="15"/>
      <c r="HE508" s="15"/>
      <c r="HF508" s="15"/>
      <c r="HG508" s="15"/>
      <c r="HH508" s="15"/>
      <c r="HI508" s="15"/>
      <c r="HJ508" s="15"/>
      <c r="HK508" s="15"/>
      <c r="HL508" s="15"/>
      <c r="HM508" s="15"/>
      <c r="HN508" s="15"/>
      <c r="HO508" s="15"/>
      <c r="HP508" s="15"/>
      <c r="HQ508" s="15"/>
      <c r="HR508" s="15"/>
      <c r="HS508" s="15"/>
      <c r="HT508" s="15"/>
      <c r="HU508" s="15"/>
      <c r="HV508" s="15"/>
      <c r="HW508" s="15"/>
      <c r="HX508" s="15"/>
      <c r="HY508" s="15"/>
      <c r="HZ508" s="15"/>
      <c r="IA508" s="15"/>
      <c r="IB508" s="15"/>
      <c r="IC508" s="15"/>
      <c r="ID508" s="15"/>
      <c r="IE508" s="15"/>
      <c r="IF508" s="15"/>
      <c r="IG508" s="15"/>
      <c r="IH508" s="15"/>
      <c r="II508" s="15"/>
      <c r="IJ508" s="15"/>
      <c r="IK508" s="15"/>
      <c r="IL508" s="15"/>
      <c r="IM508" s="15"/>
      <c r="IN508" s="15"/>
      <c r="IO508" s="15"/>
      <c r="IP508" s="15"/>
      <c r="IQ508" s="15"/>
      <c r="IR508" s="15"/>
      <c r="IS508" s="15"/>
      <c r="IT508" s="15"/>
      <c r="IU508" s="15"/>
      <c r="IV508" s="15"/>
    </row>
    <row r="509" spans="1:256" s="28" customFormat="1" ht="12.75" customHeight="1">
      <c r="A509" s="55"/>
      <c r="B509"/>
      <c r="C509"/>
      <c r="D509" s="15"/>
      <c r="E509" s="15"/>
      <c r="F509" s="15"/>
      <c r="G509"/>
      <c r="O509" s="69"/>
      <c r="P509" s="15"/>
      <c r="Q509" s="15"/>
      <c r="R509" s="15"/>
      <c r="S509" s="15"/>
      <c r="T509" s="15"/>
      <c r="U509" s="15"/>
      <c r="V509" s="15"/>
      <c r="W509" s="15"/>
      <c r="X509" s="15"/>
      <c r="Y509" s="15"/>
      <c r="Z509" s="15"/>
      <c r="AA509" s="15"/>
      <c r="AB509" s="15"/>
      <c r="AC509" s="15"/>
      <c r="AD509" s="15"/>
      <c r="AE509" s="15"/>
      <c r="AF509" s="15"/>
      <c r="AG509" s="15"/>
      <c r="AH509" s="15"/>
      <c r="AI509" s="15"/>
      <c r="AJ509" s="15"/>
      <c r="AK509" s="15"/>
      <c r="AL509" s="15"/>
      <c r="AM509" s="15"/>
      <c r="AN509" s="15"/>
      <c r="AO509" s="15"/>
      <c r="AP509" s="15"/>
      <c r="AQ509" s="15"/>
      <c r="AR509" s="15"/>
      <c r="AS509" s="15"/>
      <c r="AT509" s="15"/>
      <c r="AU509" s="15"/>
      <c r="AV509" s="15"/>
      <c r="AW509" s="15"/>
      <c r="AX509" s="15"/>
      <c r="AY509" s="15"/>
      <c r="AZ509" s="15"/>
      <c r="BA509" s="15"/>
      <c r="BB509" s="15"/>
      <c r="BC509" s="15"/>
      <c r="BD509" s="15"/>
      <c r="BE509" s="15"/>
      <c r="BF509" s="15"/>
      <c r="BG509" s="15"/>
      <c r="BH509" s="15"/>
      <c r="BI509" s="15"/>
      <c r="BJ509" s="15"/>
      <c r="BK509" s="15"/>
      <c r="BL509" s="15"/>
      <c r="BM509" s="15"/>
      <c r="BN509" s="15"/>
      <c r="BO509" s="15"/>
      <c r="BP509" s="15"/>
      <c r="BQ509" s="15"/>
      <c r="BR509" s="15"/>
      <c r="BS509" s="15"/>
      <c r="BT509" s="15"/>
      <c r="BU509" s="15"/>
      <c r="BV509" s="15"/>
      <c r="BW509" s="15"/>
      <c r="BX509" s="15"/>
      <c r="BY509" s="15"/>
      <c r="BZ509" s="15"/>
      <c r="CA509" s="15"/>
      <c r="CB509" s="15"/>
      <c r="CC509" s="15"/>
      <c r="CD509" s="15"/>
      <c r="CE509" s="15"/>
      <c r="CF509" s="15"/>
      <c r="CG509" s="15"/>
      <c r="CH509" s="15"/>
      <c r="CI509" s="15"/>
      <c r="CJ509" s="15"/>
      <c r="CK509" s="15"/>
      <c r="CL509" s="15"/>
      <c r="CM509" s="15"/>
      <c r="CN509" s="15"/>
      <c r="CO509" s="15"/>
      <c r="CP509" s="15"/>
      <c r="CQ509" s="15"/>
      <c r="CR509" s="15"/>
      <c r="CS509" s="15"/>
      <c r="CT509" s="15"/>
      <c r="CU509" s="15"/>
      <c r="CV509" s="15"/>
      <c r="CW509" s="15"/>
      <c r="CX509" s="15"/>
      <c r="CY509" s="15"/>
      <c r="CZ509" s="15"/>
      <c r="DA509" s="15"/>
      <c r="DB509" s="15"/>
      <c r="DC509" s="15"/>
      <c r="DD509" s="15"/>
      <c r="DE509" s="15"/>
      <c r="DF509" s="15"/>
      <c r="DG509" s="15"/>
      <c r="DH509" s="15"/>
      <c r="DI509" s="15"/>
      <c r="DJ509" s="15"/>
      <c r="DK509" s="15"/>
      <c r="DL509" s="15"/>
      <c r="DM509" s="15"/>
      <c r="DN509" s="15"/>
      <c r="DO509" s="15"/>
      <c r="DP509" s="15"/>
      <c r="DQ509" s="15"/>
      <c r="DR509" s="15"/>
      <c r="DS509" s="15"/>
      <c r="DT509" s="15"/>
      <c r="DU509" s="15"/>
      <c r="DV509" s="15"/>
      <c r="DW509" s="15"/>
      <c r="DX509" s="15"/>
      <c r="DY509" s="15"/>
      <c r="DZ509" s="15"/>
      <c r="EA509" s="15"/>
      <c r="EB509" s="15"/>
      <c r="EC509" s="15"/>
      <c r="ED509" s="15"/>
      <c r="EE509" s="15"/>
      <c r="EF509" s="15"/>
      <c r="EG509" s="15"/>
      <c r="EH509" s="15"/>
      <c r="EI509" s="15"/>
      <c r="EJ509" s="15"/>
      <c r="EK509" s="15"/>
      <c r="EL509" s="15"/>
      <c r="EM509" s="15"/>
      <c r="EN509" s="15"/>
      <c r="EO509" s="15"/>
      <c r="EP509" s="15"/>
      <c r="EQ509" s="15"/>
      <c r="ER509" s="15"/>
      <c r="ES509" s="15"/>
      <c r="ET509" s="15"/>
      <c r="EU509" s="15"/>
      <c r="EV509" s="15"/>
      <c r="EW509" s="15"/>
      <c r="EX509" s="15"/>
      <c r="EY509" s="15"/>
      <c r="EZ509" s="15"/>
      <c r="FA509" s="15"/>
      <c r="FB509" s="15"/>
      <c r="FC509" s="15"/>
      <c r="FD509" s="15"/>
      <c r="FE509" s="15"/>
      <c r="FF509" s="15"/>
      <c r="FG509" s="15"/>
      <c r="FH509" s="15"/>
      <c r="FI509" s="15"/>
      <c r="FJ509" s="15"/>
      <c r="FK509" s="15"/>
      <c r="FL509" s="15"/>
      <c r="FM509" s="15"/>
      <c r="FN509" s="15"/>
      <c r="FO509" s="15"/>
      <c r="FP509" s="15"/>
      <c r="FQ509" s="15"/>
      <c r="FR509" s="15"/>
      <c r="FS509" s="15"/>
      <c r="FT509" s="15"/>
      <c r="FU509" s="15"/>
      <c r="FV509" s="15"/>
      <c r="FW509" s="15"/>
      <c r="FX509" s="15"/>
      <c r="FY509" s="15"/>
      <c r="FZ509" s="15"/>
      <c r="GA509" s="15"/>
      <c r="GB509" s="15"/>
      <c r="GC509" s="15"/>
      <c r="GD509" s="15"/>
      <c r="GE509" s="15"/>
      <c r="GF509" s="15"/>
      <c r="GG509" s="15"/>
      <c r="GH509" s="15"/>
      <c r="GI509" s="15"/>
      <c r="GJ509" s="15"/>
      <c r="GK509" s="15"/>
      <c r="GL509" s="15"/>
      <c r="GM509" s="15"/>
      <c r="GN509" s="15"/>
      <c r="GO509" s="15"/>
      <c r="GP509" s="15"/>
      <c r="GQ509" s="15"/>
      <c r="GR509" s="15"/>
      <c r="GS509" s="15"/>
      <c r="GT509" s="15"/>
      <c r="GU509" s="15"/>
      <c r="GV509" s="15"/>
      <c r="GW509" s="15"/>
      <c r="GX509" s="15"/>
      <c r="GY509" s="15"/>
      <c r="GZ509" s="15"/>
      <c r="HA509" s="15"/>
      <c r="HB509" s="15"/>
      <c r="HC509" s="15"/>
      <c r="HD509" s="15"/>
      <c r="HE509" s="15"/>
      <c r="HF509" s="15"/>
      <c r="HG509" s="15"/>
      <c r="HH509" s="15"/>
      <c r="HI509" s="15"/>
      <c r="HJ509" s="15"/>
      <c r="HK509" s="15"/>
      <c r="HL509" s="15"/>
      <c r="HM509" s="15"/>
      <c r="HN509" s="15"/>
      <c r="HO509" s="15"/>
      <c r="HP509" s="15"/>
      <c r="HQ509" s="15"/>
      <c r="HR509" s="15"/>
      <c r="HS509" s="15"/>
      <c r="HT509" s="15"/>
      <c r="HU509" s="15"/>
      <c r="HV509" s="15"/>
      <c r="HW509" s="15"/>
      <c r="HX509" s="15"/>
      <c r="HY509" s="15"/>
      <c r="HZ509" s="15"/>
      <c r="IA509" s="15"/>
      <c r="IB509" s="15"/>
      <c r="IC509" s="15"/>
      <c r="ID509" s="15"/>
      <c r="IE509" s="15"/>
      <c r="IF509" s="15"/>
      <c r="IG509" s="15"/>
      <c r="IH509" s="15"/>
      <c r="II509" s="15"/>
      <c r="IJ509" s="15"/>
      <c r="IK509" s="15"/>
      <c r="IL509" s="15"/>
      <c r="IM509" s="15"/>
      <c r="IN509" s="15"/>
      <c r="IO509" s="15"/>
      <c r="IP509" s="15"/>
      <c r="IQ509" s="15"/>
      <c r="IR509" s="15"/>
      <c r="IS509" s="15"/>
      <c r="IT509" s="15"/>
      <c r="IU509" s="15"/>
      <c r="IV509" s="15"/>
    </row>
    <row r="510" spans="1:256" s="28" customFormat="1" ht="27.75" customHeight="1">
      <c r="A510" s="7" t="s">
        <v>325</v>
      </c>
      <c r="B510" s="7" t="s">
        <v>327</v>
      </c>
      <c r="C510" s="5" t="s">
        <v>328</v>
      </c>
      <c r="D510" s="44" t="s">
        <v>471</v>
      </c>
      <c r="E510" s="51" t="s">
        <v>472</v>
      </c>
      <c r="F510" s="5" t="s">
        <v>299</v>
      </c>
      <c r="G510" s="43" t="s">
        <v>473</v>
      </c>
      <c r="O510" s="69" t="s">
        <v>618</v>
      </c>
      <c r="P510" s="15"/>
      <c r="Q510" s="15"/>
      <c r="R510" s="15"/>
      <c r="S510" s="15"/>
      <c r="T510" s="15"/>
      <c r="U510" s="15"/>
      <c r="V510" s="15"/>
      <c r="W510" s="15"/>
      <c r="X510" s="15"/>
      <c r="Y510" s="15"/>
      <c r="Z510" s="15"/>
      <c r="AA510" s="15"/>
      <c r="AB510" s="15"/>
      <c r="AC510" s="15"/>
      <c r="AD510" s="15"/>
      <c r="AE510" s="15"/>
      <c r="AF510" s="15"/>
      <c r="AG510" s="15"/>
      <c r="AH510" s="15"/>
      <c r="AI510" s="15"/>
      <c r="AJ510" s="15"/>
      <c r="AK510" s="15"/>
      <c r="AL510" s="15"/>
      <c r="AM510" s="15"/>
      <c r="AN510" s="15"/>
      <c r="AO510" s="15"/>
      <c r="AP510" s="15"/>
      <c r="AQ510" s="15"/>
      <c r="AR510" s="15"/>
      <c r="AS510" s="15"/>
      <c r="AT510" s="15"/>
      <c r="AU510" s="15"/>
      <c r="AV510" s="15"/>
      <c r="AW510" s="15"/>
      <c r="AX510" s="15"/>
      <c r="AY510" s="15"/>
      <c r="AZ510" s="15"/>
      <c r="BA510" s="15"/>
      <c r="BB510" s="15"/>
      <c r="BC510" s="15"/>
      <c r="BD510" s="15"/>
      <c r="BE510" s="15"/>
      <c r="BF510" s="15"/>
      <c r="BG510" s="15"/>
      <c r="BH510" s="15"/>
      <c r="BI510" s="15"/>
      <c r="BJ510" s="15"/>
      <c r="BK510" s="15"/>
      <c r="BL510" s="15"/>
      <c r="BM510" s="15"/>
      <c r="BN510" s="15"/>
      <c r="BO510" s="15"/>
      <c r="BP510" s="15"/>
      <c r="BQ510" s="15"/>
      <c r="BR510" s="15"/>
      <c r="BS510" s="15"/>
      <c r="BT510" s="15"/>
      <c r="BU510" s="15"/>
      <c r="BV510" s="15"/>
      <c r="BW510" s="15"/>
      <c r="BX510" s="15"/>
      <c r="BY510" s="15"/>
      <c r="BZ510" s="15"/>
      <c r="CA510" s="15"/>
      <c r="CB510" s="15"/>
      <c r="CC510" s="15"/>
      <c r="CD510" s="15"/>
      <c r="CE510" s="15"/>
      <c r="CF510" s="15"/>
      <c r="CG510" s="15"/>
      <c r="CH510" s="15"/>
      <c r="CI510" s="15"/>
      <c r="CJ510" s="15"/>
      <c r="CK510" s="15"/>
      <c r="CL510" s="15"/>
      <c r="CM510" s="15"/>
      <c r="CN510" s="15"/>
      <c r="CO510" s="15"/>
      <c r="CP510" s="15"/>
      <c r="CQ510" s="15"/>
      <c r="CR510" s="15"/>
      <c r="CS510" s="15"/>
      <c r="CT510" s="15"/>
      <c r="CU510" s="15"/>
      <c r="CV510" s="15"/>
      <c r="CW510" s="15"/>
      <c r="CX510" s="15"/>
      <c r="CY510" s="15"/>
      <c r="CZ510" s="15"/>
      <c r="DA510" s="15"/>
      <c r="DB510" s="15"/>
      <c r="DC510" s="15"/>
      <c r="DD510" s="15"/>
      <c r="DE510" s="15"/>
      <c r="DF510" s="15"/>
      <c r="DG510" s="15"/>
      <c r="DH510" s="15"/>
      <c r="DI510" s="15"/>
      <c r="DJ510" s="15"/>
      <c r="DK510" s="15"/>
      <c r="DL510" s="15"/>
      <c r="DM510" s="15"/>
      <c r="DN510" s="15"/>
      <c r="DO510" s="15"/>
      <c r="DP510" s="15"/>
      <c r="DQ510" s="15"/>
      <c r="DR510" s="15"/>
      <c r="DS510" s="15"/>
      <c r="DT510" s="15"/>
      <c r="DU510" s="15"/>
      <c r="DV510" s="15"/>
      <c r="DW510" s="15"/>
      <c r="DX510" s="15"/>
      <c r="DY510" s="15"/>
      <c r="DZ510" s="15"/>
      <c r="EA510" s="15"/>
      <c r="EB510" s="15"/>
      <c r="EC510" s="15"/>
      <c r="ED510" s="15"/>
      <c r="EE510" s="15"/>
      <c r="EF510" s="15"/>
      <c r="EG510" s="15"/>
      <c r="EH510" s="15"/>
      <c r="EI510" s="15"/>
      <c r="EJ510" s="15"/>
      <c r="EK510" s="15"/>
      <c r="EL510" s="15"/>
      <c r="EM510" s="15"/>
      <c r="EN510" s="15"/>
      <c r="EO510" s="15"/>
      <c r="EP510" s="15"/>
      <c r="EQ510" s="15"/>
      <c r="ER510" s="15"/>
      <c r="ES510" s="15"/>
      <c r="ET510" s="15"/>
      <c r="EU510" s="15"/>
      <c r="EV510" s="15"/>
      <c r="EW510" s="15"/>
      <c r="EX510" s="15"/>
      <c r="EY510" s="15"/>
      <c r="EZ510" s="15"/>
      <c r="FA510" s="15"/>
      <c r="FB510" s="15"/>
      <c r="FC510" s="15"/>
      <c r="FD510" s="15"/>
      <c r="FE510" s="15"/>
      <c r="FF510" s="15"/>
      <c r="FG510" s="15"/>
      <c r="FH510" s="15"/>
      <c r="FI510" s="15"/>
      <c r="FJ510" s="15"/>
      <c r="FK510" s="15"/>
      <c r="FL510" s="15"/>
      <c r="FM510" s="15"/>
      <c r="FN510" s="15"/>
      <c r="FO510" s="15"/>
      <c r="FP510" s="15"/>
      <c r="FQ510" s="15"/>
      <c r="FR510" s="15"/>
      <c r="FS510" s="15"/>
      <c r="FT510" s="15"/>
      <c r="FU510" s="15"/>
      <c r="FV510" s="15"/>
      <c r="FW510" s="15"/>
      <c r="FX510" s="15"/>
      <c r="FY510" s="15"/>
      <c r="FZ510" s="15"/>
      <c r="GA510" s="15"/>
      <c r="GB510" s="15"/>
      <c r="GC510" s="15"/>
      <c r="GD510" s="15"/>
      <c r="GE510" s="15"/>
      <c r="GF510" s="15"/>
      <c r="GG510" s="15"/>
      <c r="GH510" s="15"/>
      <c r="GI510" s="15"/>
      <c r="GJ510" s="15"/>
      <c r="GK510" s="15"/>
      <c r="GL510" s="15"/>
      <c r="GM510" s="15"/>
      <c r="GN510" s="15"/>
      <c r="GO510" s="15"/>
      <c r="GP510" s="15"/>
      <c r="GQ510" s="15"/>
      <c r="GR510" s="15"/>
      <c r="GS510" s="15"/>
      <c r="GT510" s="15"/>
      <c r="GU510" s="15"/>
      <c r="GV510" s="15"/>
      <c r="GW510" s="15"/>
      <c r="GX510" s="15"/>
      <c r="GY510" s="15"/>
      <c r="GZ510" s="15"/>
      <c r="HA510" s="15"/>
      <c r="HB510" s="15"/>
      <c r="HC510" s="15"/>
      <c r="HD510" s="15"/>
      <c r="HE510" s="15"/>
      <c r="HF510" s="15"/>
      <c r="HG510" s="15"/>
      <c r="HH510" s="15"/>
      <c r="HI510" s="15"/>
      <c r="HJ510" s="15"/>
      <c r="HK510" s="15"/>
      <c r="HL510" s="15"/>
      <c r="HM510" s="15"/>
      <c r="HN510" s="15"/>
      <c r="HO510" s="15"/>
      <c r="HP510" s="15"/>
      <c r="HQ510" s="15"/>
      <c r="HR510" s="15"/>
      <c r="HS510" s="15"/>
      <c r="HT510" s="15"/>
      <c r="HU510" s="15"/>
      <c r="HV510" s="15"/>
      <c r="HW510" s="15"/>
      <c r="HX510" s="15"/>
      <c r="HY510" s="15"/>
      <c r="HZ510" s="15"/>
      <c r="IA510" s="15"/>
      <c r="IB510" s="15"/>
      <c r="IC510" s="15"/>
      <c r="ID510" s="15"/>
      <c r="IE510" s="15"/>
      <c r="IF510" s="15"/>
      <c r="IG510" s="15"/>
      <c r="IH510" s="15"/>
      <c r="II510" s="15"/>
      <c r="IJ510" s="15"/>
      <c r="IK510" s="15"/>
      <c r="IL510" s="15"/>
      <c r="IM510" s="15"/>
      <c r="IN510" s="15"/>
      <c r="IO510" s="15"/>
      <c r="IP510" s="15"/>
      <c r="IQ510" s="15"/>
      <c r="IR510" s="15"/>
      <c r="IS510" s="15"/>
      <c r="IT510" s="15"/>
      <c r="IU510" s="15"/>
      <c r="IV510" s="15"/>
    </row>
    <row r="511" spans="1:15" ht="36">
      <c r="A511" s="130" t="s">
        <v>166</v>
      </c>
      <c r="B511" s="127">
        <v>2139</v>
      </c>
      <c r="C511" s="366" t="s">
        <v>400</v>
      </c>
      <c r="D511" s="156">
        <v>1000</v>
      </c>
      <c r="E511" s="267">
        <v>1000</v>
      </c>
      <c r="F511" s="656">
        <v>661</v>
      </c>
      <c r="G511" s="269">
        <f aca="true" t="shared" si="16" ref="G511:G525">F511/E511*100</f>
        <v>66.10000000000001</v>
      </c>
      <c r="H511" s="28"/>
      <c r="O511" s="134"/>
    </row>
    <row r="512" spans="1:15" ht="14.25" customHeight="1">
      <c r="A512" s="130" t="s">
        <v>166</v>
      </c>
      <c r="B512" s="127">
        <v>2141</v>
      </c>
      <c r="C512" s="366" t="s">
        <v>123</v>
      </c>
      <c r="D512" s="156">
        <v>1528</v>
      </c>
      <c r="E512" s="267">
        <v>1528</v>
      </c>
      <c r="F512" s="656">
        <v>541</v>
      </c>
      <c r="G512" s="269">
        <f>F512/E512*100</f>
        <v>35.40575916230366</v>
      </c>
      <c r="H512" s="28"/>
      <c r="O512" s="134"/>
    </row>
    <row r="513" spans="1:15" ht="24">
      <c r="A513" s="130" t="s">
        <v>166</v>
      </c>
      <c r="B513" s="127" t="s">
        <v>977</v>
      </c>
      <c r="C513" s="366" t="s">
        <v>981</v>
      </c>
      <c r="D513" s="156">
        <v>832</v>
      </c>
      <c r="E513" s="267">
        <v>832</v>
      </c>
      <c r="F513" s="656">
        <v>589</v>
      </c>
      <c r="G513" s="269">
        <f>F513/E513*100</f>
        <v>70.79326923076923</v>
      </c>
      <c r="H513" s="28"/>
      <c r="O513" s="134"/>
    </row>
    <row r="514" spans="1:15" ht="24">
      <c r="A514" s="130" t="s">
        <v>166</v>
      </c>
      <c r="B514" s="127">
        <v>2143</v>
      </c>
      <c r="C514" s="366" t="s">
        <v>890</v>
      </c>
      <c r="D514" s="156">
        <v>400</v>
      </c>
      <c r="E514" s="267">
        <v>400</v>
      </c>
      <c r="F514" s="656">
        <v>300</v>
      </c>
      <c r="G514" s="269">
        <f t="shared" si="16"/>
        <v>75</v>
      </c>
      <c r="H514" s="28"/>
      <c r="O514" s="134"/>
    </row>
    <row r="515" spans="1:256" s="13" customFormat="1" ht="25.5">
      <c r="A515" s="130" t="s">
        <v>166</v>
      </c>
      <c r="B515" s="127">
        <v>2199</v>
      </c>
      <c r="C515" s="118" t="s">
        <v>982</v>
      </c>
      <c r="D515" s="156">
        <v>700</v>
      </c>
      <c r="E515" s="155">
        <v>700</v>
      </c>
      <c r="F515" s="267">
        <v>107</v>
      </c>
      <c r="G515" s="269">
        <f t="shared" si="16"/>
        <v>15.285714285714286</v>
      </c>
      <c r="O515" s="15"/>
      <c r="P515" s="15"/>
      <c r="Q515" s="15"/>
      <c r="R515" s="15"/>
      <c r="S515" s="15"/>
      <c r="T515" s="15"/>
      <c r="U515" s="15"/>
      <c r="V515" s="15"/>
      <c r="W515" s="15"/>
      <c r="X515" s="15"/>
      <c r="Y515" s="15"/>
      <c r="Z515" s="15"/>
      <c r="AA515" s="15"/>
      <c r="AB515" s="15"/>
      <c r="AC515" s="15"/>
      <c r="AD515" s="15"/>
      <c r="AE515" s="15"/>
      <c r="AF515" s="15"/>
      <c r="AG515" s="15"/>
      <c r="AH515" s="15"/>
      <c r="AI515" s="15"/>
      <c r="AJ515" s="15"/>
      <c r="AK515" s="15"/>
      <c r="AL515" s="15"/>
      <c r="AM515" s="15"/>
      <c r="AN515" s="15"/>
      <c r="AO515" s="15"/>
      <c r="AP515" s="15"/>
      <c r="AQ515" s="15"/>
      <c r="AR515" s="15"/>
      <c r="AS515" s="15"/>
      <c r="AT515" s="15"/>
      <c r="AU515" s="15"/>
      <c r="AV515" s="15"/>
      <c r="AW515" s="15"/>
      <c r="AX515" s="15"/>
      <c r="AY515" s="15"/>
      <c r="AZ515" s="15"/>
      <c r="BA515" s="15"/>
      <c r="BB515" s="15"/>
      <c r="BC515" s="15"/>
      <c r="BD515" s="15"/>
      <c r="BE515" s="15"/>
      <c r="BF515" s="15"/>
      <c r="BG515" s="15"/>
      <c r="BH515" s="15"/>
      <c r="BI515" s="15"/>
      <c r="BJ515" s="15"/>
      <c r="BK515" s="15"/>
      <c r="BL515" s="15"/>
      <c r="BM515" s="15"/>
      <c r="BN515" s="15"/>
      <c r="BO515" s="15"/>
      <c r="BP515" s="15"/>
      <c r="BQ515" s="15"/>
      <c r="BR515" s="15"/>
      <c r="BS515" s="15"/>
      <c r="BT515" s="15"/>
      <c r="BU515" s="15"/>
      <c r="BV515" s="15"/>
      <c r="BW515" s="15"/>
      <c r="BX515" s="15"/>
      <c r="BY515" s="15"/>
      <c r="BZ515" s="15"/>
      <c r="CA515" s="15"/>
      <c r="CB515" s="15"/>
      <c r="CC515" s="15"/>
      <c r="CD515" s="15"/>
      <c r="CE515" s="15"/>
      <c r="CF515" s="15"/>
      <c r="CG515" s="15"/>
      <c r="CH515" s="15"/>
      <c r="CI515" s="15"/>
      <c r="CJ515" s="15"/>
      <c r="CK515" s="15"/>
      <c r="CL515" s="15"/>
      <c r="CM515" s="15"/>
      <c r="CN515" s="15"/>
      <c r="CO515" s="15"/>
      <c r="CP515" s="15"/>
      <c r="CQ515" s="15"/>
      <c r="CR515" s="15"/>
      <c r="CS515" s="15"/>
      <c r="CT515" s="15"/>
      <c r="CU515" s="15"/>
      <c r="CV515" s="15"/>
      <c r="CW515" s="15"/>
      <c r="CX515" s="15"/>
      <c r="CY515" s="15"/>
      <c r="CZ515" s="15"/>
      <c r="DA515" s="15"/>
      <c r="DB515" s="15"/>
      <c r="DC515" s="15"/>
      <c r="DD515" s="15"/>
      <c r="DE515" s="15"/>
      <c r="DF515" s="15"/>
      <c r="DG515" s="15"/>
      <c r="DH515" s="15"/>
      <c r="DI515" s="15"/>
      <c r="DJ515" s="15"/>
      <c r="DK515" s="15"/>
      <c r="DL515" s="15"/>
      <c r="DM515" s="15"/>
      <c r="DN515" s="15"/>
      <c r="DO515" s="15"/>
      <c r="DP515" s="15"/>
      <c r="DQ515" s="15"/>
      <c r="DR515" s="15"/>
      <c r="DS515" s="15"/>
      <c r="DT515" s="15"/>
      <c r="DU515" s="15"/>
      <c r="DV515" s="15"/>
      <c r="DW515" s="15"/>
      <c r="DX515" s="15"/>
      <c r="DY515" s="15"/>
      <c r="DZ515" s="15"/>
      <c r="EA515" s="15"/>
      <c r="EB515" s="15"/>
      <c r="EC515" s="15"/>
      <c r="ED515" s="15"/>
      <c r="EE515" s="15"/>
      <c r="EF515" s="15"/>
      <c r="EG515" s="15"/>
      <c r="EH515" s="15"/>
      <c r="EI515" s="15"/>
      <c r="EJ515" s="15"/>
      <c r="EK515" s="15"/>
      <c r="EL515" s="15"/>
      <c r="EM515" s="15"/>
      <c r="EN515" s="15"/>
      <c r="EO515" s="15"/>
      <c r="EP515" s="15"/>
      <c r="EQ515" s="15"/>
      <c r="ER515" s="15"/>
      <c r="ES515" s="15"/>
      <c r="ET515" s="15"/>
      <c r="EU515" s="15"/>
      <c r="EV515" s="15"/>
      <c r="EW515" s="15"/>
      <c r="EX515" s="15"/>
      <c r="EY515" s="15"/>
      <c r="EZ515" s="15"/>
      <c r="FA515" s="15"/>
      <c r="FB515" s="15"/>
      <c r="FC515" s="15"/>
      <c r="FD515" s="15"/>
      <c r="FE515" s="15"/>
      <c r="FF515" s="15"/>
      <c r="FG515" s="15"/>
      <c r="FH515" s="15"/>
      <c r="FI515" s="15"/>
      <c r="FJ515" s="15"/>
      <c r="FK515" s="15"/>
      <c r="FL515" s="15"/>
      <c r="FM515" s="15"/>
      <c r="FN515" s="15"/>
      <c r="FO515" s="15"/>
      <c r="FP515" s="15"/>
      <c r="FQ515" s="15"/>
      <c r="FR515" s="15"/>
      <c r="FS515" s="15"/>
      <c r="FT515" s="15"/>
      <c r="FU515" s="15"/>
      <c r="FV515" s="15"/>
      <c r="FW515" s="15"/>
      <c r="FX515" s="15"/>
      <c r="FY515" s="15"/>
      <c r="FZ515" s="15"/>
      <c r="GA515" s="15"/>
      <c r="GB515" s="15"/>
      <c r="GC515" s="15"/>
      <c r="GD515" s="15"/>
      <c r="GE515" s="15"/>
      <c r="GF515" s="15"/>
      <c r="GG515" s="15"/>
      <c r="GH515" s="15"/>
      <c r="GI515" s="15"/>
      <c r="GJ515" s="15"/>
      <c r="GK515" s="15"/>
      <c r="GL515" s="15"/>
      <c r="GM515" s="15"/>
      <c r="GN515" s="15"/>
      <c r="GO515" s="15"/>
      <c r="GP515" s="15"/>
      <c r="GQ515" s="15"/>
      <c r="GR515" s="15"/>
      <c r="GS515" s="15"/>
      <c r="GT515" s="15"/>
      <c r="GU515" s="15"/>
      <c r="GV515" s="15"/>
      <c r="GW515" s="15"/>
      <c r="GX515" s="15"/>
      <c r="GY515" s="15"/>
      <c r="GZ515" s="15"/>
      <c r="HA515" s="15"/>
      <c r="HB515" s="15"/>
      <c r="HC515" s="15"/>
      <c r="HD515" s="15"/>
      <c r="HE515" s="15"/>
      <c r="HF515" s="15"/>
      <c r="HG515" s="15"/>
      <c r="HH515" s="15"/>
      <c r="HI515" s="15"/>
      <c r="HJ515" s="15"/>
      <c r="HK515" s="15"/>
      <c r="HL515" s="15"/>
      <c r="HM515" s="15"/>
      <c r="HN515" s="15"/>
      <c r="HO515" s="15"/>
      <c r="HP515" s="15"/>
      <c r="HQ515" s="15"/>
      <c r="HR515" s="15"/>
      <c r="HS515" s="15"/>
      <c r="HT515" s="15"/>
      <c r="HU515" s="15"/>
      <c r="HV515" s="15"/>
      <c r="HW515" s="15"/>
      <c r="HX515" s="15"/>
      <c r="HY515" s="15"/>
      <c r="HZ515" s="15"/>
      <c r="IA515" s="15"/>
      <c r="IB515" s="15"/>
      <c r="IC515" s="15"/>
      <c r="ID515" s="15"/>
      <c r="IE515" s="15"/>
      <c r="IF515" s="15"/>
      <c r="IG515" s="15"/>
      <c r="IH515" s="15"/>
      <c r="II515" s="15"/>
      <c r="IJ515" s="15"/>
      <c r="IK515" s="15"/>
      <c r="IL515" s="15"/>
      <c r="IM515" s="15"/>
      <c r="IN515" s="15"/>
      <c r="IO515" s="15"/>
      <c r="IP515" s="15"/>
      <c r="IQ515" s="15"/>
      <c r="IR515" s="15"/>
      <c r="IS515" s="15"/>
      <c r="IT515" s="15"/>
      <c r="IU515" s="15"/>
      <c r="IV515" s="15"/>
    </row>
    <row r="516" spans="1:256" s="13" customFormat="1" ht="36">
      <c r="A516" s="130" t="s">
        <v>166</v>
      </c>
      <c r="B516" s="127">
        <v>3299</v>
      </c>
      <c r="C516" s="366" t="s">
        <v>103</v>
      </c>
      <c r="D516" s="156">
        <v>200</v>
      </c>
      <c r="E516" s="267">
        <v>200</v>
      </c>
      <c r="F516" s="656">
        <v>8</v>
      </c>
      <c r="G516" s="269">
        <f t="shared" si="16"/>
        <v>4</v>
      </c>
      <c r="O516" s="15"/>
      <c r="P516" s="15"/>
      <c r="Q516" s="15"/>
      <c r="R516" s="15"/>
      <c r="S516" s="15"/>
      <c r="T516" s="15"/>
      <c r="U516" s="15"/>
      <c r="V516" s="15"/>
      <c r="W516" s="15"/>
      <c r="X516" s="15"/>
      <c r="Y516" s="15"/>
      <c r="Z516" s="15"/>
      <c r="AA516" s="15"/>
      <c r="AB516" s="15"/>
      <c r="AC516" s="15"/>
      <c r="AD516" s="15"/>
      <c r="AE516" s="15"/>
      <c r="AF516" s="15"/>
      <c r="AG516" s="15"/>
      <c r="AH516" s="15"/>
      <c r="AI516" s="15"/>
      <c r="AJ516" s="15"/>
      <c r="AK516" s="15"/>
      <c r="AL516" s="15"/>
      <c r="AM516" s="15"/>
      <c r="AN516" s="15"/>
      <c r="AO516" s="15"/>
      <c r="AP516" s="15"/>
      <c r="AQ516" s="15"/>
      <c r="AR516" s="15"/>
      <c r="AS516" s="15"/>
      <c r="AT516" s="15"/>
      <c r="AU516" s="15"/>
      <c r="AV516" s="15"/>
      <c r="AW516" s="15"/>
      <c r="AX516" s="15"/>
      <c r="AY516" s="15"/>
      <c r="AZ516" s="15"/>
      <c r="BA516" s="15"/>
      <c r="BB516" s="15"/>
      <c r="BC516" s="15"/>
      <c r="BD516" s="15"/>
      <c r="BE516" s="15"/>
      <c r="BF516" s="15"/>
      <c r="BG516" s="15"/>
      <c r="BH516" s="15"/>
      <c r="BI516" s="15"/>
      <c r="BJ516" s="15"/>
      <c r="BK516" s="15"/>
      <c r="BL516" s="15"/>
      <c r="BM516" s="15"/>
      <c r="BN516" s="15"/>
      <c r="BO516" s="15"/>
      <c r="BP516" s="15"/>
      <c r="BQ516" s="15"/>
      <c r="BR516" s="15"/>
      <c r="BS516" s="15"/>
      <c r="BT516" s="15"/>
      <c r="BU516" s="15"/>
      <c r="BV516" s="15"/>
      <c r="BW516" s="15"/>
      <c r="BX516" s="15"/>
      <c r="BY516" s="15"/>
      <c r="BZ516" s="15"/>
      <c r="CA516" s="15"/>
      <c r="CB516" s="15"/>
      <c r="CC516" s="15"/>
      <c r="CD516" s="15"/>
      <c r="CE516" s="15"/>
      <c r="CF516" s="15"/>
      <c r="CG516" s="15"/>
      <c r="CH516" s="15"/>
      <c r="CI516" s="15"/>
      <c r="CJ516" s="15"/>
      <c r="CK516" s="15"/>
      <c r="CL516" s="15"/>
      <c r="CM516" s="15"/>
      <c r="CN516" s="15"/>
      <c r="CO516" s="15"/>
      <c r="CP516" s="15"/>
      <c r="CQ516" s="15"/>
      <c r="CR516" s="15"/>
      <c r="CS516" s="15"/>
      <c r="CT516" s="15"/>
      <c r="CU516" s="15"/>
      <c r="CV516" s="15"/>
      <c r="CW516" s="15"/>
      <c r="CX516" s="15"/>
      <c r="CY516" s="15"/>
      <c r="CZ516" s="15"/>
      <c r="DA516" s="15"/>
      <c r="DB516" s="15"/>
      <c r="DC516" s="15"/>
      <c r="DD516" s="15"/>
      <c r="DE516" s="15"/>
      <c r="DF516" s="15"/>
      <c r="DG516" s="15"/>
      <c r="DH516" s="15"/>
      <c r="DI516" s="15"/>
      <c r="DJ516" s="15"/>
      <c r="DK516" s="15"/>
      <c r="DL516" s="15"/>
      <c r="DM516" s="15"/>
      <c r="DN516" s="15"/>
      <c r="DO516" s="15"/>
      <c r="DP516" s="15"/>
      <c r="DQ516" s="15"/>
      <c r="DR516" s="15"/>
      <c r="DS516" s="15"/>
      <c r="DT516" s="15"/>
      <c r="DU516" s="15"/>
      <c r="DV516" s="15"/>
      <c r="DW516" s="15"/>
      <c r="DX516" s="15"/>
      <c r="DY516" s="15"/>
      <c r="DZ516" s="15"/>
      <c r="EA516" s="15"/>
      <c r="EB516" s="15"/>
      <c r="EC516" s="15"/>
      <c r="ED516" s="15"/>
      <c r="EE516" s="15"/>
      <c r="EF516" s="15"/>
      <c r="EG516" s="15"/>
      <c r="EH516" s="15"/>
      <c r="EI516" s="15"/>
      <c r="EJ516" s="15"/>
      <c r="EK516" s="15"/>
      <c r="EL516" s="15"/>
      <c r="EM516" s="15"/>
      <c r="EN516" s="15"/>
      <c r="EO516" s="15"/>
      <c r="EP516" s="15"/>
      <c r="EQ516" s="15"/>
      <c r="ER516" s="15"/>
      <c r="ES516" s="15"/>
      <c r="ET516" s="15"/>
      <c r="EU516" s="15"/>
      <c r="EV516" s="15"/>
      <c r="EW516" s="15"/>
      <c r="EX516" s="15"/>
      <c r="EY516" s="15"/>
      <c r="EZ516" s="15"/>
      <c r="FA516" s="15"/>
      <c r="FB516" s="15"/>
      <c r="FC516" s="15"/>
      <c r="FD516" s="15"/>
      <c r="FE516" s="15"/>
      <c r="FF516" s="15"/>
      <c r="FG516" s="15"/>
      <c r="FH516" s="15"/>
      <c r="FI516" s="15"/>
      <c r="FJ516" s="15"/>
      <c r="FK516" s="15"/>
      <c r="FL516" s="15"/>
      <c r="FM516" s="15"/>
      <c r="FN516" s="15"/>
      <c r="FO516" s="15"/>
      <c r="FP516" s="15"/>
      <c r="FQ516" s="15"/>
      <c r="FR516" s="15"/>
      <c r="FS516" s="15"/>
      <c r="FT516" s="15"/>
      <c r="FU516" s="15"/>
      <c r="FV516" s="15"/>
      <c r="FW516" s="15"/>
      <c r="FX516" s="15"/>
      <c r="FY516" s="15"/>
      <c r="FZ516" s="15"/>
      <c r="GA516" s="15"/>
      <c r="GB516" s="15"/>
      <c r="GC516" s="15"/>
      <c r="GD516" s="15"/>
      <c r="GE516" s="15"/>
      <c r="GF516" s="15"/>
      <c r="GG516" s="15"/>
      <c r="GH516" s="15"/>
      <c r="GI516" s="15"/>
      <c r="GJ516" s="15"/>
      <c r="GK516" s="15"/>
      <c r="GL516" s="15"/>
      <c r="GM516" s="15"/>
      <c r="GN516" s="15"/>
      <c r="GO516" s="15"/>
      <c r="GP516" s="15"/>
      <c r="GQ516" s="15"/>
      <c r="GR516" s="15"/>
      <c r="GS516" s="15"/>
      <c r="GT516" s="15"/>
      <c r="GU516" s="15"/>
      <c r="GV516" s="15"/>
      <c r="GW516" s="15"/>
      <c r="GX516" s="15"/>
      <c r="GY516" s="15"/>
      <c r="GZ516" s="15"/>
      <c r="HA516" s="15"/>
      <c r="HB516" s="15"/>
      <c r="HC516" s="15"/>
      <c r="HD516" s="15"/>
      <c r="HE516" s="15"/>
      <c r="HF516" s="15"/>
      <c r="HG516" s="15"/>
      <c r="HH516" s="15"/>
      <c r="HI516" s="15"/>
      <c r="HJ516" s="15"/>
      <c r="HK516" s="15"/>
      <c r="HL516" s="15"/>
      <c r="HM516" s="15"/>
      <c r="HN516" s="15"/>
      <c r="HO516" s="15"/>
      <c r="HP516" s="15"/>
      <c r="HQ516" s="15"/>
      <c r="HR516" s="15"/>
      <c r="HS516" s="15"/>
      <c r="HT516" s="15"/>
      <c r="HU516" s="15"/>
      <c r="HV516" s="15"/>
      <c r="HW516" s="15"/>
      <c r="HX516" s="15"/>
      <c r="HY516" s="15"/>
      <c r="HZ516" s="15"/>
      <c r="IA516" s="15"/>
      <c r="IB516" s="15"/>
      <c r="IC516" s="15"/>
      <c r="ID516" s="15"/>
      <c r="IE516" s="15"/>
      <c r="IF516" s="15"/>
      <c r="IG516" s="15"/>
      <c r="IH516" s="15"/>
      <c r="II516" s="15"/>
      <c r="IJ516" s="15"/>
      <c r="IK516" s="15"/>
      <c r="IL516" s="15"/>
      <c r="IM516" s="15"/>
      <c r="IN516" s="15"/>
      <c r="IO516" s="15"/>
      <c r="IP516" s="15"/>
      <c r="IQ516" s="15"/>
      <c r="IR516" s="15"/>
      <c r="IS516" s="15"/>
      <c r="IT516" s="15"/>
      <c r="IU516" s="15"/>
      <c r="IV516" s="15"/>
    </row>
    <row r="517" spans="1:256" s="13" customFormat="1" ht="63.75">
      <c r="A517" s="130" t="s">
        <v>166</v>
      </c>
      <c r="B517" s="127">
        <v>3699</v>
      </c>
      <c r="C517" s="118" t="s">
        <v>326</v>
      </c>
      <c r="D517" s="156">
        <v>155</v>
      </c>
      <c r="E517" s="267">
        <v>325</v>
      </c>
      <c r="F517" s="656">
        <v>89</v>
      </c>
      <c r="G517" s="269">
        <f t="shared" si="16"/>
        <v>27.384615384615387</v>
      </c>
      <c r="O517" s="15"/>
      <c r="P517" s="15"/>
      <c r="Q517" s="15"/>
      <c r="R517" s="15"/>
      <c r="S517" s="15"/>
      <c r="T517" s="15"/>
      <c r="U517" s="15"/>
      <c r="V517" s="15"/>
      <c r="W517" s="15"/>
      <c r="X517" s="15"/>
      <c r="Y517" s="15"/>
      <c r="Z517" s="15"/>
      <c r="AA517" s="15"/>
      <c r="AB517" s="15"/>
      <c r="AC517" s="15"/>
      <c r="AD517" s="15"/>
      <c r="AE517" s="15"/>
      <c r="AF517" s="15"/>
      <c r="AG517" s="15"/>
      <c r="AH517" s="15"/>
      <c r="AI517" s="15"/>
      <c r="AJ517" s="15"/>
      <c r="AK517" s="15"/>
      <c r="AL517" s="15"/>
      <c r="AM517" s="15"/>
      <c r="AN517" s="15"/>
      <c r="AO517" s="15"/>
      <c r="AP517" s="15"/>
      <c r="AQ517" s="15"/>
      <c r="AR517" s="15"/>
      <c r="AS517" s="15"/>
      <c r="AT517" s="15"/>
      <c r="AU517" s="15"/>
      <c r="AV517" s="15"/>
      <c r="AW517" s="15"/>
      <c r="AX517" s="15"/>
      <c r="AY517" s="15"/>
      <c r="AZ517" s="15"/>
      <c r="BA517" s="15"/>
      <c r="BB517" s="15"/>
      <c r="BC517" s="15"/>
      <c r="BD517" s="15"/>
      <c r="BE517" s="15"/>
      <c r="BF517" s="15"/>
      <c r="BG517" s="15"/>
      <c r="BH517" s="15"/>
      <c r="BI517" s="15"/>
      <c r="BJ517" s="15"/>
      <c r="BK517" s="15"/>
      <c r="BL517" s="15"/>
      <c r="BM517" s="15"/>
      <c r="BN517" s="15"/>
      <c r="BO517" s="15"/>
      <c r="BP517" s="15"/>
      <c r="BQ517" s="15"/>
      <c r="BR517" s="15"/>
      <c r="BS517" s="15"/>
      <c r="BT517" s="15"/>
      <c r="BU517" s="15"/>
      <c r="BV517" s="15"/>
      <c r="BW517" s="15"/>
      <c r="BX517" s="15"/>
      <c r="BY517" s="15"/>
      <c r="BZ517" s="15"/>
      <c r="CA517" s="15"/>
      <c r="CB517" s="15"/>
      <c r="CC517" s="15"/>
      <c r="CD517" s="15"/>
      <c r="CE517" s="15"/>
      <c r="CF517" s="15"/>
      <c r="CG517" s="15"/>
      <c r="CH517" s="15"/>
      <c r="CI517" s="15"/>
      <c r="CJ517" s="15"/>
      <c r="CK517" s="15"/>
      <c r="CL517" s="15"/>
      <c r="CM517" s="15"/>
      <c r="CN517" s="15"/>
      <c r="CO517" s="15"/>
      <c r="CP517" s="15"/>
      <c r="CQ517" s="15"/>
      <c r="CR517" s="15"/>
      <c r="CS517" s="15"/>
      <c r="CT517" s="15"/>
      <c r="CU517" s="15"/>
      <c r="CV517" s="15"/>
      <c r="CW517" s="15"/>
      <c r="CX517" s="15"/>
      <c r="CY517" s="15"/>
      <c r="CZ517" s="15"/>
      <c r="DA517" s="15"/>
      <c r="DB517" s="15"/>
      <c r="DC517" s="15"/>
      <c r="DD517" s="15"/>
      <c r="DE517" s="15"/>
      <c r="DF517" s="15"/>
      <c r="DG517" s="15"/>
      <c r="DH517" s="15"/>
      <c r="DI517" s="15"/>
      <c r="DJ517" s="15"/>
      <c r="DK517" s="15"/>
      <c r="DL517" s="15"/>
      <c r="DM517" s="15"/>
      <c r="DN517" s="15"/>
      <c r="DO517" s="15"/>
      <c r="DP517" s="15"/>
      <c r="DQ517" s="15"/>
      <c r="DR517" s="15"/>
      <c r="DS517" s="15"/>
      <c r="DT517" s="15"/>
      <c r="DU517" s="15"/>
      <c r="DV517" s="15"/>
      <c r="DW517" s="15"/>
      <c r="DX517" s="15"/>
      <c r="DY517" s="15"/>
      <c r="DZ517" s="15"/>
      <c r="EA517" s="15"/>
      <c r="EB517" s="15"/>
      <c r="EC517" s="15"/>
      <c r="ED517" s="15"/>
      <c r="EE517" s="15"/>
      <c r="EF517" s="15"/>
      <c r="EG517" s="15"/>
      <c r="EH517" s="15"/>
      <c r="EI517" s="15"/>
      <c r="EJ517" s="15"/>
      <c r="EK517" s="15"/>
      <c r="EL517" s="15"/>
      <c r="EM517" s="15"/>
      <c r="EN517" s="15"/>
      <c r="EO517" s="15"/>
      <c r="EP517" s="15"/>
      <c r="EQ517" s="15"/>
      <c r="ER517" s="15"/>
      <c r="ES517" s="15"/>
      <c r="ET517" s="15"/>
      <c r="EU517" s="15"/>
      <c r="EV517" s="15"/>
      <c r="EW517" s="15"/>
      <c r="EX517" s="15"/>
      <c r="EY517" s="15"/>
      <c r="EZ517" s="15"/>
      <c r="FA517" s="15"/>
      <c r="FB517" s="15"/>
      <c r="FC517" s="15"/>
      <c r="FD517" s="15"/>
      <c r="FE517" s="15"/>
      <c r="FF517" s="15"/>
      <c r="FG517" s="15"/>
      <c r="FH517" s="15"/>
      <c r="FI517" s="15"/>
      <c r="FJ517" s="15"/>
      <c r="FK517" s="15"/>
      <c r="FL517" s="15"/>
      <c r="FM517" s="15"/>
      <c r="FN517" s="15"/>
      <c r="FO517" s="15"/>
      <c r="FP517" s="15"/>
      <c r="FQ517" s="15"/>
      <c r="FR517" s="15"/>
      <c r="FS517" s="15"/>
      <c r="FT517" s="15"/>
      <c r="FU517" s="15"/>
      <c r="FV517" s="15"/>
      <c r="FW517" s="15"/>
      <c r="FX517" s="15"/>
      <c r="FY517" s="15"/>
      <c r="FZ517" s="15"/>
      <c r="GA517" s="15"/>
      <c r="GB517" s="15"/>
      <c r="GC517" s="15"/>
      <c r="GD517" s="15"/>
      <c r="GE517" s="15"/>
      <c r="GF517" s="15"/>
      <c r="GG517" s="15"/>
      <c r="GH517" s="15"/>
      <c r="GI517" s="15"/>
      <c r="GJ517" s="15"/>
      <c r="GK517" s="15"/>
      <c r="GL517" s="15"/>
      <c r="GM517" s="15"/>
      <c r="GN517" s="15"/>
      <c r="GO517" s="15"/>
      <c r="GP517" s="15"/>
      <c r="GQ517" s="15"/>
      <c r="GR517" s="15"/>
      <c r="GS517" s="15"/>
      <c r="GT517" s="15"/>
      <c r="GU517" s="15"/>
      <c r="GV517" s="15"/>
      <c r="GW517" s="15"/>
      <c r="GX517" s="15"/>
      <c r="GY517" s="15"/>
      <c r="GZ517" s="15"/>
      <c r="HA517" s="15"/>
      <c r="HB517" s="15"/>
      <c r="HC517" s="15"/>
      <c r="HD517" s="15"/>
      <c r="HE517" s="15"/>
      <c r="HF517" s="15"/>
      <c r="HG517" s="15"/>
      <c r="HH517" s="15"/>
      <c r="HI517" s="15"/>
      <c r="HJ517" s="15"/>
      <c r="HK517" s="15"/>
      <c r="HL517" s="15"/>
      <c r="HM517" s="15"/>
      <c r="HN517" s="15"/>
      <c r="HO517" s="15"/>
      <c r="HP517" s="15"/>
      <c r="HQ517" s="15"/>
      <c r="HR517" s="15"/>
      <c r="HS517" s="15"/>
      <c r="HT517" s="15"/>
      <c r="HU517" s="15"/>
      <c r="HV517" s="15"/>
      <c r="HW517" s="15"/>
      <c r="HX517" s="15"/>
      <c r="HY517" s="15"/>
      <c r="HZ517" s="15"/>
      <c r="IA517" s="15"/>
      <c r="IB517" s="15"/>
      <c r="IC517" s="15"/>
      <c r="ID517" s="15"/>
      <c r="IE517" s="15"/>
      <c r="IF517" s="15"/>
      <c r="IG517" s="15"/>
      <c r="IH517" s="15"/>
      <c r="II517" s="15"/>
      <c r="IJ517" s="15"/>
      <c r="IK517" s="15"/>
      <c r="IL517" s="15"/>
      <c r="IM517" s="15"/>
      <c r="IN517" s="15"/>
      <c r="IO517" s="15"/>
      <c r="IP517" s="15"/>
      <c r="IQ517" s="15"/>
      <c r="IR517" s="15"/>
      <c r="IS517" s="15"/>
      <c r="IT517" s="15"/>
      <c r="IU517" s="15"/>
      <c r="IV517" s="15"/>
    </row>
    <row r="518" spans="1:256" s="13" customFormat="1" ht="26.25" customHeight="1">
      <c r="A518" s="130" t="s">
        <v>166</v>
      </c>
      <c r="B518" s="127">
        <v>3699</v>
      </c>
      <c r="C518" s="118" t="s">
        <v>891</v>
      </c>
      <c r="D518" s="156">
        <v>3000</v>
      </c>
      <c r="E518" s="267">
        <v>3492</v>
      </c>
      <c r="F518" s="656">
        <v>809</v>
      </c>
      <c r="G518" s="269">
        <f t="shared" si="16"/>
        <v>23.167239404352806</v>
      </c>
      <c r="O518" s="15"/>
      <c r="P518" s="15"/>
      <c r="Q518" s="15"/>
      <c r="R518" s="15"/>
      <c r="S518" s="15"/>
      <c r="T518" s="15"/>
      <c r="U518" s="134"/>
      <c r="V518" s="15"/>
      <c r="W518" s="15"/>
      <c r="X518" s="15"/>
      <c r="Y518" s="15"/>
      <c r="Z518" s="15"/>
      <c r="AA518" s="15"/>
      <c r="AB518" s="15"/>
      <c r="AC518" s="15"/>
      <c r="AD518" s="15"/>
      <c r="AE518" s="15"/>
      <c r="AF518" s="15"/>
      <c r="AG518" s="15"/>
      <c r="AH518" s="15"/>
      <c r="AI518" s="15"/>
      <c r="AJ518" s="15"/>
      <c r="AK518" s="15"/>
      <c r="AL518" s="15"/>
      <c r="AM518" s="15"/>
      <c r="AN518" s="15"/>
      <c r="AO518" s="15"/>
      <c r="AP518" s="15"/>
      <c r="AQ518" s="15"/>
      <c r="AR518" s="15"/>
      <c r="AS518" s="15"/>
      <c r="AT518" s="15"/>
      <c r="AU518" s="15"/>
      <c r="AV518" s="15"/>
      <c r="AW518" s="15"/>
      <c r="AX518" s="15"/>
      <c r="AY518" s="15"/>
      <c r="AZ518" s="15"/>
      <c r="BA518" s="15"/>
      <c r="BB518" s="15"/>
      <c r="BC518" s="15"/>
      <c r="BD518" s="15"/>
      <c r="BE518" s="15"/>
      <c r="BF518" s="15"/>
      <c r="BG518" s="15"/>
      <c r="BH518" s="15"/>
      <c r="BI518" s="15"/>
      <c r="BJ518" s="15"/>
      <c r="BK518" s="15"/>
      <c r="BL518" s="15"/>
      <c r="BM518" s="15"/>
      <c r="BN518" s="15"/>
      <c r="BO518" s="15"/>
      <c r="BP518" s="15"/>
      <c r="BQ518" s="15"/>
      <c r="BR518" s="15"/>
      <c r="BS518" s="15"/>
      <c r="BT518" s="15"/>
      <c r="BU518" s="15"/>
      <c r="BV518" s="15"/>
      <c r="BW518" s="15"/>
      <c r="BX518" s="15"/>
      <c r="BY518" s="15"/>
      <c r="BZ518" s="15"/>
      <c r="CA518" s="15"/>
      <c r="CB518" s="15"/>
      <c r="CC518" s="15"/>
      <c r="CD518" s="15"/>
      <c r="CE518" s="15"/>
      <c r="CF518" s="15"/>
      <c r="CG518" s="15"/>
      <c r="CH518" s="15"/>
      <c r="CI518" s="15"/>
      <c r="CJ518" s="15"/>
      <c r="CK518" s="15"/>
      <c r="CL518" s="15"/>
      <c r="CM518" s="15"/>
      <c r="CN518" s="15"/>
      <c r="CO518" s="15"/>
      <c r="CP518" s="15"/>
      <c r="CQ518" s="15"/>
      <c r="CR518" s="15"/>
      <c r="CS518" s="15"/>
      <c r="CT518" s="15"/>
      <c r="CU518" s="15"/>
      <c r="CV518" s="15"/>
      <c r="CW518" s="15"/>
      <c r="CX518" s="15"/>
      <c r="CY518" s="15"/>
      <c r="CZ518" s="15"/>
      <c r="DA518" s="15"/>
      <c r="DB518" s="15"/>
      <c r="DC518" s="15"/>
      <c r="DD518" s="15"/>
      <c r="DE518" s="15"/>
      <c r="DF518" s="15"/>
      <c r="DG518" s="15"/>
      <c r="DH518" s="15"/>
      <c r="DI518" s="15"/>
      <c r="DJ518" s="15"/>
      <c r="DK518" s="15"/>
      <c r="DL518" s="15"/>
      <c r="DM518" s="15"/>
      <c r="DN518" s="15"/>
      <c r="DO518" s="15"/>
      <c r="DP518" s="15"/>
      <c r="DQ518" s="15"/>
      <c r="DR518" s="15"/>
      <c r="DS518" s="15"/>
      <c r="DT518" s="15"/>
      <c r="DU518" s="15"/>
      <c r="DV518" s="15"/>
      <c r="DW518" s="15"/>
      <c r="DX518" s="15"/>
      <c r="DY518" s="15"/>
      <c r="DZ518" s="15"/>
      <c r="EA518" s="15"/>
      <c r="EB518" s="15"/>
      <c r="EC518" s="15"/>
      <c r="ED518" s="15"/>
      <c r="EE518" s="15"/>
      <c r="EF518" s="15"/>
      <c r="EG518" s="15"/>
      <c r="EH518" s="15"/>
      <c r="EI518" s="15"/>
      <c r="EJ518" s="15"/>
      <c r="EK518" s="15"/>
      <c r="EL518" s="15"/>
      <c r="EM518" s="15"/>
      <c r="EN518" s="15"/>
      <c r="EO518" s="15"/>
      <c r="EP518" s="15"/>
      <c r="EQ518" s="15"/>
      <c r="ER518" s="15"/>
      <c r="ES518" s="15"/>
      <c r="ET518" s="15"/>
      <c r="EU518" s="15"/>
      <c r="EV518" s="15"/>
      <c r="EW518" s="15"/>
      <c r="EX518" s="15"/>
      <c r="EY518" s="15"/>
      <c r="EZ518" s="15"/>
      <c r="FA518" s="15"/>
      <c r="FB518" s="15"/>
      <c r="FC518" s="15"/>
      <c r="FD518" s="15"/>
      <c r="FE518" s="15"/>
      <c r="FF518" s="15"/>
      <c r="FG518" s="15"/>
      <c r="FH518" s="15"/>
      <c r="FI518" s="15"/>
      <c r="FJ518" s="15"/>
      <c r="FK518" s="15"/>
      <c r="FL518" s="15"/>
      <c r="FM518" s="15"/>
      <c r="FN518" s="15"/>
      <c r="FO518" s="15"/>
      <c r="FP518" s="15"/>
      <c r="FQ518" s="15"/>
      <c r="FR518" s="15"/>
      <c r="FS518" s="15"/>
      <c r="FT518" s="15"/>
      <c r="FU518" s="15"/>
      <c r="FV518" s="15"/>
      <c r="FW518" s="15"/>
      <c r="FX518" s="15"/>
      <c r="FY518" s="15"/>
      <c r="FZ518" s="15"/>
      <c r="GA518" s="15"/>
      <c r="GB518" s="15"/>
      <c r="GC518" s="15"/>
      <c r="GD518" s="15"/>
      <c r="GE518" s="15"/>
      <c r="GF518" s="15"/>
      <c r="GG518" s="15"/>
      <c r="GH518" s="15"/>
      <c r="GI518" s="15"/>
      <c r="GJ518" s="15"/>
      <c r="GK518" s="15"/>
      <c r="GL518" s="15"/>
      <c r="GM518" s="15"/>
      <c r="GN518" s="15"/>
      <c r="GO518" s="15"/>
      <c r="GP518" s="15"/>
      <c r="GQ518" s="15"/>
      <c r="GR518" s="15"/>
      <c r="GS518" s="15"/>
      <c r="GT518" s="15"/>
      <c r="GU518" s="15"/>
      <c r="GV518" s="15"/>
      <c r="GW518" s="15"/>
      <c r="GX518" s="15"/>
      <c r="GY518" s="15"/>
      <c r="GZ518" s="15"/>
      <c r="HA518" s="15"/>
      <c r="HB518" s="15"/>
      <c r="HC518" s="15"/>
      <c r="HD518" s="15"/>
      <c r="HE518" s="15"/>
      <c r="HF518" s="15"/>
      <c r="HG518" s="15"/>
      <c r="HH518" s="15"/>
      <c r="HI518" s="15"/>
      <c r="HJ518" s="15"/>
      <c r="HK518" s="15"/>
      <c r="HL518" s="15"/>
      <c r="HM518" s="15"/>
      <c r="HN518" s="15"/>
      <c r="HO518" s="15"/>
      <c r="HP518" s="15"/>
      <c r="HQ518" s="15"/>
      <c r="HR518" s="15"/>
      <c r="HS518" s="15"/>
      <c r="HT518" s="15"/>
      <c r="HU518" s="15"/>
      <c r="HV518" s="15"/>
      <c r="HW518" s="15"/>
      <c r="HX518" s="15"/>
      <c r="HY518" s="15"/>
      <c r="HZ518" s="15"/>
      <c r="IA518" s="15"/>
      <c r="IB518" s="15"/>
      <c r="IC518" s="15"/>
      <c r="ID518" s="15"/>
      <c r="IE518" s="15"/>
      <c r="IF518" s="15"/>
      <c r="IG518" s="15"/>
      <c r="IH518" s="15"/>
      <c r="II518" s="15"/>
      <c r="IJ518" s="15"/>
      <c r="IK518" s="15"/>
      <c r="IL518" s="15"/>
      <c r="IM518" s="15"/>
      <c r="IN518" s="15"/>
      <c r="IO518" s="15"/>
      <c r="IP518" s="15"/>
      <c r="IQ518" s="15"/>
      <c r="IR518" s="15"/>
      <c r="IS518" s="15"/>
      <c r="IT518" s="15"/>
      <c r="IU518" s="15"/>
      <c r="IV518" s="15"/>
    </row>
    <row r="519" spans="1:256" s="13" customFormat="1" ht="25.5">
      <c r="A519" s="130" t="s">
        <v>166</v>
      </c>
      <c r="B519" s="127">
        <v>3699</v>
      </c>
      <c r="C519" s="118" t="s">
        <v>104</v>
      </c>
      <c r="D519" s="253">
        <v>80000</v>
      </c>
      <c r="E519" s="274">
        <v>81830</v>
      </c>
      <c r="F519" s="274">
        <v>49664</v>
      </c>
      <c r="G519" s="269">
        <f t="shared" si="16"/>
        <v>60.69167786875229</v>
      </c>
      <c r="O519" s="15"/>
      <c r="P519" s="15"/>
      <c r="Q519" s="15"/>
      <c r="R519" s="15"/>
      <c r="S519" s="15"/>
      <c r="T519" s="15"/>
      <c r="U519" s="134"/>
      <c r="V519" s="15"/>
      <c r="W519" s="15"/>
      <c r="X519" s="15"/>
      <c r="Y519" s="15"/>
      <c r="Z519" s="15"/>
      <c r="AA519" s="15"/>
      <c r="AB519" s="15"/>
      <c r="AC519" s="15"/>
      <c r="AD519" s="15"/>
      <c r="AE519" s="15"/>
      <c r="AF519" s="15"/>
      <c r="AG519" s="15"/>
      <c r="AH519" s="15"/>
      <c r="AI519" s="15"/>
      <c r="AJ519" s="15"/>
      <c r="AK519" s="15"/>
      <c r="AL519" s="15"/>
      <c r="AM519" s="15"/>
      <c r="AN519" s="15"/>
      <c r="AO519" s="15"/>
      <c r="AP519" s="15"/>
      <c r="AQ519" s="15"/>
      <c r="AR519" s="15"/>
      <c r="AS519" s="15"/>
      <c r="AT519" s="15"/>
      <c r="AU519" s="15"/>
      <c r="AV519" s="15"/>
      <c r="AW519" s="15"/>
      <c r="AX519" s="15"/>
      <c r="AY519" s="15"/>
      <c r="AZ519" s="15"/>
      <c r="BA519" s="15"/>
      <c r="BB519" s="15"/>
      <c r="BC519" s="15"/>
      <c r="BD519" s="15"/>
      <c r="BE519" s="15"/>
      <c r="BF519" s="15"/>
      <c r="BG519" s="15"/>
      <c r="BH519" s="15"/>
      <c r="BI519" s="15"/>
      <c r="BJ519" s="15"/>
      <c r="BK519" s="15"/>
      <c r="BL519" s="15"/>
      <c r="BM519" s="15"/>
      <c r="BN519" s="15"/>
      <c r="BO519" s="15"/>
      <c r="BP519" s="15"/>
      <c r="BQ519" s="15"/>
      <c r="BR519" s="15"/>
      <c r="BS519" s="15"/>
      <c r="BT519" s="15"/>
      <c r="BU519" s="15"/>
      <c r="BV519" s="15"/>
      <c r="BW519" s="15"/>
      <c r="BX519" s="15"/>
      <c r="BY519" s="15"/>
      <c r="BZ519" s="15"/>
      <c r="CA519" s="15"/>
      <c r="CB519" s="15"/>
      <c r="CC519" s="15"/>
      <c r="CD519" s="15"/>
      <c r="CE519" s="15"/>
      <c r="CF519" s="15"/>
      <c r="CG519" s="15"/>
      <c r="CH519" s="15"/>
      <c r="CI519" s="15"/>
      <c r="CJ519" s="15"/>
      <c r="CK519" s="15"/>
      <c r="CL519" s="15"/>
      <c r="CM519" s="15"/>
      <c r="CN519" s="15"/>
      <c r="CO519" s="15"/>
      <c r="CP519" s="15"/>
      <c r="CQ519" s="15"/>
      <c r="CR519" s="15"/>
      <c r="CS519" s="15"/>
      <c r="CT519" s="15"/>
      <c r="CU519" s="15"/>
      <c r="CV519" s="15"/>
      <c r="CW519" s="15"/>
      <c r="CX519" s="15"/>
      <c r="CY519" s="15"/>
      <c r="CZ519" s="15"/>
      <c r="DA519" s="15"/>
      <c r="DB519" s="15"/>
      <c r="DC519" s="15"/>
      <c r="DD519" s="15"/>
      <c r="DE519" s="15"/>
      <c r="DF519" s="15"/>
      <c r="DG519" s="15"/>
      <c r="DH519" s="15"/>
      <c r="DI519" s="15"/>
      <c r="DJ519" s="15"/>
      <c r="DK519" s="15"/>
      <c r="DL519" s="15"/>
      <c r="DM519" s="15"/>
      <c r="DN519" s="15"/>
      <c r="DO519" s="15"/>
      <c r="DP519" s="15"/>
      <c r="DQ519" s="15"/>
      <c r="DR519" s="15"/>
      <c r="DS519" s="15"/>
      <c r="DT519" s="15"/>
      <c r="DU519" s="15"/>
      <c r="DV519" s="15"/>
      <c r="DW519" s="15"/>
      <c r="DX519" s="15"/>
      <c r="DY519" s="15"/>
      <c r="DZ519" s="15"/>
      <c r="EA519" s="15"/>
      <c r="EB519" s="15"/>
      <c r="EC519" s="15"/>
      <c r="ED519" s="15"/>
      <c r="EE519" s="15"/>
      <c r="EF519" s="15"/>
      <c r="EG519" s="15"/>
      <c r="EH519" s="15"/>
      <c r="EI519" s="15"/>
      <c r="EJ519" s="15"/>
      <c r="EK519" s="15"/>
      <c r="EL519" s="15"/>
      <c r="EM519" s="15"/>
      <c r="EN519" s="15"/>
      <c r="EO519" s="15"/>
      <c r="EP519" s="15"/>
      <c r="EQ519" s="15"/>
      <c r="ER519" s="15"/>
      <c r="ES519" s="15"/>
      <c r="ET519" s="15"/>
      <c r="EU519" s="15"/>
      <c r="EV519" s="15"/>
      <c r="EW519" s="15"/>
      <c r="EX519" s="15"/>
      <c r="EY519" s="15"/>
      <c r="EZ519" s="15"/>
      <c r="FA519" s="15"/>
      <c r="FB519" s="15"/>
      <c r="FC519" s="15"/>
      <c r="FD519" s="15"/>
      <c r="FE519" s="15"/>
      <c r="FF519" s="15"/>
      <c r="FG519" s="15"/>
      <c r="FH519" s="15"/>
      <c r="FI519" s="15"/>
      <c r="FJ519" s="15"/>
      <c r="FK519" s="15"/>
      <c r="FL519" s="15"/>
      <c r="FM519" s="15"/>
      <c r="FN519" s="15"/>
      <c r="FO519" s="15"/>
      <c r="FP519" s="15"/>
      <c r="FQ519" s="15"/>
      <c r="FR519" s="15"/>
      <c r="FS519" s="15"/>
      <c r="FT519" s="15"/>
      <c r="FU519" s="15"/>
      <c r="FV519" s="15"/>
      <c r="FW519" s="15"/>
      <c r="FX519" s="15"/>
      <c r="FY519" s="15"/>
      <c r="FZ519" s="15"/>
      <c r="GA519" s="15"/>
      <c r="GB519" s="15"/>
      <c r="GC519" s="15"/>
      <c r="GD519" s="15"/>
      <c r="GE519" s="15"/>
      <c r="GF519" s="15"/>
      <c r="GG519" s="15"/>
      <c r="GH519" s="15"/>
      <c r="GI519" s="15"/>
      <c r="GJ519" s="15"/>
      <c r="GK519" s="15"/>
      <c r="GL519" s="15"/>
      <c r="GM519" s="15"/>
      <c r="GN519" s="15"/>
      <c r="GO519" s="15"/>
      <c r="GP519" s="15"/>
      <c r="GQ519" s="15"/>
      <c r="GR519" s="15"/>
      <c r="GS519" s="15"/>
      <c r="GT519" s="15"/>
      <c r="GU519" s="15"/>
      <c r="GV519" s="15"/>
      <c r="GW519" s="15"/>
      <c r="GX519" s="15"/>
      <c r="GY519" s="15"/>
      <c r="GZ519" s="15"/>
      <c r="HA519" s="15"/>
      <c r="HB519" s="15"/>
      <c r="HC519" s="15"/>
      <c r="HD519" s="15"/>
      <c r="HE519" s="15"/>
      <c r="HF519" s="15"/>
      <c r="HG519" s="15"/>
      <c r="HH519" s="15"/>
      <c r="HI519" s="15"/>
      <c r="HJ519" s="15"/>
      <c r="HK519" s="15"/>
      <c r="HL519" s="15"/>
      <c r="HM519" s="15"/>
      <c r="HN519" s="15"/>
      <c r="HO519" s="15"/>
      <c r="HP519" s="15"/>
      <c r="HQ519" s="15"/>
      <c r="HR519" s="15"/>
      <c r="HS519" s="15"/>
      <c r="HT519" s="15"/>
      <c r="HU519" s="15"/>
      <c r="HV519" s="15"/>
      <c r="HW519" s="15"/>
      <c r="HX519" s="15"/>
      <c r="HY519" s="15"/>
      <c r="HZ519" s="15"/>
      <c r="IA519" s="15"/>
      <c r="IB519" s="15"/>
      <c r="IC519" s="15"/>
      <c r="ID519" s="15"/>
      <c r="IE519" s="15"/>
      <c r="IF519" s="15"/>
      <c r="IG519" s="15"/>
      <c r="IH519" s="15"/>
      <c r="II519" s="15"/>
      <c r="IJ519" s="15"/>
      <c r="IK519" s="15"/>
      <c r="IL519" s="15"/>
      <c r="IM519" s="15"/>
      <c r="IN519" s="15"/>
      <c r="IO519" s="15"/>
      <c r="IP519" s="15"/>
      <c r="IQ519" s="15"/>
      <c r="IR519" s="15"/>
      <c r="IS519" s="15"/>
      <c r="IT519" s="15"/>
      <c r="IU519" s="15"/>
      <c r="IV519" s="15"/>
    </row>
    <row r="520" spans="1:256" s="13" customFormat="1" ht="64.5" customHeight="1">
      <c r="A520" s="130" t="s">
        <v>166</v>
      </c>
      <c r="B520" s="127">
        <v>3699</v>
      </c>
      <c r="C520" s="545" t="s">
        <v>987</v>
      </c>
      <c r="D520" s="253">
        <v>0</v>
      </c>
      <c r="E520" s="274">
        <v>1100</v>
      </c>
      <c r="F520" s="274">
        <v>1092</v>
      </c>
      <c r="G520" s="269">
        <f t="shared" si="16"/>
        <v>99.27272727272727</v>
      </c>
      <c r="O520" s="15"/>
      <c r="P520" s="15"/>
      <c r="Q520" s="15"/>
      <c r="R520" s="15"/>
      <c r="S520" s="15"/>
      <c r="T520" s="15"/>
      <c r="U520" s="134"/>
      <c r="V520" s="15"/>
      <c r="W520" s="15"/>
      <c r="X520" s="15"/>
      <c r="Y520" s="15"/>
      <c r="Z520" s="15"/>
      <c r="AA520" s="15"/>
      <c r="AB520" s="15"/>
      <c r="AC520" s="15"/>
      <c r="AD520" s="15"/>
      <c r="AE520" s="15"/>
      <c r="AF520" s="15"/>
      <c r="AG520" s="15"/>
      <c r="AH520" s="15"/>
      <c r="AI520" s="15"/>
      <c r="AJ520" s="15"/>
      <c r="AK520" s="15"/>
      <c r="AL520" s="15"/>
      <c r="AM520" s="15"/>
      <c r="AN520" s="15"/>
      <c r="AO520" s="15"/>
      <c r="AP520" s="15"/>
      <c r="AQ520" s="15"/>
      <c r="AR520" s="15"/>
      <c r="AS520" s="15"/>
      <c r="AT520" s="15"/>
      <c r="AU520" s="15"/>
      <c r="AV520" s="15"/>
      <c r="AW520" s="15"/>
      <c r="AX520" s="15"/>
      <c r="AY520" s="15"/>
      <c r="AZ520" s="15"/>
      <c r="BA520" s="15"/>
      <c r="BB520" s="15"/>
      <c r="BC520" s="15"/>
      <c r="BD520" s="15"/>
      <c r="BE520" s="15"/>
      <c r="BF520" s="15"/>
      <c r="BG520" s="15"/>
      <c r="BH520" s="15"/>
      <c r="BI520" s="15"/>
      <c r="BJ520" s="15"/>
      <c r="BK520" s="15"/>
      <c r="BL520" s="15"/>
      <c r="BM520" s="15"/>
      <c r="BN520" s="15"/>
      <c r="BO520" s="15"/>
      <c r="BP520" s="15"/>
      <c r="BQ520" s="15"/>
      <c r="BR520" s="15"/>
      <c r="BS520" s="15"/>
      <c r="BT520" s="15"/>
      <c r="BU520" s="15"/>
      <c r="BV520" s="15"/>
      <c r="BW520" s="15"/>
      <c r="BX520" s="15"/>
      <c r="BY520" s="15"/>
      <c r="BZ520" s="15"/>
      <c r="CA520" s="15"/>
      <c r="CB520" s="15"/>
      <c r="CC520" s="15"/>
      <c r="CD520" s="15"/>
      <c r="CE520" s="15"/>
      <c r="CF520" s="15"/>
      <c r="CG520" s="15"/>
      <c r="CH520" s="15"/>
      <c r="CI520" s="15"/>
      <c r="CJ520" s="15"/>
      <c r="CK520" s="15"/>
      <c r="CL520" s="15"/>
      <c r="CM520" s="15"/>
      <c r="CN520" s="15"/>
      <c r="CO520" s="15"/>
      <c r="CP520" s="15"/>
      <c r="CQ520" s="15"/>
      <c r="CR520" s="15"/>
      <c r="CS520" s="15"/>
      <c r="CT520" s="15"/>
      <c r="CU520" s="15"/>
      <c r="CV520" s="15"/>
      <c r="CW520" s="15"/>
      <c r="CX520" s="15"/>
      <c r="CY520" s="15"/>
      <c r="CZ520" s="15"/>
      <c r="DA520" s="15"/>
      <c r="DB520" s="15"/>
      <c r="DC520" s="15"/>
      <c r="DD520" s="15"/>
      <c r="DE520" s="15"/>
      <c r="DF520" s="15"/>
      <c r="DG520" s="15"/>
      <c r="DH520" s="15"/>
      <c r="DI520" s="15"/>
      <c r="DJ520" s="15"/>
      <c r="DK520" s="15"/>
      <c r="DL520" s="15"/>
      <c r="DM520" s="15"/>
      <c r="DN520" s="15"/>
      <c r="DO520" s="15"/>
      <c r="DP520" s="15"/>
      <c r="DQ520" s="15"/>
      <c r="DR520" s="15"/>
      <c r="DS520" s="15"/>
      <c r="DT520" s="15"/>
      <c r="DU520" s="15"/>
      <c r="DV520" s="15"/>
      <c r="DW520" s="15"/>
      <c r="DX520" s="15"/>
      <c r="DY520" s="15"/>
      <c r="DZ520" s="15"/>
      <c r="EA520" s="15"/>
      <c r="EB520" s="15"/>
      <c r="EC520" s="15"/>
      <c r="ED520" s="15"/>
      <c r="EE520" s="15"/>
      <c r="EF520" s="15"/>
      <c r="EG520" s="15"/>
      <c r="EH520" s="15"/>
      <c r="EI520" s="15"/>
      <c r="EJ520" s="15"/>
      <c r="EK520" s="15"/>
      <c r="EL520" s="15"/>
      <c r="EM520" s="15"/>
      <c r="EN520" s="15"/>
      <c r="EO520" s="15"/>
      <c r="EP520" s="15"/>
      <c r="EQ520" s="15"/>
      <c r="ER520" s="15"/>
      <c r="ES520" s="15"/>
      <c r="ET520" s="15"/>
      <c r="EU520" s="15"/>
      <c r="EV520" s="15"/>
      <c r="EW520" s="15"/>
      <c r="EX520" s="15"/>
      <c r="EY520" s="15"/>
      <c r="EZ520" s="15"/>
      <c r="FA520" s="15"/>
      <c r="FB520" s="15"/>
      <c r="FC520" s="15"/>
      <c r="FD520" s="15"/>
      <c r="FE520" s="15"/>
      <c r="FF520" s="15"/>
      <c r="FG520" s="15"/>
      <c r="FH520" s="15"/>
      <c r="FI520" s="15"/>
      <c r="FJ520" s="15"/>
      <c r="FK520" s="15"/>
      <c r="FL520" s="15"/>
      <c r="FM520" s="15"/>
      <c r="FN520" s="15"/>
      <c r="FO520" s="15"/>
      <c r="FP520" s="15"/>
      <c r="FQ520" s="15"/>
      <c r="FR520" s="15"/>
      <c r="FS520" s="15"/>
      <c r="FT520" s="15"/>
      <c r="FU520" s="15"/>
      <c r="FV520" s="15"/>
      <c r="FW520" s="15"/>
      <c r="FX520" s="15"/>
      <c r="FY520" s="15"/>
      <c r="FZ520" s="15"/>
      <c r="GA520" s="15"/>
      <c r="GB520" s="15"/>
      <c r="GC520" s="15"/>
      <c r="GD520" s="15"/>
      <c r="GE520" s="15"/>
      <c r="GF520" s="15"/>
      <c r="GG520" s="15"/>
      <c r="GH520" s="15"/>
      <c r="GI520" s="15"/>
      <c r="GJ520" s="15"/>
      <c r="GK520" s="15"/>
      <c r="GL520" s="15"/>
      <c r="GM520" s="15"/>
      <c r="GN520" s="15"/>
      <c r="GO520" s="15"/>
      <c r="GP520" s="15"/>
      <c r="GQ520" s="15"/>
      <c r="GR520" s="15"/>
      <c r="GS520" s="15"/>
      <c r="GT520" s="15"/>
      <c r="GU520" s="15"/>
      <c r="GV520" s="15"/>
      <c r="GW520" s="15"/>
      <c r="GX520" s="15"/>
      <c r="GY520" s="15"/>
      <c r="GZ520" s="15"/>
      <c r="HA520" s="15"/>
      <c r="HB520" s="15"/>
      <c r="HC520" s="15"/>
      <c r="HD520" s="15"/>
      <c r="HE520" s="15"/>
      <c r="HF520" s="15"/>
      <c r="HG520" s="15"/>
      <c r="HH520" s="15"/>
      <c r="HI520" s="15"/>
      <c r="HJ520" s="15"/>
      <c r="HK520" s="15"/>
      <c r="HL520" s="15"/>
      <c r="HM520" s="15"/>
      <c r="HN520" s="15"/>
      <c r="HO520" s="15"/>
      <c r="HP520" s="15"/>
      <c r="HQ520" s="15"/>
      <c r="HR520" s="15"/>
      <c r="HS520" s="15"/>
      <c r="HT520" s="15"/>
      <c r="HU520" s="15"/>
      <c r="HV520" s="15"/>
      <c r="HW520" s="15"/>
      <c r="HX520" s="15"/>
      <c r="HY520" s="15"/>
      <c r="HZ520" s="15"/>
      <c r="IA520" s="15"/>
      <c r="IB520" s="15"/>
      <c r="IC520" s="15"/>
      <c r="ID520" s="15"/>
      <c r="IE520" s="15"/>
      <c r="IF520" s="15"/>
      <c r="IG520" s="15"/>
      <c r="IH520" s="15"/>
      <c r="II520" s="15"/>
      <c r="IJ520" s="15"/>
      <c r="IK520" s="15"/>
      <c r="IL520" s="15"/>
      <c r="IM520" s="15"/>
      <c r="IN520" s="15"/>
      <c r="IO520" s="15"/>
      <c r="IP520" s="15"/>
      <c r="IQ520" s="15"/>
      <c r="IR520" s="15"/>
      <c r="IS520" s="15"/>
      <c r="IT520" s="15"/>
      <c r="IU520" s="15"/>
      <c r="IV520" s="15"/>
    </row>
    <row r="521" spans="1:256" s="13" customFormat="1" ht="25.5" customHeight="1">
      <c r="A521" s="130" t="s">
        <v>166</v>
      </c>
      <c r="B521" s="127">
        <v>3699</v>
      </c>
      <c r="C521" s="545" t="s">
        <v>342</v>
      </c>
      <c r="D521" s="253">
        <v>0</v>
      </c>
      <c r="E521" s="274">
        <v>230</v>
      </c>
      <c r="F521" s="274">
        <v>210</v>
      </c>
      <c r="G521" s="269">
        <f t="shared" si="16"/>
        <v>91.30434782608695</v>
      </c>
      <c r="O521" s="15"/>
      <c r="P521" s="15"/>
      <c r="Q521" s="15"/>
      <c r="R521" s="15"/>
      <c r="S521" s="15"/>
      <c r="T521" s="15"/>
      <c r="U521" s="134"/>
      <c r="V521" s="15"/>
      <c r="W521" s="15"/>
      <c r="X521" s="15"/>
      <c r="Y521" s="15"/>
      <c r="Z521" s="15"/>
      <c r="AA521" s="15"/>
      <c r="AB521" s="15"/>
      <c r="AC521" s="15"/>
      <c r="AD521" s="15"/>
      <c r="AE521" s="15"/>
      <c r="AF521" s="15"/>
      <c r="AG521" s="15"/>
      <c r="AH521" s="15"/>
      <c r="AI521" s="15"/>
      <c r="AJ521" s="15"/>
      <c r="AK521" s="15"/>
      <c r="AL521" s="15"/>
      <c r="AM521" s="15"/>
      <c r="AN521" s="15"/>
      <c r="AO521" s="15"/>
      <c r="AP521" s="15"/>
      <c r="AQ521" s="15"/>
      <c r="AR521" s="15"/>
      <c r="AS521" s="15"/>
      <c r="AT521" s="15"/>
      <c r="AU521" s="15"/>
      <c r="AV521" s="15"/>
      <c r="AW521" s="15"/>
      <c r="AX521" s="15"/>
      <c r="AY521" s="15"/>
      <c r="AZ521" s="15"/>
      <c r="BA521" s="15"/>
      <c r="BB521" s="15"/>
      <c r="BC521" s="15"/>
      <c r="BD521" s="15"/>
      <c r="BE521" s="15"/>
      <c r="BF521" s="15"/>
      <c r="BG521" s="15"/>
      <c r="BH521" s="15"/>
      <c r="BI521" s="15"/>
      <c r="BJ521" s="15"/>
      <c r="BK521" s="15"/>
      <c r="BL521" s="15"/>
      <c r="BM521" s="15"/>
      <c r="BN521" s="15"/>
      <c r="BO521" s="15"/>
      <c r="BP521" s="15"/>
      <c r="BQ521" s="15"/>
      <c r="BR521" s="15"/>
      <c r="BS521" s="15"/>
      <c r="BT521" s="15"/>
      <c r="BU521" s="15"/>
      <c r="BV521" s="15"/>
      <c r="BW521" s="15"/>
      <c r="BX521" s="15"/>
      <c r="BY521" s="15"/>
      <c r="BZ521" s="15"/>
      <c r="CA521" s="15"/>
      <c r="CB521" s="15"/>
      <c r="CC521" s="15"/>
      <c r="CD521" s="15"/>
      <c r="CE521" s="15"/>
      <c r="CF521" s="15"/>
      <c r="CG521" s="15"/>
      <c r="CH521" s="15"/>
      <c r="CI521" s="15"/>
      <c r="CJ521" s="15"/>
      <c r="CK521" s="15"/>
      <c r="CL521" s="15"/>
      <c r="CM521" s="15"/>
      <c r="CN521" s="15"/>
      <c r="CO521" s="15"/>
      <c r="CP521" s="15"/>
      <c r="CQ521" s="15"/>
      <c r="CR521" s="15"/>
      <c r="CS521" s="15"/>
      <c r="CT521" s="15"/>
      <c r="CU521" s="15"/>
      <c r="CV521" s="15"/>
      <c r="CW521" s="15"/>
      <c r="CX521" s="15"/>
      <c r="CY521" s="15"/>
      <c r="CZ521" s="15"/>
      <c r="DA521" s="15"/>
      <c r="DB521" s="15"/>
      <c r="DC521" s="15"/>
      <c r="DD521" s="15"/>
      <c r="DE521" s="15"/>
      <c r="DF521" s="15"/>
      <c r="DG521" s="15"/>
      <c r="DH521" s="15"/>
      <c r="DI521" s="15"/>
      <c r="DJ521" s="15"/>
      <c r="DK521" s="15"/>
      <c r="DL521" s="15"/>
      <c r="DM521" s="15"/>
      <c r="DN521" s="15"/>
      <c r="DO521" s="15"/>
      <c r="DP521" s="15"/>
      <c r="DQ521" s="15"/>
      <c r="DR521" s="15"/>
      <c r="DS521" s="15"/>
      <c r="DT521" s="15"/>
      <c r="DU521" s="15"/>
      <c r="DV521" s="15"/>
      <c r="DW521" s="15"/>
      <c r="DX521" s="15"/>
      <c r="DY521" s="15"/>
      <c r="DZ521" s="15"/>
      <c r="EA521" s="15"/>
      <c r="EB521" s="15"/>
      <c r="EC521" s="15"/>
      <c r="ED521" s="15"/>
      <c r="EE521" s="15"/>
      <c r="EF521" s="15"/>
      <c r="EG521" s="15"/>
      <c r="EH521" s="15"/>
      <c r="EI521" s="15"/>
      <c r="EJ521" s="15"/>
      <c r="EK521" s="15"/>
      <c r="EL521" s="15"/>
      <c r="EM521" s="15"/>
      <c r="EN521" s="15"/>
      <c r="EO521" s="15"/>
      <c r="EP521" s="15"/>
      <c r="EQ521" s="15"/>
      <c r="ER521" s="15"/>
      <c r="ES521" s="15"/>
      <c r="ET521" s="15"/>
      <c r="EU521" s="15"/>
      <c r="EV521" s="15"/>
      <c r="EW521" s="15"/>
      <c r="EX521" s="15"/>
      <c r="EY521" s="15"/>
      <c r="EZ521" s="15"/>
      <c r="FA521" s="15"/>
      <c r="FB521" s="15"/>
      <c r="FC521" s="15"/>
      <c r="FD521" s="15"/>
      <c r="FE521" s="15"/>
      <c r="FF521" s="15"/>
      <c r="FG521" s="15"/>
      <c r="FH521" s="15"/>
      <c r="FI521" s="15"/>
      <c r="FJ521" s="15"/>
      <c r="FK521" s="15"/>
      <c r="FL521" s="15"/>
      <c r="FM521" s="15"/>
      <c r="FN521" s="15"/>
      <c r="FO521" s="15"/>
      <c r="FP521" s="15"/>
      <c r="FQ521" s="15"/>
      <c r="FR521" s="15"/>
      <c r="FS521" s="15"/>
      <c r="FT521" s="15"/>
      <c r="FU521" s="15"/>
      <c r="FV521" s="15"/>
      <c r="FW521" s="15"/>
      <c r="FX521" s="15"/>
      <c r="FY521" s="15"/>
      <c r="FZ521" s="15"/>
      <c r="GA521" s="15"/>
      <c r="GB521" s="15"/>
      <c r="GC521" s="15"/>
      <c r="GD521" s="15"/>
      <c r="GE521" s="15"/>
      <c r="GF521" s="15"/>
      <c r="GG521" s="15"/>
      <c r="GH521" s="15"/>
      <c r="GI521" s="15"/>
      <c r="GJ521" s="15"/>
      <c r="GK521" s="15"/>
      <c r="GL521" s="15"/>
      <c r="GM521" s="15"/>
      <c r="GN521" s="15"/>
      <c r="GO521" s="15"/>
      <c r="GP521" s="15"/>
      <c r="GQ521" s="15"/>
      <c r="GR521" s="15"/>
      <c r="GS521" s="15"/>
      <c r="GT521" s="15"/>
      <c r="GU521" s="15"/>
      <c r="GV521" s="15"/>
      <c r="GW521" s="15"/>
      <c r="GX521" s="15"/>
      <c r="GY521" s="15"/>
      <c r="GZ521" s="15"/>
      <c r="HA521" s="15"/>
      <c r="HB521" s="15"/>
      <c r="HC521" s="15"/>
      <c r="HD521" s="15"/>
      <c r="HE521" s="15"/>
      <c r="HF521" s="15"/>
      <c r="HG521" s="15"/>
      <c r="HH521" s="15"/>
      <c r="HI521" s="15"/>
      <c r="HJ521" s="15"/>
      <c r="HK521" s="15"/>
      <c r="HL521" s="15"/>
      <c r="HM521" s="15"/>
      <c r="HN521" s="15"/>
      <c r="HO521" s="15"/>
      <c r="HP521" s="15"/>
      <c r="HQ521" s="15"/>
      <c r="HR521" s="15"/>
      <c r="HS521" s="15"/>
      <c r="HT521" s="15"/>
      <c r="HU521" s="15"/>
      <c r="HV521" s="15"/>
      <c r="HW521" s="15"/>
      <c r="HX521" s="15"/>
      <c r="HY521" s="15"/>
      <c r="HZ521" s="15"/>
      <c r="IA521" s="15"/>
      <c r="IB521" s="15"/>
      <c r="IC521" s="15"/>
      <c r="ID521" s="15"/>
      <c r="IE521" s="15"/>
      <c r="IF521" s="15"/>
      <c r="IG521" s="15"/>
      <c r="IH521" s="15"/>
      <c r="II521" s="15"/>
      <c r="IJ521" s="15"/>
      <c r="IK521" s="15"/>
      <c r="IL521" s="15"/>
      <c r="IM521" s="15"/>
      <c r="IN521" s="15"/>
      <c r="IO521" s="15"/>
      <c r="IP521" s="15"/>
      <c r="IQ521" s="15"/>
      <c r="IR521" s="15"/>
      <c r="IS521" s="15"/>
      <c r="IT521" s="15"/>
      <c r="IU521" s="15"/>
      <c r="IV521" s="15"/>
    </row>
    <row r="522" spans="1:256" s="13" customFormat="1" ht="25.5" customHeight="1">
      <c r="A522" s="130" t="s">
        <v>166</v>
      </c>
      <c r="B522" s="127">
        <v>3699</v>
      </c>
      <c r="C522" s="545" t="s">
        <v>998</v>
      </c>
      <c r="D522" s="253">
        <v>0</v>
      </c>
      <c r="E522" s="274">
        <v>1390</v>
      </c>
      <c r="F522" s="274">
        <v>1389</v>
      </c>
      <c r="G522" s="269">
        <f t="shared" si="16"/>
        <v>99.92805755395683</v>
      </c>
      <c r="O522" s="15"/>
      <c r="P522" s="15"/>
      <c r="Q522" s="15"/>
      <c r="R522" s="15"/>
      <c r="S522" s="15"/>
      <c r="T522" s="15"/>
      <c r="U522" s="134"/>
      <c r="V522" s="15"/>
      <c r="W522" s="15"/>
      <c r="X522" s="15"/>
      <c r="Y522" s="15"/>
      <c r="Z522" s="15"/>
      <c r="AA522" s="15"/>
      <c r="AB522" s="15"/>
      <c r="AC522" s="15"/>
      <c r="AD522" s="15"/>
      <c r="AE522" s="15"/>
      <c r="AF522" s="15"/>
      <c r="AG522" s="15"/>
      <c r="AH522" s="15"/>
      <c r="AI522" s="15"/>
      <c r="AJ522" s="15"/>
      <c r="AK522" s="15"/>
      <c r="AL522" s="15"/>
      <c r="AM522" s="15"/>
      <c r="AN522" s="15"/>
      <c r="AO522" s="15"/>
      <c r="AP522" s="15"/>
      <c r="AQ522" s="15"/>
      <c r="AR522" s="15"/>
      <c r="AS522" s="15"/>
      <c r="AT522" s="15"/>
      <c r="AU522" s="15"/>
      <c r="AV522" s="15"/>
      <c r="AW522" s="15"/>
      <c r="AX522" s="15"/>
      <c r="AY522" s="15"/>
      <c r="AZ522" s="15"/>
      <c r="BA522" s="15"/>
      <c r="BB522" s="15"/>
      <c r="BC522" s="15"/>
      <c r="BD522" s="15"/>
      <c r="BE522" s="15"/>
      <c r="BF522" s="15"/>
      <c r="BG522" s="15"/>
      <c r="BH522" s="15"/>
      <c r="BI522" s="15"/>
      <c r="BJ522" s="15"/>
      <c r="BK522" s="15"/>
      <c r="BL522" s="15"/>
      <c r="BM522" s="15"/>
      <c r="BN522" s="15"/>
      <c r="BO522" s="15"/>
      <c r="BP522" s="15"/>
      <c r="BQ522" s="15"/>
      <c r="BR522" s="15"/>
      <c r="BS522" s="15"/>
      <c r="BT522" s="15"/>
      <c r="BU522" s="15"/>
      <c r="BV522" s="15"/>
      <c r="BW522" s="15"/>
      <c r="BX522" s="15"/>
      <c r="BY522" s="15"/>
      <c r="BZ522" s="15"/>
      <c r="CA522" s="15"/>
      <c r="CB522" s="15"/>
      <c r="CC522" s="15"/>
      <c r="CD522" s="15"/>
      <c r="CE522" s="15"/>
      <c r="CF522" s="15"/>
      <c r="CG522" s="15"/>
      <c r="CH522" s="15"/>
      <c r="CI522" s="15"/>
      <c r="CJ522" s="15"/>
      <c r="CK522" s="15"/>
      <c r="CL522" s="15"/>
      <c r="CM522" s="15"/>
      <c r="CN522" s="15"/>
      <c r="CO522" s="15"/>
      <c r="CP522" s="15"/>
      <c r="CQ522" s="15"/>
      <c r="CR522" s="15"/>
      <c r="CS522" s="15"/>
      <c r="CT522" s="15"/>
      <c r="CU522" s="15"/>
      <c r="CV522" s="15"/>
      <c r="CW522" s="15"/>
      <c r="CX522" s="15"/>
      <c r="CY522" s="15"/>
      <c r="CZ522" s="15"/>
      <c r="DA522" s="15"/>
      <c r="DB522" s="15"/>
      <c r="DC522" s="15"/>
      <c r="DD522" s="15"/>
      <c r="DE522" s="15"/>
      <c r="DF522" s="15"/>
      <c r="DG522" s="15"/>
      <c r="DH522" s="15"/>
      <c r="DI522" s="15"/>
      <c r="DJ522" s="15"/>
      <c r="DK522" s="15"/>
      <c r="DL522" s="15"/>
      <c r="DM522" s="15"/>
      <c r="DN522" s="15"/>
      <c r="DO522" s="15"/>
      <c r="DP522" s="15"/>
      <c r="DQ522" s="15"/>
      <c r="DR522" s="15"/>
      <c r="DS522" s="15"/>
      <c r="DT522" s="15"/>
      <c r="DU522" s="15"/>
      <c r="DV522" s="15"/>
      <c r="DW522" s="15"/>
      <c r="DX522" s="15"/>
      <c r="DY522" s="15"/>
      <c r="DZ522" s="15"/>
      <c r="EA522" s="15"/>
      <c r="EB522" s="15"/>
      <c r="EC522" s="15"/>
      <c r="ED522" s="15"/>
      <c r="EE522" s="15"/>
      <c r="EF522" s="15"/>
      <c r="EG522" s="15"/>
      <c r="EH522" s="15"/>
      <c r="EI522" s="15"/>
      <c r="EJ522" s="15"/>
      <c r="EK522" s="15"/>
      <c r="EL522" s="15"/>
      <c r="EM522" s="15"/>
      <c r="EN522" s="15"/>
      <c r="EO522" s="15"/>
      <c r="EP522" s="15"/>
      <c r="EQ522" s="15"/>
      <c r="ER522" s="15"/>
      <c r="ES522" s="15"/>
      <c r="ET522" s="15"/>
      <c r="EU522" s="15"/>
      <c r="EV522" s="15"/>
      <c r="EW522" s="15"/>
      <c r="EX522" s="15"/>
      <c r="EY522" s="15"/>
      <c r="EZ522" s="15"/>
      <c r="FA522" s="15"/>
      <c r="FB522" s="15"/>
      <c r="FC522" s="15"/>
      <c r="FD522" s="15"/>
      <c r="FE522" s="15"/>
      <c r="FF522" s="15"/>
      <c r="FG522" s="15"/>
      <c r="FH522" s="15"/>
      <c r="FI522" s="15"/>
      <c r="FJ522" s="15"/>
      <c r="FK522" s="15"/>
      <c r="FL522" s="15"/>
      <c r="FM522" s="15"/>
      <c r="FN522" s="15"/>
      <c r="FO522" s="15"/>
      <c r="FP522" s="15"/>
      <c r="FQ522" s="15"/>
      <c r="FR522" s="15"/>
      <c r="FS522" s="15"/>
      <c r="FT522" s="15"/>
      <c r="FU522" s="15"/>
      <c r="FV522" s="15"/>
      <c r="FW522" s="15"/>
      <c r="FX522" s="15"/>
      <c r="FY522" s="15"/>
      <c r="FZ522" s="15"/>
      <c r="GA522" s="15"/>
      <c r="GB522" s="15"/>
      <c r="GC522" s="15"/>
      <c r="GD522" s="15"/>
      <c r="GE522" s="15"/>
      <c r="GF522" s="15"/>
      <c r="GG522" s="15"/>
      <c r="GH522" s="15"/>
      <c r="GI522" s="15"/>
      <c r="GJ522" s="15"/>
      <c r="GK522" s="15"/>
      <c r="GL522" s="15"/>
      <c r="GM522" s="15"/>
      <c r="GN522" s="15"/>
      <c r="GO522" s="15"/>
      <c r="GP522" s="15"/>
      <c r="GQ522" s="15"/>
      <c r="GR522" s="15"/>
      <c r="GS522" s="15"/>
      <c r="GT522" s="15"/>
      <c r="GU522" s="15"/>
      <c r="GV522" s="15"/>
      <c r="GW522" s="15"/>
      <c r="GX522" s="15"/>
      <c r="GY522" s="15"/>
      <c r="GZ522" s="15"/>
      <c r="HA522" s="15"/>
      <c r="HB522" s="15"/>
      <c r="HC522" s="15"/>
      <c r="HD522" s="15"/>
      <c r="HE522" s="15"/>
      <c r="HF522" s="15"/>
      <c r="HG522" s="15"/>
      <c r="HH522" s="15"/>
      <c r="HI522" s="15"/>
      <c r="HJ522" s="15"/>
      <c r="HK522" s="15"/>
      <c r="HL522" s="15"/>
      <c r="HM522" s="15"/>
      <c r="HN522" s="15"/>
      <c r="HO522" s="15"/>
      <c r="HP522" s="15"/>
      <c r="HQ522" s="15"/>
      <c r="HR522" s="15"/>
      <c r="HS522" s="15"/>
      <c r="HT522" s="15"/>
      <c r="HU522" s="15"/>
      <c r="HV522" s="15"/>
      <c r="HW522" s="15"/>
      <c r="HX522" s="15"/>
      <c r="HY522" s="15"/>
      <c r="HZ522" s="15"/>
      <c r="IA522" s="15"/>
      <c r="IB522" s="15"/>
      <c r="IC522" s="15"/>
      <c r="ID522" s="15"/>
      <c r="IE522" s="15"/>
      <c r="IF522" s="15"/>
      <c r="IG522" s="15"/>
      <c r="IH522" s="15"/>
      <c r="II522" s="15"/>
      <c r="IJ522" s="15"/>
      <c r="IK522" s="15"/>
      <c r="IL522" s="15"/>
      <c r="IM522" s="15"/>
      <c r="IN522" s="15"/>
      <c r="IO522" s="15"/>
      <c r="IP522" s="15"/>
      <c r="IQ522" s="15"/>
      <c r="IR522" s="15"/>
      <c r="IS522" s="15"/>
      <c r="IT522" s="15"/>
      <c r="IU522" s="15"/>
      <c r="IV522" s="15"/>
    </row>
    <row r="523" spans="1:256" s="13" customFormat="1" ht="15.75" customHeight="1">
      <c r="A523" s="130" t="s">
        <v>166</v>
      </c>
      <c r="B523" s="127">
        <v>3699</v>
      </c>
      <c r="C523" s="545" t="s">
        <v>711</v>
      </c>
      <c r="D523" s="253">
        <v>0</v>
      </c>
      <c r="E523" s="274">
        <v>1000</v>
      </c>
      <c r="F523" s="274">
        <v>128</v>
      </c>
      <c r="G523" s="269">
        <f t="shared" si="16"/>
        <v>12.8</v>
      </c>
      <c r="O523" s="15"/>
      <c r="P523" s="15"/>
      <c r="Q523" s="15"/>
      <c r="R523" s="15"/>
      <c r="S523" s="15"/>
      <c r="T523" s="15"/>
      <c r="U523" s="134"/>
      <c r="V523" s="15"/>
      <c r="W523" s="15"/>
      <c r="X523" s="15"/>
      <c r="Y523" s="15"/>
      <c r="Z523" s="15"/>
      <c r="AA523" s="15"/>
      <c r="AB523" s="15"/>
      <c r="AC523" s="15"/>
      <c r="AD523" s="15"/>
      <c r="AE523" s="15"/>
      <c r="AF523" s="15"/>
      <c r="AG523" s="15"/>
      <c r="AH523" s="15"/>
      <c r="AI523" s="15"/>
      <c r="AJ523" s="15"/>
      <c r="AK523" s="15"/>
      <c r="AL523" s="15"/>
      <c r="AM523" s="15"/>
      <c r="AN523" s="15"/>
      <c r="AO523" s="15"/>
      <c r="AP523" s="15"/>
      <c r="AQ523" s="15"/>
      <c r="AR523" s="15"/>
      <c r="AS523" s="15"/>
      <c r="AT523" s="15"/>
      <c r="AU523" s="15"/>
      <c r="AV523" s="15"/>
      <c r="AW523" s="15"/>
      <c r="AX523" s="15"/>
      <c r="AY523" s="15"/>
      <c r="AZ523" s="15"/>
      <c r="BA523" s="15"/>
      <c r="BB523" s="15"/>
      <c r="BC523" s="15"/>
      <c r="BD523" s="15"/>
      <c r="BE523" s="15"/>
      <c r="BF523" s="15"/>
      <c r="BG523" s="15"/>
      <c r="BH523" s="15"/>
      <c r="BI523" s="15"/>
      <c r="BJ523" s="15"/>
      <c r="BK523" s="15"/>
      <c r="BL523" s="15"/>
      <c r="BM523" s="15"/>
      <c r="BN523" s="15"/>
      <c r="BO523" s="15"/>
      <c r="BP523" s="15"/>
      <c r="BQ523" s="15"/>
      <c r="BR523" s="15"/>
      <c r="BS523" s="15"/>
      <c r="BT523" s="15"/>
      <c r="BU523" s="15"/>
      <c r="BV523" s="15"/>
      <c r="BW523" s="15"/>
      <c r="BX523" s="15"/>
      <c r="BY523" s="15"/>
      <c r="BZ523" s="15"/>
      <c r="CA523" s="15"/>
      <c r="CB523" s="15"/>
      <c r="CC523" s="15"/>
      <c r="CD523" s="15"/>
      <c r="CE523" s="15"/>
      <c r="CF523" s="15"/>
      <c r="CG523" s="15"/>
      <c r="CH523" s="15"/>
      <c r="CI523" s="15"/>
      <c r="CJ523" s="15"/>
      <c r="CK523" s="15"/>
      <c r="CL523" s="15"/>
      <c r="CM523" s="15"/>
      <c r="CN523" s="15"/>
      <c r="CO523" s="15"/>
      <c r="CP523" s="15"/>
      <c r="CQ523" s="15"/>
      <c r="CR523" s="15"/>
      <c r="CS523" s="15"/>
      <c r="CT523" s="15"/>
      <c r="CU523" s="15"/>
      <c r="CV523" s="15"/>
      <c r="CW523" s="15"/>
      <c r="CX523" s="15"/>
      <c r="CY523" s="15"/>
      <c r="CZ523" s="15"/>
      <c r="DA523" s="15"/>
      <c r="DB523" s="15"/>
      <c r="DC523" s="15"/>
      <c r="DD523" s="15"/>
      <c r="DE523" s="15"/>
      <c r="DF523" s="15"/>
      <c r="DG523" s="15"/>
      <c r="DH523" s="15"/>
      <c r="DI523" s="15"/>
      <c r="DJ523" s="15"/>
      <c r="DK523" s="15"/>
      <c r="DL523" s="15"/>
      <c r="DM523" s="15"/>
      <c r="DN523" s="15"/>
      <c r="DO523" s="15"/>
      <c r="DP523" s="15"/>
      <c r="DQ523" s="15"/>
      <c r="DR523" s="15"/>
      <c r="DS523" s="15"/>
      <c r="DT523" s="15"/>
      <c r="DU523" s="15"/>
      <c r="DV523" s="15"/>
      <c r="DW523" s="15"/>
      <c r="DX523" s="15"/>
      <c r="DY523" s="15"/>
      <c r="DZ523" s="15"/>
      <c r="EA523" s="15"/>
      <c r="EB523" s="15"/>
      <c r="EC523" s="15"/>
      <c r="ED523" s="15"/>
      <c r="EE523" s="15"/>
      <c r="EF523" s="15"/>
      <c r="EG523" s="15"/>
      <c r="EH523" s="15"/>
      <c r="EI523" s="15"/>
      <c r="EJ523" s="15"/>
      <c r="EK523" s="15"/>
      <c r="EL523" s="15"/>
      <c r="EM523" s="15"/>
      <c r="EN523" s="15"/>
      <c r="EO523" s="15"/>
      <c r="EP523" s="15"/>
      <c r="EQ523" s="15"/>
      <c r="ER523" s="15"/>
      <c r="ES523" s="15"/>
      <c r="ET523" s="15"/>
      <c r="EU523" s="15"/>
      <c r="EV523" s="15"/>
      <c r="EW523" s="15"/>
      <c r="EX523" s="15"/>
      <c r="EY523" s="15"/>
      <c r="EZ523" s="15"/>
      <c r="FA523" s="15"/>
      <c r="FB523" s="15"/>
      <c r="FC523" s="15"/>
      <c r="FD523" s="15"/>
      <c r="FE523" s="15"/>
      <c r="FF523" s="15"/>
      <c r="FG523" s="15"/>
      <c r="FH523" s="15"/>
      <c r="FI523" s="15"/>
      <c r="FJ523" s="15"/>
      <c r="FK523" s="15"/>
      <c r="FL523" s="15"/>
      <c r="FM523" s="15"/>
      <c r="FN523" s="15"/>
      <c r="FO523" s="15"/>
      <c r="FP523" s="15"/>
      <c r="FQ523" s="15"/>
      <c r="FR523" s="15"/>
      <c r="FS523" s="15"/>
      <c r="FT523" s="15"/>
      <c r="FU523" s="15"/>
      <c r="FV523" s="15"/>
      <c r="FW523" s="15"/>
      <c r="FX523" s="15"/>
      <c r="FY523" s="15"/>
      <c r="FZ523" s="15"/>
      <c r="GA523" s="15"/>
      <c r="GB523" s="15"/>
      <c r="GC523" s="15"/>
      <c r="GD523" s="15"/>
      <c r="GE523" s="15"/>
      <c r="GF523" s="15"/>
      <c r="GG523" s="15"/>
      <c r="GH523" s="15"/>
      <c r="GI523" s="15"/>
      <c r="GJ523" s="15"/>
      <c r="GK523" s="15"/>
      <c r="GL523" s="15"/>
      <c r="GM523" s="15"/>
      <c r="GN523" s="15"/>
      <c r="GO523" s="15"/>
      <c r="GP523" s="15"/>
      <c r="GQ523" s="15"/>
      <c r="GR523" s="15"/>
      <c r="GS523" s="15"/>
      <c r="GT523" s="15"/>
      <c r="GU523" s="15"/>
      <c r="GV523" s="15"/>
      <c r="GW523" s="15"/>
      <c r="GX523" s="15"/>
      <c r="GY523" s="15"/>
      <c r="GZ523" s="15"/>
      <c r="HA523" s="15"/>
      <c r="HB523" s="15"/>
      <c r="HC523" s="15"/>
      <c r="HD523" s="15"/>
      <c r="HE523" s="15"/>
      <c r="HF523" s="15"/>
      <c r="HG523" s="15"/>
      <c r="HH523" s="15"/>
      <c r="HI523" s="15"/>
      <c r="HJ523" s="15"/>
      <c r="HK523" s="15"/>
      <c r="HL523" s="15"/>
      <c r="HM523" s="15"/>
      <c r="HN523" s="15"/>
      <c r="HO523" s="15"/>
      <c r="HP523" s="15"/>
      <c r="HQ523" s="15"/>
      <c r="HR523" s="15"/>
      <c r="HS523" s="15"/>
      <c r="HT523" s="15"/>
      <c r="HU523" s="15"/>
      <c r="HV523" s="15"/>
      <c r="HW523" s="15"/>
      <c r="HX523" s="15"/>
      <c r="HY523" s="15"/>
      <c r="HZ523" s="15"/>
      <c r="IA523" s="15"/>
      <c r="IB523" s="15"/>
      <c r="IC523" s="15"/>
      <c r="ID523" s="15"/>
      <c r="IE523" s="15"/>
      <c r="IF523" s="15"/>
      <c r="IG523" s="15"/>
      <c r="IH523" s="15"/>
      <c r="II523" s="15"/>
      <c r="IJ523" s="15"/>
      <c r="IK523" s="15"/>
      <c r="IL523" s="15"/>
      <c r="IM523" s="15"/>
      <c r="IN523" s="15"/>
      <c r="IO523" s="15"/>
      <c r="IP523" s="15"/>
      <c r="IQ523" s="15"/>
      <c r="IR523" s="15"/>
      <c r="IS523" s="15"/>
      <c r="IT523" s="15"/>
      <c r="IU523" s="15"/>
      <c r="IV523" s="15"/>
    </row>
    <row r="524" spans="1:256" s="13" customFormat="1" ht="24.75" customHeight="1">
      <c r="A524" s="130" t="s">
        <v>166</v>
      </c>
      <c r="B524" s="127">
        <v>2115</v>
      </c>
      <c r="C524" s="545" t="s">
        <v>114</v>
      </c>
      <c r="D524" s="253">
        <v>0</v>
      </c>
      <c r="E524" s="274">
        <v>3300</v>
      </c>
      <c r="F524" s="274">
        <v>1700</v>
      </c>
      <c r="G524" s="269">
        <f t="shared" si="16"/>
        <v>51.515151515151516</v>
      </c>
      <c r="O524" s="15"/>
      <c r="P524" s="15"/>
      <c r="Q524" s="15"/>
      <c r="R524" s="15"/>
      <c r="S524" s="15"/>
      <c r="T524" s="15"/>
      <c r="U524" s="134"/>
      <c r="V524" s="15"/>
      <c r="W524" s="15"/>
      <c r="X524" s="15"/>
      <c r="Y524" s="15"/>
      <c r="Z524" s="15"/>
      <c r="AA524" s="15"/>
      <c r="AB524" s="15"/>
      <c r="AC524" s="15"/>
      <c r="AD524" s="15"/>
      <c r="AE524" s="15"/>
      <c r="AF524" s="15"/>
      <c r="AG524" s="15"/>
      <c r="AH524" s="15"/>
      <c r="AI524" s="15"/>
      <c r="AJ524" s="15"/>
      <c r="AK524" s="15"/>
      <c r="AL524" s="15"/>
      <c r="AM524" s="15"/>
      <c r="AN524" s="15"/>
      <c r="AO524" s="15"/>
      <c r="AP524" s="15"/>
      <c r="AQ524" s="15"/>
      <c r="AR524" s="15"/>
      <c r="AS524" s="15"/>
      <c r="AT524" s="15"/>
      <c r="AU524" s="15"/>
      <c r="AV524" s="15"/>
      <c r="AW524" s="15"/>
      <c r="AX524" s="15"/>
      <c r="AY524" s="15"/>
      <c r="AZ524" s="15"/>
      <c r="BA524" s="15"/>
      <c r="BB524" s="15"/>
      <c r="BC524" s="15"/>
      <c r="BD524" s="15"/>
      <c r="BE524" s="15"/>
      <c r="BF524" s="15"/>
      <c r="BG524" s="15"/>
      <c r="BH524" s="15"/>
      <c r="BI524" s="15"/>
      <c r="BJ524" s="15"/>
      <c r="BK524" s="15"/>
      <c r="BL524" s="15"/>
      <c r="BM524" s="15"/>
      <c r="BN524" s="15"/>
      <c r="BO524" s="15"/>
      <c r="BP524" s="15"/>
      <c r="BQ524" s="15"/>
      <c r="BR524" s="15"/>
      <c r="BS524" s="15"/>
      <c r="BT524" s="15"/>
      <c r="BU524" s="15"/>
      <c r="BV524" s="15"/>
      <c r="BW524" s="15"/>
      <c r="BX524" s="15"/>
      <c r="BY524" s="15"/>
      <c r="BZ524" s="15"/>
      <c r="CA524" s="15"/>
      <c r="CB524" s="15"/>
      <c r="CC524" s="15"/>
      <c r="CD524" s="15"/>
      <c r="CE524" s="15"/>
      <c r="CF524" s="15"/>
      <c r="CG524" s="15"/>
      <c r="CH524" s="15"/>
      <c r="CI524" s="15"/>
      <c r="CJ524" s="15"/>
      <c r="CK524" s="15"/>
      <c r="CL524" s="15"/>
      <c r="CM524" s="15"/>
      <c r="CN524" s="15"/>
      <c r="CO524" s="15"/>
      <c r="CP524" s="15"/>
      <c r="CQ524" s="15"/>
      <c r="CR524" s="15"/>
      <c r="CS524" s="15"/>
      <c r="CT524" s="15"/>
      <c r="CU524" s="15"/>
      <c r="CV524" s="15"/>
      <c r="CW524" s="15"/>
      <c r="CX524" s="15"/>
      <c r="CY524" s="15"/>
      <c r="CZ524" s="15"/>
      <c r="DA524" s="15"/>
      <c r="DB524" s="15"/>
      <c r="DC524" s="15"/>
      <c r="DD524" s="15"/>
      <c r="DE524" s="15"/>
      <c r="DF524" s="15"/>
      <c r="DG524" s="15"/>
      <c r="DH524" s="15"/>
      <c r="DI524" s="15"/>
      <c r="DJ524" s="15"/>
      <c r="DK524" s="15"/>
      <c r="DL524" s="15"/>
      <c r="DM524" s="15"/>
      <c r="DN524" s="15"/>
      <c r="DO524" s="15"/>
      <c r="DP524" s="15"/>
      <c r="DQ524" s="15"/>
      <c r="DR524" s="15"/>
      <c r="DS524" s="15"/>
      <c r="DT524" s="15"/>
      <c r="DU524" s="15"/>
      <c r="DV524" s="15"/>
      <c r="DW524" s="15"/>
      <c r="DX524" s="15"/>
      <c r="DY524" s="15"/>
      <c r="DZ524" s="15"/>
      <c r="EA524" s="15"/>
      <c r="EB524" s="15"/>
      <c r="EC524" s="15"/>
      <c r="ED524" s="15"/>
      <c r="EE524" s="15"/>
      <c r="EF524" s="15"/>
      <c r="EG524" s="15"/>
      <c r="EH524" s="15"/>
      <c r="EI524" s="15"/>
      <c r="EJ524" s="15"/>
      <c r="EK524" s="15"/>
      <c r="EL524" s="15"/>
      <c r="EM524" s="15"/>
      <c r="EN524" s="15"/>
      <c r="EO524" s="15"/>
      <c r="EP524" s="15"/>
      <c r="EQ524" s="15"/>
      <c r="ER524" s="15"/>
      <c r="ES524" s="15"/>
      <c r="ET524" s="15"/>
      <c r="EU524" s="15"/>
      <c r="EV524" s="15"/>
      <c r="EW524" s="15"/>
      <c r="EX524" s="15"/>
      <c r="EY524" s="15"/>
      <c r="EZ524" s="15"/>
      <c r="FA524" s="15"/>
      <c r="FB524" s="15"/>
      <c r="FC524" s="15"/>
      <c r="FD524" s="15"/>
      <c r="FE524" s="15"/>
      <c r="FF524" s="15"/>
      <c r="FG524" s="15"/>
      <c r="FH524" s="15"/>
      <c r="FI524" s="15"/>
      <c r="FJ524" s="15"/>
      <c r="FK524" s="15"/>
      <c r="FL524" s="15"/>
      <c r="FM524" s="15"/>
      <c r="FN524" s="15"/>
      <c r="FO524" s="15"/>
      <c r="FP524" s="15"/>
      <c r="FQ524" s="15"/>
      <c r="FR524" s="15"/>
      <c r="FS524" s="15"/>
      <c r="FT524" s="15"/>
      <c r="FU524" s="15"/>
      <c r="FV524" s="15"/>
      <c r="FW524" s="15"/>
      <c r="FX524" s="15"/>
      <c r="FY524" s="15"/>
      <c r="FZ524" s="15"/>
      <c r="GA524" s="15"/>
      <c r="GB524" s="15"/>
      <c r="GC524" s="15"/>
      <c r="GD524" s="15"/>
      <c r="GE524" s="15"/>
      <c r="GF524" s="15"/>
      <c r="GG524" s="15"/>
      <c r="GH524" s="15"/>
      <c r="GI524" s="15"/>
      <c r="GJ524" s="15"/>
      <c r="GK524" s="15"/>
      <c r="GL524" s="15"/>
      <c r="GM524" s="15"/>
      <c r="GN524" s="15"/>
      <c r="GO524" s="15"/>
      <c r="GP524" s="15"/>
      <c r="GQ524" s="15"/>
      <c r="GR524" s="15"/>
      <c r="GS524" s="15"/>
      <c r="GT524" s="15"/>
      <c r="GU524" s="15"/>
      <c r="GV524" s="15"/>
      <c r="GW524" s="15"/>
      <c r="GX524" s="15"/>
      <c r="GY524" s="15"/>
      <c r="GZ524" s="15"/>
      <c r="HA524" s="15"/>
      <c r="HB524" s="15"/>
      <c r="HC524" s="15"/>
      <c r="HD524" s="15"/>
      <c r="HE524" s="15"/>
      <c r="HF524" s="15"/>
      <c r="HG524" s="15"/>
      <c r="HH524" s="15"/>
      <c r="HI524" s="15"/>
      <c r="HJ524" s="15"/>
      <c r="HK524" s="15"/>
      <c r="HL524" s="15"/>
      <c r="HM524" s="15"/>
      <c r="HN524" s="15"/>
      <c r="HO524" s="15"/>
      <c r="HP524" s="15"/>
      <c r="HQ524" s="15"/>
      <c r="HR524" s="15"/>
      <c r="HS524" s="15"/>
      <c r="HT524" s="15"/>
      <c r="HU524" s="15"/>
      <c r="HV524" s="15"/>
      <c r="HW524" s="15"/>
      <c r="HX524" s="15"/>
      <c r="HY524" s="15"/>
      <c r="HZ524" s="15"/>
      <c r="IA524" s="15"/>
      <c r="IB524" s="15"/>
      <c r="IC524" s="15"/>
      <c r="ID524" s="15"/>
      <c r="IE524" s="15"/>
      <c r="IF524" s="15"/>
      <c r="IG524" s="15"/>
      <c r="IH524" s="15"/>
      <c r="II524" s="15"/>
      <c r="IJ524" s="15"/>
      <c r="IK524" s="15"/>
      <c r="IL524" s="15"/>
      <c r="IM524" s="15"/>
      <c r="IN524" s="15"/>
      <c r="IO524" s="15"/>
      <c r="IP524" s="15"/>
      <c r="IQ524" s="15"/>
      <c r="IR524" s="15"/>
      <c r="IS524" s="15"/>
      <c r="IT524" s="15"/>
      <c r="IU524" s="15"/>
      <c r="IV524" s="15"/>
    </row>
    <row r="525" spans="1:7" ht="13.5" customHeight="1">
      <c r="A525" s="179"/>
      <c r="B525" s="196"/>
      <c r="C525" s="195" t="s">
        <v>270</v>
      </c>
      <c r="D525" s="180">
        <f>SUM(D511:D524)</f>
        <v>87815</v>
      </c>
      <c r="E525" s="181">
        <f>SUM(E511:E524)</f>
        <v>97327</v>
      </c>
      <c r="F525" s="210">
        <f>SUM(F511:F524)</f>
        <v>57287</v>
      </c>
      <c r="G525" s="96">
        <f t="shared" si="16"/>
        <v>58.860336802737166</v>
      </c>
    </row>
    <row r="526" spans="1:7" ht="12.75">
      <c r="A526" s="16"/>
      <c r="B526" s="59"/>
      <c r="C526" s="183"/>
      <c r="D526" s="184"/>
      <c r="E526" s="185"/>
      <c r="F526" s="229"/>
      <c r="G526" s="99"/>
    </row>
    <row r="527" spans="1:7" ht="12.75">
      <c r="A527" s="840" t="s">
        <v>980</v>
      </c>
      <c r="B527" s="841"/>
      <c r="C527" s="841"/>
      <c r="D527" s="841"/>
      <c r="E527" s="841"/>
      <c r="F527" s="841"/>
      <c r="G527" s="841"/>
    </row>
    <row r="528" spans="1:7" ht="12.75">
      <c r="A528" s="16"/>
      <c r="B528" s="59"/>
      <c r="C528" s="183"/>
      <c r="D528" s="184"/>
      <c r="E528" s="185"/>
      <c r="F528" s="229"/>
      <c r="G528" s="99"/>
    </row>
    <row r="529" spans="1:16" ht="24.75" customHeight="1">
      <c r="A529" s="7" t="s">
        <v>325</v>
      </c>
      <c r="B529" s="7" t="s">
        <v>327</v>
      </c>
      <c r="C529" s="5" t="s">
        <v>328</v>
      </c>
      <c r="D529" s="44" t="s">
        <v>471</v>
      </c>
      <c r="E529" s="51" t="s">
        <v>472</v>
      </c>
      <c r="F529" s="5" t="s">
        <v>299</v>
      </c>
      <c r="G529" s="43" t="s">
        <v>473</v>
      </c>
      <c r="P529" s="134"/>
    </row>
    <row r="530" spans="1:16" ht="24" customHeight="1">
      <c r="A530" s="130" t="s">
        <v>166</v>
      </c>
      <c r="B530" s="127">
        <v>6223</v>
      </c>
      <c r="C530" s="537" t="s">
        <v>892</v>
      </c>
      <c r="D530" s="156">
        <v>5000</v>
      </c>
      <c r="E530" s="267">
        <v>5000</v>
      </c>
      <c r="F530" s="656">
        <v>1839</v>
      </c>
      <c r="G530" s="269">
        <f>F530/E530*100</f>
        <v>36.78</v>
      </c>
      <c r="P530" s="134"/>
    </row>
    <row r="531" spans="1:7" ht="12.75">
      <c r="A531" s="179"/>
      <c r="B531" s="196"/>
      <c r="C531" s="195" t="s">
        <v>270</v>
      </c>
      <c r="D531" s="265">
        <f>SUM(D530:D530)</f>
        <v>5000</v>
      </c>
      <c r="E531" s="265">
        <f>SUM(E530:E530)</f>
        <v>5000</v>
      </c>
      <c r="F531" s="527">
        <f>SUM(F530:F530)</f>
        <v>1839</v>
      </c>
      <c r="G531" s="158">
        <f>F531/E531*100</f>
        <v>36.78</v>
      </c>
    </row>
    <row r="532" spans="1:7" ht="12.75">
      <c r="A532" s="164"/>
      <c r="B532" s="165"/>
      <c r="C532" s="380"/>
      <c r="D532" s="462"/>
      <c r="E532" s="462"/>
      <c r="F532" s="463"/>
      <c r="G532" s="464"/>
    </row>
    <row r="533" spans="1:7" ht="12.75">
      <c r="A533" s="342" t="s">
        <v>124</v>
      </c>
      <c r="B533" s="184"/>
      <c r="C533" s="185"/>
      <c r="D533" s="229"/>
      <c r="E533" s="185"/>
      <c r="F533" s="469"/>
      <c r="G533" s="99"/>
    </row>
    <row r="534" spans="1:7" ht="12.75">
      <c r="A534" s="342"/>
      <c r="B534" s="184"/>
      <c r="C534" s="185"/>
      <c r="D534" s="229"/>
      <c r="E534" s="185"/>
      <c r="F534" s="469"/>
      <c r="G534" s="99"/>
    </row>
    <row r="535" spans="1:7" ht="27" customHeight="1">
      <c r="A535" s="7" t="s">
        <v>325</v>
      </c>
      <c r="B535" s="7" t="s">
        <v>327</v>
      </c>
      <c r="C535" s="5" t="s">
        <v>328</v>
      </c>
      <c r="D535" s="44" t="s">
        <v>471</v>
      </c>
      <c r="E535" s="51" t="s">
        <v>472</v>
      </c>
      <c r="F535" s="5" t="s">
        <v>299</v>
      </c>
      <c r="G535" s="43" t="s">
        <v>473</v>
      </c>
    </row>
    <row r="536" spans="1:7" ht="17.25" customHeight="1">
      <c r="A536" s="130" t="s">
        <v>166</v>
      </c>
      <c r="B536" s="127">
        <v>2143</v>
      </c>
      <c r="C536" s="118" t="s">
        <v>688</v>
      </c>
      <c r="D536" s="156">
        <v>4650</v>
      </c>
      <c r="E536" s="156">
        <v>1650</v>
      </c>
      <c r="F536" s="298">
        <v>1375</v>
      </c>
      <c r="G536" s="157">
        <f>F536/E536*100</f>
        <v>83.33333333333334</v>
      </c>
    </row>
    <row r="537" spans="1:21" ht="25.5">
      <c r="A537" s="130" t="s">
        <v>166</v>
      </c>
      <c r="B537" s="127">
        <v>2143</v>
      </c>
      <c r="C537" s="118" t="s">
        <v>996</v>
      </c>
      <c r="D537" s="156">
        <v>0</v>
      </c>
      <c r="E537" s="156">
        <v>21600</v>
      </c>
      <c r="F537" s="298">
        <v>4000</v>
      </c>
      <c r="G537" s="157">
        <f>F537/E537*100</f>
        <v>18.51851851851852</v>
      </c>
      <c r="U537" s="554"/>
    </row>
    <row r="538" spans="1:7" ht="12.75">
      <c r="A538" s="16"/>
      <c r="B538" s="59"/>
      <c r="C538" s="183"/>
      <c r="D538" s="447"/>
      <c r="E538" s="447"/>
      <c r="F538" s="469"/>
      <c r="G538" s="99"/>
    </row>
    <row r="539" spans="1:7" ht="12.75">
      <c r="A539" s="342" t="s">
        <v>105</v>
      </c>
      <c r="B539" s="184"/>
      <c r="C539" s="185"/>
      <c r="D539" s="229"/>
      <c r="E539" s="185"/>
      <c r="F539" s="469"/>
      <c r="G539" s="99"/>
    </row>
    <row r="540" spans="1:7" ht="12.75">
      <c r="A540" s="342"/>
      <c r="B540" s="184"/>
      <c r="C540" s="185"/>
      <c r="D540" s="229"/>
      <c r="E540" s="185"/>
      <c r="F540" s="469"/>
      <c r="G540" s="99"/>
    </row>
    <row r="541" spans="1:7" ht="27" customHeight="1">
      <c r="A541" s="7" t="s">
        <v>325</v>
      </c>
      <c r="B541" s="7" t="s">
        <v>327</v>
      </c>
      <c r="C541" s="5" t="s">
        <v>328</v>
      </c>
      <c r="D541" s="44" t="s">
        <v>471</v>
      </c>
      <c r="E541" s="51" t="s">
        <v>472</v>
      </c>
      <c r="F541" s="5" t="s">
        <v>299</v>
      </c>
      <c r="G541" s="43" t="s">
        <v>473</v>
      </c>
    </row>
    <row r="542" spans="1:7" ht="36">
      <c r="A542" s="130" t="s">
        <v>166</v>
      </c>
      <c r="B542" s="127">
        <v>3636</v>
      </c>
      <c r="C542" s="366" t="s">
        <v>105</v>
      </c>
      <c r="D542" s="156">
        <v>22500</v>
      </c>
      <c r="E542" s="267">
        <v>22500</v>
      </c>
      <c r="F542" s="656">
        <v>7240</v>
      </c>
      <c r="G542" s="269">
        <f>F542/E542*100</f>
        <v>32.17777777777778</v>
      </c>
    </row>
    <row r="543" spans="1:7" ht="12.75">
      <c r="A543" s="236"/>
      <c r="B543" s="320"/>
      <c r="C543" s="465"/>
      <c r="D543" s="466"/>
      <c r="E543" s="466"/>
      <c r="F543" s="467"/>
      <c r="G543" s="468"/>
    </row>
    <row r="544" spans="1:7" ht="12.75">
      <c r="A544" s="188"/>
      <c r="B544" s="198"/>
      <c r="C544" s="197" t="s">
        <v>742</v>
      </c>
      <c r="D544" s="189">
        <f>D525+D531+D536+D537+D542</f>
        <v>119965</v>
      </c>
      <c r="E544" s="189">
        <f>E525+E531+E536+E537+E542</f>
        <v>148077</v>
      </c>
      <c r="F544" s="189">
        <f>F525+F531+F536+F537+F542</f>
        <v>71741</v>
      </c>
      <c r="G544" s="26">
        <f>F544/E544*100</f>
        <v>48.448442364445526</v>
      </c>
    </row>
    <row r="545" spans="1:256" s="106" customFormat="1" ht="13.5" customHeight="1">
      <c r="A545" s="230"/>
      <c r="B545" s="231"/>
      <c r="C545" s="232"/>
      <c r="D545" s="233"/>
      <c r="E545" s="233"/>
      <c r="F545" s="233"/>
      <c r="G545" s="235"/>
      <c r="H545" s="238"/>
      <c r="O545" s="134"/>
      <c r="P545" s="134"/>
      <c r="Q545" s="134"/>
      <c r="R545" s="134"/>
      <c r="S545" s="134"/>
      <c r="T545" s="134"/>
      <c r="U545" s="134"/>
      <c r="V545" s="134"/>
      <c r="W545" s="134"/>
      <c r="X545" s="134"/>
      <c r="Y545" s="134"/>
      <c r="Z545" s="134"/>
      <c r="AA545" s="134"/>
      <c r="AB545" s="134"/>
      <c r="AC545" s="134"/>
      <c r="AD545" s="134"/>
      <c r="AE545" s="134"/>
      <c r="AF545" s="134"/>
      <c r="AG545" s="134"/>
      <c r="AH545" s="134"/>
      <c r="AI545" s="134"/>
      <c r="AJ545" s="134"/>
      <c r="AK545" s="134"/>
      <c r="AL545" s="134"/>
      <c r="AM545" s="134"/>
      <c r="AN545" s="134"/>
      <c r="AO545" s="134"/>
      <c r="AP545" s="134"/>
      <c r="AQ545" s="134"/>
      <c r="AR545" s="134"/>
      <c r="AS545" s="134"/>
      <c r="AT545" s="134"/>
      <c r="AU545" s="134"/>
      <c r="AV545" s="134"/>
      <c r="AW545" s="134"/>
      <c r="AX545" s="134"/>
      <c r="AY545" s="134"/>
      <c r="AZ545" s="134"/>
      <c r="BA545" s="134"/>
      <c r="BB545" s="134"/>
      <c r="BC545" s="134"/>
      <c r="BD545" s="134"/>
      <c r="BE545" s="134"/>
      <c r="BF545" s="134"/>
      <c r="BG545" s="134"/>
      <c r="BH545" s="134"/>
      <c r="BI545" s="134"/>
      <c r="BJ545" s="134"/>
      <c r="BK545" s="134"/>
      <c r="BL545" s="134"/>
      <c r="BM545" s="134"/>
      <c r="BN545" s="134"/>
      <c r="BO545" s="134"/>
      <c r="BP545" s="134"/>
      <c r="BQ545" s="134"/>
      <c r="BR545" s="134"/>
      <c r="BS545" s="134"/>
      <c r="BT545" s="134"/>
      <c r="BU545" s="134"/>
      <c r="BV545" s="134"/>
      <c r="BW545" s="134"/>
      <c r="BX545" s="134"/>
      <c r="BY545" s="134"/>
      <c r="BZ545" s="134"/>
      <c r="CA545" s="134"/>
      <c r="CB545" s="134"/>
      <c r="CC545" s="134"/>
      <c r="CD545" s="134"/>
      <c r="CE545" s="134"/>
      <c r="CF545" s="134"/>
      <c r="CG545" s="134"/>
      <c r="CH545" s="134"/>
      <c r="CI545" s="134"/>
      <c r="CJ545" s="134"/>
      <c r="CK545" s="134"/>
      <c r="CL545" s="134"/>
      <c r="CM545" s="134"/>
      <c r="CN545" s="134"/>
      <c r="CO545" s="134"/>
      <c r="CP545" s="134"/>
      <c r="CQ545" s="134"/>
      <c r="CR545" s="134"/>
      <c r="CS545" s="134"/>
      <c r="CT545" s="134"/>
      <c r="CU545" s="134"/>
      <c r="CV545" s="134"/>
      <c r="CW545" s="134"/>
      <c r="CX545" s="134"/>
      <c r="CY545" s="134"/>
      <c r="CZ545" s="134"/>
      <c r="DA545" s="134"/>
      <c r="DB545" s="134"/>
      <c r="DC545" s="134"/>
      <c r="DD545" s="134"/>
      <c r="DE545" s="134"/>
      <c r="DF545" s="134"/>
      <c r="DG545" s="134"/>
      <c r="DH545" s="134"/>
      <c r="DI545" s="134"/>
      <c r="DJ545" s="134"/>
      <c r="DK545" s="134"/>
      <c r="DL545" s="134"/>
      <c r="DM545" s="134"/>
      <c r="DN545" s="134"/>
      <c r="DO545" s="134"/>
      <c r="DP545" s="134"/>
      <c r="DQ545" s="134"/>
      <c r="DR545" s="134"/>
      <c r="DS545" s="134"/>
      <c r="DT545" s="134"/>
      <c r="DU545" s="134"/>
      <c r="DV545" s="134"/>
      <c r="DW545" s="134"/>
      <c r="DX545" s="134"/>
      <c r="DY545" s="134"/>
      <c r="DZ545" s="134"/>
      <c r="EA545" s="134"/>
      <c r="EB545" s="134"/>
      <c r="EC545" s="134"/>
      <c r="ED545" s="134"/>
      <c r="EE545" s="134"/>
      <c r="EF545" s="134"/>
      <c r="EG545" s="134"/>
      <c r="EH545" s="134"/>
      <c r="EI545" s="134"/>
      <c r="EJ545" s="134"/>
      <c r="EK545" s="134"/>
      <c r="EL545" s="134"/>
      <c r="EM545" s="134"/>
      <c r="EN545" s="134"/>
      <c r="EO545" s="134"/>
      <c r="EP545" s="134"/>
      <c r="EQ545" s="134"/>
      <c r="ER545" s="134"/>
      <c r="ES545" s="134"/>
      <c r="ET545" s="134"/>
      <c r="EU545" s="134"/>
      <c r="EV545" s="134"/>
      <c r="EW545" s="134"/>
      <c r="EX545" s="134"/>
      <c r="EY545" s="134"/>
      <c r="EZ545" s="134"/>
      <c r="FA545" s="134"/>
      <c r="FB545" s="134"/>
      <c r="FC545" s="134"/>
      <c r="FD545" s="134"/>
      <c r="FE545" s="134"/>
      <c r="FF545" s="134"/>
      <c r="FG545" s="134"/>
      <c r="FH545" s="134"/>
      <c r="FI545" s="134"/>
      <c r="FJ545" s="134"/>
      <c r="FK545" s="134"/>
      <c r="FL545" s="134"/>
      <c r="FM545" s="134"/>
      <c r="FN545" s="134"/>
      <c r="FO545" s="134"/>
      <c r="FP545" s="134"/>
      <c r="FQ545" s="134"/>
      <c r="FR545" s="134"/>
      <c r="FS545" s="134"/>
      <c r="FT545" s="134"/>
      <c r="FU545" s="134"/>
      <c r="FV545" s="134"/>
      <c r="FW545" s="134"/>
      <c r="FX545" s="134"/>
      <c r="FY545" s="134"/>
      <c r="FZ545" s="134"/>
      <c r="GA545" s="134"/>
      <c r="GB545" s="134"/>
      <c r="GC545" s="134"/>
      <c r="GD545" s="134"/>
      <c r="GE545" s="134"/>
      <c r="GF545" s="134"/>
      <c r="GG545" s="134"/>
      <c r="GH545" s="134"/>
      <c r="GI545" s="134"/>
      <c r="GJ545" s="134"/>
      <c r="GK545" s="134"/>
      <c r="GL545" s="134"/>
      <c r="GM545" s="134"/>
      <c r="GN545" s="134"/>
      <c r="GO545" s="134"/>
      <c r="GP545" s="134"/>
      <c r="GQ545" s="134"/>
      <c r="GR545" s="134"/>
      <c r="GS545" s="134"/>
      <c r="GT545" s="134"/>
      <c r="GU545" s="134"/>
      <c r="GV545" s="134"/>
      <c r="GW545" s="134"/>
      <c r="GX545" s="134"/>
      <c r="GY545" s="134"/>
      <c r="GZ545" s="134"/>
      <c r="HA545" s="134"/>
      <c r="HB545" s="134"/>
      <c r="HC545" s="134"/>
      <c r="HD545" s="134"/>
      <c r="HE545" s="134"/>
      <c r="HF545" s="134"/>
      <c r="HG545" s="134"/>
      <c r="HH545" s="134"/>
      <c r="HI545" s="134"/>
      <c r="HJ545" s="134"/>
      <c r="HK545" s="134"/>
      <c r="HL545" s="134"/>
      <c r="HM545" s="134"/>
      <c r="HN545" s="134"/>
      <c r="HO545" s="134"/>
      <c r="HP545" s="134"/>
      <c r="HQ545" s="134"/>
      <c r="HR545" s="134"/>
      <c r="HS545" s="134"/>
      <c r="HT545" s="134"/>
      <c r="HU545" s="134"/>
      <c r="HV545" s="134"/>
      <c r="HW545" s="134"/>
      <c r="HX545" s="134"/>
      <c r="HY545" s="134"/>
      <c r="HZ545" s="134"/>
      <c r="IA545" s="134"/>
      <c r="IB545" s="134"/>
      <c r="IC545" s="134"/>
      <c r="ID545" s="134"/>
      <c r="IE545" s="134"/>
      <c r="IF545" s="134"/>
      <c r="IG545" s="134"/>
      <c r="IH545" s="134"/>
      <c r="II545" s="134"/>
      <c r="IJ545" s="134"/>
      <c r="IK545" s="134"/>
      <c r="IL545" s="134"/>
      <c r="IM545" s="134"/>
      <c r="IN545" s="134"/>
      <c r="IO545" s="134"/>
      <c r="IP545" s="134"/>
      <c r="IQ545" s="134"/>
      <c r="IR545" s="134"/>
      <c r="IS545" s="134"/>
      <c r="IT545" s="134"/>
      <c r="IU545" s="134"/>
      <c r="IV545" s="134"/>
    </row>
    <row r="546" spans="1:256" s="28" customFormat="1" ht="18" customHeight="1">
      <c r="A546" s="132" t="s">
        <v>478</v>
      </c>
      <c r="B546" s="59"/>
      <c r="C546" s="39"/>
      <c r="D546" s="61"/>
      <c r="E546" s="62"/>
      <c r="F546" s="46"/>
      <c r="G546" s="63"/>
      <c r="O546" s="69"/>
      <c r="P546" s="15"/>
      <c r="Q546" s="15"/>
      <c r="R546" s="15"/>
      <c r="S546" s="15"/>
      <c r="T546" s="15"/>
      <c r="U546" s="15"/>
      <c r="V546" s="15"/>
      <c r="W546" s="15"/>
      <c r="X546" s="15"/>
      <c r="Y546" s="15"/>
      <c r="Z546" s="15"/>
      <c r="AA546" s="15"/>
      <c r="AB546" s="15"/>
      <c r="AC546" s="15"/>
      <c r="AD546" s="15"/>
      <c r="AE546" s="15"/>
      <c r="AF546" s="15"/>
      <c r="AG546" s="15"/>
      <c r="AH546" s="15"/>
      <c r="AI546" s="15"/>
      <c r="AJ546" s="15"/>
      <c r="AK546" s="15"/>
      <c r="AL546" s="15"/>
      <c r="AM546" s="15"/>
      <c r="AN546" s="15"/>
      <c r="AO546" s="15"/>
      <c r="AP546" s="15"/>
      <c r="AQ546" s="15"/>
      <c r="AR546" s="15"/>
      <c r="AS546" s="15"/>
      <c r="AT546" s="15"/>
      <c r="AU546" s="15"/>
      <c r="AV546" s="15"/>
      <c r="AW546" s="15"/>
      <c r="AX546" s="15"/>
      <c r="AY546" s="15"/>
      <c r="AZ546" s="15"/>
      <c r="BA546" s="15"/>
      <c r="BB546" s="15"/>
      <c r="BC546" s="15"/>
      <c r="BD546" s="15"/>
      <c r="BE546" s="15"/>
      <c r="BF546" s="15"/>
      <c r="BG546" s="15"/>
      <c r="BH546" s="15"/>
      <c r="BI546" s="15"/>
      <c r="BJ546" s="15"/>
      <c r="BK546" s="15"/>
      <c r="BL546" s="15"/>
      <c r="BM546" s="15"/>
      <c r="BN546" s="15"/>
      <c r="BO546" s="15"/>
      <c r="BP546" s="15"/>
      <c r="BQ546" s="15"/>
      <c r="BR546" s="15"/>
      <c r="BS546" s="15"/>
      <c r="BT546" s="15"/>
      <c r="BU546" s="15"/>
      <c r="BV546" s="15"/>
      <c r="BW546" s="15"/>
      <c r="BX546" s="15"/>
      <c r="BY546" s="15"/>
      <c r="BZ546" s="15"/>
      <c r="CA546" s="15"/>
      <c r="CB546" s="15"/>
      <c r="CC546" s="15"/>
      <c r="CD546" s="15"/>
      <c r="CE546" s="15"/>
      <c r="CF546" s="15"/>
      <c r="CG546" s="15"/>
      <c r="CH546" s="15"/>
      <c r="CI546" s="15"/>
      <c r="CJ546" s="15"/>
      <c r="CK546" s="15"/>
      <c r="CL546" s="15"/>
      <c r="CM546" s="15"/>
      <c r="CN546" s="15"/>
      <c r="CO546" s="15"/>
      <c r="CP546" s="15"/>
      <c r="CQ546" s="15"/>
      <c r="CR546" s="15"/>
      <c r="CS546" s="15"/>
      <c r="CT546" s="15"/>
      <c r="CU546" s="15"/>
      <c r="CV546" s="15"/>
      <c r="CW546" s="15"/>
      <c r="CX546" s="15"/>
      <c r="CY546" s="15"/>
      <c r="CZ546" s="15"/>
      <c r="DA546" s="15"/>
      <c r="DB546" s="15"/>
      <c r="DC546" s="15"/>
      <c r="DD546" s="15"/>
      <c r="DE546" s="15"/>
      <c r="DF546" s="15"/>
      <c r="DG546" s="15"/>
      <c r="DH546" s="15"/>
      <c r="DI546" s="15"/>
      <c r="DJ546" s="15"/>
      <c r="DK546" s="15"/>
      <c r="DL546" s="15"/>
      <c r="DM546" s="15"/>
      <c r="DN546" s="15"/>
      <c r="DO546" s="15"/>
      <c r="DP546" s="15"/>
      <c r="DQ546" s="15"/>
      <c r="DR546" s="15"/>
      <c r="DS546" s="15"/>
      <c r="DT546" s="15"/>
      <c r="DU546" s="15"/>
      <c r="DV546" s="15"/>
      <c r="DW546" s="15"/>
      <c r="DX546" s="15"/>
      <c r="DY546" s="15"/>
      <c r="DZ546" s="15"/>
      <c r="EA546" s="15"/>
      <c r="EB546" s="15"/>
      <c r="EC546" s="15"/>
      <c r="ED546" s="15"/>
      <c r="EE546" s="15"/>
      <c r="EF546" s="15"/>
      <c r="EG546" s="15"/>
      <c r="EH546" s="15"/>
      <c r="EI546" s="15"/>
      <c r="EJ546" s="15"/>
      <c r="EK546" s="15"/>
      <c r="EL546" s="15"/>
      <c r="EM546" s="15"/>
      <c r="EN546" s="15"/>
      <c r="EO546" s="15"/>
      <c r="EP546" s="15"/>
      <c r="EQ546" s="15"/>
      <c r="ER546" s="15"/>
      <c r="ES546" s="15"/>
      <c r="ET546" s="15"/>
      <c r="EU546" s="15"/>
      <c r="EV546" s="15"/>
      <c r="EW546" s="15"/>
      <c r="EX546" s="15"/>
      <c r="EY546" s="15"/>
      <c r="EZ546" s="15"/>
      <c r="FA546" s="15"/>
      <c r="FB546" s="15"/>
      <c r="FC546" s="15"/>
      <c r="FD546" s="15"/>
      <c r="FE546" s="15"/>
      <c r="FF546" s="15"/>
      <c r="FG546" s="15"/>
      <c r="FH546" s="15"/>
      <c r="FI546" s="15"/>
      <c r="FJ546" s="15"/>
      <c r="FK546" s="15"/>
      <c r="FL546" s="15"/>
      <c r="FM546" s="15"/>
      <c r="FN546" s="15"/>
      <c r="FO546" s="15"/>
      <c r="FP546" s="15"/>
      <c r="FQ546" s="15"/>
      <c r="FR546" s="15"/>
      <c r="FS546" s="15"/>
      <c r="FT546" s="15"/>
      <c r="FU546" s="15"/>
      <c r="FV546" s="15"/>
      <c r="FW546" s="15"/>
      <c r="FX546" s="15"/>
      <c r="FY546" s="15"/>
      <c r="FZ546" s="15"/>
      <c r="GA546" s="15"/>
      <c r="GB546" s="15"/>
      <c r="GC546" s="15"/>
      <c r="GD546" s="15"/>
      <c r="GE546" s="15"/>
      <c r="GF546" s="15"/>
      <c r="GG546" s="15"/>
      <c r="GH546" s="15"/>
      <c r="GI546" s="15"/>
      <c r="GJ546" s="15"/>
      <c r="GK546" s="15"/>
      <c r="GL546" s="15"/>
      <c r="GM546" s="15"/>
      <c r="GN546" s="15"/>
      <c r="GO546" s="15"/>
      <c r="GP546" s="15"/>
      <c r="GQ546" s="15"/>
      <c r="GR546" s="15"/>
      <c r="GS546" s="15"/>
      <c r="GT546" s="15"/>
      <c r="GU546" s="15"/>
      <c r="GV546" s="15"/>
      <c r="GW546" s="15"/>
      <c r="GX546" s="15"/>
      <c r="GY546" s="15"/>
      <c r="GZ546" s="15"/>
      <c r="HA546" s="15"/>
      <c r="HB546" s="15"/>
      <c r="HC546" s="15"/>
      <c r="HD546" s="15"/>
      <c r="HE546" s="15"/>
      <c r="HF546" s="15"/>
      <c r="HG546" s="15"/>
      <c r="HH546" s="15"/>
      <c r="HI546" s="15"/>
      <c r="HJ546" s="15"/>
      <c r="HK546" s="15"/>
      <c r="HL546" s="15"/>
      <c r="HM546" s="15"/>
      <c r="HN546" s="15"/>
      <c r="HO546" s="15"/>
      <c r="HP546" s="15"/>
      <c r="HQ546" s="15"/>
      <c r="HR546" s="15"/>
      <c r="HS546" s="15"/>
      <c r="HT546" s="15"/>
      <c r="HU546" s="15"/>
      <c r="HV546" s="15"/>
      <c r="HW546" s="15"/>
      <c r="HX546" s="15"/>
      <c r="HY546" s="15"/>
      <c r="HZ546" s="15"/>
      <c r="IA546" s="15"/>
      <c r="IB546" s="15"/>
      <c r="IC546" s="15"/>
      <c r="ID546" s="15"/>
      <c r="IE546" s="15"/>
      <c r="IF546" s="15"/>
      <c r="IG546" s="15"/>
      <c r="IH546" s="15"/>
      <c r="II546" s="15"/>
      <c r="IJ546" s="15"/>
      <c r="IK546" s="15"/>
      <c r="IL546" s="15"/>
      <c r="IM546" s="15"/>
      <c r="IN546" s="15"/>
      <c r="IO546" s="15"/>
      <c r="IP546" s="15"/>
      <c r="IQ546" s="15"/>
      <c r="IR546" s="15"/>
      <c r="IS546" s="15"/>
      <c r="IT546" s="15"/>
      <c r="IU546" s="15"/>
      <c r="IV546" s="15"/>
    </row>
    <row r="547" spans="1:256" s="28" customFormat="1" ht="14.25" customHeight="1">
      <c r="A547" s="67"/>
      <c r="B547" s="19"/>
      <c r="C547" s="60"/>
      <c r="D547" s="49"/>
      <c r="E547" s="52"/>
      <c r="F547" s="383"/>
      <c r="G547" s="35"/>
      <c r="O547" s="69"/>
      <c r="P547" s="15"/>
      <c r="Q547" s="15"/>
      <c r="R547" s="15"/>
      <c r="S547" s="15"/>
      <c r="T547" s="15"/>
      <c r="U547" s="15"/>
      <c r="V547" s="15"/>
      <c r="W547" s="15"/>
      <c r="X547" s="15"/>
      <c r="Y547" s="15"/>
      <c r="Z547" s="15"/>
      <c r="AA547" s="15"/>
      <c r="AB547" s="15"/>
      <c r="AC547" s="15"/>
      <c r="AD547" s="15"/>
      <c r="AE547" s="15"/>
      <c r="AF547" s="15"/>
      <c r="AG547" s="15"/>
      <c r="AH547" s="15"/>
      <c r="AI547" s="15"/>
      <c r="AJ547" s="15"/>
      <c r="AK547" s="15"/>
      <c r="AL547" s="15"/>
      <c r="AM547" s="15"/>
      <c r="AN547" s="15"/>
      <c r="AO547" s="15"/>
      <c r="AP547" s="15"/>
      <c r="AQ547" s="15"/>
      <c r="AR547" s="15"/>
      <c r="AS547" s="15"/>
      <c r="AT547" s="15"/>
      <c r="AU547" s="15"/>
      <c r="AV547" s="15"/>
      <c r="AW547" s="15"/>
      <c r="AX547" s="15"/>
      <c r="AY547" s="15"/>
      <c r="AZ547" s="15"/>
      <c r="BA547" s="15"/>
      <c r="BB547" s="15"/>
      <c r="BC547" s="15"/>
      <c r="BD547" s="15"/>
      <c r="BE547" s="15"/>
      <c r="BF547" s="15"/>
      <c r="BG547" s="15"/>
      <c r="BH547" s="15"/>
      <c r="BI547" s="15"/>
      <c r="BJ547" s="15"/>
      <c r="BK547" s="15"/>
      <c r="BL547" s="15"/>
      <c r="BM547" s="15"/>
      <c r="BN547" s="15"/>
      <c r="BO547" s="15"/>
      <c r="BP547" s="15"/>
      <c r="BQ547" s="15"/>
      <c r="BR547" s="15"/>
      <c r="BS547" s="15"/>
      <c r="BT547" s="15"/>
      <c r="BU547" s="15"/>
      <c r="BV547" s="15"/>
      <c r="BW547" s="15"/>
      <c r="BX547" s="15"/>
      <c r="BY547" s="15"/>
      <c r="BZ547" s="15"/>
      <c r="CA547" s="15"/>
      <c r="CB547" s="15"/>
      <c r="CC547" s="15"/>
      <c r="CD547" s="15"/>
      <c r="CE547" s="15"/>
      <c r="CF547" s="15"/>
      <c r="CG547" s="15"/>
      <c r="CH547" s="15"/>
      <c r="CI547" s="15"/>
      <c r="CJ547" s="15"/>
      <c r="CK547" s="15"/>
      <c r="CL547" s="15"/>
      <c r="CM547" s="15"/>
      <c r="CN547" s="15"/>
      <c r="CO547" s="15"/>
      <c r="CP547" s="15"/>
      <c r="CQ547" s="15"/>
      <c r="CR547" s="15"/>
      <c r="CS547" s="15"/>
      <c r="CT547" s="15"/>
      <c r="CU547" s="15"/>
      <c r="CV547" s="15"/>
      <c r="CW547" s="15"/>
      <c r="CX547" s="15"/>
      <c r="CY547" s="15"/>
      <c r="CZ547" s="15"/>
      <c r="DA547" s="15"/>
      <c r="DB547" s="15"/>
      <c r="DC547" s="15"/>
      <c r="DD547" s="15"/>
      <c r="DE547" s="15"/>
      <c r="DF547" s="15"/>
      <c r="DG547" s="15"/>
      <c r="DH547" s="15"/>
      <c r="DI547" s="15"/>
      <c r="DJ547" s="15"/>
      <c r="DK547" s="15"/>
      <c r="DL547" s="15"/>
      <c r="DM547" s="15"/>
      <c r="DN547" s="15"/>
      <c r="DO547" s="15"/>
      <c r="DP547" s="15"/>
      <c r="DQ547" s="15"/>
      <c r="DR547" s="15"/>
      <c r="DS547" s="15"/>
      <c r="DT547" s="15"/>
      <c r="DU547" s="15"/>
      <c r="DV547" s="15"/>
      <c r="DW547" s="15"/>
      <c r="DX547" s="15"/>
      <c r="DY547" s="15"/>
      <c r="DZ547" s="15"/>
      <c r="EA547" s="15"/>
      <c r="EB547" s="15"/>
      <c r="EC547" s="15"/>
      <c r="ED547" s="15"/>
      <c r="EE547" s="15"/>
      <c r="EF547" s="15"/>
      <c r="EG547" s="15"/>
      <c r="EH547" s="15"/>
      <c r="EI547" s="15"/>
      <c r="EJ547" s="15"/>
      <c r="EK547" s="15"/>
      <c r="EL547" s="15"/>
      <c r="EM547" s="15"/>
      <c r="EN547" s="15"/>
      <c r="EO547" s="15"/>
      <c r="EP547" s="15"/>
      <c r="EQ547" s="15"/>
      <c r="ER547" s="15"/>
      <c r="ES547" s="15"/>
      <c r="ET547" s="15"/>
      <c r="EU547" s="15"/>
      <c r="EV547" s="15"/>
      <c r="EW547" s="15"/>
      <c r="EX547" s="15"/>
      <c r="EY547" s="15"/>
      <c r="EZ547" s="15"/>
      <c r="FA547" s="15"/>
      <c r="FB547" s="15"/>
      <c r="FC547" s="15"/>
      <c r="FD547" s="15"/>
      <c r="FE547" s="15"/>
      <c r="FF547" s="15"/>
      <c r="FG547" s="15"/>
      <c r="FH547" s="15"/>
      <c r="FI547" s="15"/>
      <c r="FJ547" s="15"/>
      <c r="FK547" s="15"/>
      <c r="FL547" s="15"/>
      <c r="FM547" s="15"/>
      <c r="FN547" s="15"/>
      <c r="FO547" s="15"/>
      <c r="FP547" s="15"/>
      <c r="FQ547" s="15"/>
      <c r="FR547" s="15"/>
      <c r="FS547" s="15"/>
      <c r="FT547" s="15"/>
      <c r="FU547" s="15"/>
      <c r="FV547" s="15"/>
      <c r="FW547" s="15"/>
      <c r="FX547" s="15"/>
      <c r="FY547" s="15"/>
      <c r="FZ547" s="15"/>
      <c r="GA547" s="15"/>
      <c r="GB547" s="15"/>
      <c r="GC547" s="15"/>
      <c r="GD547" s="15"/>
      <c r="GE547" s="15"/>
      <c r="GF547" s="15"/>
      <c r="GG547" s="15"/>
      <c r="GH547" s="15"/>
      <c r="GI547" s="15"/>
      <c r="GJ547" s="15"/>
      <c r="GK547" s="15"/>
      <c r="GL547" s="15"/>
      <c r="GM547" s="15"/>
      <c r="GN547" s="15"/>
      <c r="GO547" s="15"/>
      <c r="GP547" s="15"/>
      <c r="GQ547" s="15"/>
      <c r="GR547" s="15"/>
      <c r="GS547" s="15"/>
      <c r="GT547" s="15"/>
      <c r="GU547" s="15"/>
      <c r="GV547" s="15"/>
      <c r="GW547" s="15"/>
      <c r="GX547" s="15"/>
      <c r="GY547" s="15"/>
      <c r="GZ547" s="15"/>
      <c r="HA547" s="15"/>
      <c r="HB547" s="15"/>
      <c r="HC547" s="15"/>
      <c r="HD547" s="15"/>
      <c r="HE547" s="15"/>
      <c r="HF547" s="15"/>
      <c r="HG547" s="15"/>
      <c r="HH547" s="15"/>
      <c r="HI547" s="15"/>
      <c r="HJ547" s="15"/>
      <c r="HK547" s="15"/>
      <c r="HL547" s="15"/>
      <c r="HM547" s="15"/>
      <c r="HN547" s="15"/>
      <c r="HO547" s="15"/>
      <c r="HP547" s="15"/>
      <c r="HQ547" s="15"/>
      <c r="HR547" s="15"/>
      <c r="HS547" s="15"/>
      <c r="HT547" s="15"/>
      <c r="HU547" s="15"/>
      <c r="HV547" s="15"/>
      <c r="HW547" s="15"/>
      <c r="HX547" s="15"/>
      <c r="HY547" s="15"/>
      <c r="HZ547" s="15"/>
      <c r="IA547" s="15"/>
      <c r="IB547" s="15"/>
      <c r="IC547" s="15"/>
      <c r="ID547" s="15"/>
      <c r="IE547" s="15"/>
      <c r="IF547" s="15"/>
      <c r="IG547" s="15"/>
      <c r="IH547" s="15"/>
      <c r="II547" s="15"/>
      <c r="IJ547" s="15"/>
      <c r="IK547" s="15"/>
      <c r="IL547" s="15"/>
      <c r="IM547" s="15"/>
      <c r="IN547" s="15"/>
      <c r="IO547" s="15"/>
      <c r="IP547" s="15"/>
      <c r="IQ547" s="15"/>
      <c r="IR547" s="15"/>
      <c r="IS547" s="15"/>
      <c r="IT547" s="15"/>
      <c r="IU547" s="15"/>
      <c r="IV547" s="15"/>
    </row>
    <row r="548" spans="1:256" s="28" customFormat="1" ht="15" customHeight="1">
      <c r="A548" s="55" t="s">
        <v>969</v>
      </c>
      <c r="B548"/>
      <c r="C548" s="39"/>
      <c r="D548" s="15"/>
      <c r="E548" s="15"/>
      <c r="F548" s="15"/>
      <c r="G548"/>
      <c r="O548" s="69"/>
      <c r="P548" s="15"/>
      <c r="Q548" s="15"/>
      <c r="R548" s="15"/>
      <c r="S548" s="15"/>
      <c r="T548" s="15"/>
      <c r="U548" s="15"/>
      <c r="V548" s="15"/>
      <c r="W548" s="15"/>
      <c r="X548" s="15"/>
      <c r="Y548" s="15"/>
      <c r="Z548" s="15"/>
      <c r="AA548" s="15"/>
      <c r="AB548" s="15"/>
      <c r="AC548" s="15"/>
      <c r="AD548" s="15"/>
      <c r="AE548" s="15"/>
      <c r="AF548" s="15"/>
      <c r="AG548" s="15"/>
      <c r="AH548" s="15"/>
      <c r="AI548" s="15"/>
      <c r="AJ548" s="15"/>
      <c r="AK548" s="15"/>
      <c r="AL548" s="15"/>
      <c r="AM548" s="15"/>
      <c r="AN548" s="15"/>
      <c r="AO548" s="15"/>
      <c r="AP548" s="15"/>
      <c r="AQ548" s="15"/>
      <c r="AR548" s="15"/>
      <c r="AS548" s="15"/>
      <c r="AT548" s="15"/>
      <c r="AU548" s="15"/>
      <c r="AV548" s="15"/>
      <c r="AW548" s="15"/>
      <c r="AX548" s="15"/>
      <c r="AY548" s="15"/>
      <c r="AZ548" s="15"/>
      <c r="BA548" s="15"/>
      <c r="BB548" s="15"/>
      <c r="BC548" s="15"/>
      <c r="BD548" s="15"/>
      <c r="BE548" s="15"/>
      <c r="BF548" s="15"/>
      <c r="BG548" s="15"/>
      <c r="BH548" s="15"/>
      <c r="BI548" s="15"/>
      <c r="BJ548" s="15"/>
      <c r="BK548" s="15"/>
      <c r="BL548" s="15"/>
      <c r="BM548" s="15"/>
      <c r="BN548" s="15"/>
      <c r="BO548" s="15"/>
      <c r="BP548" s="15"/>
      <c r="BQ548" s="15"/>
      <c r="BR548" s="15"/>
      <c r="BS548" s="15"/>
      <c r="BT548" s="15"/>
      <c r="BU548" s="15"/>
      <c r="BV548" s="15"/>
      <c r="BW548" s="15"/>
      <c r="BX548" s="15"/>
      <c r="BY548" s="15"/>
      <c r="BZ548" s="15"/>
      <c r="CA548" s="15"/>
      <c r="CB548" s="15"/>
      <c r="CC548" s="15"/>
      <c r="CD548" s="15"/>
      <c r="CE548" s="15"/>
      <c r="CF548" s="15"/>
      <c r="CG548" s="15"/>
      <c r="CH548" s="15"/>
      <c r="CI548" s="15"/>
      <c r="CJ548" s="15"/>
      <c r="CK548" s="15"/>
      <c r="CL548" s="15"/>
      <c r="CM548" s="15"/>
      <c r="CN548" s="15"/>
      <c r="CO548" s="15"/>
      <c r="CP548" s="15"/>
      <c r="CQ548" s="15"/>
      <c r="CR548" s="15"/>
      <c r="CS548" s="15"/>
      <c r="CT548" s="15"/>
      <c r="CU548" s="15"/>
      <c r="CV548" s="15"/>
      <c r="CW548" s="15"/>
      <c r="CX548" s="15"/>
      <c r="CY548" s="15"/>
      <c r="CZ548" s="15"/>
      <c r="DA548" s="15"/>
      <c r="DB548" s="15"/>
      <c r="DC548" s="15"/>
      <c r="DD548" s="15"/>
      <c r="DE548" s="15"/>
      <c r="DF548" s="15"/>
      <c r="DG548" s="15"/>
      <c r="DH548" s="15"/>
      <c r="DI548" s="15"/>
      <c r="DJ548" s="15"/>
      <c r="DK548" s="15"/>
      <c r="DL548" s="15"/>
      <c r="DM548" s="15"/>
      <c r="DN548" s="15"/>
      <c r="DO548" s="15"/>
      <c r="DP548" s="15"/>
      <c r="DQ548" s="15"/>
      <c r="DR548" s="15"/>
      <c r="DS548" s="15"/>
      <c r="DT548" s="15"/>
      <c r="DU548" s="15"/>
      <c r="DV548" s="15"/>
      <c r="DW548" s="15"/>
      <c r="DX548" s="15"/>
      <c r="DY548" s="15"/>
      <c r="DZ548" s="15"/>
      <c r="EA548" s="15"/>
      <c r="EB548" s="15"/>
      <c r="EC548" s="15"/>
      <c r="ED548" s="15"/>
      <c r="EE548" s="15"/>
      <c r="EF548" s="15"/>
      <c r="EG548" s="15"/>
      <c r="EH548" s="15"/>
      <c r="EI548" s="15"/>
      <c r="EJ548" s="15"/>
      <c r="EK548" s="15"/>
      <c r="EL548" s="15"/>
      <c r="EM548" s="15"/>
      <c r="EN548" s="15"/>
      <c r="EO548" s="15"/>
      <c r="EP548" s="15"/>
      <c r="EQ548" s="15"/>
      <c r="ER548" s="15"/>
      <c r="ES548" s="15"/>
      <c r="ET548" s="15"/>
      <c r="EU548" s="15"/>
      <c r="EV548" s="15"/>
      <c r="EW548" s="15"/>
      <c r="EX548" s="15"/>
      <c r="EY548" s="15"/>
      <c r="EZ548" s="15"/>
      <c r="FA548" s="15"/>
      <c r="FB548" s="15"/>
      <c r="FC548" s="15"/>
      <c r="FD548" s="15"/>
      <c r="FE548" s="15"/>
      <c r="FF548" s="15"/>
      <c r="FG548" s="15"/>
      <c r="FH548" s="15"/>
      <c r="FI548" s="15"/>
      <c r="FJ548" s="15"/>
      <c r="FK548" s="15"/>
      <c r="FL548" s="15"/>
      <c r="FM548" s="15"/>
      <c r="FN548" s="15"/>
      <c r="FO548" s="15"/>
      <c r="FP548" s="15"/>
      <c r="FQ548" s="15"/>
      <c r="FR548" s="15"/>
      <c r="FS548" s="15"/>
      <c r="FT548" s="15"/>
      <c r="FU548" s="15"/>
      <c r="FV548" s="15"/>
      <c r="FW548" s="15"/>
      <c r="FX548" s="15"/>
      <c r="FY548" s="15"/>
      <c r="FZ548" s="15"/>
      <c r="GA548" s="15"/>
      <c r="GB548" s="15"/>
      <c r="GC548" s="15"/>
      <c r="GD548" s="15"/>
      <c r="GE548" s="15"/>
      <c r="GF548" s="15"/>
      <c r="GG548" s="15"/>
      <c r="GH548" s="15"/>
      <c r="GI548" s="15"/>
      <c r="GJ548" s="15"/>
      <c r="GK548" s="15"/>
      <c r="GL548" s="15"/>
      <c r="GM548" s="15"/>
      <c r="GN548" s="15"/>
      <c r="GO548" s="15"/>
      <c r="GP548" s="15"/>
      <c r="GQ548" s="15"/>
      <c r="GR548" s="15"/>
      <c r="GS548" s="15"/>
      <c r="GT548" s="15"/>
      <c r="GU548" s="15"/>
      <c r="GV548" s="15"/>
      <c r="GW548" s="15"/>
      <c r="GX548" s="15"/>
      <c r="GY548" s="15"/>
      <c r="GZ548" s="15"/>
      <c r="HA548" s="15"/>
      <c r="HB548" s="15"/>
      <c r="HC548" s="15"/>
      <c r="HD548" s="15"/>
      <c r="HE548" s="15"/>
      <c r="HF548" s="15"/>
      <c r="HG548" s="15"/>
      <c r="HH548" s="15"/>
      <c r="HI548" s="15"/>
      <c r="HJ548" s="15"/>
      <c r="HK548" s="15"/>
      <c r="HL548" s="15"/>
      <c r="HM548" s="15"/>
      <c r="HN548" s="15"/>
      <c r="HO548" s="15"/>
      <c r="HP548" s="15"/>
      <c r="HQ548" s="15"/>
      <c r="HR548" s="15"/>
      <c r="HS548" s="15"/>
      <c r="HT548" s="15"/>
      <c r="HU548" s="15"/>
      <c r="HV548" s="15"/>
      <c r="HW548" s="15"/>
      <c r="HX548" s="15"/>
      <c r="HY548" s="15"/>
      <c r="HZ548" s="15"/>
      <c r="IA548" s="15"/>
      <c r="IB548" s="15"/>
      <c r="IC548" s="15"/>
      <c r="ID548" s="15"/>
      <c r="IE548" s="15"/>
      <c r="IF548" s="15"/>
      <c r="IG548" s="15"/>
      <c r="IH548" s="15"/>
      <c r="II548" s="15"/>
      <c r="IJ548" s="15"/>
      <c r="IK548" s="15"/>
      <c r="IL548" s="15"/>
      <c r="IM548" s="15"/>
      <c r="IN548" s="15"/>
      <c r="IO548" s="15"/>
      <c r="IP548" s="15"/>
      <c r="IQ548" s="15"/>
      <c r="IR548" s="15"/>
      <c r="IS548" s="15"/>
      <c r="IT548" s="15"/>
      <c r="IU548" s="15"/>
      <c r="IV548" s="15"/>
    </row>
    <row r="549" spans="1:256" s="28" customFormat="1" ht="12" customHeight="1">
      <c r="A549" s="55"/>
      <c r="B549"/>
      <c r="C549" s="39"/>
      <c r="D549" s="15"/>
      <c r="E549" s="15"/>
      <c r="F549" s="15"/>
      <c r="G549"/>
      <c r="O549" s="69"/>
      <c r="P549" s="15"/>
      <c r="Q549" s="15"/>
      <c r="R549" s="15"/>
      <c r="S549" s="15"/>
      <c r="T549" s="15"/>
      <c r="U549" s="15"/>
      <c r="V549" s="15"/>
      <c r="W549" s="15"/>
      <c r="X549" s="15"/>
      <c r="Y549" s="15"/>
      <c r="Z549" s="15"/>
      <c r="AA549" s="15"/>
      <c r="AB549" s="15"/>
      <c r="AC549" s="15"/>
      <c r="AD549" s="15"/>
      <c r="AE549" s="15"/>
      <c r="AF549" s="15"/>
      <c r="AG549" s="15"/>
      <c r="AH549" s="15"/>
      <c r="AI549" s="15"/>
      <c r="AJ549" s="15"/>
      <c r="AK549" s="15"/>
      <c r="AL549" s="15"/>
      <c r="AM549" s="15"/>
      <c r="AN549" s="15"/>
      <c r="AO549" s="15"/>
      <c r="AP549" s="15"/>
      <c r="AQ549" s="15"/>
      <c r="AR549" s="15"/>
      <c r="AS549" s="15"/>
      <c r="AT549" s="15"/>
      <c r="AU549" s="15"/>
      <c r="AV549" s="15"/>
      <c r="AW549" s="15"/>
      <c r="AX549" s="15"/>
      <c r="AY549" s="15"/>
      <c r="AZ549" s="15"/>
      <c r="BA549" s="15"/>
      <c r="BB549" s="15"/>
      <c r="BC549" s="15"/>
      <c r="BD549" s="15"/>
      <c r="BE549" s="15"/>
      <c r="BF549" s="15"/>
      <c r="BG549" s="15"/>
      <c r="BH549" s="15"/>
      <c r="BI549" s="15"/>
      <c r="BJ549" s="15"/>
      <c r="BK549" s="15"/>
      <c r="BL549" s="15"/>
      <c r="BM549" s="15"/>
      <c r="BN549" s="15"/>
      <c r="BO549" s="15"/>
      <c r="BP549" s="15"/>
      <c r="BQ549" s="15"/>
      <c r="BR549" s="15"/>
      <c r="BS549" s="15"/>
      <c r="BT549" s="15"/>
      <c r="BU549" s="15"/>
      <c r="BV549" s="15"/>
      <c r="BW549" s="15"/>
      <c r="BX549" s="15"/>
      <c r="BY549" s="15"/>
      <c r="BZ549" s="15"/>
      <c r="CA549" s="15"/>
      <c r="CB549" s="15"/>
      <c r="CC549" s="15"/>
      <c r="CD549" s="15"/>
      <c r="CE549" s="15"/>
      <c r="CF549" s="15"/>
      <c r="CG549" s="15"/>
      <c r="CH549" s="15"/>
      <c r="CI549" s="15"/>
      <c r="CJ549" s="15"/>
      <c r="CK549" s="15"/>
      <c r="CL549" s="15"/>
      <c r="CM549" s="15"/>
      <c r="CN549" s="15"/>
      <c r="CO549" s="15"/>
      <c r="CP549" s="15"/>
      <c r="CQ549" s="15"/>
      <c r="CR549" s="15"/>
      <c r="CS549" s="15"/>
      <c r="CT549" s="15"/>
      <c r="CU549" s="15"/>
      <c r="CV549" s="15"/>
      <c r="CW549" s="15"/>
      <c r="CX549" s="15"/>
      <c r="CY549" s="15"/>
      <c r="CZ549" s="15"/>
      <c r="DA549" s="15"/>
      <c r="DB549" s="15"/>
      <c r="DC549" s="15"/>
      <c r="DD549" s="15"/>
      <c r="DE549" s="15"/>
      <c r="DF549" s="15"/>
      <c r="DG549" s="15"/>
      <c r="DH549" s="15"/>
      <c r="DI549" s="15"/>
      <c r="DJ549" s="15"/>
      <c r="DK549" s="15"/>
      <c r="DL549" s="15"/>
      <c r="DM549" s="15"/>
      <c r="DN549" s="15"/>
      <c r="DO549" s="15"/>
      <c r="DP549" s="15"/>
      <c r="DQ549" s="15"/>
      <c r="DR549" s="15"/>
      <c r="DS549" s="15"/>
      <c r="DT549" s="15"/>
      <c r="DU549" s="15"/>
      <c r="DV549" s="15"/>
      <c r="DW549" s="15"/>
      <c r="DX549" s="15"/>
      <c r="DY549" s="15"/>
      <c r="DZ549" s="15"/>
      <c r="EA549" s="15"/>
      <c r="EB549" s="15"/>
      <c r="EC549" s="15"/>
      <c r="ED549" s="15"/>
      <c r="EE549" s="15"/>
      <c r="EF549" s="15"/>
      <c r="EG549" s="15"/>
      <c r="EH549" s="15"/>
      <c r="EI549" s="15"/>
      <c r="EJ549" s="15"/>
      <c r="EK549" s="15"/>
      <c r="EL549" s="15"/>
      <c r="EM549" s="15"/>
      <c r="EN549" s="15"/>
      <c r="EO549" s="15"/>
      <c r="EP549" s="15"/>
      <c r="EQ549" s="15"/>
      <c r="ER549" s="15"/>
      <c r="ES549" s="15"/>
      <c r="ET549" s="15"/>
      <c r="EU549" s="15"/>
      <c r="EV549" s="15"/>
      <c r="EW549" s="15"/>
      <c r="EX549" s="15"/>
      <c r="EY549" s="15"/>
      <c r="EZ549" s="15"/>
      <c r="FA549" s="15"/>
      <c r="FB549" s="15"/>
      <c r="FC549" s="15"/>
      <c r="FD549" s="15"/>
      <c r="FE549" s="15"/>
      <c r="FF549" s="15"/>
      <c r="FG549" s="15"/>
      <c r="FH549" s="15"/>
      <c r="FI549" s="15"/>
      <c r="FJ549" s="15"/>
      <c r="FK549" s="15"/>
      <c r="FL549" s="15"/>
      <c r="FM549" s="15"/>
      <c r="FN549" s="15"/>
      <c r="FO549" s="15"/>
      <c r="FP549" s="15"/>
      <c r="FQ549" s="15"/>
      <c r="FR549" s="15"/>
      <c r="FS549" s="15"/>
      <c r="FT549" s="15"/>
      <c r="FU549" s="15"/>
      <c r="FV549" s="15"/>
      <c r="FW549" s="15"/>
      <c r="FX549" s="15"/>
      <c r="FY549" s="15"/>
      <c r="FZ549" s="15"/>
      <c r="GA549" s="15"/>
      <c r="GB549" s="15"/>
      <c r="GC549" s="15"/>
      <c r="GD549" s="15"/>
      <c r="GE549" s="15"/>
      <c r="GF549" s="15"/>
      <c r="GG549" s="15"/>
      <c r="GH549" s="15"/>
      <c r="GI549" s="15"/>
      <c r="GJ549" s="15"/>
      <c r="GK549" s="15"/>
      <c r="GL549" s="15"/>
      <c r="GM549" s="15"/>
      <c r="GN549" s="15"/>
      <c r="GO549" s="15"/>
      <c r="GP549" s="15"/>
      <c r="GQ549" s="15"/>
      <c r="GR549" s="15"/>
      <c r="GS549" s="15"/>
      <c r="GT549" s="15"/>
      <c r="GU549" s="15"/>
      <c r="GV549" s="15"/>
      <c r="GW549" s="15"/>
      <c r="GX549" s="15"/>
      <c r="GY549" s="15"/>
      <c r="GZ549" s="15"/>
      <c r="HA549" s="15"/>
      <c r="HB549" s="15"/>
      <c r="HC549" s="15"/>
      <c r="HD549" s="15"/>
      <c r="HE549" s="15"/>
      <c r="HF549" s="15"/>
      <c r="HG549" s="15"/>
      <c r="HH549" s="15"/>
      <c r="HI549" s="15"/>
      <c r="HJ549" s="15"/>
      <c r="HK549" s="15"/>
      <c r="HL549" s="15"/>
      <c r="HM549" s="15"/>
      <c r="HN549" s="15"/>
      <c r="HO549" s="15"/>
      <c r="HP549" s="15"/>
      <c r="HQ549" s="15"/>
      <c r="HR549" s="15"/>
      <c r="HS549" s="15"/>
      <c r="HT549" s="15"/>
      <c r="HU549" s="15"/>
      <c r="HV549" s="15"/>
      <c r="HW549" s="15"/>
      <c r="HX549" s="15"/>
      <c r="HY549" s="15"/>
      <c r="HZ549" s="15"/>
      <c r="IA549" s="15"/>
      <c r="IB549" s="15"/>
      <c r="IC549" s="15"/>
      <c r="ID549" s="15"/>
      <c r="IE549" s="15"/>
      <c r="IF549" s="15"/>
      <c r="IG549" s="15"/>
      <c r="IH549" s="15"/>
      <c r="II549" s="15"/>
      <c r="IJ549" s="15"/>
      <c r="IK549" s="15"/>
      <c r="IL549" s="15"/>
      <c r="IM549" s="15"/>
      <c r="IN549" s="15"/>
      <c r="IO549" s="15"/>
      <c r="IP549" s="15"/>
      <c r="IQ549" s="15"/>
      <c r="IR549" s="15"/>
      <c r="IS549" s="15"/>
      <c r="IT549" s="15"/>
      <c r="IU549" s="15"/>
      <c r="IV549" s="15"/>
    </row>
    <row r="550" spans="1:16" ht="26.25" customHeight="1">
      <c r="A550" s="71" t="s">
        <v>325</v>
      </c>
      <c r="B550" s="7" t="s">
        <v>327</v>
      </c>
      <c r="C550" s="5" t="s">
        <v>328</v>
      </c>
      <c r="D550" s="44" t="s">
        <v>471</v>
      </c>
      <c r="E550" s="51" t="s">
        <v>472</v>
      </c>
      <c r="F550" s="5" t="s">
        <v>299</v>
      </c>
      <c r="G550" s="43" t="s">
        <v>473</v>
      </c>
      <c r="P550" s="69"/>
    </row>
    <row r="551" spans="1:16" ht="38.25">
      <c r="A551" s="130" t="s">
        <v>847</v>
      </c>
      <c r="B551" s="133" t="s">
        <v>854</v>
      </c>
      <c r="C551" s="128" t="s">
        <v>64</v>
      </c>
      <c r="D551" s="156">
        <v>10000</v>
      </c>
      <c r="E551" s="298">
        <v>10167</v>
      </c>
      <c r="F551" s="657">
        <v>4312</v>
      </c>
      <c r="G551" s="269">
        <f aca="true" t="shared" si="17" ref="G551:G558">F551/E551*100</f>
        <v>42.41172420576375</v>
      </c>
      <c r="P551" s="175"/>
    </row>
    <row r="552" spans="1:21" ht="25.5">
      <c r="A552" s="130" t="s">
        <v>847</v>
      </c>
      <c r="B552" s="127">
        <v>3639</v>
      </c>
      <c r="C552" s="128" t="s">
        <v>111</v>
      </c>
      <c r="D552" s="200">
        <v>15000</v>
      </c>
      <c r="E552" s="424">
        <v>15805</v>
      </c>
      <c r="F552" s="656">
        <v>4722</v>
      </c>
      <c r="G552" s="269">
        <f t="shared" si="17"/>
        <v>29.876621322366343</v>
      </c>
      <c r="P552" s="175"/>
      <c r="U552" s="134"/>
    </row>
    <row r="553" spans="1:21" ht="26.25" customHeight="1">
      <c r="A553" s="130" t="s">
        <v>848</v>
      </c>
      <c r="B553" s="133" t="s">
        <v>854</v>
      </c>
      <c r="C553" s="118" t="s">
        <v>65</v>
      </c>
      <c r="D553" s="156">
        <v>141000</v>
      </c>
      <c r="E553" s="298">
        <v>150496</v>
      </c>
      <c r="F553" s="657">
        <v>121311</v>
      </c>
      <c r="G553" s="269">
        <f t="shared" si="17"/>
        <v>80.60745800552839</v>
      </c>
      <c r="P553" s="134"/>
      <c r="U553" s="134"/>
    </row>
    <row r="554" spans="1:21" ht="25.5">
      <c r="A554" s="130" t="s">
        <v>849</v>
      </c>
      <c r="B554" s="127" t="s">
        <v>854</v>
      </c>
      <c r="C554" s="118" t="s">
        <v>66</v>
      </c>
      <c r="D554" s="156">
        <v>54800</v>
      </c>
      <c r="E554" s="298">
        <v>51300</v>
      </c>
      <c r="F554" s="656">
        <v>27686</v>
      </c>
      <c r="G554" s="269">
        <f t="shared" si="17"/>
        <v>53.968810916179336</v>
      </c>
      <c r="P554" s="69"/>
      <c r="R554" s="166"/>
      <c r="U554" s="134"/>
    </row>
    <row r="555" spans="1:21" ht="25.5" customHeight="1">
      <c r="A555" s="130" t="s">
        <v>849</v>
      </c>
      <c r="B555" s="127" t="s">
        <v>854</v>
      </c>
      <c r="C555" s="118" t="s">
        <v>67</v>
      </c>
      <c r="D555" s="200">
        <v>2200</v>
      </c>
      <c r="E555" s="424">
        <v>2200</v>
      </c>
      <c r="F555" s="656">
        <v>1477</v>
      </c>
      <c r="G555" s="269">
        <f t="shared" si="17"/>
        <v>67.13636363636364</v>
      </c>
      <c r="P555" s="69"/>
      <c r="R555" s="166"/>
      <c r="U555" s="134"/>
    </row>
    <row r="556" spans="1:21" ht="25.5">
      <c r="A556" s="130" t="s">
        <v>850</v>
      </c>
      <c r="B556" s="127" t="s">
        <v>854</v>
      </c>
      <c r="C556" s="118" t="s">
        <v>68</v>
      </c>
      <c r="D556" s="156">
        <v>19600</v>
      </c>
      <c r="E556" s="298">
        <v>18200</v>
      </c>
      <c r="F556" s="656">
        <v>13759</v>
      </c>
      <c r="G556" s="269">
        <f t="shared" si="17"/>
        <v>75.5989010989011</v>
      </c>
      <c r="P556" s="69"/>
      <c r="R556" s="166"/>
      <c r="U556" s="134"/>
    </row>
    <row r="557" spans="1:21" ht="15" customHeight="1">
      <c r="A557" s="130" t="s">
        <v>330</v>
      </c>
      <c r="B557" s="127" t="s">
        <v>854</v>
      </c>
      <c r="C557" s="118" t="s">
        <v>70</v>
      </c>
      <c r="D557" s="156">
        <v>81800</v>
      </c>
      <c r="E557" s="298">
        <v>113402</v>
      </c>
      <c r="F557" s="656">
        <v>81343</v>
      </c>
      <c r="G557" s="269">
        <f t="shared" si="17"/>
        <v>71.72977548896846</v>
      </c>
      <c r="P557" s="69"/>
      <c r="R557" s="166"/>
      <c r="U557" s="134"/>
    </row>
    <row r="558" spans="1:21" ht="15" customHeight="1">
      <c r="A558" s="130" t="s">
        <v>330</v>
      </c>
      <c r="B558" s="127" t="s">
        <v>854</v>
      </c>
      <c r="C558" s="118" t="s">
        <v>71</v>
      </c>
      <c r="D558" s="156">
        <v>4735</v>
      </c>
      <c r="E558" s="298">
        <v>38035</v>
      </c>
      <c r="F558" s="656">
        <v>6113</v>
      </c>
      <c r="G558" s="269">
        <f t="shared" si="17"/>
        <v>16.072038911528853</v>
      </c>
      <c r="P558" s="69"/>
      <c r="R558" s="166"/>
      <c r="U558" s="134"/>
    </row>
    <row r="559" spans="1:21" ht="15" customHeight="1">
      <c r="A559" s="116" t="s">
        <v>851</v>
      </c>
      <c r="B559" s="117" t="s">
        <v>854</v>
      </c>
      <c r="C559" s="118" t="s">
        <v>72</v>
      </c>
      <c r="D559" s="200">
        <v>66500</v>
      </c>
      <c r="E559" s="424">
        <v>92384</v>
      </c>
      <c r="F559" s="656">
        <v>57826</v>
      </c>
      <c r="G559" s="269">
        <f aca="true" t="shared" si="18" ref="G559:G565">F559/E559*100</f>
        <v>62.59308971250434</v>
      </c>
      <c r="P559" s="69"/>
      <c r="R559" s="166"/>
      <c r="U559" s="134"/>
    </row>
    <row r="560" spans="1:21" ht="15" customHeight="1">
      <c r="A560" s="116" t="s">
        <v>331</v>
      </c>
      <c r="B560" s="117" t="s">
        <v>854</v>
      </c>
      <c r="C560" s="118" t="s">
        <v>73</v>
      </c>
      <c r="D560" s="200">
        <v>46000</v>
      </c>
      <c r="E560" s="424">
        <v>42867</v>
      </c>
      <c r="F560" s="656">
        <v>9998</v>
      </c>
      <c r="G560" s="269">
        <f t="shared" si="18"/>
        <v>23.323302307136025</v>
      </c>
      <c r="P560" s="69"/>
      <c r="R560" s="166"/>
      <c r="U560" s="134"/>
    </row>
    <row r="561" spans="1:21" ht="36.75" customHeight="1">
      <c r="A561" s="130" t="s">
        <v>847</v>
      </c>
      <c r="B561" s="127">
        <v>6172</v>
      </c>
      <c r="C561" s="128" t="s">
        <v>413</v>
      </c>
      <c r="D561" s="200">
        <v>3500</v>
      </c>
      <c r="E561" s="424">
        <v>4156</v>
      </c>
      <c r="F561" s="656">
        <v>2416</v>
      </c>
      <c r="G561" s="269">
        <f t="shared" si="18"/>
        <v>58.13282001924927</v>
      </c>
      <c r="P561" s="69"/>
      <c r="R561" s="166"/>
      <c r="U561" s="134"/>
    </row>
    <row r="562" spans="1:21" ht="15" customHeight="1">
      <c r="A562" s="130" t="s">
        <v>847</v>
      </c>
      <c r="B562" s="127">
        <v>3639</v>
      </c>
      <c r="C562" s="128" t="s">
        <v>49</v>
      </c>
      <c r="D562" s="200">
        <v>0</v>
      </c>
      <c r="E562" s="424">
        <v>1485</v>
      </c>
      <c r="F562" s="656">
        <v>1485</v>
      </c>
      <c r="G562" s="269">
        <f t="shared" si="18"/>
        <v>100</v>
      </c>
      <c r="P562" s="69"/>
      <c r="R562" s="166"/>
      <c r="U562" s="134"/>
    </row>
    <row r="563" spans="1:21" ht="15" customHeight="1">
      <c r="A563" s="130" t="s">
        <v>847</v>
      </c>
      <c r="B563" s="127">
        <v>6172</v>
      </c>
      <c r="C563" s="575" t="s">
        <v>893</v>
      </c>
      <c r="D563" s="200">
        <v>0</v>
      </c>
      <c r="E563" s="424">
        <v>7015</v>
      </c>
      <c r="F563" s="656">
        <v>5672</v>
      </c>
      <c r="G563" s="269">
        <f t="shared" si="18"/>
        <v>80.85531004989308</v>
      </c>
      <c r="P563" s="69"/>
      <c r="R563" s="166"/>
      <c r="U563" s="134"/>
    </row>
    <row r="564" spans="1:21" ht="24" customHeight="1">
      <c r="A564" s="130" t="s">
        <v>847</v>
      </c>
      <c r="B564" s="127">
        <v>3639</v>
      </c>
      <c r="C564" s="128" t="s">
        <v>97</v>
      </c>
      <c r="D564" s="200">
        <v>0</v>
      </c>
      <c r="E564" s="424">
        <v>1500</v>
      </c>
      <c r="F564" s="656">
        <v>0</v>
      </c>
      <c r="G564" s="269">
        <f t="shared" si="18"/>
        <v>0</v>
      </c>
      <c r="P564" s="69"/>
      <c r="R564" s="166"/>
      <c r="U564" s="134"/>
    </row>
    <row r="565" spans="1:256" s="28" customFormat="1" ht="13.5" customHeight="1">
      <c r="A565" s="179"/>
      <c r="B565" s="196"/>
      <c r="C565" s="195" t="s">
        <v>876</v>
      </c>
      <c r="D565" s="247">
        <f>SUM(D551:D564)</f>
        <v>445135</v>
      </c>
      <c r="E565" s="247">
        <f>SUM(E551:E564)</f>
        <v>549012</v>
      </c>
      <c r="F565" s="247">
        <f>SUM(F551:F564)</f>
        <v>338120</v>
      </c>
      <c r="G565" s="202">
        <f t="shared" si="18"/>
        <v>61.58699627694841</v>
      </c>
      <c r="O565" s="69"/>
      <c r="P565" s="15"/>
      <c r="Q565" s="15"/>
      <c r="R565" s="15"/>
      <c r="S565" s="15"/>
      <c r="T565" s="15"/>
      <c r="U565" s="15"/>
      <c r="V565" s="134"/>
      <c r="W565" s="15"/>
      <c r="X565" s="15"/>
      <c r="Y565" s="15"/>
      <c r="Z565" s="15"/>
      <c r="AA565" s="15"/>
      <c r="AB565" s="15"/>
      <c r="AC565" s="15"/>
      <c r="AD565" s="15"/>
      <c r="AE565" s="15"/>
      <c r="AF565" s="15"/>
      <c r="AG565" s="15"/>
      <c r="AH565" s="15"/>
      <c r="AI565" s="15"/>
      <c r="AJ565" s="15"/>
      <c r="AK565" s="15"/>
      <c r="AL565" s="15"/>
      <c r="AM565" s="15"/>
      <c r="AN565" s="15"/>
      <c r="AO565" s="15"/>
      <c r="AP565" s="15"/>
      <c r="AQ565" s="15"/>
      <c r="AR565" s="15"/>
      <c r="AS565" s="15"/>
      <c r="AT565" s="15"/>
      <c r="AU565" s="15"/>
      <c r="AV565" s="15"/>
      <c r="AW565" s="15"/>
      <c r="AX565" s="15"/>
      <c r="AY565" s="15"/>
      <c r="AZ565" s="15"/>
      <c r="BA565" s="15"/>
      <c r="BB565" s="15"/>
      <c r="BC565" s="15"/>
      <c r="BD565" s="15"/>
      <c r="BE565" s="15"/>
      <c r="BF565" s="15"/>
      <c r="BG565" s="15"/>
      <c r="BH565" s="15"/>
      <c r="BI565" s="15"/>
      <c r="BJ565" s="15"/>
      <c r="BK565" s="15"/>
      <c r="BL565" s="15"/>
      <c r="BM565" s="15"/>
      <c r="BN565" s="15"/>
      <c r="BO565" s="15"/>
      <c r="BP565" s="15"/>
      <c r="BQ565" s="15"/>
      <c r="BR565" s="15"/>
      <c r="BS565" s="15"/>
      <c r="BT565" s="15"/>
      <c r="BU565" s="15"/>
      <c r="BV565" s="15"/>
      <c r="BW565" s="15"/>
      <c r="BX565" s="15"/>
      <c r="BY565" s="15"/>
      <c r="BZ565" s="15"/>
      <c r="CA565" s="15"/>
      <c r="CB565" s="15"/>
      <c r="CC565" s="15"/>
      <c r="CD565" s="15"/>
      <c r="CE565" s="15"/>
      <c r="CF565" s="15"/>
      <c r="CG565" s="15"/>
      <c r="CH565" s="15"/>
      <c r="CI565" s="15"/>
      <c r="CJ565" s="15"/>
      <c r="CK565" s="15"/>
      <c r="CL565" s="15"/>
      <c r="CM565" s="15"/>
      <c r="CN565" s="15"/>
      <c r="CO565" s="15"/>
      <c r="CP565" s="15"/>
      <c r="CQ565" s="15"/>
      <c r="CR565" s="15"/>
      <c r="CS565" s="15"/>
      <c r="CT565" s="15"/>
      <c r="CU565" s="15"/>
      <c r="CV565" s="15"/>
      <c r="CW565" s="15"/>
      <c r="CX565" s="15"/>
      <c r="CY565" s="15"/>
      <c r="CZ565" s="15"/>
      <c r="DA565" s="15"/>
      <c r="DB565" s="15"/>
      <c r="DC565" s="15"/>
      <c r="DD565" s="15"/>
      <c r="DE565" s="15"/>
      <c r="DF565" s="15"/>
      <c r="DG565" s="15"/>
      <c r="DH565" s="15"/>
      <c r="DI565" s="15"/>
      <c r="DJ565" s="15"/>
      <c r="DK565" s="15"/>
      <c r="DL565" s="15"/>
      <c r="DM565" s="15"/>
      <c r="DN565" s="15"/>
      <c r="DO565" s="15"/>
      <c r="DP565" s="15"/>
      <c r="DQ565" s="15"/>
      <c r="DR565" s="15"/>
      <c r="DS565" s="15"/>
      <c r="DT565" s="15"/>
      <c r="DU565" s="15"/>
      <c r="DV565" s="15"/>
      <c r="DW565" s="15"/>
      <c r="DX565" s="15"/>
      <c r="DY565" s="15"/>
      <c r="DZ565" s="15"/>
      <c r="EA565" s="15"/>
      <c r="EB565" s="15"/>
      <c r="EC565" s="15"/>
      <c r="ED565" s="15"/>
      <c r="EE565" s="15"/>
      <c r="EF565" s="15"/>
      <c r="EG565" s="15"/>
      <c r="EH565" s="15"/>
      <c r="EI565" s="15"/>
      <c r="EJ565" s="15"/>
      <c r="EK565" s="15"/>
      <c r="EL565" s="15"/>
      <c r="EM565" s="15"/>
      <c r="EN565" s="15"/>
      <c r="EO565" s="15"/>
      <c r="EP565" s="15"/>
      <c r="EQ565" s="15"/>
      <c r="ER565" s="15"/>
      <c r="ES565" s="15"/>
      <c r="ET565" s="15"/>
      <c r="EU565" s="15"/>
      <c r="EV565" s="15"/>
      <c r="EW565" s="15"/>
      <c r="EX565" s="15"/>
      <c r="EY565" s="15"/>
      <c r="EZ565" s="15"/>
      <c r="FA565" s="15"/>
      <c r="FB565" s="15"/>
      <c r="FC565" s="15"/>
      <c r="FD565" s="15"/>
      <c r="FE565" s="15"/>
      <c r="FF565" s="15"/>
      <c r="FG565" s="15"/>
      <c r="FH565" s="15"/>
      <c r="FI565" s="15"/>
      <c r="FJ565" s="15"/>
      <c r="FK565" s="15"/>
      <c r="FL565" s="15"/>
      <c r="FM565" s="15"/>
      <c r="FN565" s="15"/>
      <c r="FO565" s="15"/>
      <c r="FP565" s="15"/>
      <c r="FQ565" s="15"/>
      <c r="FR565" s="15"/>
      <c r="FS565" s="15"/>
      <c r="FT565" s="15"/>
      <c r="FU565" s="15"/>
      <c r="FV565" s="15"/>
      <c r="FW565" s="15"/>
      <c r="FX565" s="15"/>
      <c r="FY565" s="15"/>
      <c r="FZ565" s="15"/>
      <c r="GA565" s="15"/>
      <c r="GB565" s="15"/>
      <c r="GC565" s="15"/>
      <c r="GD565" s="15"/>
      <c r="GE565" s="15"/>
      <c r="GF565" s="15"/>
      <c r="GG565" s="15"/>
      <c r="GH565" s="15"/>
      <c r="GI565" s="15"/>
      <c r="GJ565" s="15"/>
      <c r="GK565" s="15"/>
      <c r="GL565" s="15"/>
      <c r="GM565" s="15"/>
      <c r="GN565" s="15"/>
      <c r="GO565" s="15"/>
      <c r="GP565" s="15"/>
      <c r="GQ565" s="15"/>
      <c r="GR565" s="15"/>
      <c r="GS565" s="15"/>
      <c r="GT565" s="15"/>
      <c r="GU565" s="15"/>
      <c r="GV565" s="15"/>
      <c r="GW565" s="15"/>
      <c r="GX565" s="15"/>
      <c r="GY565" s="15"/>
      <c r="GZ565" s="15"/>
      <c r="HA565" s="15"/>
      <c r="HB565" s="15"/>
      <c r="HC565" s="15"/>
      <c r="HD565" s="15"/>
      <c r="HE565" s="15"/>
      <c r="HF565" s="15"/>
      <c r="HG565" s="15"/>
      <c r="HH565" s="15"/>
      <c r="HI565" s="15"/>
      <c r="HJ565" s="15"/>
      <c r="HK565" s="15"/>
      <c r="HL565" s="15"/>
      <c r="HM565" s="15"/>
      <c r="HN565" s="15"/>
      <c r="HO565" s="15"/>
      <c r="HP565" s="15"/>
      <c r="HQ565" s="15"/>
      <c r="HR565" s="15"/>
      <c r="HS565" s="15"/>
      <c r="HT565" s="15"/>
      <c r="HU565" s="15"/>
      <c r="HV565" s="15"/>
      <c r="HW565" s="15"/>
      <c r="HX565" s="15"/>
      <c r="HY565" s="15"/>
      <c r="HZ565" s="15"/>
      <c r="IA565" s="15"/>
      <c r="IB565" s="15"/>
      <c r="IC565" s="15"/>
      <c r="ID565" s="15"/>
      <c r="IE565" s="15"/>
      <c r="IF565" s="15"/>
      <c r="IG565" s="15"/>
      <c r="IH565" s="15"/>
      <c r="II565" s="15"/>
      <c r="IJ565" s="15"/>
      <c r="IK565" s="15"/>
      <c r="IL565" s="15"/>
      <c r="IM565" s="15"/>
      <c r="IN565" s="15"/>
      <c r="IO565" s="15"/>
      <c r="IP565" s="15"/>
      <c r="IQ565" s="15"/>
      <c r="IR565" s="15"/>
      <c r="IS565" s="15"/>
      <c r="IT565" s="15"/>
      <c r="IU565" s="15"/>
      <c r="IV565" s="15"/>
    </row>
    <row r="566" spans="1:256" s="28" customFormat="1" ht="13.5" customHeight="1">
      <c r="A566" s="164"/>
      <c r="B566" s="165"/>
      <c r="C566" s="380"/>
      <c r="D566" s="329"/>
      <c r="E566" s="330"/>
      <c r="F566" s="331"/>
      <c r="G566" s="332"/>
      <c r="O566" s="69"/>
      <c r="P566" s="15"/>
      <c r="Q566" s="15"/>
      <c r="R566" s="15"/>
      <c r="S566" s="15"/>
      <c r="T566" s="15"/>
      <c r="U566" s="15"/>
      <c r="V566" s="15"/>
      <c r="W566" s="15"/>
      <c r="X566" s="15"/>
      <c r="Y566" s="15"/>
      <c r="Z566" s="15"/>
      <c r="AA566" s="15"/>
      <c r="AB566" s="15"/>
      <c r="AC566" s="15"/>
      <c r="AD566" s="15"/>
      <c r="AE566" s="15"/>
      <c r="AF566" s="15"/>
      <c r="AG566" s="15"/>
      <c r="AH566" s="15"/>
      <c r="AI566" s="15"/>
      <c r="AJ566" s="15"/>
      <c r="AK566" s="15"/>
      <c r="AL566" s="15"/>
      <c r="AM566" s="15"/>
      <c r="AN566" s="15"/>
      <c r="AO566" s="15"/>
      <c r="AP566" s="15"/>
      <c r="AQ566" s="15"/>
      <c r="AR566" s="15"/>
      <c r="AS566" s="15"/>
      <c r="AT566" s="15"/>
      <c r="AU566" s="15"/>
      <c r="AV566" s="15"/>
      <c r="AW566" s="15"/>
      <c r="AX566" s="15"/>
      <c r="AY566" s="15"/>
      <c r="AZ566" s="15"/>
      <c r="BA566" s="15"/>
      <c r="BB566" s="15"/>
      <c r="BC566" s="15"/>
      <c r="BD566" s="15"/>
      <c r="BE566" s="15"/>
      <c r="BF566" s="15"/>
      <c r="BG566" s="15"/>
      <c r="BH566" s="15"/>
      <c r="BI566" s="15"/>
      <c r="BJ566" s="15"/>
      <c r="BK566" s="15"/>
      <c r="BL566" s="15"/>
      <c r="BM566" s="15"/>
      <c r="BN566" s="15"/>
      <c r="BO566" s="15"/>
      <c r="BP566" s="15"/>
      <c r="BQ566" s="15"/>
      <c r="BR566" s="15"/>
      <c r="BS566" s="15"/>
      <c r="BT566" s="15"/>
      <c r="BU566" s="15"/>
      <c r="BV566" s="15"/>
      <c r="BW566" s="15"/>
      <c r="BX566" s="15"/>
      <c r="BY566" s="15"/>
      <c r="BZ566" s="15"/>
      <c r="CA566" s="15"/>
      <c r="CB566" s="15"/>
      <c r="CC566" s="15"/>
      <c r="CD566" s="15"/>
      <c r="CE566" s="15"/>
      <c r="CF566" s="15"/>
      <c r="CG566" s="15"/>
      <c r="CH566" s="15"/>
      <c r="CI566" s="15"/>
      <c r="CJ566" s="15"/>
      <c r="CK566" s="15"/>
      <c r="CL566" s="15"/>
      <c r="CM566" s="15"/>
      <c r="CN566" s="15"/>
      <c r="CO566" s="15"/>
      <c r="CP566" s="15"/>
      <c r="CQ566" s="15"/>
      <c r="CR566" s="15"/>
      <c r="CS566" s="15"/>
      <c r="CT566" s="15"/>
      <c r="CU566" s="15"/>
      <c r="CV566" s="15"/>
      <c r="CW566" s="15"/>
      <c r="CX566" s="15"/>
      <c r="CY566" s="15"/>
      <c r="CZ566" s="15"/>
      <c r="DA566" s="15"/>
      <c r="DB566" s="15"/>
      <c r="DC566" s="15"/>
      <c r="DD566" s="15"/>
      <c r="DE566" s="15"/>
      <c r="DF566" s="15"/>
      <c r="DG566" s="15"/>
      <c r="DH566" s="15"/>
      <c r="DI566" s="15"/>
      <c r="DJ566" s="15"/>
      <c r="DK566" s="15"/>
      <c r="DL566" s="15"/>
      <c r="DM566" s="15"/>
      <c r="DN566" s="15"/>
      <c r="DO566" s="15"/>
      <c r="DP566" s="15"/>
      <c r="DQ566" s="15"/>
      <c r="DR566" s="15"/>
      <c r="DS566" s="15"/>
      <c r="DT566" s="15"/>
      <c r="DU566" s="15"/>
      <c r="DV566" s="15"/>
      <c r="DW566" s="15"/>
      <c r="DX566" s="15"/>
      <c r="DY566" s="15"/>
      <c r="DZ566" s="15"/>
      <c r="EA566" s="15"/>
      <c r="EB566" s="15"/>
      <c r="EC566" s="15"/>
      <c r="ED566" s="15"/>
      <c r="EE566" s="15"/>
      <c r="EF566" s="15"/>
      <c r="EG566" s="15"/>
      <c r="EH566" s="15"/>
      <c r="EI566" s="15"/>
      <c r="EJ566" s="15"/>
      <c r="EK566" s="15"/>
      <c r="EL566" s="15"/>
      <c r="EM566" s="15"/>
      <c r="EN566" s="15"/>
      <c r="EO566" s="15"/>
      <c r="EP566" s="15"/>
      <c r="EQ566" s="15"/>
      <c r="ER566" s="15"/>
      <c r="ES566" s="15"/>
      <c r="ET566" s="15"/>
      <c r="EU566" s="15"/>
      <c r="EV566" s="15"/>
      <c r="EW566" s="15"/>
      <c r="EX566" s="15"/>
      <c r="EY566" s="15"/>
      <c r="EZ566" s="15"/>
      <c r="FA566" s="15"/>
      <c r="FB566" s="15"/>
      <c r="FC566" s="15"/>
      <c r="FD566" s="15"/>
      <c r="FE566" s="15"/>
      <c r="FF566" s="15"/>
      <c r="FG566" s="15"/>
      <c r="FH566" s="15"/>
      <c r="FI566" s="15"/>
      <c r="FJ566" s="15"/>
      <c r="FK566" s="15"/>
      <c r="FL566" s="15"/>
      <c r="FM566" s="15"/>
      <c r="FN566" s="15"/>
      <c r="FO566" s="15"/>
      <c r="FP566" s="15"/>
      <c r="FQ566" s="15"/>
      <c r="FR566" s="15"/>
      <c r="FS566" s="15"/>
      <c r="FT566" s="15"/>
      <c r="FU566" s="15"/>
      <c r="FV566" s="15"/>
      <c r="FW566" s="15"/>
      <c r="FX566" s="15"/>
      <c r="FY566" s="15"/>
      <c r="FZ566" s="15"/>
      <c r="GA566" s="15"/>
      <c r="GB566" s="15"/>
      <c r="GC566" s="15"/>
      <c r="GD566" s="15"/>
      <c r="GE566" s="15"/>
      <c r="GF566" s="15"/>
      <c r="GG566" s="15"/>
      <c r="GH566" s="15"/>
      <c r="GI566" s="15"/>
      <c r="GJ566" s="15"/>
      <c r="GK566" s="15"/>
      <c r="GL566" s="15"/>
      <c r="GM566" s="15"/>
      <c r="GN566" s="15"/>
      <c r="GO566" s="15"/>
      <c r="GP566" s="15"/>
      <c r="GQ566" s="15"/>
      <c r="GR566" s="15"/>
      <c r="GS566" s="15"/>
      <c r="GT566" s="15"/>
      <c r="GU566" s="15"/>
      <c r="GV566" s="15"/>
      <c r="GW566" s="15"/>
      <c r="GX566" s="15"/>
      <c r="GY566" s="15"/>
      <c r="GZ566" s="15"/>
      <c r="HA566" s="15"/>
      <c r="HB566" s="15"/>
      <c r="HC566" s="15"/>
      <c r="HD566" s="15"/>
      <c r="HE566" s="15"/>
      <c r="HF566" s="15"/>
      <c r="HG566" s="15"/>
      <c r="HH566" s="15"/>
      <c r="HI566" s="15"/>
      <c r="HJ566" s="15"/>
      <c r="HK566" s="15"/>
      <c r="HL566" s="15"/>
      <c r="HM566" s="15"/>
      <c r="HN566" s="15"/>
      <c r="HO566" s="15"/>
      <c r="HP566" s="15"/>
      <c r="HQ566" s="15"/>
      <c r="HR566" s="15"/>
      <c r="HS566" s="15"/>
      <c r="HT566" s="15"/>
      <c r="HU566" s="15"/>
      <c r="HV566" s="15"/>
      <c r="HW566" s="15"/>
      <c r="HX566" s="15"/>
      <c r="HY566" s="15"/>
      <c r="HZ566" s="15"/>
      <c r="IA566" s="15"/>
      <c r="IB566" s="15"/>
      <c r="IC566" s="15"/>
      <c r="ID566" s="15"/>
      <c r="IE566" s="15"/>
      <c r="IF566" s="15"/>
      <c r="IG566" s="15"/>
      <c r="IH566" s="15"/>
      <c r="II566" s="15"/>
      <c r="IJ566" s="15"/>
      <c r="IK566" s="15"/>
      <c r="IL566" s="15"/>
      <c r="IM566" s="15"/>
      <c r="IN566" s="15"/>
      <c r="IO566" s="15"/>
      <c r="IP566" s="15"/>
      <c r="IQ566" s="15"/>
      <c r="IR566" s="15"/>
      <c r="IS566" s="15"/>
      <c r="IT566" s="15"/>
      <c r="IU566" s="15"/>
      <c r="IV566" s="15"/>
    </row>
    <row r="567" spans="1:256" s="28" customFormat="1" ht="14.25" customHeight="1">
      <c r="A567" s="188"/>
      <c r="B567" s="198"/>
      <c r="C567" s="197" t="s">
        <v>742</v>
      </c>
      <c r="D567" s="191">
        <f>D565</f>
        <v>445135</v>
      </c>
      <c r="E567" s="191">
        <f>E565</f>
        <v>549012</v>
      </c>
      <c r="F567" s="191">
        <f>F565</f>
        <v>338120</v>
      </c>
      <c r="G567" s="203">
        <f>F567/E567*100</f>
        <v>61.58699627694841</v>
      </c>
      <c r="H567" s="109"/>
      <c r="O567" s="69"/>
      <c r="P567" s="69"/>
      <c r="Q567" s="69"/>
      <c r="R567" s="69"/>
      <c r="S567" s="69"/>
      <c r="T567" s="69"/>
      <c r="U567" s="69"/>
      <c r="V567" s="69"/>
      <c r="W567" s="69"/>
      <c r="X567" s="69"/>
      <c r="Y567" s="69"/>
      <c r="Z567" s="69"/>
      <c r="AA567" s="69"/>
      <c r="AB567" s="69"/>
      <c r="AC567" s="69"/>
      <c r="AD567" s="69"/>
      <c r="AE567" s="69"/>
      <c r="AF567" s="69"/>
      <c r="AG567" s="69"/>
      <c r="AH567" s="69"/>
      <c r="AI567" s="69"/>
      <c r="AJ567" s="69"/>
      <c r="AK567" s="69"/>
      <c r="AL567" s="69"/>
      <c r="AM567" s="69"/>
      <c r="AN567" s="69"/>
      <c r="AO567" s="69"/>
      <c r="AP567" s="69"/>
      <c r="AQ567" s="69"/>
      <c r="AR567" s="69"/>
      <c r="AS567" s="69"/>
      <c r="AT567" s="69"/>
      <c r="AU567" s="69"/>
      <c r="AV567" s="69"/>
      <c r="AW567" s="69"/>
      <c r="AX567" s="69"/>
      <c r="AY567" s="69"/>
      <c r="AZ567" s="69"/>
      <c r="BA567" s="69"/>
      <c r="BB567" s="69"/>
      <c r="BC567" s="69"/>
      <c r="BD567" s="69"/>
      <c r="BE567" s="69"/>
      <c r="BF567" s="69"/>
      <c r="BG567" s="69"/>
      <c r="BH567" s="69"/>
      <c r="BI567" s="69"/>
      <c r="BJ567" s="69"/>
      <c r="BK567" s="69"/>
      <c r="BL567" s="69"/>
      <c r="BM567" s="69"/>
      <c r="BN567" s="69"/>
      <c r="BO567" s="69"/>
      <c r="BP567" s="69"/>
      <c r="BQ567" s="69"/>
      <c r="BR567" s="69"/>
      <c r="BS567" s="69"/>
      <c r="BT567" s="69"/>
      <c r="BU567" s="69"/>
      <c r="BV567" s="69"/>
      <c r="BW567" s="69"/>
      <c r="BX567" s="69"/>
      <c r="BY567" s="69"/>
      <c r="BZ567" s="69"/>
      <c r="CA567" s="69"/>
      <c r="CB567" s="69"/>
      <c r="CC567" s="69"/>
      <c r="CD567" s="69"/>
      <c r="CE567" s="69"/>
      <c r="CF567" s="69"/>
      <c r="CG567" s="69"/>
      <c r="CH567" s="69"/>
      <c r="CI567" s="69"/>
      <c r="CJ567" s="69"/>
      <c r="CK567" s="69"/>
      <c r="CL567" s="69"/>
      <c r="CM567" s="69"/>
      <c r="CN567" s="69"/>
      <c r="CO567" s="69"/>
      <c r="CP567" s="69"/>
      <c r="CQ567" s="69"/>
      <c r="CR567" s="69"/>
      <c r="CS567" s="69"/>
      <c r="CT567" s="69"/>
      <c r="CU567" s="69"/>
      <c r="CV567" s="69"/>
      <c r="CW567" s="69"/>
      <c r="CX567" s="69"/>
      <c r="CY567" s="69"/>
      <c r="CZ567" s="69"/>
      <c r="DA567" s="69"/>
      <c r="DB567" s="69"/>
      <c r="DC567" s="69"/>
      <c r="DD567" s="69"/>
      <c r="DE567" s="69"/>
      <c r="DF567" s="69"/>
      <c r="DG567" s="69"/>
      <c r="DH567" s="69"/>
      <c r="DI567" s="69"/>
      <c r="DJ567" s="69"/>
      <c r="DK567" s="69"/>
      <c r="DL567" s="69"/>
      <c r="DM567" s="69"/>
      <c r="DN567" s="69"/>
      <c r="DO567" s="69"/>
      <c r="DP567" s="69"/>
      <c r="DQ567" s="69"/>
      <c r="DR567" s="69"/>
      <c r="DS567" s="69"/>
      <c r="DT567" s="69"/>
      <c r="DU567" s="69"/>
      <c r="DV567" s="69"/>
      <c r="DW567" s="69"/>
      <c r="DX567" s="69"/>
      <c r="DY567" s="69"/>
      <c r="DZ567" s="69"/>
      <c r="EA567" s="69"/>
      <c r="EB567" s="69"/>
      <c r="EC567" s="69"/>
      <c r="ED567" s="69"/>
      <c r="EE567" s="69"/>
      <c r="EF567" s="69"/>
      <c r="EG567" s="69"/>
      <c r="EH567" s="69"/>
      <c r="EI567" s="69"/>
      <c r="EJ567" s="69"/>
      <c r="EK567" s="69"/>
      <c r="EL567" s="69"/>
      <c r="EM567" s="69"/>
      <c r="EN567" s="69"/>
      <c r="EO567" s="69"/>
      <c r="EP567" s="69"/>
      <c r="EQ567" s="69"/>
      <c r="ER567" s="69"/>
      <c r="ES567" s="69"/>
      <c r="ET567" s="69"/>
      <c r="EU567" s="69"/>
      <c r="EV567" s="69"/>
      <c r="EW567" s="69"/>
      <c r="EX567" s="69"/>
      <c r="EY567" s="69"/>
      <c r="EZ567" s="69"/>
      <c r="FA567" s="69"/>
      <c r="FB567" s="69"/>
      <c r="FC567" s="69"/>
      <c r="FD567" s="69"/>
      <c r="FE567" s="69"/>
      <c r="FF567" s="69"/>
      <c r="FG567" s="69"/>
      <c r="FH567" s="69"/>
      <c r="FI567" s="69"/>
      <c r="FJ567" s="69"/>
      <c r="FK567" s="69"/>
      <c r="FL567" s="69"/>
      <c r="FM567" s="69"/>
      <c r="FN567" s="69"/>
      <c r="FO567" s="69"/>
      <c r="FP567" s="69"/>
      <c r="FQ567" s="69"/>
      <c r="FR567" s="69"/>
      <c r="FS567" s="69"/>
      <c r="FT567" s="69"/>
      <c r="FU567" s="69"/>
      <c r="FV567" s="69"/>
      <c r="FW567" s="69"/>
      <c r="FX567" s="69"/>
      <c r="FY567" s="69"/>
      <c r="FZ567" s="69"/>
      <c r="GA567" s="69"/>
      <c r="GB567" s="69"/>
      <c r="GC567" s="69"/>
      <c r="GD567" s="69"/>
      <c r="GE567" s="69"/>
      <c r="GF567" s="69"/>
      <c r="GG567" s="69"/>
      <c r="GH567" s="69"/>
      <c r="GI567" s="69"/>
      <c r="GJ567" s="69"/>
      <c r="GK567" s="69"/>
      <c r="GL567" s="69"/>
      <c r="GM567" s="69"/>
      <c r="GN567" s="69"/>
      <c r="GO567" s="69"/>
      <c r="GP567" s="69"/>
      <c r="GQ567" s="69"/>
      <c r="GR567" s="69"/>
      <c r="GS567" s="69"/>
      <c r="GT567" s="69"/>
      <c r="GU567" s="69"/>
      <c r="GV567" s="69"/>
      <c r="GW567" s="69"/>
      <c r="GX567" s="69"/>
      <c r="GY567" s="69"/>
      <c r="GZ567" s="69"/>
      <c r="HA567" s="69"/>
      <c r="HB567" s="69"/>
      <c r="HC567" s="69"/>
      <c r="HD567" s="69"/>
      <c r="HE567" s="69"/>
      <c r="HF567" s="69"/>
      <c r="HG567" s="69"/>
      <c r="HH567" s="69"/>
      <c r="HI567" s="69"/>
      <c r="HJ567" s="69"/>
      <c r="HK567" s="69"/>
      <c r="HL567" s="69"/>
      <c r="HM567" s="69"/>
      <c r="HN567" s="69"/>
      <c r="HO567" s="69"/>
      <c r="HP567" s="69"/>
      <c r="HQ567" s="69"/>
      <c r="HR567" s="69"/>
      <c r="HS567" s="69"/>
      <c r="HT567" s="69"/>
      <c r="HU567" s="69"/>
      <c r="HV567" s="69"/>
      <c r="HW567" s="69"/>
      <c r="HX567" s="69"/>
      <c r="HY567" s="69"/>
      <c r="HZ567" s="69"/>
      <c r="IA567" s="69"/>
      <c r="IB567" s="69"/>
      <c r="IC567" s="69"/>
      <c r="ID567" s="69"/>
      <c r="IE567" s="69"/>
      <c r="IF567" s="69"/>
      <c r="IG567" s="69"/>
      <c r="IH567" s="69"/>
      <c r="II567" s="69"/>
      <c r="IJ567" s="69"/>
      <c r="IK567" s="69"/>
      <c r="IL567" s="69"/>
      <c r="IM567" s="69"/>
      <c r="IN567" s="69"/>
      <c r="IO567" s="69"/>
      <c r="IP567" s="69"/>
      <c r="IQ567" s="69"/>
      <c r="IR567" s="69"/>
      <c r="IS567" s="69"/>
      <c r="IT567" s="69"/>
      <c r="IU567" s="69"/>
      <c r="IV567" s="69"/>
    </row>
    <row r="568" spans="1:256" s="28" customFormat="1" ht="14.25" customHeight="1">
      <c r="A568" s="16"/>
      <c r="B568" s="59"/>
      <c r="C568" s="183"/>
      <c r="D568" s="184"/>
      <c r="E568" s="69"/>
      <c r="F568" s="186"/>
      <c r="G568" s="29"/>
      <c r="O568" s="69"/>
      <c r="P568" s="15"/>
      <c r="Q568" s="15"/>
      <c r="R568" s="15"/>
      <c r="S568" s="15"/>
      <c r="T568" s="15"/>
      <c r="U568" s="15"/>
      <c r="V568" s="15"/>
      <c r="W568" s="15"/>
      <c r="X568" s="15"/>
      <c r="Y568" s="15"/>
      <c r="Z568" s="15"/>
      <c r="AA568" s="15"/>
      <c r="AB568" s="15"/>
      <c r="AC568" s="15"/>
      <c r="AD568" s="15"/>
      <c r="AE568" s="15"/>
      <c r="AF568" s="15"/>
      <c r="AG568" s="15"/>
      <c r="AH568" s="15"/>
      <c r="AI568" s="15"/>
      <c r="AJ568" s="15"/>
      <c r="AK568" s="15"/>
      <c r="AL568" s="15"/>
      <c r="AM568" s="15"/>
      <c r="AN568" s="15"/>
      <c r="AO568" s="15"/>
      <c r="AP568" s="15"/>
      <c r="AQ568" s="15"/>
      <c r="AR568" s="15"/>
      <c r="AS568" s="15"/>
      <c r="AT568" s="15"/>
      <c r="AU568" s="15"/>
      <c r="AV568" s="15"/>
      <c r="AW568" s="15"/>
      <c r="AX568" s="15"/>
      <c r="AY568" s="15"/>
      <c r="AZ568" s="15"/>
      <c r="BA568" s="15"/>
      <c r="BB568" s="15"/>
      <c r="BC568" s="15"/>
      <c r="BD568" s="15"/>
      <c r="BE568" s="15"/>
      <c r="BF568" s="15"/>
      <c r="BG568" s="15"/>
      <c r="BH568" s="15"/>
      <c r="BI568" s="15"/>
      <c r="BJ568" s="15"/>
      <c r="BK568" s="15"/>
      <c r="BL568" s="15"/>
      <c r="BM568" s="15"/>
      <c r="BN568" s="15"/>
      <c r="BO568" s="15"/>
      <c r="BP568" s="15"/>
      <c r="BQ568" s="15"/>
      <c r="BR568" s="15"/>
      <c r="BS568" s="15"/>
      <c r="BT568" s="15"/>
      <c r="BU568" s="15"/>
      <c r="BV568" s="15"/>
      <c r="BW568" s="15"/>
      <c r="BX568" s="15"/>
      <c r="BY568" s="15"/>
      <c r="BZ568" s="15"/>
      <c r="CA568" s="15"/>
      <c r="CB568" s="15"/>
      <c r="CC568" s="15"/>
      <c r="CD568" s="15"/>
      <c r="CE568" s="15"/>
      <c r="CF568" s="15"/>
      <c r="CG568" s="15"/>
      <c r="CH568" s="15"/>
      <c r="CI568" s="15"/>
      <c r="CJ568" s="15"/>
      <c r="CK568" s="15"/>
      <c r="CL568" s="15"/>
      <c r="CM568" s="15"/>
      <c r="CN568" s="15"/>
      <c r="CO568" s="15"/>
      <c r="CP568" s="15"/>
      <c r="CQ568" s="15"/>
      <c r="CR568" s="15"/>
      <c r="CS568" s="15"/>
      <c r="CT568" s="15"/>
      <c r="CU568" s="15"/>
      <c r="CV568" s="15"/>
      <c r="CW568" s="15"/>
      <c r="CX568" s="15"/>
      <c r="CY568" s="15"/>
      <c r="CZ568" s="15"/>
      <c r="DA568" s="15"/>
      <c r="DB568" s="15"/>
      <c r="DC568" s="15"/>
      <c r="DD568" s="15"/>
      <c r="DE568" s="15"/>
      <c r="DF568" s="15"/>
      <c r="DG568" s="15"/>
      <c r="DH568" s="15"/>
      <c r="DI568" s="15"/>
      <c r="DJ568" s="15"/>
      <c r="DK568" s="15"/>
      <c r="DL568" s="15"/>
      <c r="DM568" s="15"/>
      <c r="DN568" s="15"/>
      <c r="DO568" s="15"/>
      <c r="DP568" s="15"/>
      <c r="DQ568" s="15"/>
      <c r="DR568" s="15"/>
      <c r="DS568" s="15"/>
      <c r="DT568" s="15"/>
      <c r="DU568" s="15"/>
      <c r="DV568" s="15"/>
      <c r="DW568" s="15"/>
      <c r="DX568" s="15"/>
      <c r="DY568" s="15"/>
      <c r="DZ568" s="15"/>
      <c r="EA568" s="15"/>
      <c r="EB568" s="15"/>
      <c r="EC568" s="15"/>
      <c r="ED568" s="15"/>
      <c r="EE568" s="15"/>
      <c r="EF568" s="15"/>
      <c r="EG568" s="15"/>
      <c r="EH568" s="15"/>
      <c r="EI568" s="15"/>
      <c r="EJ568" s="15"/>
      <c r="EK568" s="15"/>
      <c r="EL568" s="15"/>
      <c r="EM568" s="15"/>
      <c r="EN568" s="15"/>
      <c r="EO568" s="15"/>
      <c r="EP568" s="15"/>
      <c r="EQ568" s="15"/>
      <c r="ER568" s="15"/>
      <c r="ES568" s="15"/>
      <c r="ET568" s="15"/>
      <c r="EU568" s="15"/>
      <c r="EV568" s="15"/>
      <c r="EW568" s="15"/>
      <c r="EX568" s="15"/>
      <c r="EY568" s="15"/>
      <c r="EZ568" s="15"/>
      <c r="FA568" s="15"/>
      <c r="FB568" s="15"/>
      <c r="FC568" s="15"/>
      <c r="FD568" s="15"/>
      <c r="FE568" s="15"/>
      <c r="FF568" s="15"/>
      <c r="FG568" s="15"/>
      <c r="FH568" s="15"/>
      <c r="FI568" s="15"/>
      <c r="FJ568" s="15"/>
      <c r="FK568" s="15"/>
      <c r="FL568" s="15"/>
      <c r="FM568" s="15"/>
      <c r="FN568" s="15"/>
      <c r="FO568" s="15"/>
      <c r="FP568" s="15"/>
      <c r="FQ568" s="15"/>
      <c r="FR568" s="15"/>
      <c r="FS568" s="15"/>
      <c r="FT568" s="15"/>
      <c r="FU568" s="15"/>
      <c r="FV568" s="15"/>
      <c r="FW568" s="15"/>
      <c r="FX568" s="15"/>
      <c r="FY568" s="15"/>
      <c r="FZ568" s="15"/>
      <c r="GA568" s="15"/>
      <c r="GB568" s="15"/>
      <c r="GC568" s="15"/>
      <c r="GD568" s="15"/>
      <c r="GE568" s="15"/>
      <c r="GF568" s="15"/>
      <c r="GG568" s="15"/>
      <c r="GH568" s="15"/>
      <c r="GI568" s="15"/>
      <c r="GJ568" s="15"/>
      <c r="GK568" s="15"/>
      <c r="GL568" s="15"/>
      <c r="GM568" s="15"/>
      <c r="GN568" s="15"/>
      <c r="GO568" s="15"/>
      <c r="GP568" s="15"/>
      <c r="GQ568" s="15"/>
      <c r="GR568" s="15"/>
      <c r="GS568" s="15"/>
      <c r="GT568" s="15"/>
      <c r="GU568" s="15"/>
      <c r="GV568" s="15"/>
      <c r="GW568" s="15"/>
      <c r="GX568" s="15"/>
      <c r="GY568" s="15"/>
      <c r="GZ568" s="15"/>
      <c r="HA568" s="15"/>
      <c r="HB568" s="15"/>
      <c r="HC568" s="15"/>
      <c r="HD568" s="15"/>
      <c r="HE568" s="15"/>
      <c r="HF568" s="15"/>
      <c r="HG568" s="15"/>
      <c r="HH568" s="15"/>
      <c r="HI568" s="15"/>
      <c r="HJ568" s="15"/>
      <c r="HK568" s="15"/>
      <c r="HL568" s="15"/>
      <c r="HM568" s="15"/>
      <c r="HN568" s="15"/>
      <c r="HO568" s="15"/>
      <c r="HP568" s="15"/>
      <c r="HQ568" s="15"/>
      <c r="HR568" s="15"/>
      <c r="HS568" s="15"/>
      <c r="HT568" s="15"/>
      <c r="HU568" s="15"/>
      <c r="HV568" s="15"/>
      <c r="HW568" s="15"/>
      <c r="HX568" s="15"/>
      <c r="HY568" s="15"/>
      <c r="HZ568" s="15"/>
      <c r="IA568" s="15"/>
      <c r="IB568" s="15"/>
      <c r="IC568" s="15"/>
      <c r="ID568" s="15"/>
      <c r="IE568" s="15"/>
      <c r="IF568" s="15"/>
      <c r="IG568" s="15"/>
      <c r="IH568" s="15"/>
      <c r="II568" s="15"/>
      <c r="IJ568" s="15"/>
      <c r="IK568" s="15"/>
      <c r="IL568" s="15"/>
      <c r="IM568" s="15"/>
      <c r="IN568" s="15"/>
      <c r="IO568" s="15"/>
      <c r="IP568" s="15"/>
      <c r="IQ568" s="15"/>
      <c r="IR568" s="15"/>
      <c r="IS568" s="15"/>
      <c r="IT568" s="15"/>
      <c r="IU568" s="15"/>
      <c r="IV568" s="15"/>
    </row>
    <row r="569" spans="1:7" ht="15.75">
      <c r="A569" s="64" t="s">
        <v>769</v>
      </c>
      <c r="B569" s="28"/>
      <c r="C569" s="28"/>
      <c r="G569" s="15"/>
    </row>
    <row r="570" spans="1:7" ht="12.75">
      <c r="A570" s="16"/>
      <c r="B570" s="59"/>
      <c r="C570" s="183"/>
      <c r="G570" s="15"/>
    </row>
    <row r="571" spans="1:7" ht="14.25" customHeight="1">
      <c r="A571" s="66" t="s">
        <v>428</v>
      </c>
      <c r="B571" s="14"/>
      <c r="G571" s="15"/>
    </row>
    <row r="572" spans="1:4" ht="12.75">
      <c r="A572" s="58"/>
      <c r="B572" s="14"/>
      <c r="D572" s="15" t="s">
        <v>744</v>
      </c>
    </row>
    <row r="573" spans="1:16" ht="25.5" customHeight="1">
      <c r="A573" s="7" t="s">
        <v>325</v>
      </c>
      <c r="B573" s="7" t="s">
        <v>327</v>
      </c>
      <c r="C573" s="5" t="s">
        <v>328</v>
      </c>
      <c r="D573" s="44" t="s">
        <v>471</v>
      </c>
      <c r="E573" s="51" t="s">
        <v>472</v>
      </c>
      <c r="F573" s="5" t="s">
        <v>299</v>
      </c>
      <c r="G573" s="43" t="s">
        <v>473</v>
      </c>
      <c r="P573" s="134"/>
    </row>
    <row r="574" spans="1:21" ht="39.75" customHeight="1">
      <c r="A574" s="287" t="s">
        <v>167</v>
      </c>
      <c r="B574" s="127">
        <v>3636</v>
      </c>
      <c r="C574" s="131" t="s">
        <v>61</v>
      </c>
      <c r="D574" s="156">
        <v>5565</v>
      </c>
      <c r="E574" s="156">
        <v>14629</v>
      </c>
      <c r="F574" s="267">
        <v>6494</v>
      </c>
      <c r="G574" s="158">
        <f>F574/E574*100</f>
        <v>44.39127759928908</v>
      </c>
      <c r="P574" s="134"/>
      <c r="U574" s="134"/>
    </row>
    <row r="575" spans="1:16" ht="25.5" customHeight="1">
      <c r="A575" s="130" t="s">
        <v>167</v>
      </c>
      <c r="B575" s="126">
        <v>6172</v>
      </c>
      <c r="C575" s="118" t="s">
        <v>60</v>
      </c>
      <c r="D575" s="156">
        <v>16917</v>
      </c>
      <c r="E575" s="156">
        <v>18702</v>
      </c>
      <c r="F575" s="267">
        <v>14151</v>
      </c>
      <c r="G575" s="158">
        <f>F575/E575*100</f>
        <v>75.66570420275906</v>
      </c>
      <c r="P575" s="134"/>
    </row>
    <row r="576" spans="1:20" ht="12.75">
      <c r="A576" s="179"/>
      <c r="B576" s="196"/>
      <c r="C576" s="195" t="s">
        <v>740</v>
      </c>
      <c r="D576" s="265">
        <f>SUM(D574:D575)</f>
        <v>22482</v>
      </c>
      <c r="E576" s="265">
        <f>SUM(E574:E575)</f>
        <v>33331</v>
      </c>
      <c r="F576" s="295">
        <f>SUM(F574:F575)</f>
        <v>20645</v>
      </c>
      <c r="G576" s="96">
        <f>F576/E576*100</f>
        <v>61.939335753502746</v>
      </c>
      <c r="T576" s="15" t="s">
        <v>486</v>
      </c>
    </row>
    <row r="577" spans="1:7" ht="12.75">
      <c r="A577" s="16"/>
      <c r="B577" s="59"/>
      <c r="C577" s="183"/>
      <c r="D577" s="184"/>
      <c r="E577" s="185"/>
      <c r="F577" s="229"/>
      <c r="G577" s="29"/>
    </row>
    <row r="578" spans="1:7" ht="14.25" customHeight="1">
      <c r="A578" s="40" t="s">
        <v>431</v>
      </c>
      <c r="B578" s="19"/>
      <c r="C578" s="39"/>
      <c r="D578" s="49"/>
      <c r="E578" s="52"/>
      <c r="F578" s="46"/>
      <c r="G578" s="35"/>
    </row>
    <row r="579" spans="1:7" ht="12.75">
      <c r="A579" s="16"/>
      <c r="B579" s="19"/>
      <c r="C579" s="39"/>
      <c r="D579" s="49"/>
      <c r="E579" s="52"/>
      <c r="F579" s="46"/>
      <c r="G579" s="35"/>
    </row>
    <row r="580" spans="1:7" ht="26.25" customHeight="1">
      <c r="A580" s="7" t="s">
        <v>325</v>
      </c>
      <c r="B580" s="7" t="s">
        <v>327</v>
      </c>
      <c r="C580" s="5" t="s">
        <v>328</v>
      </c>
      <c r="D580" s="44" t="s">
        <v>471</v>
      </c>
      <c r="E580" s="51" t="s">
        <v>472</v>
      </c>
      <c r="F580" s="5" t="s">
        <v>299</v>
      </c>
      <c r="G580" s="43" t="s">
        <v>473</v>
      </c>
    </row>
    <row r="581" spans="1:7" ht="50.25" customHeight="1">
      <c r="A581" s="130" t="s">
        <v>167</v>
      </c>
      <c r="B581" s="126">
        <v>3636</v>
      </c>
      <c r="C581" s="131" t="s">
        <v>63</v>
      </c>
      <c r="D581" s="156">
        <v>4500</v>
      </c>
      <c r="E581" s="156">
        <v>17385</v>
      </c>
      <c r="F581" s="267">
        <v>3314</v>
      </c>
      <c r="G581" s="158">
        <f>F581/E581*100</f>
        <v>19.062410123669828</v>
      </c>
    </row>
    <row r="582" spans="1:7" ht="26.25" customHeight="1">
      <c r="A582" s="130" t="s">
        <v>167</v>
      </c>
      <c r="B582" s="126">
        <v>6172</v>
      </c>
      <c r="C582" s="118" t="s">
        <v>396</v>
      </c>
      <c r="D582" s="156">
        <v>5500</v>
      </c>
      <c r="E582" s="156">
        <v>7200</v>
      </c>
      <c r="F582" s="267">
        <v>4003</v>
      </c>
      <c r="G582" s="158">
        <f>F582/E582*100</f>
        <v>55.59722222222222</v>
      </c>
    </row>
    <row r="583" spans="1:7" ht="12.75">
      <c r="A583" s="179"/>
      <c r="B583" s="196"/>
      <c r="C583" s="249" t="s">
        <v>741</v>
      </c>
      <c r="D583" s="247">
        <f>SUM(D581:D582)</f>
        <v>10000</v>
      </c>
      <c r="E583" s="248">
        <f>SUM(E581:E582)</f>
        <v>24585</v>
      </c>
      <c r="F583" s="248">
        <f>SUM(F581:F582)</f>
        <v>7317</v>
      </c>
      <c r="G583" s="202">
        <f>F583/E583*100</f>
        <v>29.762050030506405</v>
      </c>
    </row>
    <row r="584" spans="1:22" ht="12.75">
      <c r="A584" s="16"/>
      <c r="B584" s="59"/>
      <c r="C584" s="183"/>
      <c r="D584" s="184"/>
      <c r="E584" s="185"/>
      <c r="F584" s="229"/>
      <c r="G584" s="99"/>
      <c r="V584" s="370"/>
    </row>
    <row r="585" spans="1:256" s="13" customFormat="1" ht="12.75">
      <c r="A585" s="188"/>
      <c r="B585" s="198"/>
      <c r="C585" s="197" t="s">
        <v>742</v>
      </c>
      <c r="D585" s="189">
        <f>D576+D583</f>
        <v>32482</v>
      </c>
      <c r="E585" s="190">
        <f>E576+E583</f>
        <v>57916</v>
      </c>
      <c r="F585" s="191">
        <f>F576+F583</f>
        <v>27962</v>
      </c>
      <c r="G585" s="26">
        <f>F585/E585*100</f>
        <v>48.28026797430762</v>
      </c>
      <c r="O585" s="15"/>
      <c r="P585" s="15"/>
      <c r="Q585" s="15"/>
      <c r="R585" s="15"/>
      <c r="S585" s="15"/>
      <c r="T585" s="15"/>
      <c r="U585" s="15"/>
      <c r="V585" s="15"/>
      <c r="W585" s="15"/>
      <c r="X585" s="15"/>
      <c r="Y585" s="15"/>
      <c r="Z585" s="15"/>
      <c r="AA585" s="15"/>
      <c r="AB585" s="15"/>
      <c r="AC585" s="15"/>
      <c r="AD585" s="15"/>
      <c r="AE585" s="15"/>
      <c r="AF585" s="15"/>
      <c r="AG585" s="15"/>
      <c r="AH585" s="15"/>
      <c r="AI585" s="15"/>
      <c r="AJ585" s="15"/>
      <c r="AK585" s="15"/>
      <c r="AL585" s="15"/>
      <c r="AM585" s="15"/>
      <c r="AN585" s="15"/>
      <c r="AO585" s="15"/>
      <c r="AP585" s="15"/>
      <c r="AQ585" s="15"/>
      <c r="AR585" s="15"/>
      <c r="AS585" s="15"/>
      <c r="AT585" s="15"/>
      <c r="AU585" s="15"/>
      <c r="AV585" s="15"/>
      <c r="AW585" s="15"/>
      <c r="AX585" s="15"/>
      <c r="AY585" s="15"/>
      <c r="AZ585" s="15"/>
      <c r="BA585" s="15"/>
      <c r="BB585" s="15"/>
      <c r="BC585" s="15"/>
      <c r="BD585" s="15"/>
      <c r="BE585" s="15"/>
      <c r="BF585" s="15"/>
      <c r="BG585" s="15"/>
      <c r="BH585" s="15"/>
      <c r="BI585" s="15"/>
      <c r="BJ585" s="15"/>
      <c r="BK585" s="15"/>
      <c r="BL585" s="15"/>
      <c r="BM585" s="15"/>
      <c r="BN585" s="15"/>
      <c r="BO585" s="15"/>
      <c r="BP585" s="15"/>
      <c r="BQ585" s="15"/>
      <c r="BR585" s="15"/>
      <c r="BS585" s="15"/>
      <c r="BT585" s="15"/>
      <c r="BU585" s="15"/>
      <c r="BV585" s="15"/>
      <c r="BW585" s="15"/>
      <c r="BX585" s="15"/>
      <c r="BY585" s="15"/>
      <c r="BZ585" s="15"/>
      <c r="CA585" s="15"/>
      <c r="CB585" s="15"/>
      <c r="CC585" s="15"/>
      <c r="CD585" s="15"/>
      <c r="CE585" s="15"/>
      <c r="CF585" s="15"/>
      <c r="CG585" s="15"/>
      <c r="CH585" s="15"/>
      <c r="CI585" s="15"/>
      <c r="CJ585" s="15"/>
      <c r="CK585" s="15"/>
      <c r="CL585" s="15"/>
      <c r="CM585" s="15"/>
      <c r="CN585" s="15"/>
      <c r="CO585" s="15"/>
      <c r="CP585" s="15"/>
      <c r="CQ585" s="15"/>
      <c r="CR585" s="15"/>
      <c r="CS585" s="15"/>
      <c r="CT585" s="15"/>
      <c r="CU585" s="15"/>
      <c r="CV585" s="15"/>
      <c r="CW585" s="15"/>
      <c r="CX585" s="15"/>
      <c r="CY585" s="15"/>
      <c r="CZ585" s="15"/>
      <c r="DA585" s="15"/>
      <c r="DB585" s="15"/>
      <c r="DC585" s="15"/>
      <c r="DD585" s="15"/>
      <c r="DE585" s="15"/>
      <c r="DF585" s="15"/>
      <c r="DG585" s="15"/>
      <c r="DH585" s="15"/>
      <c r="DI585" s="15"/>
      <c r="DJ585" s="15"/>
      <c r="DK585" s="15"/>
      <c r="DL585" s="15"/>
      <c r="DM585" s="15"/>
      <c r="DN585" s="15"/>
      <c r="DO585" s="15"/>
      <c r="DP585" s="15"/>
      <c r="DQ585" s="15"/>
      <c r="DR585" s="15"/>
      <c r="DS585" s="15"/>
      <c r="DT585" s="15"/>
      <c r="DU585" s="15"/>
      <c r="DV585" s="15"/>
      <c r="DW585" s="15"/>
      <c r="DX585" s="15"/>
      <c r="DY585" s="15"/>
      <c r="DZ585" s="15"/>
      <c r="EA585" s="15"/>
      <c r="EB585" s="15"/>
      <c r="EC585" s="15"/>
      <c r="ED585" s="15"/>
      <c r="EE585" s="15"/>
      <c r="EF585" s="15"/>
      <c r="EG585" s="15"/>
      <c r="EH585" s="15"/>
      <c r="EI585" s="15"/>
      <c r="EJ585" s="15"/>
      <c r="EK585" s="15"/>
      <c r="EL585" s="15"/>
      <c r="EM585" s="15"/>
      <c r="EN585" s="15"/>
      <c r="EO585" s="15"/>
      <c r="EP585" s="15"/>
      <c r="EQ585" s="15"/>
      <c r="ER585" s="15"/>
      <c r="ES585" s="15"/>
      <c r="ET585" s="15"/>
      <c r="EU585" s="15"/>
      <c r="EV585" s="15"/>
      <c r="EW585" s="15"/>
      <c r="EX585" s="15"/>
      <c r="EY585" s="15"/>
      <c r="EZ585" s="15"/>
      <c r="FA585" s="15"/>
      <c r="FB585" s="15"/>
      <c r="FC585" s="15"/>
      <c r="FD585" s="15"/>
      <c r="FE585" s="15"/>
      <c r="FF585" s="15"/>
      <c r="FG585" s="15"/>
      <c r="FH585" s="15"/>
      <c r="FI585" s="15"/>
      <c r="FJ585" s="15"/>
      <c r="FK585" s="15"/>
      <c r="FL585" s="15"/>
      <c r="FM585" s="15"/>
      <c r="FN585" s="15"/>
      <c r="FO585" s="15"/>
      <c r="FP585" s="15"/>
      <c r="FQ585" s="15"/>
      <c r="FR585" s="15"/>
      <c r="FS585" s="15"/>
      <c r="FT585" s="15"/>
      <c r="FU585" s="15"/>
      <c r="FV585" s="15"/>
      <c r="FW585" s="15"/>
      <c r="FX585" s="15"/>
      <c r="FY585" s="15"/>
      <c r="FZ585" s="15"/>
      <c r="GA585" s="15"/>
      <c r="GB585" s="15"/>
      <c r="GC585" s="15"/>
      <c r="GD585" s="15"/>
      <c r="GE585" s="15"/>
      <c r="GF585" s="15"/>
      <c r="GG585" s="15"/>
      <c r="GH585" s="15"/>
      <c r="GI585" s="15"/>
      <c r="GJ585" s="15"/>
      <c r="GK585" s="15"/>
      <c r="GL585" s="15"/>
      <c r="GM585" s="15"/>
      <c r="GN585" s="15"/>
      <c r="GO585" s="15"/>
      <c r="GP585" s="15"/>
      <c r="GQ585" s="15"/>
      <c r="GR585" s="15"/>
      <c r="GS585" s="15"/>
      <c r="GT585" s="15"/>
      <c r="GU585" s="15"/>
      <c r="GV585" s="15"/>
      <c r="GW585" s="15"/>
      <c r="GX585" s="15"/>
      <c r="GY585" s="15"/>
      <c r="GZ585" s="15"/>
      <c r="HA585" s="15"/>
      <c r="HB585" s="15"/>
      <c r="HC585" s="15"/>
      <c r="HD585" s="15"/>
      <c r="HE585" s="15"/>
      <c r="HF585" s="15"/>
      <c r="HG585" s="15"/>
      <c r="HH585" s="15"/>
      <c r="HI585" s="15"/>
      <c r="HJ585" s="15"/>
      <c r="HK585" s="15"/>
      <c r="HL585" s="15"/>
      <c r="HM585" s="15"/>
      <c r="HN585" s="15"/>
      <c r="HO585" s="15"/>
      <c r="HP585" s="15"/>
      <c r="HQ585" s="15"/>
      <c r="HR585" s="15"/>
      <c r="HS585" s="15"/>
      <c r="HT585" s="15"/>
      <c r="HU585" s="15"/>
      <c r="HV585" s="15"/>
      <c r="HW585" s="15"/>
      <c r="HX585" s="15"/>
      <c r="HY585" s="15"/>
      <c r="HZ585" s="15"/>
      <c r="IA585" s="15"/>
      <c r="IB585" s="15"/>
      <c r="IC585" s="15"/>
      <c r="ID585" s="15"/>
      <c r="IE585" s="15"/>
      <c r="IF585" s="15"/>
      <c r="IG585" s="15"/>
      <c r="IH585" s="15"/>
      <c r="II585" s="15"/>
      <c r="IJ585" s="15"/>
      <c r="IK585" s="15"/>
      <c r="IL585" s="15"/>
      <c r="IM585" s="15"/>
      <c r="IN585" s="15"/>
      <c r="IO585" s="15"/>
      <c r="IP585" s="15"/>
      <c r="IQ585" s="15"/>
      <c r="IR585" s="15"/>
      <c r="IS585" s="15"/>
      <c r="IT585" s="15"/>
      <c r="IU585" s="15"/>
      <c r="IV585" s="15"/>
    </row>
    <row r="586" spans="1:256" s="13" customFormat="1" ht="12.75">
      <c r="A586" s="15"/>
      <c r="B586" s="15"/>
      <c r="C586" s="15"/>
      <c r="D586" s="15"/>
      <c r="E586" s="15"/>
      <c r="F586" s="15"/>
      <c r="G586" s="15"/>
      <c r="O586" s="15"/>
      <c r="P586" s="15"/>
      <c r="Q586" s="15"/>
      <c r="R586" s="15"/>
      <c r="S586" s="15"/>
      <c r="T586" s="15"/>
      <c r="U586" s="15"/>
      <c r="V586" s="15"/>
      <c r="W586" s="15"/>
      <c r="X586" s="15"/>
      <c r="Y586" s="15"/>
      <c r="Z586" s="15"/>
      <c r="AA586" s="15"/>
      <c r="AB586" s="15"/>
      <c r="AC586" s="15"/>
      <c r="AD586" s="15"/>
      <c r="AE586" s="15"/>
      <c r="AF586" s="15"/>
      <c r="AG586" s="15"/>
      <c r="AH586" s="15"/>
      <c r="AI586" s="15"/>
      <c r="AJ586" s="15"/>
      <c r="AK586" s="15"/>
      <c r="AL586" s="15"/>
      <c r="AM586" s="15"/>
      <c r="AN586" s="15"/>
      <c r="AO586" s="15"/>
      <c r="AP586" s="15"/>
      <c r="AQ586" s="15"/>
      <c r="AR586" s="15"/>
      <c r="AS586" s="15"/>
      <c r="AT586" s="15"/>
      <c r="AU586" s="15"/>
      <c r="AV586" s="15"/>
      <c r="AW586" s="15"/>
      <c r="AX586" s="15"/>
      <c r="AY586" s="15"/>
      <c r="AZ586" s="15"/>
      <c r="BA586" s="15"/>
      <c r="BB586" s="15"/>
      <c r="BC586" s="15"/>
      <c r="BD586" s="15"/>
      <c r="BE586" s="15"/>
      <c r="BF586" s="15"/>
      <c r="BG586" s="15"/>
      <c r="BH586" s="15"/>
      <c r="BI586" s="15"/>
      <c r="BJ586" s="15"/>
      <c r="BK586" s="15"/>
      <c r="BL586" s="15"/>
      <c r="BM586" s="15"/>
      <c r="BN586" s="15"/>
      <c r="BO586" s="15"/>
      <c r="BP586" s="15"/>
      <c r="BQ586" s="15"/>
      <c r="BR586" s="15"/>
      <c r="BS586" s="15"/>
      <c r="BT586" s="15"/>
      <c r="BU586" s="15"/>
      <c r="BV586" s="15"/>
      <c r="BW586" s="15"/>
      <c r="BX586" s="15"/>
      <c r="BY586" s="15"/>
      <c r="BZ586" s="15"/>
      <c r="CA586" s="15"/>
      <c r="CB586" s="15"/>
      <c r="CC586" s="15"/>
      <c r="CD586" s="15"/>
      <c r="CE586" s="15"/>
      <c r="CF586" s="15"/>
      <c r="CG586" s="15"/>
      <c r="CH586" s="15"/>
      <c r="CI586" s="15"/>
      <c r="CJ586" s="15"/>
      <c r="CK586" s="15"/>
      <c r="CL586" s="15"/>
      <c r="CM586" s="15"/>
      <c r="CN586" s="15"/>
      <c r="CO586" s="15"/>
      <c r="CP586" s="15"/>
      <c r="CQ586" s="15"/>
      <c r="CR586" s="15"/>
      <c r="CS586" s="15"/>
      <c r="CT586" s="15"/>
      <c r="CU586" s="15"/>
      <c r="CV586" s="15"/>
      <c r="CW586" s="15"/>
      <c r="CX586" s="15"/>
      <c r="CY586" s="15"/>
      <c r="CZ586" s="15"/>
      <c r="DA586" s="15"/>
      <c r="DB586" s="15"/>
      <c r="DC586" s="15"/>
      <c r="DD586" s="15"/>
      <c r="DE586" s="15"/>
      <c r="DF586" s="15"/>
      <c r="DG586" s="15"/>
      <c r="DH586" s="15"/>
      <c r="DI586" s="15"/>
      <c r="DJ586" s="15"/>
      <c r="DK586" s="15"/>
      <c r="DL586" s="15"/>
      <c r="DM586" s="15"/>
      <c r="DN586" s="15"/>
      <c r="DO586" s="15"/>
      <c r="DP586" s="15"/>
      <c r="DQ586" s="15"/>
      <c r="DR586" s="15"/>
      <c r="DS586" s="15"/>
      <c r="DT586" s="15"/>
      <c r="DU586" s="15"/>
      <c r="DV586" s="15"/>
      <c r="DW586" s="15"/>
      <c r="DX586" s="15"/>
      <c r="DY586" s="15"/>
      <c r="DZ586" s="15"/>
      <c r="EA586" s="15"/>
      <c r="EB586" s="15"/>
      <c r="EC586" s="15"/>
      <c r="ED586" s="15"/>
      <c r="EE586" s="15"/>
      <c r="EF586" s="15"/>
      <c r="EG586" s="15"/>
      <c r="EH586" s="15"/>
      <c r="EI586" s="15"/>
      <c r="EJ586" s="15"/>
      <c r="EK586" s="15"/>
      <c r="EL586" s="15"/>
      <c r="EM586" s="15"/>
      <c r="EN586" s="15"/>
      <c r="EO586" s="15"/>
      <c r="EP586" s="15"/>
      <c r="EQ586" s="15"/>
      <c r="ER586" s="15"/>
      <c r="ES586" s="15"/>
      <c r="ET586" s="15"/>
      <c r="EU586" s="15"/>
      <c r="EV586" s="15"/>
      <c r="EW586" s="15"/>
      <c r="EX586" s="15"/>
      <c r="EY586" s="15"/>
      <c r="EZ586" s="15"/>
      <c r="FA586" s="15"/>
      <c r="FB586" s="15"/>
      <c r="FC586" s="15"/>
      <c r="FD586" s="15"/>
      <c r="FE586" s="15"/>
      <c r="FF586" s="15"/>
      <c r="FG586" s="15"/>
      <c r="FH586" s="15"/>
      <c r="FI586" s="15"/>
      <c r="FJ586" s="15"/>
      <c r="FK586" s="15"/>
      <c r="FL586" s="15"/>
      <c r="FM586" s="15"/>
      <c r="FN586" s="15"/>
      <c r="FO586" s="15"/>
      <c r="FP586" s="15"/>
      <c r="FQ586" s="15"/>
      <c r="FR586" s="15"/>
      <c r="FS586" s="15"/>
      <c r="FT586" s="15"/>
      <c r="FU586" s="15"/>
      <c r="FV586" s="15"/>
      <c r="FW586" s="15"/>
      <c r="FX586" s="15"/>
      <c r="FY586" s="15"/>
      <c r="FZ586" s="15"/>
      <c r="GA586" s="15"/>
      <c r="GB586" s="15"/>
      <c r="GC586" s="15"/>
      <c r="GD586" s="15"/>
      <c r="GE586" s="15"/>
      <c r="GF586" s="15"/>
      <c r="GG586" s="15"/>
      <c r="GH586" s="15"/>
      <c r="GI586" s="15"/>
      <c r="GJ586" s="15"/>
      <c r="GK586" s="15"/>
      <c r="GL586" s="15"/>
      <c r="GM586" s="15"/>
      <c r="GN586" s="15"/>
      <c r="GO586" s="15"/>
      <c r="GP586" s="15"/>
      <c r="GQ586" s="15"/>
      <c r="GR586" s="15"/>
      <c r="GS586" s="15"/>
      <c r="GT586" s="15"/>
      <c r="GU586" s="15"/>
      <c r="GV586" s="15"/>
      <c r="GW586" s="15"/>
      <c r="GX586" s="15"/>
      <c r="GY586" s="15"/>
      <c r="GZ586" s="15"/>
      <c r="HA586" s="15"/>
      <c r="HB586" s="15"/>
      <c r="HC586" s="15"/>
      <c r="HD586" s="15"/>
      <c r="HE586" s="15"/>
      <c r="HF586" s="15"/>
      <c r="HG586" s="15"/>
      <c r="HH586" s="15"/>
      <c r="HI586" s="15"/>
      <c r="HJ586" s="15"/>
      <c r="HK586" s="15"/>
      <c r="HL586" s="15"/>
      <c r="HM586" s="15"/>
      <c r="HN586" s="15"/>
      <c r="HO586" s="15"/>
      <c r="HP586" s="15"/>
      <c r="HQ586" s="15"/>
      <c r="HR586" s="15"/>
      <c r="HS586" s="15"/>
      <c r="HT586" s="15"/>
      <c r="HU586" s="15"/>
      <c r="HV586" s="15"/>
      <c r="HW586" s="15"/>
      <c r="HX586" s="15"/>
      <c r="HY586" s="15"/>
      <c r="HZ586" s="15"/>
      <c r="IA586" s="15"/>
      <c r="IB586" s="15"/>
      <c r="IC586" s="15"/>
      <c r="ID586" s="15"/>
      <c r="IE586" s="15"/>
      <c r="IF586" s="15"/>
      <c r="IG586" s="15"/>
      <c r="IH586" s="15"/>
      <c r="II586" s="15"/>
      <c r="IJ586" s="15"/>
      <c r="IK586" s="15"/>
      <c r="IL586" s="15"/>
      <c r="IM586" s="15"/>
      <c r="IN586" s="15"/>
      <c r="IO586" s="15"/>
      <c r="IP586" s="15"/>
      <c r="IQ586" s="15"/>
      <c r="IR586" s="15"/>
      <c r="IS586" s="15"/>
      <c r="IT586" s="15"/>
      <c r="IU586" s="15"/>
      <c r="IV586" s="15"/>
    </row>
    <row r="587" spans="1:256" s="28" customFormat="1" ht="17.25" customHeight="1">
      <c r="A587" s="64" t="s">
        <v>455</v>
      </c>
      <c r="D587" s="69"/>
      <c r="E587" s="69"/>
      <c r="F587" s="69"/>
      <c r="O587" s="69"/>
      <c r="P587" s="15"/>
      <c r="Q587" s="15"/>
      <c r="R587" s="134"/>
      <c r="S587" s="15"/>
      <c r="T587" s="15"/>
      <c r="U587" s="15"/>
      <c r="V587" s="15"/>
      <c r="W587" s="15"/>
      <c r="X587" s="15"/>
      <c r="Y587" s="15"/>
      <c r="Z587" s="15"/>
      <c r="AA587" s="15"/>
      <c r="AB587" s="15"/>
      <c r="AC587" s="15"/>
      <c r="AD587" s="15"/>
      <c r="AE587" s="15"/>
      <c r="AF587" s="15"/>
      <c r="AG587" s="15"/>
      <c r="AH587" s="15"/>
      <c r="AI587" s="15"/>
      <c r="AJ587" s="15"/>
      <c r="AK587" s="15"/>
      <c r="AL587" s="15"/>
      <c r="AM587" s="15"/>
      <c r="AN587" s="15"/>
      <c r="AO587" s="15"/>
      <c r="AP587" s="15"/>
      <c r="AQ587" s="15"/>
      <c r="AR587" s="15"/>
      <c r="AS587" s="15"/>
      <c r="AT587" s="15"/>
      <c r="AU587" s="15"/>
      <c r="AV587" s="15"/>
      <c r="AW587" s="15"/>
      <c r="AX587" s="15"/>
      <c r="AY587" s="15"/>
      <c r="AZ587" s="15"/>
      <c r="BA587" s="15"/>
      <c r="BB587" s="15"/>
      <c r="BC587" s="15"/>
      <c r="BD587" s="15"/>
      <c r="BE587" s="15"/>
      <c r="BF587" s="15"/>
      <c r="BG587" s="15"/>
      <c r="BH587" s="15"/>
      <c r="BI587" s="15"/>
      <c r="BJ587" s="15"/>
      <c r="BK587" s="15"/>
      <c r="BL587" s="15"/>
      <c r="BM587" s="15"/>
      <c r="BN587" s="15"/>
      <c r="BO587" s="15"/>
      <c r="BP587" s="15"/>
      <c r="BQ587" s="15"/>
      <c r="BR587" s="15"/>
      <c r="BS587" s="15"/>
      <c r="BT587" s="15"/>
      <c r="BU587" s="15"/>
      <c r="BV587" s="15"/>
      <c r="BW587" s="15"/>
      <c r="BX587" s="15"/>
      <c r="BY587" s="15"/>
      <c r="BZ587" s="15"/>
      <c r="CA587" s="15"/>
      <c r="CB587" s="15"/>
      <c r="CC587" s="15"/>
      <c r="CD587" s="15"/>
      <c r="CE587" s="15"/>
      <c r="CF587" s="15"/>
      <c r="CG587" s="15"/>
      <c r="CH587" s="15"/>
      <c r="CI587" s="15"/>
      <c r="CJ587" s="15"/>
      <c r="CK587" s="15"/>
      <c r="CL587" s="15"/>
      <c r="CM587" s="15"/>
      <c r="CN587" s="15"/>
      <c r="CO587" s="15"/>
      <c r="CP587" s="15"/>
      <c r="CQ587" s="15"/>
      <c r="CR587" s="15"/>
      <c r="CS587" s="15"/>
      <c r="CT587" s="15"/>
      <c r="CU587" s="15"/>
      <c r="CV587" s="15"/>
      <c r="CW587" s="15"/>
      <c r="CX587" s="15"/>
      <c r="CY587" s="15"/>
      <c r="CZ587" s="15"/>
      <c r="DA587" s="15"/>
      <c r="DB587" s="15"/>
      <c r="DC587" s="15"/>
      <c r="DD587" s="15"/>
      <c r="DE587" s="15"/>
      <c r="DF587" s="15"/>
      <c r="DG587" s="15"/>
      <c r="DH587" s="15"/>
      <c r="DI587" s="15"/>
      <c r="DJ587" s="15"/>
      <c r="DK587" s="15"/>
      <c r="DL587" s="15"/>
      <c r="DM587" s="15"/>
      <c r="DN587" s="15"/>
      <c r="DO587" s="15"/>
      <c r="DP587" s="15"/>
      <c r="DQ587" s="15"/>
      <c r="DR587" s="15"/>
      <c r="DS587" s="15"/>
      <c r="DT587" s="15"/>
      <c r="DU587" s="15"/>
      <c r="DV587" s="15"/>
      <c r="DW587" s="15"/>
      <c r="DX587" s="15"/>
      <c r="DY587" s="15"/>
      <c r="DZ587" s="15"/>
      <c r="EA587" s="15"/>
      <c r="EB587" s="15"/>
      <c r="EC587" s="15"/>
      <c r="ED587" s="15"/>
      <c r="EE587" s="15"/>
      <c r="EF587" s="15"/>
      <c r="EG587" s="15"/>
      <c r="EH587" s="15"/>
      <c r="EI587" s="15"/>
      <c r="EJ587" s="15"/>
      <c r="EK587" s="15"/>
      <c r="EL587" s="15"/>
      <c r="EM587" s="15"/>
      <c r="EN587" s="15"/>
      <c r="EO587" s="15"/>
      <c r="EP587" s="15"/>
      <c r="EQ587" s="15"/>
      <c r="ER587" s="15"/>
      <c r="ES587" s="15"/>
      <c r="ET587" s="15"/>
      <c r="EU587" s="15"/>
      <c r="EV587" s="15"/>
      <c r="EW587" s="15"/>
      <c r="EX587" s="15"/>
      <c r="EY587" s="15"/>
      <c r="EZ587" s="15"/>
      <c r="FA587" s="15"/>
      <c r="FB587" s="15"/>
      <c r="FC587" s="15"/>
      <c r="FD587" s="15"/>
      <c r="FE587" s="15"/>
      <c r="FF587" s="15"/>
      <c r="FG587" s="15"/>
      <c r="FH587" s="15"/>
      <c r="FI587" s="15"/>
      <c r="FJ587" s="15"/>
      <c r="FK587" s="15"/>
      <c r="FL587" s="15"/>
      <c r="FM587" s="15"/>
      <c r="FN587" s="15"/>
      <c r="FO587" s="15"/>
      <c r="FP587" s="15"/>
      <c r="FQ587" s="15"/>
      <c r="FR587" s="15"/>
      <c r="FS587" s="15"/>
      <c r="FT587" s="15"/>
      <c r="FU587" s="15"/>
      <c r="FV587" s="15"/>
      <c r="FW587" s="15"/>
      <c r="FX587" s="15"/>
      <c r="FY587" s="15"/>
      <c r="FZ587" s="15"/>
      <c r="GA587" s="15"/>
      <c r="GB587" s="15"/>
      <c r="GC587" s="15"/>
      <c r="GD587" s="15"/>
      <c r="GE587" s="15"/>
      <c r="GF587" s="15"/>
      <c r="GG587" s="15"/>
      <c r="GH587" s="15"/>
      <c r="GI587" s="15"/>
      <c r="GJ587" s="15"/>
      <c r="GK587" s="15"/>
      <c r="GL587" s="15"/>
      <c r="GM587" s="15"/>
      <c r="GN587" s="15"/>
      <c r="GO587" s="15"/>
      <c r="GP587" s="15"/>
      <c r="GQ587" s="15"/>
      <c r="GR587" s="15"/>
      <c r="GS587" s="15"/>
      <c r="GT587" s="15"/>
      <c r="GU587" s="15"/>
      <c r="GV587" s="15"/>
      <c r="GW587" s="15"/>
      <c r="GX587" s="15"/>
      <c r="GY587" s="15"/>
      <c r="GZ587" s="15"/>
      <c r="HA587" s="15"/>
      <c r="HB587" s="15"/>
      <c r="HC587" s="15"/>
      <c r="HD587" s="15"/>
      <c r="HE587" s="15"/>
      <c r="HF587" s="15"/>
      <c r="HG587" s="15"/>
      <c r="HH587" s="15"/>
      <c r="HI587" s="15"/>
      <c r="HJ587" s="15"/>
      <c r="HK587" s="15"/>
      <c r="HL587" s="15"/>
      <c r="HM587" s="15"/>
      <c r="HN587" s="15"/>
      <c r="HO587" s="15"/>
      <c r="HP587" s="15"/>
      <c r="HQ587" s="15"/>
      <c r="HR587" s="15"/>
      <c r="HS587" s="15"/>
      <c r="HT587" s="15"/>
      <c r="HU587" s="15"/>
      <c r="HV587" s="15"/>
      <c r="HW587" s="15"/>
      <c r="HX587" s="15"/>
      <c r="HY587" s="15"/>
      <c r="HZ587" s="15"/>
      <c r="IA587" s="15"/>
      <c r="IB587" s="15"/>
      <c r="IC587" s="15"/>
      <c r="ID587" s="15"/>
      <c r="IE587" s="15"/>
      <c r="IF587" s="15"/>
      <c r="IG587" s="15"/>
      <c r="IH587" s="15"/>
      <c r="II587" s="15"/>
      <c r="IJ587" s="15"/>
      <c r="IK587" s="15"/>
      <c r="IL587" s="15"/>
      <c r="IM587" s="15"/>
      <c r="IN587" s="15"/>
      <c r="IO587" s="15"/>
      <c r="IP587" s="15"/>
      <c r="IQ587" s="15"/>
      <c r="IR587" s="15"/>
      <c r="IS587" s="15"/>
      <c r="IT587" s="15"/>
      <c r="IU587" s="15"/>
      <c r="IV587" s="15"/>
    </row>
    <row r="588" ht="12.75">
      <c r="R588" s="134"/>
    </row>
    <row r="589" spans="1:7" ht="24.75" customHeight="1">
      <c r="A589" s="7" t="s">
        <v>325</v>
      </c>
      <c r="B589" s="7" t="s">
        <v>327</v>
      </c>
      <c r="C589" s="5" t="s">
        <v>328</v>
      </c>
      <c r="D589" s="44" t="s">
        <v>471</v>
      </c>
      <c r="E589" s="51" t="s">
        <v>472</v>
      </c>
      <c r="F589" s="5" t="s">
        <v>299</v>
      </c>
      <c r="G589" s="43" t="s">
        <v>473</v>
      </c>
    </row>
    <row r="590" spans="1:7" ht="16.5" customHeight="1">
      <c r="A590" s="130" t="s">
        <v>160</v>
      </c>
      <c r="B590" s="127">
        <v>6409</v>
      </c>
      <c r="C590" s="128" t="s">
        <v>125</v>
      </c>
      <c r="D590" s="424">
        <v>100000</v>
      </c>
      <c r="E590" s="442">
        <v>30830</v>
      </c>
      <c r="F590" s="269" t="s">
        <v>739</v>
      </c>
      <c r="G590" s="269" t="s">
        <v>739</v>
      </c>
    </row>
    <row r="591" spans="1:7" ht="25.5">
      <c r="A591" s="130" t="s">
        <v>160</v>
      </c>
      <c r="B591" s="127">
        <v>6409</v>
      </c>
      <c r="C591" s="128" t="s">
        <v>126</v>
      </c>
      <c r="D591" s="424">
        <v>40000</v>
      </c>
      <c r="E591" s="442">
        <v>12356</v>
      </c>
      <c r="F591" s="269" t="s">
        <v>739</v>
      </c>
      <c r="G591" s="269" t="s">
        <v>739</v>
      </c>
    </row>
    <row r="592" spans="1:7" ht="25.5" customHeight="1">
      <c r="A592" s="130" t="s">
        <v>160</v>
      </c>
      <c r="B592" s="127">
        <v>6409</v>
      </c>
      <c r="C592" s="128" t="s">
        <v>145</v>
      </c>
      <c r="D592" s="424">
        <v>10000</v>
      </c>
      <c r="E592" s="442">
        <v>8245</v>
      </c>
      <c r="F592" s="269" t="s">
        <v>739</v>
      </c>
      <c r="G592" s="269" t="s">
        <v>739</v>
      </c>
    </row>
    <row r="593" spans="1:7" ht="12.75">
      <c r="A593" s="188"/>
      <c r="B593" s="198"/>
      <c r="C593" s="197" t="s">
        <v>742</v>
      </c>
      <c r="D593" s="189">
        <f>SUM(D590:D592)</f>
        <v>150000</v>
      </c>
      <c r="E593" s="190">
        <f>SUM(E590:E592)</f>
        <v>51431</v>
      </c>
      <c r="F593" s="191">
        <f>SUM(F590:F592)</f>
        <v>0</v>
      </c>
      <c r="G593" s="26">
        <f>F593/E593*100</f>
        <v>0</v>
      </c>
    </row>
    <row r="594" ht="12.75" customHeight="1"/>
    <row r="595" spans="1:3" ht="15.75">
      <c r="A595" s="618" t="s">
        <v>261</v>
      </c>
      <c r="B595" s="606"/>
      <c r="C595" s="606"/>
    </row>
    <row r="596" spans="1:19" ht="13.5" customHeight="1">
      <c r="A596" s="64"/>
      <c r="B596" s="2"/>
      <c r="C596" s="2"/>
      <c r="S596" s="134"/>
    </row>
    <row r="597" spans="1:7" ht="27" customHeight="1">
      <c r="A597" s="7" t="s">
        <v>325</v>
      </c>
      <c r="B597" s="7" t="s">
        <v>327</v>
      </c>
      <c r="C597" s="5" t="s">
        <v>328</v>
      </c>
      <c r="D597" s="44" t="s">
        <v>471</v>
      </c>
      <c r="E597" s="51" t="s">
        <v>472</v>
      </c>
      <c r="F597" s="5" t="s">
        <v>299</v>
      </c>
      <c r="G597" s="43" t="s">
        <v>473</v>
      </c>
    </row>
    <row r="598" spans="1:7" ht="13.5" customHeight="1">
      <c r="A598" s="116" t="s">
        <v>160</v>
      </c>
      <c r="B598" s="117">
        <v>6399</v>
      </c>
      <c r="C598" s="118" t="s">
        <v>269</v>
      </c>
      <c r="D598" s="153">
        <v>0</v>
      </c>
      <c r="E598" s="149">
        <v>51166</v>
      </c>
      <c r="F598" s="280">
        <v>51166</v>
      </c>
      <c r="G598" s="158">
        <f>F598/E598*100</f>
        <v>100</v>
      </c>
    </row>
    <row r="599" spans="1:7" ht="13.5" customHeight="1">
      <c r="A599" s="130" t="s">
        <v>160</v>
      </c>
      <c r="B599" s="127">
        <v>6399</v>
      </c>
      <c r="C599" s="128" t="s">
        <v>344</v>
      </c>
      <c r="D599" s="156">
        <v>0</v>
      </c>
      <c r="E599" s="267">
        <v>3000</v>
      </c>
      <c r="F599" s="274">
        <v>0</v>
      </c>
      <c r="G599" s="158" t="s">
        <v>739</v>
      </c>
    </row>
    <row r="600" spans="1:7" ht="13.5" customHeight="1">
      <c r="A600" s="287"/>
      <c r="B600" s="616"/>
      <c r="C600" s="617" t="s">
        <v>259</v>
      </c>
      <c r="D600" s="628">
        <f>D598+D599</f>
        <v>0</v>
      </c>
      <c r="E600" s="628">
        <f>E598+E599</f>
        <v>54166</v>
      </c>
      <c r="F600" s="628">
        <f>F598+F599</f>
        <v>51166</v>
      </c>
      <c r="G600" s="107">
        <f>F600/E600*100</f>
        <v>94.46147029501901</v>
      </c>
    </row>
    <row r="601" ht="12.75" customHeight="1"/>
    <row r="602" spans="1:3" ht="15.75">
      <c r="A602" s="64" t="s">
        <v>745</v>
      </c>
      <c r="B602" s="2"/>
      <c r="C602" s="2"/>
    </row>
    <row r="603" spans="1:19" ht="13.5" customHeight="1">
      <c r="A603" s="64"/>
      <c r="B603" s="2"/>
      <c r="C603" s="2"/>
      <c r="S603" s="134"/>
    </row>
    <row r="604" spans="1:7" ht="27" customHeight="1">
      <c r="A604" s="7" t="s">
        <v>325</v>
      </c>
      <c r="B604" s="7" t="s">
        <v>327</v>
      </c>
      <c r="C604" s="5" t="s">
        <v>328</v>
      </c>
      <c r="D604" s="44" t="s">
        <v>471</v>
      </c>
      <c r="E604" s="51" t="s">
        <v>472</v>
      </c>
      <c r="F604" s="5" t="s">
        <v>299</v>
      </c>
      <c r="G604" s="43" t="s">
        <v>473</v>
      </c>
    </row>
    <row r="605" spans="1:7" ht="12.75">
      <c r="A605" s="130" t="s">
        <v>854</v>
      </c>
      <c r="B605" s="127">
        <v>6402</v>
      </c>
      <c r="C605" s="128" t="s">
        <v>435</v>
      </c>
      <c r="D605" s="156">
        <v>0</v>
      </c>
      <c r="E605" s="267">
        <v>6382</v>
      </c>
      <c r="F605" s="274">
        <v>6382</v>
      </c>
      <c r="G605" s="158">
        <f>F605/E605*100</f>
        <v>100</v>
      </c>
    </row>
    <row r="606" spans="1:7" ht="12.75">
      <c r="A606" s="130" t="s">
        <v>854</v>
      </c>
      <c r="B606" s="127">
        <v>6172</v>
      </c>
      <c r="C606" s="128" t="s">
        <v>954</v>
      </c>
      <c r="D606" s="156">
        <v>0</v>
      </c>
      <c r="E606" s="267">
        <v>0</v>
      </c>
      <c r="F606" s="274">
        <v>0</v>
      </c>
      <c r="G606" s="158" t="s">
        <v>739</v>
      </c>
    </row>
    <row r="607" spans="1:7" ht="12.75">
      <c r="A607" s="470"/>
      <c r="B607" s="471"/>
      <c r="C607" s="472"/>
      <c r="D607" s="473"/>
      <c r="E607" s="370"/>
      <c r="F607" s="474"/>
      <c r="G607" s="381"/>
    </row>
    <row r="608" spans="1:7" ht="14.25" customHeight="1">
      <c r="A608" s="875" t="s">
        <v>322</v>
      </c>
      <c r="B608" s="876"/>
      <c r="C608" s="877"/>
      <c r="D608" s="190">
        <f>D19+D20</f>
        <v>7850604</v>
      </c>
      <c r="E608" s="190">
        <f>E19+E20+E25+E24</f>
        <v>8773580</v>
      </c>
      <c r="F608" s="190">
        <f>F19+F25+F24+F26</f>
        <v>6763601</v>
      </c>
      <c r="G608" s="277">
        <f>G19</f>
        <v>77.42278823510803</v>
      </c>
    </row>
    <row r="609" spans="1:7" ht="12.75" customHeight="1">
      <c r="A609" s="470"/>
      <c r="B609" s="471"/>
      <c r="C609" s="472"/>
      <c r="D609" s="473"/>
      <c r="E609" s="370"/>
      <c r="F609" s="474"/>
      <c r="G609" s="381"/>
    </row>
    <row r="610" spans="1:7" ht="15" customHeight="1">
      <c r="A610" s="64" t="s">
        <v>931</v>
      </c>
      <c r="B610" s="2"/>
      <c r="C610" s="2"/>
      <c r="D610" s="473"/>
      <c r="E610" s="370"/>
      <c r="F610" s="474"/>
      <c r="G610" s="381"/>
    </row>
    <row r="611" spans="1:7" ht="12" customHeight="1">
      <c r="A611" s="470"/>
      <c r="B611" s="471"/>
      <c r="C611" s="472"/>
      <c r="D611" s="473"/>
      <c r="E611" s="370"/>
      <c r="F611" s="474"/>
      <c r="G611" s="381"/>
    </row>
    <row r="612" spans="1:7" ht="27.75" customHeight="1">
      <c r="A612" s="837" t="s">
        <v>287</v>
      </c>
      <c r="B612" s="838"/>
      <c r="C612" s="839"/>
      <c r="D612" s="42" t="s">
        <v>471</v>
      </c>
      <c r="E612" s="51" t="s">
        <v>472</v>
      </c>
      <c r="F612" s="5" t="s">
        <v>299</v>
      </c>
      <c r="G612" s="43" t="s">
        <v>473</v>
      </c>
    </row>
    <row r="613" spans="1:7" ht="26.25" customHeight="1">
      <c r="A613" s="855" t="s">
        <v>59</v>
      </c>
      <c r="B613" s="852"/>
      <c r="C613" s="849"/>
      <c r="D613" s="424">
        <v>1460</v>
      </c>
      <c r="E613" s="442">
        <v>1460</v>
      </c>
      <c r="F613" s="274">
        <v>1460</v>
      </c>
      <c r="G613" s="269">
        <f>F613/E613*100</f>
        <v>100</v>
      </c>
    </row>
    <row r="614" spans="1:7" ht="26.25" customHeight="1">
      <c r="A614" s="855" t="s">
        <v>84</v>
      </c>
      <c r="B614" s="852"/>
      <c r="C614" s="849"/>
      <c r="D614" s="424">
        <v>0</v>
      </c>
      <c r="E614" s="442">
        <v>250</v>
      </c>
      <c r="F614" s="274">
        <v>250</v>
      </c>
      <c r="G614" s="269">
        <f>F614/E614*100</f>
        <v>100</v>
      </c>
    </row>
    <row r="615" spans="1:7" ht="26.25" customHeight="1">
      <c r="A615" s="855" t="s">
        <v>85</v>
      </c>
      <c r="B615" s="852"/>
      <c r="C615" s="849"/>
      <c r="D615" s="424">
        <v>0</v>
      </c>
      <c r="E615" s="442">
        <v>2000</v>
      </c>
      <c r="F615" s="274">
        <v>2000</v>
      </c>
      <c r="G615" s="269">
        <f>F615/E615*100</f>
        <v>100</v>
      </c>
    </row>
    <row r="616" spans="1:21" ht="26.25" customHeight="1">
      <c r="A616" s="855" t="s">
        <v>86</v>
      </c>
      <c r="B616" s="852"/>
      <c r="C616" s="849"/>
      <c r="D616" s="424">
        <v>0</v>
      </c>
      <c r="E616" s="442">
        <v>85</v>
      </c>
      <c r="F616" s="274">
        <v>85</v>
      </c>
      <c r="G616" s="269">
        <f>F616/E616*100</f>
        <v>100</v>
      </c>
      <c r="U616" s="107"/>
    </row>
    <row r="617" spans="1:7" ht="20.25" customHeight="1">
      <c r="A617" s="850" t="s">
        <v>978</v>
      </c>
      <c r="B617" s="851"/>
      <c r="C617" s="836"/>
      <c r="D617" s="535">
        <f>SUM(D613:D616)</f>
        <v>1460</v>
      </c>
      <c r="E617" s="535">
        <f>SUM(E613:E616)</f>
        <v>3795</v>
      </c>
      <c r="F617" s="535">
        <f>SUM(F613:F616)</f>
        <v>3795</v>
      </c>
      <c r="G617" s="565">
        <f>F617/E617*100</f>
        <v>100</v>
      </c>
    </row>
    <row r="618" spans="1:7" ht="23.25" customHeight="1">
      <c r="A618" s="470"/>
      <c r="B618" s="471"/>
      <c r="C618" s="472"/>
      <c r="D618" s="473"/>
      <c r="E618" s="370"/>
      <c r="F618" s="474"/>
      <c r="G618" s="381"/>
    </row>
    <row r="619" spans="1:7" ht="12.75">
      <c r="A619" s="875" t="s">
        <v>925</v>
      </c>
      <c r="B619" s="876"/>
      <c r="C619" s="877"/>
      <c r="D619" s="190">
        <f>D608+D617</f>
        <v>7852064</v>
      </c>
      <c r="E619" s="190">
        <f>E608+E617</f>
        <v>8777375</v>
      </c>
      <c r="F619" s="190">
        <f>F608+F617</f>
        <v>6767396</v>
      </c>
      <c r="G619" s="26">
        <f>F619/E619*100</f>
        <v>77.10045429299763</v>
      </c>
    </row>
    <row r="623" ht="12.75">
      <c r="F623" s="135"/>
    </row>
  </sheetData>
  <mergeCells count="70">
    <mergeCell ref="T172:V172"/>
    <mergeCell ref="A16:C16"/>
    <mergeCell ref="A177:E177"/>
    <mergeCell ref="A94:G94"/>
    <mergeCell ref="A77:A92"/>
    <mergeCell ref="A110:C110"/>
    <mergeCell ref="A154:C154"/>
    <mergeCell ref="A160:C160"/>
    <mergeCell ref="A25:C25"/>
    <mergeCell ref="A98:A109"/>
    <mergeCell ref="A222:E222"/>
    <mergeCell ref="A45:C45"/>
    <mergeCell ref="A162:C162"/>
    <mergeCell ref="A175:C175"/>
    <mergeCell ref="A168:C168"/>
    <mergeCell ref="A214:B214"/>
    <mergeCell ref="A61:A71"/>
    <mergeCell ref="A32:B32"/>
    <mergeCell ref="A57:B57"/>
    <mergeCell ref="A15:C15"/>
    <mergeCell ref="A12:C12"/>
    <mergeCell ref="A24:C24"/>
    <mergeCell ref="A20:C20"/>
    <mergeCell ref="A21:C21"/>
    <mergeCell ref="A23:C23"/>
    <mergeCell ref="A27:C27"/>
    <mergeCell ref="A1:G1"/>
    <mergeCell ref="A22:C22"/>
    <mergeCell ref="A28:C28"/>
    <mergeCell ref="A4:C4"/>
    <mergeCell ref="A5:C5"/>
    <mergeCell ref="A6:C6"/>
    <mergeCell ref="A7:C7"/>
    <mergeCell ref="A17:C17"/>
    <mergeCell ref="A11:C11"/>
    <mergeCell ref="A9:C9"/>
    <mergeCell ref="A405:C405"/>
    <mergeCell ref="A8:C8"/>
    <mergeCell ref="A205:G205"/>
    <mergeCell ref="A14:C14"/>
    <mergeCell ref="A13:C13"/>
    <mergeCell ref="A95:G95"/>
    <mergeCell ref="A72:C72"/>
    <mergeCell ref="A129:C129"/>
    <mergeCell ref="A93:C93"/>
    <mergeCell ref="A10:C10"/>
    <mergeCell ref="A469:E469"/>
    <mergeCell ref="A458:C458"/>
    <mergeCell ref="A440:E440"/>
    <mergeCell ref="A433:C433"/>
    <mergeCell ref="A270:F270"/>
    <mergeCell ref="A300:C300"/>
    <mergeCell ref="A340:C340"/>
    <mergeCell ref="A457:C457"/>
    <mergeCell ref="A404:C404"/>
    <mergeCell ref="A426:D426"/>
    <mergeCell ref="A366:D366"/>
    <mergeCell ref="A357:C357"/>
    <mergeCell ref="A347:E347"/>
    <mergeCell ref="A403:C403"/>
    <mergeCell ref="A619:C619"/>
    <mergeCell ref="A476:C476"/>
    <mergeCell ref="A608:C608"/>
    <mergeCell ref="A613:C613"/>
    <mergeCell ref="A616:C616"/>
    <mergeCell ref="A617:C617"/>
    <mergeCell ref="A614:C614"/>
    <mergeCell ref="A615:C615"/>
    <mergeCell ref="A612:C612"/>
    <mergeCell ref="A527:G527"/>
  </mergeCells>
  <printOptions horizontalCentered="1"/>
  <pageMargins left="0.3937007874015748" right="0.3937007874015748" top="0.5905511811023623" bottom="0.5905511811023623" header="0.5118110236220472" footer="0.5118110236220472"/>
  <pageSetup firstPageNumber="7" useFirstPageNumber="1" fitToHeight="0" horizontalDpi="600" verticalDpi="600" orientation="portrait" paperSize="9" scale="74" r:id="rId1"/>
  <headerFooter alignWithMargins="0">
    <oddFooter>&amp;C&amp;P</oddFooter>
  </headerFooter>
  <rowBreaks count="11" manualBreakCount="11">
    <brk id="53" max="6" man="1"/>
    <brk id="110" max="6" man="1"/>
    <brk id="166" max="6" man="1"/>
    <brk id="220" max="6" man="1"/>
    <brk id="275" max="6" man="1"/>
    <brk id="323" max="6" man="1"/>
    <brk id="374" max="6" man="1"/>
    <brk id="431" max="6" man="1"/>
    <brk id="482" max="6" man="1"/>
    <brk id="525" max="6" man="1"/>
    <brk id="567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5"/>
  <dimension ref="A1:L65"/>
  <sheetViews>
    <sheetView workbookViewId="0" topLeftCell="A1">
      <selection activeCell="I9" sqref="I9"/>
    </sheetView>
  </sheetViews>
  <sheetFormatPr defaultColWidth="9.00390625" defaultRowHeight="12.75"/>
  <cols>
    <col min="1" max="1" width="8.125" style="0" customWidth="1"/>
    <col min="2" max="2" width="43.75390625" style="0" customWidth="1"/>
    <col min="3" max="4" width="10.75390625" style="0" customWidth="1"/>
    <col min="5" max="5" width="10.75390625" style="13" customWidth="1"/>
    <col min="6" max="6" width="10.875" style="82" customWidth="1"/>
    <col min="7" max="7" width="0" style="0" hidden="1" customWidth="1"/>
  </cols>
  <sheetData>
    <row r="1" spans="1:6" ht="18">
      <c r="A1" s="895" t="s">
        <v>499</v>
      </c>
      <c r="B1" s="895"/>
      <c r="C1" s="895"/>
      <c r="D1" s="895"/>
      <c r="E1" s="895"/>
      <c r="F1" s="895"/>
    </row>
    <row r="2" spans="1:6" ht="15.75">
      <c r="A2" s="64"/>
      <c r="B2" s="28"/>
      <c r="C2" s="28"/>
      <c r="D2" s="28"/>
      <c r="F2" s="100" t="s">
        <v>466</v>
      </c>
    </row>
    <row r="3" spans="1:7" ht="25.5" customHeight="1">
      <c r="A3" s="101" t="s">
        <v>526</v>
      </c>
      <c r="B3" s="101" t="s">
        <v>527</v>
      </c>
      <c r="C3" s="88" t="s">
        <v>471</v>
      </c>
      <c r="D3" s="89" t="s">
        <v>472</v>
      </c>
      <c r="E3" s="5" t="s">
        <v>299</v>
      </c>
      <c r="F3" s="43" t="s">
        <v>765</v>
      </c>
      <c r="G3" t="s">
        <v>619</v>
      </c>
    </row>
    <row r="4" spans="1:8" s="28" customFormat="1" ht="12.75">
      <c r="A4" s="32">
        <v>5011</v>
      </c>
      <c r="B4" s="32" t="s">
        <v>584</v>
      </c>
      <c r="C4" s="27">
        <v>157216</v>
      </c>
      <c r="D4" s="27">
        <v>156670</v>
      </c>
      <c r="E4" s="220">
        <v>124931</v>
      </c>
      <c r="F4" s="33">
        <f>E4/D4*100</f>
        <v>79.74149486181145</v>
      </c>
      <c r="G4" s="13"/>
      <c r="H4" s="176"/>
    </row>
    <row r="5" spans="1:8" s="28" customFormat="1" ht="12.75">
      <c r="A5" s="32">
        <v>5021</v>
      </c>
      <c r="B5" s="32" t="s">
        <v>585</v>
      </c>
      <c r="C5" s="27">
        <v>550</v>
      </c>
      <c r="D5" s="27">
        <v>550</v>
      </c>
      <c r="E5" s="220">
        <v>341</v>
      </c>
      <c r="F5" s="33">
        <f aca="true" t="shared" si="0" ref="F5:F54">E5/D5*100</f>
        <v>62</v>
      </c>
      <c r="G5" s="13"/>
      <c r="H5" s="176"/>
    </row>
    <row r="6" spans="1:8" s="28" customFormat="1" ht="12.75">
      <c r="A6" s="32">
        <v>5024</v>
      </c>
      <c r="B6" s="32" t="s">
        <v>391</v>
      </c>
      <c r="C6" s="27">
        <v>0</v>
      </c>
      <c r="D6" s="27">
        <v>318</v>
      </c>
      <c r="E6" s="220">
        <v>317</v>
      </c>
      <c r="F6" s="33">
        <f t="shared" si="0"/>
        <v>99.68553459119497</v>
      </c>
      <c r="G6" s="13"/>
      <c r="H6" s="176"/>
    </row>
    <row r="7" spans="1:8" s="28" customFormat="1" ht="12.75">
      <c r="A7" s="32">
        <v>5031</v>
      </c>
      <c r="B7" s="32" t="s">
        <v>586</v>
      </c>
      <c r="C7" s="27">
        <v>40179</v>
      </c>
      <c r="D7" s="27">
        <v>40043</v>
      </c>
      <c r="E7" s="220">
        <v>31454</v>
      </c>
      <c r="F7" s="33">
        <f t="shared" si="0"/>
        <v>78.55055814998876</v>
      </c>
      <c r="G7" s="13"/>
      <c r="H7" s="176"/>
    </row>
    <row r="8" spans="1:8" s="28" customFormat="1" ht="12.75">
      <c r="A8" s="32">
        <v>5032</v>
      </c>
      <c r="B8" s="32" t="s">
        <v>587</v>
      </c>
      <c r="C8" s="27">
        <v>14464</v>
      </c>
      <c r="D8" s="27">
        <v>14416</v>
      </c>
      <c r="E8" s="220">
        <v>11488</v>
      </c>
      <c r="F8" s="33">
        <f t="shared" si="0"/>
        <v>79.68923418423974</v>
      </c>
      <c r="G8" s="13"/>
      <c r="H8" s="24"/>
    </row>
    <row r="9" spans="1:8" s="28" customFormat="1" ht="12.75">
      <c r="A9" s="32">
        <v>5038</v>
      </c>
      <c r="B9" s="32" t="s">
        <v>588</v>
      </c>
      <c r="C9" s="27">
        <v>675</v>
      </c>
      <c r="D9" s="27">
        <v>673</v>
      </c>
      <c r="E9" s="220">
        <v>487</v>
      </c>
      <c r="F9" s="33">
        <f t="shared" si="0"/>
        <v>72.36255572065379</v>
      </c>
      <c r="G9" s="13"/>
      <c r="H9" s="69"/>
    </row>
    <row r="10" spans="1:8" ht="12.75">
      <c r="A10" s="111" t="s">
        <v>535</v>
      </c>
      <c r="B10" s="111" t="s">
        <v>537</v>
      </c>
      <c r="C10" s="95">
        <f>SUM(C4:C9)</f>
        <v>213084</v>
      </c>
      <c r="D10" s="95">
        <f>SUM(D4:D9)</f>
        <v>212670</v>
      </c>
      <c r="E10" s="95">
        <f>SUM(E4:E9)</f>
        <v>169018</v>
      </c>
      <c r="F10" s="107">
        <f t="shared" si="0"/>
        <v>79.47430291061268</v>
      </c>
      <c r="G10" s="110"/>
      <c r="H10" s="106"/>
    </row>
    <row r="11" spans="1:7" s="28" customFormat="1" ht="12.75">
      <c r="A11" s="22">
        <v>5132</v>
      </c>
      <c r="B11" s="22" t="s">
        <v>589</v>
      </c>
      <c r="C11" s="25">
        <v>50</v>
      </c>
      <c r="D11" s="25">
        <v>85</v>
      </c>
      <c r="E11" s="220">
        <v>31</v>
      </c>
      <c r="F11" s="33">
        <f t="shared" si="0"/>
        <v>36.470588235294116</v>
      </c>
      <c r="G11" s="13"/>
    </row>
    <row r="12" spans="1:7" s="28" customFormat="1" ht="12.75">
      <c r="A12" s="22">
        <v>5133</v>
      </c>
      <c r="B12" s="22" t="s">
        <v>317</v>
      </c>
      <c r="C12" s="25">
        <v>0</v>
      </c>
      <c r="D12" s="25">
        <v>5</v>
      </c>
      <c r="E12" s="220">
        <v>2</v>
      </c>
      <c r="F12" s="33">
        <f t="shared" si="0"/>
        <v>40</v>
      </c>
      <c r="G12" s="13"/>
    </row>
    <row r="13" spans="1:7" s="28" customFormat="1" ht="12.75">
      <c r="A13" s="22">
        <v>5134</v>
      </c>
      <c r="B13" s="22" t="s">
        <v>590</v>
      </c>
      <c r="C13" s="25">
        <v>120</v>
      </c>
      <c r="D13" s="25">
        <v>120</v>
      </c>
      <c r="E13" s="220">
        <v>100</v>
      </c>
      <c r="F13" s="33">
        <f t="shared" si="0"/>
        <v>83.33333333333334</v>
      </c>
      <c r="G13" s="13"/>
    </row>
    <row r="14" spans="1:7" s="28" customFormat="1" ht="12.75">
      <c r="A14" s="22">
        <v>5136</v>
      </c>
      <c r="B14" s="22" t="s">
        <v>538</v>
      </c>
      <c r="C14" s="25">
        <v>500</v>
      </c>
      <c r="D14" s="25">
        <v>500</v>
      </c>
      <c r="E14" s="220">
        <v>227</v>
      </c>
      <c r="F14" s="33">
        <f t="shared" si="0"/>
        <v>45.4</v>
      </c>
      <c r="G14" s="13"/>
    </row>
    <row r="15" spans="1:9" s="28" customFormat="1" ht="12.75">
      <c r="A15" s="22">
        <v>5137</v>
      </c>
      <c r="B15" s="22" t="s">
        <v>591</v>
      </c>
      <c r="C15" s="25">
        <v>1500</v>
      </c>
      <c r="D15" s="25">
        <v>1666</v>
      </c>
      <c r="E15" s="220">
        <v>1042</v>
      </c>
      <c r="F15" s="33">
        <f t="shared" si="0"/>
        <v>62.54501800720288</v>
      </c>
      <c r="G15" s="13"/>
      <c r="I15" s="28" t="s">
        <v>486</v>
      </c>
    </row>
    <row r="16" spans="1:7" s="28" customFormat="1" ht="12.75">
      <c r="A16" s="22">
        <v>5139</v>
      </c>
      <c r="B16" s="22" t="s">
        <v>592</v>
      </c>
      <c r="C16" s="25">
        <v>3500</v>
      </c>
      <c r="D16" s="25">
        <v>3460</v>
      </c>
      <c r="E16" s="220">
        <v>2161</v>
      </c>
      <c r="F16" s="33">
        <f t="shared" si="0"/>
        <v>62.456647398843934</v>
      </c>
      <c r="G16" s="13"/>
    </row>
    <row r="17" spans="1:7" s="28" customFormat="1" ht="12.75">
      <c r="A17" s="22">
        <v>5142</v>
      </c>
      <c r="B17" s="22" t="s">
        <v>541</v>
      </c>
      <c r="C17" s="25">
        <v>250</v>
      </c>
      <c r="D17" s="25">
        <v>250</v>
      </c>
      <c r="E17" s="220">
        <v>44</v>
      </c>
      <c r="F17" s="33">
        <f t="shared" si="0"/>
        <v>17.599999999999998</v>
      </c>
      <c r="G17" s="13"/>
    </row>
    <row r="18" spans="1:7" s="28" customFormat="1" ht="12.75">
      <c r="A18" s="32">
        <v>5151</v>
      </c>
      <c r="B18" s="32" t="s">
        <v>593</v>
      </c>
      <c r="C18" s="25">
        <v>750</v>
      </c>
      <c r="D18" s="25">
        <v>750</v>
      </c>
      <c r="E18" s="220">
        <v>553</v>
      </c>
      <c r="F18" s="33">
        <f t="shared" si="0"/>
        <v>73.73333333333333</v>
      </c>
      <c r="G18" s="13"/>
    </row>
    <row r="19" spans="1:7" s="28" customFormat="1" ht="12.75">
      <c r="A19" s="32">
        <v>5152</v>
      </c>
      <c r="B19" s="32" t="s">
        <v>594</v>
      </c>
      <c r="C19" s="25">
        <v>160</v>
      </c>
      <c r="D19" s="25">
        <v>160</v>
      </c>
      <c r="E19" s="220">
        <v>73</v>
      </c>
      <c r="F19" s="33">
        <f t="shared" si="0"/>
        <v>45.625</v>
      </c>
      <c r="G19" s="13"/>
    </row>
    <row r="20" spans="1:7" s="28" customFormat="1" ht="12.75">
      <c r="A20" s="32">
        <v>5153</v>
      </c>
      <c r="B20" s="32" t="s">
        <v>542</v>
      </c>
      <c r="C20" s="25">
        <v>2200</v>
      </c>
      <c r="D20" s="25">
        <v>2200</v>
      </c>
      <c r="E20" s="220">
        <v>1499</v>
      </c>
      <c r="F20" s="33">
        <f t="shared" si="0"/>
        <v>68.13636363636364</v>
      </c>
      <c r="G20" s="13"/>
    </row>
    <row r="21" spans="1:7" s="28" customFormat="1" ht="12.75">
      <c r="A21" s="32">
        <v>5154</v>
      </c>
      <c r="B21" s="32" t="s">
        <v>595</v>
      </c>
      <c r="C21" s="25">
        <v>4400</v>
      </c>
      <c r="D21" s="25">
        <v>4400</v>
      </c>
      <c r="E21" s="220">
        <v>2842</v>
      </c>
      <c r="F21" s="33">
        <f t="shared" si="0"/>
        <v>64.5909090909091</v>
      </c>
      <c r="G21" s="13"/>
    </row>
    <row r="22" spans="1:7" s="28" customFormat="1" ht="12.75">
      <c r="A22" s="32">
        <v>5156</v>
      </c>
      <c r="B22" s="32" t="s">
        <v>543</v>
      </c>
      <c r="C22" s="25">
        <v>1900</v>
      </c>
      <c r="D22" s="25">
        <v>1900</v>
      </c>
      <c r="E22" s="220">
        <v>967</v>
      </c>
      <c r="F22" s="33">
        <f t="shared" si="0"/>
        <v>50.89473684210526</v>
      </c>
      <c r="G22" s="13"/>
    </row>
    <row r="23" spans="1:7" s="28" customFormat="1" ht="12.75">
      <c r="A23" s="32">
        <v>5161</v>
      </c>
      <c r="B23" s="32" t="s">
        <v>544</v>
      </c>
      <c r="C23" s="25">
        <v>2600</v>
      </c>
      <c r="D23" s="25">
        <v>2600</v>
      </c>
      <c r="E23" s="220">
        <v>1973</v>
      </c>
      <c r="F23" s="33">
        <f t="shared" si="0"/>
        <v>75.88461538461539</v>
      </c>
      <c r="G23" s="13"/>
    </row>
    <row r="24" spans="1:7" s="28" customFormat="1" ht="12.75">
      <c r="A24" s="32">
        <v>5162</v>
      </c>
      <c r="B24" s="32" t="s">
        <v>546</v>
      </c>
      <c r="C24" s="25">
        <v>100</v>
      </c>
      <c r="D24" s="25">
        <v>104</v>
      </c>
      <c r="E24" s="220">
        <v>0</v>
      </c>
      <c r="F24" s="33">
        <f t="shared" si="0"/>
        <v>0</v>
      </c>
      <c r="G24" s="13"/>
    </row>
    <row r="25" spans="1:7" s="28" customFormat="1" ht="12.75">
      <c r="A25" s="22">
        <v>5163</v>
      </c>
      <c r="B25" s="22" t="s">
        <v>547</v>
      </c>
      <c r="C25" s="25">
        <v>1650</v>
      </c>
      <c r="D25" s="25">
        <v>1650</v>
      </c>
      <c r="E25" s="220">
        <v>1149</v>
      </c>
      <c r="F25" s="33">
        <f t="shared" si="0"/>
        <v>69.63636363636364</v>
      </c>
      <c r="G25" s="13"/>
    </row>
    <row r="26" spans="1:8" s="28" customFormat="1" ht="12.75">
      <c r="A26" s="22">
        <v>5164</v>
      </c>
      <c r="B26" s="22" t="s">
        <v>548</v>
      </c>
      <c r="C26" s="25">
        <v>400</v>
      </c>
      <c r="D26" s="25">
        <v>1303</v>
      </c>
      <c r="E26" s="220">
        <v>837</v>
      </c>
      <c r="F26" s="33">
        <f t="shared" si="0"/>
        <v>64.23637759017652</v>
      </c>
      <c r="G26" s="13"/>
      <c r="H26" s="176"/>
    </row>
    <row r="27" spans="1:7" s="28" customFormat="1" ht="12.75">
      <c r="A27" s="22">
        <v>5166</v>
      </c>
      <c r="B27" s="22" t="s">
        <v>549</v>
      </c>
      <c r="C27" s="25">
        <v>500</v>
      </c>
      <c r="D27" s="25">
        <v>500</v>
      </c>
      <c r="E27" s="220">
        <v>354</v>
      </c>
      <c r="F27" s="33">
        <f t="shared" si="0"/>
        <v>70.8</v>
      </c>
      <c r="G27" s="13"/>
    </row>
    <row r="28" spans="1:7" s="28" customFormat="1" ht="12.75">
      <c r="A28" s="22">
        <v>5167</v>
      </c>
      <c r="B28" s="22" t="s">
        <v>550</v>
      </c>
      <c r="C28" s="25">
        <v>5060</v>
      </c>
      <c r="D28" s="25">
        <v>5060</v>
      </c>
      <c r="E28" s="220">
        <v>2734</v>
      </c>
      <c r="F28" s="33">
        <f t="shared" si="0"/>
        <v>54.03162055335968</v>
      </c>
      <c r="G28" s="13"/>
    </row>
    <row r="29" spans="1:7" s="28" customFormat="1" ht="12.75">
      <c r="A29" s="32">
        <v>5169</v>
      </c>
      <c r="B29" s="32" t="s">
        <v>551</v>
      </c>
      <c r="C29" s="25">
        <v>9600</v>
      </c>
      <c r="D29" s="25">
        <v>10086</v>
      </c>
      <c r="E29" s="220">
        <v>9783</v>
      </c>
      <c r="F29" s="33">
        <f t="shared" si="0"/>
        <v>96.99583581201667</v>
      </c>
      <c r="G29" s="13"/>
    </row>
    <row r="30" spans="1:7" s="28" customFormat="1" ht="12.75">
      <c r="A30" s="32">
        <v>5171</v>
      </c>
      <c r="B30" s="32" t="s">
        <v>552</v>
      </c>
      <c r="C30" s="25">
        <v>1250</v>
      </c>
      <c r="D30" s="25">
        <v>1250</v>
      </c>
      <c r="E30" s="220">
        <v>1058</v>
      </c>
      <c r="F30" s="33">
        <f t="shared" si="0"/>
        <v>84.64</v>
      </c>
      <c r="G30" s="13"/>
    </row>
    <row r="31" spans="1:7" s="28" customFormat="1" ht="12.75">
      <c r="A31" s="22">
        <v>5173</v>
      </c>
      <c r="B31" s="22" t="s">
        <v>735</v>
      </c>
      <c r="C31" s="25">
        <v>5500</v>
      </c>
      <c r="D31" s="25">
        <v>5500</v>
      </c>
      <c r="E31" s="220">
        <v>3745</v>
      </c>
      <c r="F31" s="33">
        <f t="shared" si="0"/>
        <v>68.0909090909091</v>
      </c>
      <c r="G31" s="13"/>
    </row>
    <row r="32" spans="1:7" s="28" customFormat="1" ht="12.75">
      <c r="A32" s="22">
        <v>5175</v>
      </c>
      <c r="B32" s="22" t="s">
        <v>554</v>
      </c>
      <c r="C32" s="25">
        <v>550</v>
      </c>
      <c r="D32" s="25">
        <v>550</v>
      </c>
      <c r="E32" s="220">
        <v>371</v>
      </c>
      <c r="F32" s="33">
        <f t="shared" si="0"/>
        <v>67.45454545454545</v>
      </c>
      <c r="G32" s="13"/>
    </row>
    <row r="33" spans="1:7" s="28" customFormat="1" ht="12.75">
      <c r="A33" s="22">
        <v>5176</v>
      </c>
      <c r="B33" s="22" t="s">
        <v>555</v>
      </c>
      <c r="C33" s="25">
        <v>200</v>
      </c>
      <c r="D33" s="25">
        <v>200</v>
      </c>
      <c r="E33" s="220">
        <v>133</v>
      </c>
      <c r="F33" s="33">
        <f t="shared" si="0"/>
        <v>66.5</v>
      </c>
      <c r="G33" s="13"/>
    </row>
    <row r="34" spans="1:10" s="28" customFormat="1" ht="12.75">
      <c r="A34" s="22">
        <v>5179</v>
      </c>
      <c r="B34" s="22" t="s">
        <v>557</v>
      </c>
      <c r="C34" s="25">
        <v>3500</v>
      </c>
      <c r="D34" s="25">
        <v>3500</v>
      </c>
      <c r="E34" s="220">
        <v>2337</v>
      </c>
      <c r="F34" s="33">
        <f t="shared" si="0"/>
        <v>66.77142857142857</v>
      </c>
      <c r="G34" s="13"/>
      <c r="H34" s="63"/>
      <c r="J34" s="169"/>
    </row>
    <row r="35" spans="1:10" s="28" customFormat="1" ht="12.75">
      <c r="A35" s="22">
        <v>5192</v>
      </c>
      <c r="B35" s="22" t="s">
        <v>763</v>
      </c>
      <c r="C35" s="25">
        <v>250</v>
      </c>
      <c r="D35" s="25">
        <v>250</v>
      </c>
      <c r="E35" s="220">
        <v>134</v>
      </c>
      <c r="F35" s="33">
        <f t="shared" si="0"/>
        <v>53.6</v>
      </c>
      <c r="G35" s="13"/>
      <c r="H35" s="63"/>
      <c r="J35" s="169"/>
    </row>
    <row r="36" spans="1:10" s="28" customFormat="1" ht="12.75">
      <c r="A36" s="22">
        <v>5195</v>
      </c>
      <c r="B36" s="22" t="s">
        <v>56</v>
      </c>
      <c r="C36" s="25">
        <v>0</v>
      </c>
      <c r="D36" s="25">
        <v>80</v>
      </c>
      <c r="E36" s="220">
        <v>0</v>
      </c>
      <c r="F36" s="33">
        <f t="shared" si="0"/>
        <v>0</v>
      </c>
      <c r="G36" s="13"/>
      <c r="H36" s="63"/>
      <c r="J36" s="169"/>
    </row>
    <row r="37" spans="1:7" ht="12.75">
      <c r="A37" s="94" t="s">
        <v>559</v>
      </c>
      <c r="B37" s="98" t="s">
        <v>560</v>
      </c>
      <c r="C37" s="95">
        <f>SUM(C11:C36)</f>
        <v>46490</v>
      </c>
      <c r="D37" s="95">
        <f>SUM(D11:D36)</f>
        <v>48129</v>
      </c>
      <c r="E37" s="95">
        <f>SUM(E11:E36)</f>
        <v>34149</v>
      </c>
      <c r="F37" s="96">
        <f t="shared" si="0"/>
        <v>70.95306364146356</v>
      </c>
      <c r="G37" s="13"/>
    </row>
    <row r="38" spans="1:7" s="28" customFormat="1" ht="12.75">
      <c r="A38" s="22">
        <v>5361</v>
      </c>
      <c r="B38" s="22" t="s">
        <v>563</v>
      </c>
      <c r="C38" s="25">
        <v>50</v>
      </c>
      <c r="D38" s="25">
        <v>50</v>
      </c>
      <c r="E38" s="280">
        <v>10</v>
      </c>
      <c r="F38" s="33">
        <f t="shared" si="0"/>
        <v>20</v>
      </c>
      <c r="G38" s="13"/>
    </row>
    <row r="39" spans="1:7" s="28" customFormat="1" ht="12.75">
      <c r="A39" s="22">
        <v>5362</v>
      </c>
      <c r="B39" s="22" t="s">
        <v>564</v>
      </c>
      <c r="C39" s="25">
        <v>80</v>
      </c>
      <c r="D39" s="25">
        <v>80</v>
      </c>
      <c r="E39" s="220">
        <v>10</v>
      </c>
      <c r="F39" s="33">
        <f>E39/D39*100</f>
        <v>12.5</v>
      </c>
      <c r="G39" s="13"/>
    </row>
    <row r="40" spans="1:7" s="28" customFormat="1" ht="12.75">
      <c r="A40" s="94" t="s">
        <v>565</v>
      </c>
      <c r="B40" s="94" t="s">
        <v>596</v>
      </c>
      <c r="C40" s="95">
        <f>SUM(C38:C39)</f>
        <v>130</v>
      </c>
      <c r="D40" s="95">
        <f>SUM(D38:D39)</f>
        <v>130</v>
      </c>
      <c r="E40" s="268">
        <f>SUM(E38:E39)</f>
        <v>20</v>
      </c>
      <c r="F40" s="96">
        <f t="shared" si="0"/>
        <v>15.384615384615385</v>
      </c>
      <c r="G40" s="13"/>
    </row>
    <row r="41" spans="1:7" s="28" customFormat="1" ht="12.75">
      <c r="A41" s="32">
        <v>5424</v>
      </c>
      <c r="B41" s="32" t="s">
        <v>57</v>
      </c>
      <c r="C41" s="27">
        <v>2883</v>
      </c>
      <c r="D41" s="27">
        <v>2883</v>
      </c>
      <c r="E41" s="280">
        <v>326</v>
      </c>
      <c r="F41" s="33">
        <f>E41/D41*100</f>
        <v>11.30766562608394</v>
      </c>
      <c r="G41" s="13"/>
    </row>
    <row r="42" spans="1:7" s="28" customFormat="1" ht="12.75">
      <c r="A42" s="94" t="s">
        <v>773</v>
      </c>
      <c r="B42" s="94" t="s">
        <v>774</v>
      </c>
      <c r="C42" s="95">
        <f>C41</f>
        <v>2883</v>
      </c>
      <c r="D42" s="95">
        <f>D41</f>
        <v>2883</v>
      </c>
      <c r="E42" s="268">
        <f>E41</f>
        <v>326</v>
      </c>
      <c r="F42" s="96">
        <f t="shared" si="0"/>
        <v>11.30766562608394</v>
      </c>
      <c r="G42" s="13"/>
    </row>
    <row r="43" spans="1:7" s="28" customFormat="1" ht="12.75">
      <c r="A43" s="32">
        <v>5901</v>
      </c>
      <c r="B43" s="32" t="s">
        <v>567</v>
      </c>
      <c r="C43" s="255">
        <v>2575</v>
      </c>
      <c r="D43" s="255">
        <v>1955</v>
      </c>
      <c r="E43" s="587">
        <v>0</v>
      </c>
      <c r="F43" s="33" t="s">
        <v>739</v>
      </c>
      <c r="G43" s="13"/>
    </row>
    <row r="44" spans="1:7" s="28" customFormat="1" ht="12.75">
      <c r="A44" s="32">
        <v>5909</v>
      </c>
      <c r="B44" s="32" t="s">
        <v>797</v>
      </c>
      <c r="C44" s="255">
        <v>0</v>
      </c>
      <c r="D44" s="255">
        <v>0</v>
      </c>
      <c r="E44" s="587">
        <v>-43</v>
      </c>
      <c r="F44" s="33" t="s">
        <v>739</v>
      </c>
      <c r="G44" s="13"/>
    </row>
    <row r="45" spans="1:12" s="28" customFormat="1" ht="12.75">
      <c r="A45" s="94" t="s">
        <v>568</v>
      </c>
      <c r="B45" s="94" t="s">
        <v>571</v>
      </c>
      <c r="C45" s="54">
        <f>C43</f>
        <v>2575</v>
      </c>
      <c r="D45" s="54">
        <f>D43+D44</f>
        <v>1955</v>
      </c>
      <c r="E45" s="585">
        <f>E43+E44</f>
        <v>-43</v>
      </c>
      <c r="F45" s="96" t="s">
        <v>739</v>
      </c>
      <c r="G45" s="13"/>
      <c r="L45" s="168"/>
    </row>
    <row r="46" spans="1:12" s="28" customFormat="1" ht="12.75">
      <c r="A46" s="242"/>
      <c r="B46" s="243"/>
      <c r="C46" s="54"/>
      <c r="D46" s="54"/>
      <c r="E46" s="585"/>
      <c r="F46" s="96"/>
      <c r="G46" s="13"/>
      <c r="L46" s="168"/>
    </row>
    <row r="47" spans="1:7" s="28" customFormat="1" ht="12.75">
      <c r="A47" s="835" t="s">
        <v>572</v>
      </c>
      <c r="B47" s="815"/>
      <c r="C47" s="95">
        <f>C10+C37+C40+C45+C42</f>
        <v>265162</v>
      </c>
      <c r="D47" s="95">
        <f>D10+D37+D40+D45+D42</f>
        <v>265767</v>
      </c>
      <c r="E47" s="268">
        <f>E10+E37+E40+E45+E42</f>
        <v>203470</v>
      </c>
      <c r="F47" s="96">
        <f>E47/D47*100</f>
        <v>76.55954275737771</v>
      </c>
      <c r="G47" s="13"/>
    </row>
    <row r="48" spans="1:7" s="28" customFormat="1" ht="12.75">
      <c r="A48" s="240"/>
      <c r="B48" s="241"/>
      <c r="C48" s="95"/>
      <c r="D48" s="95"/>
      <c r="E48" s="268"/>
      <c r="F48" s="96"/>
      <c r="G48" s="13"/>
    </row>
    <row r="49" spans="1:7" s="28" customFormat="1" ht="12" customHeight="1">
      <c r="A49" s="22">
        <v>6121</v>
      </c>
      <c r="B49" s="22" t="s">
        <v>597</v>
      </c>
      <c r="C49" s="25">
        <v>500</v>
      </c>
      <c r="D49" s="25">
        <v>238</v>
      </c>
      <c r="E49" s="220">
        <v>0</v>
      </c>
      <c r="F49" s="33">
        <f>E49/D49*100</f>
        <v>0</v>
      </c>
      <c r="G49" s="13"/>
    </row>
    <row r="50" spans="1:7" s="28" customFormat="1" ht="12" customHeight="1">
      <c r="A50" s="22">
        <v>6122</v>
      </c>
      <c r="B50" s="22" t="s">
        <v>846</v>
      </c>
      <c r="C50" s="25">
        <v>500</v>
      </c>
      <c r="D50" s="25">
        <v>123</v>
      </c>
      <c r="E50" s="220">
        <v>123</v>
      </c>
      <c r="F50" s="33">
        <f>E50/D50*100</f>
        <v>100</v>
      </c>
      <c r="G50" s="13"/>
    </row>
    <row r="51" spans="1:7" s="28" customFormat="1" ht="12.75">
      <c r="A51" s="22">
        <v>6123</v>
      </c>
      <c r="B51" s="22" t="s">
        <v>573</v>
      </c>
      <c r="C51" s="25">
        <v>2500</v>
      </c>
      <c r="D51" s="25">
        <v>3139</v>
      </c>
      <c r="E51" s="220">
        <v>2139</v>
      </c>
      <c r="F51" s="33">
        <f>E51/D51*100</f>
        <v>68.14272061165977</v>
      </c>
      <c r="G51" s="13"/>
    </row>
    <row r="52" spans="1:7" s="28" customFormat="1" ht="12.75">
      <c r="A52" s="94" t="s">
        <v>575</v>
      </c>
      <c r="B52" s="94" t="s">
        <v>576</v>
      </c>
      <c r="C52" s="95">
        <f>SUM(C49:C51)</f>
        <v>3500</v>
      </c>
      <c r="D52" s="95">
        <f>SUM(D49:D51)</f>
        <v>3500</v>
      </c>
      <c r="E52" s="95">
        <f>SUM(E49:E51)</f>
        <v>2262</v>
      </c>
      <c r="F52" s="96">
        <f t="shared" si="0"/>
        <v>64.62857142857142</v>
      </c>
      <c r="G52" s="13"/>
    </row>
    <row r="53" spans="1:7" s="28" customFormat="1" ht="12.75">
      <c r="A53" s="242"/>
      <c r="B53" s="243"/>
      <c r="C53" s="95"/>
      <c r="D53" s="95"/>
      <c r="E53" s="95"/>
      <c r="F53" s="96"/>
      <c r="G53" s="13"/>
    </row>
    <row r="54" spans="1:7" ht="12.75">
      <c r="A54" s="896" t="s">
        <v>577</v>
      </c>
      <c r="B54" s="897"/>
      <c r="C54" s="9">
        <f>C47+C52</f>
        <v>268662</v>
      </c>
      <c r="D54" s="9">
        <f>D47+D52</f>
        <v>269267</v>
      </c>
      <c r="E54" s="9">
        <f>E47+E52</f>
        <v>205732</v>
      </c>
      <c r="F54" s="26">
        <f t="shared" si="0"/>
        <v>76.4044609996769</v>
      </c>
      <c r="G54" s="13"/>
    </row>
    <row r="55" spans="1:8" ht="12.75">
      <c r="A55" s="102"/>
      <c r="B55" s="13"/>
      <c r="C55" s="24"/>
      <c r="D55" s="24"/>
      <c r="E55" s="24"/>
      <c r="F55" s="63"/>
      <c r="G55" s="13"/>
      <c r="H55" s="28"/>
    </row>
    <row r="56" spans="1:6" ht="25.5" customHeight="1">
      <c r="A56" s="816" t="s">
        <v>578</v>
      </c>
      <c r="B56" s="818"/>
      <c r="C56" s="88" t="s">
        <v>471</v>
      </c>
      <c r="D56" s="89" t="s">
        <v>472</v>
      </c>
      <c r="E56" s="5" t="s">
        <v>299</v>
      </c>
      <c r="F56" s="43" t="s">
        <v>765</v>
      </c>
    </row>
    <row r="57" spans="1:6" ht="12.75">
      <c r="A57" s="898" t="s">
        <v>579</v>
      </c>
      <c r="B57" s="898"/>
      <c r="C57" s="25">
        <f>SUM(C4:C9)</f>
        <v>213084</v>
      </c>
      <c r="D57" s="25">
        <f>SUM(D4:D9)</f>
        <v>212670</v>
      </c>
      <c r="E57" s="25">
        <f>SUM(E4:E9)</f>
        <v>169018</v>
      </c>
      <c r="F57" s="33">
        <f>E57/E61*100</f>
        <v>82.15445336651565</v>
      </c>
    </row>
    <row r="58" spans="1:6" ht="12.75">
      <c r="A58" s="822" t="s">
        <v>580</v>
      </c>
      <c r="B58" s="824"/>
      <c r="C58" s="25">
        <f>C37+C40+C45+C42-C59</f>
        <v>32568</v>
      </c>
      <c r="D58" s="25">
        <f>D37+D40+D45+D42-D59</f>
        <v>33097</v>
      </c>
      <c r="E58" s="25">
        <f>E37+E40+E45+E42-E59</f>
        <v>18459</v>
      </c>
      <c r="F58" s="33">
        <f>E58/E61*100</f>
        <v>8.972352380767212</v>
      </c>
    </row>
    <row r="59" spans="1:6" ht="12.75">
      <c r="A59" s="822" t="s">
        <v>581</v>
      </c>
      <c r="B59" s="824"/>
      <c r="C59" s="25">
        <f>C23+C24+C25+C27+C28+C29</f>
        <v>19510</v>
      </c>
      <c r="D59" s="25">
        <f>D23+D24+D25+D27+D28+D29</f>
        <v>20000</v>
      </c>
      <c r="E59" s="25">
        <f>E23+E24+E25+E27+E28+E29</f>
        <v>15993</v>
      </c>
      <c r="F59" s="33">
        <f>E59/E61*100</f>
        <v>7.773705597573542</v>
      </c>
    </row>
    <row r="60" spans="1:6" ht="12.75">
      <c r="A60" s="822" t="s">
        <v>582</v>
      </c>
      <c r="B60" s="824"/>
      <c r="C60" s="25">
        <f>C52</f>
        <v>3500</v>
      </c>
      <c r="D60" s="25">
        <f>D52</f>
        <v>3500</v>
      </c>
      <c r="E60" s="25">
        <f>E52</f>
        <v>2262</v>
      </c>
      <c r="F60" s="33">
        <f>E60/E61*100</f>
        <v>1.099488655143585</v>
      </c>
    </row>
    <row r="61" spans="1:7" ht="12.75">
      <c r="A61" s="835" t="s">
        <v>583</v>
      </c>
      <c r="B61" s="815"/>
      <c r="C61" s="95">
        <f>SUM(C57:C60)</f>
        <v>268662</v>
      </c>
      <c r="D61" s="268">
        <f>SUM(D57:D60)</f>
        <v>269267</v>
      </c>
      <c r="E61" s="95">
        <f>SUM(E57:E60)</f>
        <v>205732</v>
      </c>
      <c r="F61" s="96">
        <f>E61/D61*100</f>
        <v>76.4044609996769</v>
      </c>
      <c r="G61" s="28"/>
    </row>
    <row r="62" spans="1:7" ht="12.75">
      <c r="A62" s="20"/>
      <c r="B62" s="20"/>
      <c r="C62" s="18"/>
      <c r="D62" s="18"/>
      <c r="E62" s="18"/>
      <c r="F62" s="99"/>
      <c r="G62" s="28"/>
    </row>
    <row r="63" spans="1:7" ht="12.75">
      <c r="A63" s="20"/>
      <c r="B63" s="20"/>
      <c r="C63" s="18"/>
      <c r="D63" s="18"/>
      <c r="E63" s="18"/>
      <c r="F63" s="99"/>
      <c r="G63" s="28"/>
    </row>
    <row r="64" spans="1:7" ht="12.75">
      <c r="A64" s="20"/>
      <c r="B64" s="20"/>
      <c r="C64" s="18"/>
      <c r="D64" s="18"/>
      <c r="E64" s="18"/>
      <c r="F64" s="99"/>
      <c r="G64" s="28"/>
    </row>
    <row r="65" spans="1:7" ht="12.75">
      <c r="A65" s="20"/>
      <c r="B65" s="20"/>
      <c r="C65" s="18"/>
      <c r="D65" s="18"/>
      <c r="E65" s="18"/>
      <c r="F65" s="99"/>
      <c r="G65" s="28"/>
    </row>
  </sheetData>
  <mergeCells count="9">
    <mergeCell ref="A61:B61"/>
    <mergeCell ref="A56:B56"/>
    <mergeCell ref="A57:B57"/>
    <mergeCell ref="A58:B58"/>
    <mergeCell ref="A59:B59"/>
    <mergeCell ref="A1:F1"/>
    <mergeCell ref="A60:B60"/>
    <mergeCell ref="A47:B47"/>
    <mergeCell ref="A54:B54"/>
  </mergeCells>
  <printOptions horizontalCentered="1"/>
  <pageMargins left="0.7874015748031497" right="0.7874015748031497" top="0.7874015748031497" bottom="0.7874015748031497" header="0.5118110236220472" footer="0.5118110236220472"/>
  <pageSetup firstPageNumber="19" useFirstPageNumber="1" horizontalDpi="600" verticalDpi="600" orientation="portrait" paperSize="9" scale="90" r:id="rId2"/>
  <headerFooter alignWithMargins="0">
    <oddFooter>&amp;C&amp;P</oddFooter>
  </headerFooter>
  <rowBreaks count="1" manualBreakCount="1">
    <brk id="54" max="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6"/>
  <dimension ref="A1:K63"/>
  <sheetViews>
    <sheetView workbookViewId="0" topLeftCell="A1">
      <selection activeCell="I10" sqref="I10"/>
    </sheetView>
  </sheetViews>
  <sheetFormatPr defaultColWidth="9.00390625" defaultRowHeight="12.75"/>
  <cols>
    <col min="1" max="1" width="8.125" style="0" customWidth="1"/>
    <col min="2" max="2" width="43.125" style="0" customWidth="1"/>
    <col min="3" max="4" width="10.75390625" style="0" customWidth="1"/>
    <col min="5" max="5" width="10.75390625" style="13" customWidth="1"/>
    <col min="6" max="6" width="12.25390625" style="15" customWidth="1"/>
    <col min="7" max="7" width="0" style="82" hidden="1" customWidth="1"/>
    <col min="8" max="8" width="15.375" style="83" customWidth="1"/>
    <col min="9" max="9" width="9.125" style="84" customWidth="1"/>
  </cols>
  <sheetData>
    <row r="1" spans="1:6" ht="18">
      <c r="A1" s="895" t="s">
        <v>500</v>
      </c>
      <c r="B1" s="895"/>
      <c r="C1" s="895"/>
      <c r="D1" s="895"/>
      <c r="E1" s="895"/>
      <c r="F1" s="895"/>
    </row>
    <row r="2" spans="1:6" ht="16.5">
      <c r="A2" s="85"/>
      <c r="F2" s="86" t="s">
        <v>466</v>
      </c>
    </row>
    <row r="3" spans="1:9" ht="25.5" customHeight="1">
      <c r="A3" s="87" t="s">
        <v>526</v>
      </c>
      <c r="B3" s="87" t="s">
        <v>527</v>
      </c>
      <c r="C3" s="88" t="s">
        <v>471</v>
      </c>
      <c r="D3" s="89" t="s">
        <v>472</v>
      </c>
      <c r="E3" s="68" t="s">
        <v>299</v>
      </c>
      <c r="F3" s="90" t="s">
        <v>473</v>
      </c>
      <c r="G3" s="91" t="s">
        <v>620</v>
      </c>
      <c r="H3" s="92"/>
      <c r="I3" s="83"/>
    </row>
    <row r="4" spans="1:9" ht="12.75" customHeight="1">
      <c r="A4" s="507">
        <v>5019</v>
      </c>
      <c r="B4" s="22" t="s">
        <v>406</v>
      </c>
      <c r="C4" s="27">
        <v>0</v>
      </c>
      <c r="D4" s="27">
        <v>40</v>
      </c>
      <c r="E4" s="220">
        <v>14</v>
      </c>
      <c r="F4" s="53">
        <f aca="true" t="shared" si="0" ref="F4:F54">E4/D4*100</f>
        <v>35</v>
      </c>
      <c r="G4" s="91"/>
      <c r="H4" s="92"/>
      <c r="I4" s="83"/>
    </row>
    <row r="5" spans="1:11" s="28" customFormat="1" ht="12.75" customHeight="1">
      <c r="A5" s="507">
        <v>5021</v>
      </c>
      <c r="B5" s="22" t="s">
        <v>528</v>
      </c>
      <c r="C5" s="27">
        <v>1160</v>
      </c>
      <c r="D5" s="27">
        <v>1680</v>
      </c>
      <c r="E5" s="220">
        <v>362</v>
      </c>
      <c r="F5" s="53">
        <f t="shared" si="0"/>
        <v>21.547619047619047</v>
      </c>
      <c r="G5" s="112"/>
      <c r="H5" s="112"/>
      <c r="I5" s="113"/>
      <c r="K5" s="114"/>
    </row>
    <row r="6" spans="1:11" s="28" customFormat="1" ht="12.75">
      <c r="A6" s="507">
        <v>5023</v>
      </c>
      <c r="B6" s="22" t="s">
        <v>529</v>
      </c>
      <c r="C6" s="27">
        <v>11500</v>
      </c>
      <c r="D6" s="27">
        <v>11700</v>
      </c>
      <c r="E6" s="220">
        <v>9755</v>
      </c>
      <c r="F6" s="53">
        <f t="shared" si="0"/>
        <v>83.37606837606837</v>
      </c>
      <c r="G6" s="112"/>
      <c r="H6" s="112"/>
      <c r="I6" s="113"/>
      <c r="K6" s="114"/>
    </row>
    <row r="7" spans="1:11" s="28" customFormat="1" ht="12.75">
      <c r="A7" s="507">
        <v>5029</v>
      </c>
      <c r="B7" s="22" t="s">
        <v>532</v>
      </c>
      <c r="C7" s="27">
        <v>500</v>
      </c>
      <c r="D7" s="27">
        <v>500</v>
      </c>
      <c r="E7" s="220">
        <v>92</v>
      </c>
      <c r="F7" s="53">
        <f t="shared" si="0"/>
        <v>18.4</v>
      </c>
      <c r="G7" s="112"/>
      <c r="H7" s="112"/>
      <c r="I7" s="113"/>
      <c r="K7" s="114"/>
    </row>
    <row r="8" spans="1:11" s="28" customFormat="1" ht="12.75">
      <c r="A8" s="507">
        <v>5031</v>
      </c>
      <c r="B8" s="22" t="s">
        <v>533</v>
      </c>
      <c r="C8" s="27">
        <v>1794</v>
      </c>
      <c r="D8" s="27">
        <v>2324</v>
      </c>
      <c r="E8" s="220">
        <v>1915</v>
      </c>
      <c r="F8" s="53">
        <f t="shared" si="0"/>
        <v>82.40103270223752</v>
      </c>
      <c r="G8" s="112"/>
      <c r="H8" s="112"/>
      <c r="I8" s="113"/>
      <c r="K8" s="114"/>
    </row>
    <row r="9" spans="1:11" s="28" customFormat="1" ht="12.75">
      <c r="A9" s="507">
        <v>5032</v>
      </c>
      <c r="B9" s="22" t="s">
        <v>534</v>
      </c>
      <c r="C9" s="27">
        <v>621</v>
      </c>
      <c r="D9" s="27">
        <v>1068</v>
      </c>
      <c r="E9" s="220">
        <v>898</v>
      </c>
      <c r="F9" s="53">
        <f t="shared" si="0"/>
        <v>84.08239700374533</v>
      </c>
      <c r="G9" s="112"/>
      <c r="H9" s="112"/>
      <c r="I9" s="113"/>
      <c r="K9" s="114"/>
    </row>
    <row r="10" spans="1:11" s="28" customFormat="1" ht="12.75">
      <c r="A10" s="507">
        <v>5038</v>
      </c>
      <c r="B10" s="22" t="s">
        <v>736</v>
      </c>
      <c r="C10" s="27">
        <v>30</v>
      </c>
      <c r="D10" s="27">
        <v>32</v>
      </c>
      <c r="E10" s="220">
        <v>0</v>
      </c>
      <c r="F10" s="53">
        <f t="shared" si="0"/>
        <v>0</v>
      </c>
      <c r="G10" s="112"/>
      <c r="H10" s="112"/>
      <c r="I10" s="113"/>
      <c r="K10" s="114"/>
    </row>
    <row r="11" spans="1:11" s="28" customFormat="1" ht="12.75">
      <c r="A11" s="507">
        <v>5039</v>
      </c>
      <c r="B11" s="22" t="s">
        <v>755</v>
      </c>
      <c r="C11" s="27">
        <v>175</v>
      </c>
      <c r="D11" s="27">
        <v>175</v>
      </c>
      <c r="E11" s="220">
        <v>20</v>
      </c>
      <c r="F11" s="53">
        <f t="shared" si="0"/>
        <v>11.428571428571429</v>
      </c>
      <c r="G11" s="112"/>
      <c r="H11" s="112"/>
      <c r="I11" s="113"/>
      <c r="K11" s="114" t="s">
        <v>486</v>
      </c>
    </row>
    <row r="12" spans="1:11" s="28" customFormat="1" ht="12.75">
      <c r="A12" s="507">
        <v>5041</v>
      </c>
      <c r="B12" s="22" t="s">
        <v>412</v>
      </c>
      <c r="C12" s="27">
        <v>0</v>
      </c>
      <c r="D12" s="27">
        <v>5</v>
      </c>
      <c r="E12" s="220">
        <v>5</v>
      </c>
      <c r="F12" s="53">
        <f t="shared" si="0"/>
        <v>100</v>
      </c>
      <c r="G12" s="112"/>
      <c r="H12" s="112"/>
      <c r="I12" s="113"/>
      <c r="K12" s="114"/>
    </row>
    <row r="13" spans="1:11" s="28" customFormat="1" ht="12.75">
      <c r="A13" s="93" t="s">
        <v>247</v>
      </c>
      <c r="B13" s="94" t="s">
        <v>537</v>
      </c>
      <c r="C13" s="95">
        <f>SUM(C5:C12)</f>
        <v>15780</v>
      </c>
      <c r="D13" s="95">
        <f>SUM(D4:D12)</f>
        <v>17524</v>
      </c>
      <c r="E13" s="268">
        <f>SUM(E4:E12)</f>
        <v>13061</v>
      </c>
      <c r="F13" s="96">
        <f t="shared" si="0"/>
        <v>74.53207030358365</v>
      </c>
      <c r="G13" s="112"/>
      <c r="H13" s="112"/>
      <c r="I13" s="113"/>
      <c r="K13" s="114"/>
    </row>
    <row r="14" spans="1:11" s="28" customFormat="1" ht="12.75">
      <c r="A14" s="507">
        <v>5136</v>
      </c>
      <c r="B14" s="22" t="s">
        <v>538</v>
      </c>
      <c r="C14" s="27">
        <v>30</v>
      </c>
      <c r="D14" s="27">
        <v>30</v>
      </c>
      <c r="E14" s="220">
        <v>17</v>
      </c>
      <c r="F14" s="53">
        <f t="shared" si="0"/>
        <v>56.666666666666664</v>
      </c>
      <c r="G14" s="112"/>
      <c r="H14" s="115"/>
      <c r="I14" s="114"/>
      <c r="K14" s="114"/>
    </row>
    <row r="15" spans="1:11" s="28" customFormat="1" ht="12.75">
      <c r="A15" s="508">
        <v>5137</v>
      </c>
      <c r="B15" s="32" t="s">
        <v>539</v>
      </c>
      <c r="C15" s="27">
        <v>400</v>
      </c>
      <c r="D15" s="27">
        <v>200</v>
      </c>
      <c r="E15" s="280">
        <v>84</v>
      </c>
      <c r="F15" s="53">
        <f t="shared" si="0"/>
        <v>42</v>
      </c>
      <c r="G15" s="112"/>
      <c r="H15" s="115"/>
      <c r="I15" s="114"/>
      <c r="K15" s="114"/>
    </row>
    <row r="16" spans="1:11" s="28" customFormat="1" ht="12.75">
      <c r="A16" s="507">
        <v>5139</v>
      </c>
      <c r="B16" s="22" t="s">
        <v>540</v>
      </c>
      <c r="C16" s="27">
        <v>4000</v>
      </c>
      <c r="D16" s="27">
        <v>3625</v>
      </c>
      <c r="E16" s="220">
        <v>1693</v>
      </c>
      <c r="F16" s="53">
        <f t="shared" si="0"/>
        <v>46.70344827586207</v>
      </c>
      <c r="G16" s="112"/>
      <c r="H16" s="115"/>
      <c r="I16" s="114"/>
      <c r="K16" s="114"/>
    </row>
    <row r="17" spans="1:11" s="28" customFormat="1" ht="12.75">
      <c r="A17" s="507">
        <v>5142</v>
      </c>
      <c r="B17" s="22" t="s">
        <v>541</v>
      </c>
      <c r="C17" s="27">
        <v>5</v>
      </c>
      <c r="D17" s="27">
        <v>5</v>
      </c>
      <c r="E17" s="220">
        <v>0</v>
      </c>
      <c r="F17" s="53">
        <f t="shared" si="0"/>
        <v>0</v>
      </c>
      <c r="G17" s="112"/>
      <c r="H17" s="115"/>
      <c r="I17" s="114"/>
      <c r="K17" s="114"/>
    </row>
    <row r="18" spans="1:11" s="28" customFormat="1" ht="12.75">
      <c r="A18" s="507">
        <v>5153</v>
      </c>
      <c r="B18" s="22" t="s">
        <v>542</v>
      </c>
      <c r="C18" s="27">
        <v>13</v>
      </c>
      <c r="D18" s="27">
        <v>20</v>
      </c>
      <c r="E18" s="220">
        <v>14</v>
      </c>
      <c r="F18" s="53">
        <f t="shared" si="0"/>
        <v>70</v>
      </c>
      <c r="G18" s="112"/>
      <c r="H18" s="115"/>
      <c r="I18" s="114"/>
      <c r="K18" s="114"/>
    </row>
    <row r="19" spans="1:11" s="28" customFormat="1" ht="12.75">
      <c r="A19" s="507">
        <v>5156</v>
      </c>
      <c r="B19" s="22" t="s">
        <v>543</v>
      </c>
      <c r="C19" s="27">
        <v>800</v>
      </c>
      <c r="D19" s="27">
        <v>800</v>
      </c>
      <c r="E19" s="220">
        <v>387</v>
      </c>
      <c r="F19" s="53">
        <f t="shared" si="0"/>
        <v>48.375</v>
      </c>
      <c r="G19" s="112"/>
      <c r="H19" s="115"/>
      <c r="I19" s="114"/>
      <c r="K19" s="114"/>
    </row>
    <row r="20" spans="1:11" s="28" customFormat="1" ht="12.75">
      <c r="A20" s="507">
        <v>5161</v>
      </c>
      <c r="B20" s="22" t="s">
        <v>544</v>
      </c>
      <c r="C20" s="27">
        <v>150</v>
      </c>
      <c r="D20" s="27">
        <v>150</v>
      </c>
      <c r="E20" s="220">
        <v>104</v>
      </c>
      <c r="F20" s="53">
        <f t="shared" si="0"/>
        <v>69.33333333333334</v>
      </c>
      <c r="G20" s="112"/>
      <c r="H20" s="112"/>
      <c r="I20" s="114"/>
      <c r="K20" s="114"/>
    </row>
    <row r="21" spans="1:11" s="28" customFormat="1" ht="12.75">
      <c r="A21" s="507">
        <v>5162</v>
      </c>
      <c r="B21" s="22" t="s">
        <v>546</v>
      </c>
      <c r="C21" s="27">
        <v>450</v>
      </c>
      <c r="D21" s="27">
        <v>468</v>
      </c>
      <c r="E21" s="220">
        <v>177</v>
      </c>
      <c r="F21" s="53">
        <f t="shared" si="0"/>
        <v>37.82051282051282</v>
      </c>
      <c r="G21" s="112"/>
      <c r="H21" s="115"/>
      <c r="I21" s="114"/>
      <c r="K21" s="114"/>
    </row>
    <row r="22" spans="1:11" s="28" customFormat="1" ht="12.75">
      <c r="A22" s="507">
        <v>5163</v>
      </c>
      <c r="B22" s="22" t="s">
        <v>547</v>
      </c>
      <c r="C22" s="27">
        <v>20</v>
      </c>
      <c r="D22" s="27">
        <v>30</v>
      </c>
      <c r="E22" s="220">
        <v>23</v>
      </c>
      <c r="F22" s="53">
        <f t="shared" si="0"/>
        <v>76.66666666666667</v>
      </c>
      <c r="G22" s="112"/>
      <c r="H22" s="115"/>
      <c r="I22" s="114"/>
      <c r="K22" s="114"/>
    </row>
    <row r="23" spans="1:11" s="28" customFormat="1" ht="12.75">
      <c r="A23" s="507">
        <v>5164</v>
      </c>
      <c r="B23" s="22" t="s">
        <v>548</v>
      </c>
      <c r="C23" s="27">
        <v>100</v>
      </c>
      <c r="D23" s="27">
        <v>100</v>
      </c>
      <c r="E23" s="220">
        <v>62</v>
      </c>
      <c r="F23" s="53">
        <f t="shared" si="0"/>
        <v>62</v>
      </c>
      <c r="G23" s="112"/>
      <c r="H23" s="115"/>
      <c r="I23" s="114"/>
      <c r="K23" s="114"/>
    </row>
    <row r="24" spans="1:11" s="28" customFormat="1" ht="12.75">
      <c r="A24" s="507">
        <v>5166</v>
      </c>
      <c r="B24" s="22" t="s">
        <v>549</v>
      </c>
      <c r="C24" s="27">
        <v>100</v>
      </c>
      <c r="D24" s="27">
        <v>100</v>
      </c>
      <c r="E24" s="220">
        <v>0</v>
      </c>
      <c r="F24" s="53">
        <f t="shared" si="0"/>
        <v>0</v>
      </c>
      <c r="G24" s="112"/>
      <c r="H24" s="115"/>
      <c r="I24" s="114"/>
      <c r="K24" s="114"/>
    </row>
    <row r="25" spans="1:11" s="28" customFormat="1" ht="12.75">
      <c r="A25" s="507">
        <v>5167</v>
      </c>
      <c r="B25" s="22" t="s">
        <v>550</v>
      </c>
      <c r="C25" s="27">
        <v>500</v>
      </c>
      <c r="D25" s="27">
        <v>500</v>
      </c>
      <c r="E25" s="220">
        <v>318</v>
      </c>
      <c r="F25" s="53">
        <f t="shared" si="0"/>
        <v>63.6</v>
      </c>
      <c r="G25" s="112"/>
      <c r="H25" s="115"/>
      <c r="I25" s="114"/>
      <c r="K25" s="114"/>
    </row>
    <row r="26" spans="1:11" s="28" customFormat="1" ht="12.75">
      <c r="A26" s="507">
        <v>5169</v>
      </c>
      <c r="B26" s="22" t="s">
        <v>551</v>
      </c>
      <c r="C26" s="27">
        <v>9600</v>
      </c>
      <c r="D26" s="27">
        <v>9600</v>
      </c>
      <c r="E26" s="220">
        <v>5991</v>
      </c>
      <c r="F26" s="53">
        <f t="shared" si="0"/>
        <v>62.40625</v>
      </c>
      <c r="G26" s="112"/>
      <c r="H26" s="115"/>
      <c r="I26" s="114"/>
      <c r="K26" s="114"/>
    </row>
    <row r="27" spans="1:11" s="28" customFormat="1" ht="12.75">
      <c r="A27" s="507">
        <v>5171</v>
      </c>
      <c r="B27" s="22" t="s">
        <v>552</v>
      </c>
      <c r="C27" s="27">
        <v>600</v>
      </c>
      <c r="D27" s="27">
        <v>600</v>
      </c>
      <c r="E27" s="220">
        <v>197</v>
      </c>
      <c r="F27" s="53">
        <f t="shared" si="0"/>
        <v>32.83333333333333</v>
      </c>
      <c r="G27" s="112"/>
      <c r="H27" s="115"/>
      <c r="I27" s="114"/>
      <c r="K27" s="114"/>
    </row>
    <row r="28" spans="1:11" s="28" customFormat="1" ht="12.75">
      <c r="A28" s="507">
        <v>5172</v>
      </c>
      <c r="B28" s="22" t="s">
        <v>553</v>
      </c>
      <c r="C28" s="27">
        <v>10</v>
      </c>
      <c r="D28" s="27">
        <v>10</v>
      </c>
      <c r="E28" s="220">
        <v>0</v>
      </c>
      <c r="F28" s="53">
        <f t="shared" si="0"/>
        <v>0</v>
      </c>
      <c r="G28" s="112"/>
      <c r="H28" s="115"/>
      <c r="I28" s="114"/>
      <c r="K28" s="114"/>
    </row>
    <row r="29" spans="1:11" s="28" customFormat="1" ht="12.75">
      <c r="A29" s="507">
        <v>5173</v>
      </c>
      <c r="B29" s="22" t="s">
        <v>737</v>
      </c>
      <c r="C29" s="27">
        <v>600</v>
      </c>
      <c r="D29" s="27">
        <v>1024</v>
      </c>
      <c r="E29" s="220">
        <v>756</v>
      </c>
      <c r="F29" s="53">
        <f t="shared" si="0"/>
        <v>73.828125</v>
      </c>
      <c r="G29" s="112"/>
      <c r="H29" s="115"/>
      <c r="I29" s="114"/>
      <c r="K29" s="114"/>
    </row>
    <row r="30" spans="1:11" s="28" customFormat="1" ht="13.5" customHeight="1">
      <c r="A30" s="507">
        <v>5175</v>
      </c>
      <c r="B30" s="22" t="s">
        <v>554</v>
      </c>
      <c r="C30" s="27">
        <v>1600</v>
      </c>
      <c r="D30" s="27">
        <v>2400</v>
      </c>
      <c r="E30" s="220">
        <v>1793</v>
      </c>
      <c r="F30" s="53">
        <f t="shared" si="0"/>
        <v>74.70833333333333</v>
      </c>
      <c r="G30" s="112"/>
      <c r="H30" s="115"/>
      <c r="I30" s="114"/>
      <c r="K30" s="114"/>
    </row>
    <row r="31" spans="1:11" s="28" customFormat="1" ht="13.5" customHeight="1">
      <c r="A31" s="507">
        <v>5176</v>
      </c>
      <c r="B31" s="22" t="s">
        <v>555</v>
      </c>
      <c r="C31" s="27">
        <v>25</v>
      </c>
      <c r="D31" s="27">
        <v>25</v>
      </c>
      <c r="E31" s="220">
        <v>10</v>
      </c>
      <c r="F31" s="53">
        <f t="shared" si="0"/>
        <v>40</v>
      </c>
      <c r="G31" s="112"/>
      <c r="H31" s="115"/>
      <c r="I31" s="114"/>
      <c r="K31" s="114"/>
    </row>
    <row r="32" spans="1:11" s="28" customFormat="1" ht="12.75">
      <c r="A32" s="507">
        <v>5178</v>
      </c>
      <c r="B32" s="22" t="s">
        <v>556</v>
      </c>
      <c r="C32" s="27">
        <v>250</v>
      </c>
      <c r="D32" s="27">
        <v>250</v>
      </c>
      <c r="E32" s="220">
        <v>102</v>
      </c>
      <c r="F32" s="53">
        <f t="shared" si="0"/>
        <v>40.8</v>
      </c>
      <c r="G32" s="112"/>
      <c r="H32" s="115"/>
      <c r="I32" s="114"/>
      <c r="K32" s="114"/>
    </row>
    <row r="33" spans="1:11" s="28" customFormat="1" ht="12.75">
      <c r="A33" s="507">
        <v>5179</v>
      </c>
      <c r="B33" s="22" t="s">
        <v>557</v>
      </c>
      <c r="C33" s="27">
        <v>700</v>
      </c>
      <c r="D33" s="27">
        <v>700</v>
      </c>
      <c r="E33" s="220">
        <v>556</v>
      </c>
      <c r="F33" s="53">
        <f t="shared" si="0"/>
        <v>79.42857142857143</v>
      </c>
      <c r="G33" s="112"/>
      <c r="H33" s="115"/>
      <c r="I33" s="114"/>
      <c r="K33" s="114"/>
    </row>
    <row r="34" spans="1:11" s="28" customFormat="1" ht="12.75">
      <c r="A34" s="507">
        <v>5194</v>
      </c>
      <c r="B34" s="22" t="s">
        <v>558</v>
      </c>
      <c r="C34" s="27">
        <v>500</v>
      </c>
      <c r="D34" s="27">
        <v>180</v>
      </c>
      <c r="E34" s="220">
        <v>148</v>
      </c>
      <c r="F34" s="53">
        <f t="shared" si="0"/>
        <v>82.22222222222221</v>
      </c>
      <c r="G34" s="112"/>
      <c r="H34" s="115"/>
      <c r="I34" s="114"/>
      <c r="K34" s="114"/>
    </row>
    <row r="35" spans="1:11" s="28" customFormat="1" ht="12.75">
      <c r="A35" s="93" t="s">
        <v>559</v>
      </c>
      <c r="B35" s="94" t="s">
        <v>560</v>
      </c>
      <c r="C35" s="95">
        <f>SUM(C14:C34)</f>
        <v>20453</v>
      </c>
      <c r="D35" s="95">
        <f>SUM(D14:D34)</f>
        <v>20817</v>
      </c>
      <c r="E35" s="268">
        <f>SUM(E14:E34)</f>
        <v>12432</v>
      </c>
      <c r="F35" s="96">
        <f t="shared" si="0"/>
        <v>59.72042080991498</v>
      </c>
      <c r="G35" s="112"/>
      <c r="H35" s="115"/>
      <c r="I35" s="114"/>
      <c r="K35" s="114"/>
    </row>
    <row r="36" spans="1:11" s="28" customFormat="1" ht="12.75">
      <c r="A36" s="507">
        <v>5222</v>
      </c>
      <c r="B36" s="32" t="s">
        <v>796</v>
      </c>
      <c r="C36" s="27">
        <v>0</v>
      </c>
      <c r="D36" s="27">
        <v>190</v>
      </c>
      <c r="E36" s="280">
        <v>190</v>
      </c>
      <c r="F36" s="53">
        <f t="shared" si="0"/>
        <v>100</v>
      </c>
      <c r="G36" s="112"/>
      <c r="H36" s="115"/>
      <c r="I36" s="114"/>
      <c r="K36" s="114"/>
    </row>
    <row r="37" spans="1:9" s="28" customFormat="1" ht="12.75">
      <c r="A37" s="507">
        <v>5229</v>
      </c>
      <c r="B37" s="22" t="s">
        <v>882</v>
      </c>
      <c r="C37" s="27">
        <v>700</v>
      </c>
      <c r="D37" s="27">
        <v>700</v>
      </c>
      <c r="E37" s="220">
        <v>700</v>
      </c>
      <c r="F37" s="53">
        <f t="shared" si="0"/>
        <v>100</v>
      </c>
      <c r="G37" s="112"/>
      <c r="H37" s="115"/>
      <c r="I37" s="114"/>
    </row>
    <row r="38" spans="1:9" s="28" customFormat="1" ht="12.75">
      <c r="A38" s="93" t="s">
        <v>562</v>
      </c>
      <c r="B38" s="94" t="s">
        <v>898</v>
      </c>
      <c r="C38" s="182">
        <f>SUM(C37:C37)</f>
        <v>700</v>
      </c>
      <c r="D38" s="182">
        <f>SUM(D36:D37)</f>
        <v>890</v>
      </c>
      <c r="E38" s="210">
        <f>SUM(E36:E37)</f>
        <v>890</v>
      </c>
      <c r="F38" s="390">
        <f>E38/D38*100</f>
        <v>100</v>
      </c>
      <c r="G38" s="112"/>
      <c r="H38" s="115"/>
      <c r="I38" s="114"/>
    </row>
    <row r="39" spans="1:9" s="28" customFormat="1" ht="12.75">
      <c r="A39" s="507">
        <v>5361</v>
      </c>
      <c r="B39" s="22" t="s">
        <v>563</v>
      </c>
      <c r="C39" s="27">
        <v>10</v>
      </c>
      <c r="D39" s="27">
        <v>10</v>
      </c>
      <c r="E39" s="280">
        <v>0</v>
      </c>
      <c r="F39" s="53">
        <f t="shared" si="0"/>
        <v>0</v>
      </c>
      <c r="G39" s="112"/>
      <c r="H39" s="115"/>
      <c r="I39" s="114"/>
    </row>
    <row r="40" spans="1:9" s="28" customFormat="1" ht="12.75">
      <c r="A40" s="507">
        <v>5362</v>
      </c>
      <c r="B40" s="22" t="s">
        <v>564</v>
      </c>
      <c r="C40" s="27">
        <v>20</v>
      </c>
      <c r="D40" s="27">
        <v>20</v>
      </c>
      <c r="E40" s="220">
        <v>0</v>
      </c>
      <c r="F40" s="53">
        <f>E40/D40*100</f>
        <v>0</v>
      </c>
      <c r="G40" s="112"/>
      <c r="H40" s="115"/>
      <c r="I40" s="114"/>
    </row>
    <row r="41" spans="1:9" s="28" customFormat="1" ht="12.75">
      <c r="A41" s="93" t="s">
        <v>565</v>
      </c>
      <c r="B41" s="94" t="s">
        <v>566</v>
      </c>
      <c r="C41" s="95">
        <f>SUM(C39:C40)</f>
        <v>30</v>
      </c>
      <c r="D41" s="95">
        <f>SUM(D39:D40)</f>
        <v>30</v>
      </c>
      <c r="E41" s="268">
        <f>SUM(E39:E40)</f>
        <v>0</v>
      </c>
      <c r="F41" s="390">
        <f>E41/D41*100</f>
        <v>0</v>
      </c>
      <c r="G41" s="112"/>
      <c r="H41" s="115"/>
      <c r="I41" s="114"/>
    </row>
    <row r="42" spans="1:9" s="28" customFormat="1" ht="12.75">
      <c r="A42" s="507">
        <v>5424</v>
      </c>
      <c r="B42" s="22" t="s">
        <v>57</v>
      </c>
      <c r="C42" s="27">
        <v>0</v>
      </c>
      <c r="D42" s="27">
        <v>10</v>
      </c>
      <c r="E42" s="280">
        <v>2</v>
      </c>
      <c r="F42" s="53">
        <f t="shared" si="0"/>
        <v>20</v>
      </c>
      <c r="G42" s="112"/>
      <c r="H42" s="115"/>
      <c r="I42" s="114"/>
    </row>
    <row r="43" spans="1:9" s="28" customFormat="1" ht="12.75">
      <c r="A43" s="507">
        <v>5492</v>
      </c>
      <c r="B43" s="22" t="s">
        <v>756</v>
      </c>
      <c r="C43" s="27">
        <v>20</v>
      </c>
      <c r="D43" s="27">
        <v>20</v>
      </c>
      <c r="E43" s="280">
        <v>10</v>
      </c>
      <c r="F43" s="53">
        <f t="shared" si="0"/>
        <v>50</v>
      </c>
      <c r="G43" s="112"/>
      <c r="H43" s="115"/>
      <c r="I43" s="114"/>
    </row>
    <row r="44" spans="1:9" s="28" customFormat="1" ht="12.75">
      <c r="A44" s="94" t="s">
        <v>773</v>
      </c>
      <c r="B44" s="94" t="s">
        <v>774</v>
      </c>
      <c r="C44" s="95">
        <f>SUM(C43:C43)</f>
        <v>20</v>
      </c>
      <c r="D44" s="95">
        <f>SUM(D42:D43)</f>
        <v>30</v>
      </c>
      <c r="E44" s="268">
        <f>SUM(E42:E43)</f>
        <v>12</v>
      </c>
      <c r="F44" s="96">
        <f t="shared" si="0"/>
        <v>40</v>
      </c>
      <c r="G44" s="112"/>
      <c r="H44" s="115"/>
      <c r="I44" s="114"/>
    </row>
    <row r="45" spans="1:9" s="28" customFormat="1" ht="12.75">
      <c r="A45" s="508">
        <v>5901</v>
      </c>
      <c r="B45" s="32" t="s">
        <v>567</v>
      </c>
      <c r="C45" s="255">
        <v>2000</v>
      </c>
      <c r="D45" s="255">
        <v>10133</v>
      </c>
      <c r="E45" s="584">
        <v>0</v>
      </c>
      <c r="F45" s="53" t="s">
        <v>739</v>
      </c>
      <c r="G45" s="112"/>
      <c r="H45" s="115"/>
      <c r="I45" s="114"/>
    </row>
    <row r="46" spans="1:9" s="28" customFormat="1" ht="12.75">
      <c r="A46" s="93" t="s">
        <v>568</v>
      </c>
      <c r="B46" s="94" t="s">
        <v>571</v>
      </c>
      <c r="C46" s="54">
        <f>SUM(C45:C45)</f>
        <v>2000</v>
      </c>
      <c r="D46" s="54">
        <f>SUM(D45:D45)</f>
        <v>10133</v>
      </c>
      <c r="E46" s="585">
        <f>SUM(E45)</f>
        <v>0</v>
      </c>
      <c r="F46" s="96" t="s">
        <v>739</v>
      </c>
      <c r="G46" s="112"/>
      <c r="H46" s="115"/>
      <c r="I46" s="114"/>
    </row>
    <row r="47" spans="1:9" s="28" customFormat="1" ht="12.75">
      <c r="A47" s="93"/>
      <c r="B47" s="94"/>
      <c r="C47" s="95"/>
      <c r="D47" s="95"/>
      <c r="E47" s="220"/>
      <c r="F47" s="53"/>
      <c r="G47" s="112"/>
      <c r="H47" s="115"/>
      <c r="I47" s="114"/>
    </row>
    <row r="48" spans="1:9" s="28" customFormat="1" ht="12.75">
      <c r="A48" s="835" t="s">
        <v>572</v>
      </c>
      <c r="B48" s="815"/>
      <c r="C48" s="95">
        <f>C35+C41+C44+C46+C13+C38</f>
        <v>38983</v>
      </c>
      <c r="D48" s="95">
        <f>D35+D41+D44+D46+D13+D38</f>
        <v>49424</v>
      </c>
      <c r="E48" s="268">
        <f>E35+E41+E44+E46+E13+E38</f>
        <v>26395</v>
      </c>
      <c r="F48" s="96">
        <f t="shared" si="0"/>
        <v>53.40522822920038</v>
      </c>
      <c r="G48" s="112"/>
      <c r="H48" s="115"/>
      <c r="I48" s="114"/>
    </row>
    <row r="49" spans="1:9" s="28" customFormat="1" ht="12.75">
      <c r="A49" s="41"/>
      <c r="B49" s="22"/>
      <c r="C49" s="27"/>
      <c r="D49" s="22"/>
      <c r="E49" s="220"/>
      <c r="F49" s="53"/>
      <c r="G49" s="112"/>
      <c r="H49" s="115"/>
      <c r="I49" s="114"/>
    </row>
    <row r="50" spans="1:9" s="28" customFormat="1" ht="12.75">
      <c r="A50" s="507">
        <v>6123</v>
      </c>
      <c r="B50" s="22" t="s">
        <v>573</v>
      </c>
      <c r="C50" s="27">
        <v>1000</v>
      </c>
      <c r="D50" s="255">
        <v>1000</v>
      </c>
      <c r="E50" s="220">
        <v>769</v>
      </c>
      <c r="F50" s="53">
        <f t="shared" si="0"/>
        <v>76.9</v>
      </c>
      <c r="G50" s="112"/>
      <c r="H50" s="115"/>
      <c r="I50" s="114"/>
    </row>
    <row r="51" spans="1:9" s="28" customFormat="1" ht="12.75">
      <c r="A51" s="507">
        <v>6127</v>
      </c>
      <c r="B51" s="22" t="s">
        <v>574</v>
      </c>
      <c r="C51" s="27">
        <v>50</v>
      </c>
      <c r="D51" s="27">
        <v>50</v>
      </c>
      <c r="E51" s="586">
        <v>0</v>
      </c>
      <c r="F51" s="53">
        <v>0</v>
      </c>
      <c r="G51" s="112"/>
      <c r="H51" s="115"/>
      <c r="I51" s="114"/>
    </row>
    <row r="52" spans="1:9" s="28" customFormat="1" ht="12.75">
      <c r="A52" s="93" t="s">
        <v>575</v>
      </c>
      <c r="B52" s="94" t="s">
        <v>576</v>
      </c>
      <c r="C52" s="95">
        <f>SUM(C50:C51)</f>
        <v>1050</v>
      </c>
      <c r="D52" s="95">
        <f>SUM(D50:D51)</f>
        <v>1050</v>
      </c>
      <c r="E52" s="268">
        <f>SUM(E50:E51)</f>
        <v>769</v>
      </c>
      <c r="F52" s="96">
        <v>0</v>
      </c>
      <c r="G52" s="112"/>
      <c r="H52" s="115"/>
      <c r="I52" s="114"/>
    </row>
    <row r="53" spans="1:9" s="28" customFormat="1" ht="12.75">
      <c r="A53" s="93"/>
      <c r="B53" s="94"/>
      <c r="C53" s="95"/>
      <c r="D53" s="95"/>
      <c r="E53" s="95"/>
      <c r="F53" s="96"/>
      <c r="G53" s="112"/>
      <c r="H53" s="115"/>
      <c r="I53" s="114"/>
    </row>
    <row r="54" spans="1:8" ht="12.75">
      <c r="A54" s="896" t="s">
        <v>577</v>
      </c>
      <c r="B54" s="897"/>
      <c r="C54" s="9">
        <f>C48+C52</f>
        <v>40033</v>
      </c>
      <c r="D54" s="9">
        <f>D48+D52</f>
        <v>50474</v>
      </c>
      <c r="E54" s="9">
        <f>E48+E52</f>
        <v>27164</v>
      </c>
      <c r="F54" s="26">
        <f t="shared" si="0"/>
        <v>53.81780718785909</v>
      </c>
      <c r="G54" s="92"/>
      <c r="H54" s="97"/>
    </row>
    <row r="55" spans="1:8" ht="12.75">
      <c r="A55" s="20"/>
      <c r="B55" s="20"/>
      <c r="C55" s="18"/>
      <c r="D55" s="18"/>
      <c r="E55" s="18"/>
      <c r="F55" s="99"/>
      <c r="G55" s="92"/>
      <c r="H55" s="97"/>
    </row>
    <row r="56" spans="1:8" ht="12.75">
      <c r="A56" s="20"/>
      <c r="B56" s="20"/>
      <c r="C56" s="18"/>
      <c r="D56" s="18"/>
      <c r="E56" s="18"/>
      <c r="F56" s="99"/>
      <c r="G56" s="92"/>
      <c r="H56" s="97"/>
    </row>
    <row r="58" spans="1:6" ht="25.5" customHeight="1">
      <c r="A58" s="816" t="s">
        <v>578</v>
      </c>
      <c r="B58" s="818"/>
      <c r="C58" s="44" t="s">
        <v>471</v>
      </c>
      <c r="D58" s="6" t="s">
        <v>472</v>
      </c>
      <c r="E58" s="5" t="s">
        <v>299</v>
      </c>
      <c r="F58" s="43" t="s">
        <v>473</v>
      </c>
    </row>
    <row r="59" spans="1:6" ht="12.75">
      <c r="A59" s="898" t="s">
        <v>579</v>
      </c>
      <c r="B59" s="898"/>
      <c r="C59" s="25">
        <f>C13</f>
        <v>15780</v>
      </c>
      <c r="D59" s="25">
        <f>D13</f>
        <v>17524</v>
      </c>
      <c r="E59" s="25">
        <f>E13</f>
        <v>13061</v>
      </c>
      <c r="F59" s="33">
        <f>E59/E63*100</f>
        <v>48.08202032101311</v>
      </c>
    </row>
    <row r="60" spans="1:6" ht="12.75">
      <c r="A60" s="822" t="s">
        <v>580</v>
      </c>
      <c r="B60" s="824"/>
      <c r="C60" s="25">
        <f>C35+C38+C44+C46+C41-C61</f>
        <v>12383</v>
      </c>
      <c r="D60" s="25">
        <f>D35+D38+D44+D46+D41-D61</f>
        <v>21052</v>
      </c>
      <c r="E60" s="25">
        <f>E35+E38+E44+E46+E41-E61</f>
        <v>6721</v>
      </c>
      <c r="F60" s="33">
        <f>E60/E63*100</f>
        <v>24.742305993226328</v>
      </c>
    </row>
    <row r="61" spans="1:6" ht="12.75">
      <c r="A61" s="822" t="s">
        <v>581</v>
      </c>
      <c r="B61" s="824"/>
      <c r="C61" s="25">
        <f>C20+C21+C22+C24+C25+C26</f>
        <v>10820</v>
      </c>
      <c r="D61" s="25">
        <f>D20+D21+D22+D24+D25+D26</f>
        <v>10848</v>
      </c>
      <c r="E61" s="25">
        <f>E20+E21+E22+E24+E25+E26</f>
        <v>6613</v>
      </c>
      <c r="F61" s="33">
        <f>E61/E63*100</f>
        <v>24.344720954204092</v>
      </c>
    </row>
    <row r="62" spans="1:6" ht="12.75">
      <c r="A62" s="822" t="s">
        <v>582</v>
      </c>
      <c r="B62" s="824"/>
      <c r="C62" s="25">
        <f>C52</f>
        <v>1050</v>
      </c>
      <c r="D62" s="25">
        <f>D52</f>
        <v>1050</v>
      </c>
      <c r="E62" s="25">
        <f>E52</f>
        <v>769</v>
      </c>
      <c r="F62" s="33">
        <f>E62/E63*100</f>
        <v>2.8309527315564718</v>
      </c>
    </row>
    <row r="63" spans="1:6" ht="12.75">
      <c r="A63" s="835" t="s">
        <v>583</v>
      </c>
      <c r="B63" s="815"/>
      <c r="C63" s="95">
        <f>SUM(C59:C62)</f>
        <v>40033</v>
      </c>
      <c r="D63" s="268">
        <f>SUM(D59:D62)</f>
        <v>50474</v>
      </c>
      <c r="E63" s="95">
        <f>SUM(E59:E62)</f>
        <v>27164</v>
      </c>
      <c r="F63" s="96">
        <f>E63/D63*100</f>
        <v>53.81780718785909</v>
      </c>
    </row>
  </sheetData>
  <mergeCells count="9">
    <mergeCell ref="A63:B63"/>
    <mergeCell ref="A59:B59"/>
    <mergeCell ref="A60:B60"/>
    <mergeCell ref="A61:B61"/>
    <mergeCell ref="A62:B62"/>
    <mergeCell ref="A1:F1"/>
    <mergeCell ref="A48:B48"/>
    <mergeCell ref="A54:B54"/>
    <mergeCell ref="A58:B58"/>
  </mergeCells>
  <printOptions horizontalCentered="1"/>
  <pageMargins left="0.7874015748031497" right="0.7874015748031497" top="0.7874015748031497" bottom="0.7874015748031497" header="0.5118110236220472" footer="0.5118110236220472"/>
  <pageSetup firstPageNumber="21" useFirstPageNumber="1" horizontalDpi="600" verticalDpi="600" orientation="portrait" paperSize="9" scale="89" r:id="rId2"/>
  <headerFooter alignWithMargins="0">
    <oddFooter>&amp;C&amp;P</oddFooter>
  </headerFooter>
  <rowBreaks count="1" manualBreakCount="1">
    <brk id="57" max="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7"/>
  <dimension ref="A1:R60"/>
  <sheetViews>
    <sheetView workbookViewId="0" topLeftCell="A1">
      <selection activeCell="G32" sqref="G32"/>
    </sheetView>
  </sheetViews>
  <sheetFormatPr defaultColWidth="9.00390625" defaultRowHeight="12.75"/>
  <cols>
    <col min="1" max="1" width="34.00390625" style="0" customWidth="1"/>
    <col min="2" max="3" width="14.00390625" style="0" customWidth="1"/>
    <col min="4" max="4" width="15.00390625" style="0" customWidth="1"/>
    <col min="5" max="5" width="14.00390625" style="0" customWidth="1"/>
    <col min="6" max="6" width="10.75390625" style="0" hidden="1" customWidth="1"/>
    <col min="7" max="7" width="10.75390625" style="0" customWidth="1"/>
  </cols>
  <sheetData>
    <row r="1" spans="1:18" ht="18">
      <c r="A1" s="221" t="s">
        <v>501</v>
      </c>
      <c r="B1" s="221"/>
      <c r="C1" s="221"/>
      <c r="D1" s="221"/>
      <c r="E1" s="221"/>
      <c r="F1" s="221"/>
      <c r="G1" s="221"/>
      <c r="H1" s="23"/>
      <c r="Q1" s="66"/>
      <c r="R1" s="66"/>
    </row>
    <row r="2" spans="1:18" ht="18">
      <c r="A2" s="221"/>
      <c r="B2" s="221"/>
      <c r="C2" s="221"/>
      <c r="D2" s="221"/>
      <c r="E2" s="221"/>
      <c r="F2" s="221"/>
      <c r="G2" s="221"/>
      <c r="H2" s="23"/>
      <c r="Q2" s="66"/>
      <c r="R2" s="66"/>
    </row>
    <row r="3" spans="1:18" ht="18">
      <c r="A3" s="221"/>
      <c r="B3" s="221"/>
      <c r="C3" s="221"/>
      <c r="D3" s="221"/>
      <c r="E3" s="221"/>
      <c r="F3" s="221"/>
      <c r="G3" s="221"/>
      <c r="H3" s="23"/>
      <c r="Q3" s="66"/>
      <c r="R3" s="66"/>
    </row>
    <row r="4" spans="1:2" ht="18" customHeight="1">
      <c r="A4" s="1"/>
      <c r="B4" s="1"/>
    </row>
    <row r="5" spans="1:5" ht="18" customHeight="1">
      <c r="A5" s="1" t="s">
        <v>884</v>
      </c>
      <c r="B5" s="1"/>
      <c r="D5" s="563">
        <v>1794313.27</v>
      </c>
      <c r="E5" s="2" t="s">
        <v>456</v>
      </c>
    </row>
    <row r="6" spans="1:5" ht="18" customHeight="1">
      <c r="A6" s="1"/>
      <c r="B6" s="1"/>
      <c r="D6" s="279"/>
      <c r="E6" s="2"/>
    </row>
    <row r="7" spans="1:2" ht="15.75">
      <c r="A7" s="1"/>
      <c r="B7" s="1"/>
    </row>
    <row r="8" spans="1:8" ht="15.75">
      <c r="A8" s="1" t="s">
        <v>457</v>
      </c>
      <c r="B8" s="1"/>
      <c r="H8" s="2"/>
    </row>
    <row r="9" spans="1:6" ht="25.5" customHeight="1">
      <c r="A9" s="68"/>
      <c r="B9" s="44" t="s">
        <v>471</v>
      </c>
      <c r="C9" s="6" t="s">
        <v>472</v>
      </c>
      <c r="D9" s="5" t="s">
        <v>299</v>
      </c>
      <c r="E9" s="43" t="s">
        <v>473</v>
      </c>
      <c r="F9" t="s">
        <v>623</v>
      </c>
    </row>
    <row r="10" spans="1:7" ht="14.25" customHeight="1">
      <c r="A10" s="32" t="s">
        <v>760</v>
      </c>
      <c r="B10" s="27">
        <v>4717000</v>
      </c>
      <c r="C10" s="27">
        <v>4697000</v>
      </c>
      <c r="D10" s="27">
        <v>4697000</v>
      </c>
      <c r="E10" s="33">
        <f>D10/C10*100</f>
        <v>100</v>
      </c>
      <c r="G10" s="579"/>
    </row>
    <row r="11" spans="1:5" ht="14.25" customHeight="1">
      <c r="A11" s="32" t="s">
        <v>761</v>
      </c>
      <c r="B11" s="27">
        <v>267000</v>
      </c>
      <c r="C11" s="27">
        <v>267000</v>
      </c>
      <c r="D11" s="27">
        <v>267000</v>
      </c>
      <c r="E11" s="33">
        <f>D11/C11*100</f>
        <v>100</v>
      </c>
    </row>
    <row r="12" spans="1:5" ht="25.5" customHeight="1">
      <c r="A12" s="425" t="s">
        <v>707</v>
      </c>
      <c r="B12" s="254">
        <v>0</v>
      </c>
      <c r="C12" s="254">
        <v>0</v>
      </c>
      <c r="D12" s="254">
        <v>22829</v>
      </c>
      <c r="E12" s="158" t="s">
        <v>739</v>
      </c>
    </row>
    <row r="13" spans="1:5" ht="12.75">
      <c r="A13" s="3" t="s">
        <v>757</v>
      </c>
      <c r="B13" s="9">
        <f>SUM(B10:B12)</f>
        <v>4984000</v>
      </c>
      <c r="C13" s="9">
        <f>SUM(C10:C12)</f>
        <v>4964000</v>
      </c>
      <c r="D13" s="9">
        <f>SUM(D10:D12)</f>
        <v>4986829</v>
      </c>
      <c r="E13" s="26">
        <f>D13/C13*100</f>
        <v>100.45989121676067</v>
      </c>
    </row>
    <row r="14" spans="1:5" s="219" customFormat="1" ht="12.75">
      <c r="A14"/>
      <c r="B14"/>
      <c r="C14"/>
      <c r="D14"/>
      <c r="E14"/>
    </row>
    <row r="17" ht="17.25" customHeight="1"/>
    <row r="18" spans="1:4" ht="15.75">
      <c r="A18" s="1" t="s">
        <v>461</v>
      </c>
      <c r="B18" s="1"/>
      <c r="D18" s="28"/>
    </row>
    <row r="19" spans="1:18" ht="25.5">
      <c r="A19" s="3"/>
      <c r="B19" s="44" t="s">
        <v>471</v>
      </c>
      <c r="C19" s="6" t="s">
        <v>472</v>
      </c>
      <c r="D19" s="217" t="s">
        <v>299</v>
      </c>
      <c r="E19" s="43" t="s">
        <v>473</v>
      </c>
      <c r="F19" s="11" t="s">
        <v>622</v>
      </c>
      <c r="G19" s="12"/>
      <c r="H19" s="12"/>
      <c r="Q19" s="11"/>
      <c r="R19" s="12"/>
    </row>
    <row r="20" spans="1:18" ht="14.25" customHeight="1">
      <c r="A20" s="32" t="s">
        <v>462</v>
      </c>
      <c r="B20" s="27">
        <v>1350000</v>
      </c>
      <c r="C20" s="27">
        <v>1350000</v>
      </c>
      <c r="D20" s="25">
        <v>1203000</v>
      </c>
      <c r="E20" s="218">
        <f>D20/C20*100</f>
        <v>89.11111111111111</v>
      </c>
      <c r="F20" s="24" t="s">
        <v>621</v>
      </c>
      <c r="G20" s="50"/>
      <c r="H20" s="50"/>
      <c r="Q20" s="24"/>
      <c r="R20" s="50"/>
    </row>
    <row r="21" spans="1:18" ht="14.25" customHeight="1">
      <c r="A21" s="32" t="s">
        <v>679</v>
      </c>
      <c r="B21" s="27">
        <v>3584000</v>
      </c>
      <c r="C21" s="280">
        <v>5278300</v>
      </c>
      <c r="D21" s="25">
        <v>1166855</v>
      </c>
      <c r="E21" s="218">
        <f>D21/C21*100</f>
        <v>22.106644184680675</v>
      </c>
      <c r="F21" s="24">
        <v>5179</v>
      </c>
      <c r="G21" s="50"/>
      <c r="H21" s="50"/>
      <c r="Q21" s="24"/>
      <c r="R21" s="50"/>
    </row>
    <row r="22" spans="1:18" ht="14.25" customHeight="1">
      <c r="A22" s="32" t="s">
        <v>558</v>
      </c>
      <c r="B22" s="27">
        <v>50000</v>
      </c>
      <c r="C22" s="27">
        <v>50000</v>
      </c>
      <c r="D22" s="25">
        <v>3000</v>
      </c>
      <c r="E22" s="159">
        <f>D22/C22*100</f>
        <v>6</v>
      </c>
      <c r="F22" s="24">
        <v>5194</v>
      </c>
      <c r="G22" s="50"/>
      <c r="H22" s="50"/>
      <c r="Q22" s="24"/>
      <c r="R22" s="50"/>
    </row>
    <row r="23" spans="1:18" ht="14.25" customHeight="1">
      <c r="A23" s="32" t="s">
        <v>863</v>
      </c>
      <c r="B23" s="27">
        <v>0</v>
      </c>
      <c r="C23" s="27">
        <v>80000</v>
      </c>
      <c r="D23" s="25">
        <v>44000</v>
      </c>
      <c r="E23" s="159">
        <f>D23/C23*100</f>
        <v>55.00000000000001</v>
      </c>
      <c r="F23" s="24"/>
      <c r="G23" s="50"/>
      <c r="H23" s="50"/>
      <c r="Q23" s="24"/>
      <c r="R23" s="50"/>
    </row>
    <row r="24" spans="1:18" ht="12.75">
      <c r="A24" s="3" t="s">
        <v>758</v>
      </c>
      <c r="B24" s="9">
        <f>SUM(B20:B23)</f>
        <v>4984000</v>
      </c>
      <c r="C24" s="9">
        <f>SUM(C20:C23)</f>
        <v>6758300</v>
      </c>
      <c r="D24" s="9">
        <f>SUM(D20:D23)</f>
        <v>2416855</v>
      </c>
      <c r="E24" s="10">
        <f>D24/C24*100</f>
        <v>35.76128612224968</v>
      </c>
      <c r="F24" s="18"/>
      <c r="G24" s="29"/>
      <c r="H24" s="29"/>
      <c r="Q24" s="18"/>
      <c r="R24" s="29"/>
    </row>
    <row r="25" ht="18" customHeight="1"/>
    <row r="26" ht="18" customHeight="1"/>
    <row r="27" ht="18" customHeight="1"/>
    <row r="28" spans="1:9" ht="15.75">
      <c r="A28" s="1" t="s">
        <v>507</v>
      </c>
      <c r="B28" s="1"/>
      <c r="D28" s="604">
        <f>D5+D13-D24</f>
        <v>4364287.27</v>
      </c>
      <c r="E28" s="259" t="s">
        <v>456</v>
      </c>
      <c r="H28" s="402"/>
      <c r="I28" s="402"/>
    </row>
    <row r="30" spans="1:4" ht="18.75">
      <c r="A30" s="137"/>
      <c r="D30" s="279"/>
    </row>
    <row r="31" spans="1:4" ht="18.75">
      <c r="A31" s="137"/>
      <c r="D31" s="279"/>
    </row>
    <row r="32" ht="18.75">
      <c r="A32" s="139"/>
    </row>
    <row r="33" ht="18.75">
      <c r="A33" s="139"/>
    </row>
    <row r="34" ht="15.75">
      <c r="A34" s="141"/>
    </row>
    <row r="35" ht="18.75">
      <c r="A35" s="139"/>
    </row>
    <row r="36" ht="18.75">
      <c r="A36" s="139"/>
    </row>
    <row r="37" ht="18.75">
      <c r="A37" s="139"/>
    </row>
    <row r="38" ht="18.75">
      <c r="A38" s="143"/>
    </row>
    <row r="39" ht="18.75">
      <c r="A39" s="143"/>
    </row>
    <row r="40" ht="18.75">
      <c r="A40" s="143"/>
    </row>
    <row r="41" ht="18.75">
      <c r="A41" s="139"/>
    </row>
    <row r="42" ht="18.75">
      <c r="A42" s="139"/>
    </row>
    <row r="43" ht="15.75">
      <c r="A43" s="142"/>
    </row>
    <row r="44" ht="18.75">
      <c r="A44" s="140"/>
    </row>
    <row r="45" ht="18.75">
      <c r="A45" s="140"/>
    </row>
    <row r="46" ht="18.75">
      <c r="A46" s="140"/>
    </row>
    <row r="47" ht="18.75">
      <c r="A47" s="138"/>
    </row>
    <row r="48" ht="18.75">
      <c r="A48" s="140"/>
    </row>
    <row r="49" ht="18.75">
      <c r="A49" s="140"/>
    </row>
    <row r="50" ht="18.75">
      <c r="A50" s="140"/>
    </row>
    <row r="51" ht="15.75">
      <c r="A51" s="141"/>
    </row>
    <row r="52" ht="18.75">
      <c r="A52" s="140"/>
    </row>
    <row r="53" ht="15.75">
      <c r="A53" s="142"/>
    </row>
    <row r="54" ht="18.75">
      <c r="A54" s="138"/>
    </row>
    <row r="55" ht="15.75">
      <c r="A55" s="141"/>
    </row>
    <row r="56" ht="15.75">
      <c r="A56" s="142"/>
    </row>
    <row r="57" ht="15.75">
      <c r="A57" s="142"/>
    </row>
    <row r="58" ht="18.75">
      <c r="A58" s="140"/>
    </row>
    <row r="59" spans="1:2" ht="18.75">
      <c r="A59" s="140"/>
      <c r="B59" s="138"/>
    </row>
    <row r="60" ht="18.75">
      <c r="A60" s="140"/>
    </row>
  </sheetData>
  <printOptions horizontalCentered="1"/>
  <pageMargins left="0.7874015748031497" right="0.7874015748031497" top="0.984251968503937" bottom="0.984251968503937" header="0.5118110236220472" footer="0.5118110236220472"/>
  <pageSetup firstPageNumber="23" useFirstPageNumber="1" horizontalDpi="600" verticalDpi="600" orientation="portrait" paperSize="9" scale="95" r:id="rId1"/>
  <headerFooter alignWithMargins="0">
    <oddFooter>&amp;C23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8"/>
  <dimension ref="A1:J32"/>
  <sheetViews>
    <sheetView workbookViewId="0" topLeftCell="A1">
      <selection activeCell="G21" sqref="G21"/>
    </sheetView>
  </sheetViews>
  <sheetFormatPr defaultColWidth="9.125" defaultRowHeight="12.75"/>
  <cols>
    <col min="1" max="1" width="36.625" style="0" customWidth="1"/>
    <col min="2" max="2" width="13.125" style="0" customWidth="1"/>
    <col min="3" max="3" width="12.625" style="0" customWidth="1"/>
    <col min="4" max="4" width="17.625" style="0" customWidth="1"/>
    <col min="5" max="5" width="10.625" style="0" customWidth="1"/>
    <col min="7" max="7" width="11.875" style="0" customWidth="1"/>
    <col min="8" max="8" width="10.125" style="0" bestFit="1" customWidth="1"/>
  </cols>
  <sheetData>
    <row r="1" spans="1:5" ht="17.25" customHeight="1">
      <c r="A1" s="221" t="s">
        <v>502</v>
      </c>
      <c r="B1" s="221"/>
      <c r="C1" s="221"/>
      <c r="D1" s="221"/>
      <c r="E1" s="221"/>
    </row>
    <row r="2" spans="1:5" ht="18" customHeight="1">
      <c r="A2" s="221"/>
      <c r="B2" s="221"/>
      <c r="C2" s="221"/>
      <c r="D2" s="221"/>
      <c r="E2" s="221"/>
    </row>
    <row r="3" spans="1:5" ht="18" customHeight="1">
      <c r="A3" s="221"/>
      <c r="B3" s="221"/>
      <c r="C3" s="221"/>
      <c r="D3" s="221"/>
      <c r="E3" s="221"/>
    </row>
    <row r="4" spans="1:2" ht="18" customHeight="1">
      <c r="A4" s="1"/>
      <c r="B4" s="1"/>
    </row>
    <row r="5" spans="1:5" ht="18" customHeight="1">
      <c r="A5" s="1" t="s">
        <v>884</v>
      </c>
      <c r="B5" s="1" t="s">
        <v>486</v>
      </c>
      <c r="D5" s="562">
        <v>83069545.16</v>
      </c>
      <c r="E5" s="2" t="s">
        <v>456</v>
      </c>
    </row>
    <row r="6" spans="1:5" ht="18" customHeight="1">
      <c r="A6" s="1"/>
      <c r="B6" s="1"/>
      <c r="D6" s="258"/>
      <c r="E6" s="2"/>
    </row>
    <row r="7" spans="1:2" ht="15.75">
      <c r="A7" s="1"/>
      <c r="B7" s="481"/>
    </row>
    <row r="8" spans="1:2" ht="15.75">
      <c r="A8" s="1" t="s">
        <v>822</v>
      </c>
      <c r="B8" s="1"/>
    </row>
    <row r="9" spans="1:5" ht="26.25" customHeight="1">
      <c r="A9" s="68"/>
      <c r="B9" s="44" t="s">
        <v>471</v>
      </c>
      <c r="C9" s="6" t="s">
        <v>472</v>
      </c>
      <c r="D9" s="5" t="s">
        <v>299</v>
      </c>
      <c r="E9" s="43" t="s">
        <v>473</v>
      </c>
    </row>
    <row r="10" spans="1:5" ht="16.5" customHeight="1">
      <c r="A10" s="434" t="s">
        <v>234</v>
      </c>
      <c r="B10" s="27">
        <v>0</v>
      </c>
      <c r="C10" s="27">
        <v>0</v>
      </c>
      <c r="D10" s="27">
        <v>201822</v>
      </c>
      <c r="E10" s="218" t="s">
        <v>739</v>
      </c>
    </row>
    <row r="11" spans="1:7" ht="25.5" customHeight="1">
      <c r="A11" s="425" t="s">
        <v>405</v>
      </c>
      <c r="B11" s="254">
        <v>0</v>
      </c>
      <c r="C11" s="254">
        <v>61100000</v>
      </c>
      <c r="D11" s="254">
        <v>31100000</v>
      </c>
      <c r="E11" s="578">
        <f>D11/C11*100</f>
        <v>50.90016366612111</v>
      </c>
      <c r="F11" s="176"/>
      <c r="G11" s="24"/>
    </row>
    <row r="12" spans="1:7" ht="38.25" customHeight="1">
      <c r="A12" s="425" t="s">
        <v>704</v>
      </c>
      <c r="B12" s="254">
        <v>0</v>
      </c>
      <c r="C12" s="254">
        <v>2000000</v>
      </c>
      <c r="D12" s="254">
        <v>2000000</v>
      </c>
      <c r="E12" s="578">
        <f>D12/C12*100</f>
        <v>100</v>
      </c>
      <c r="F12" s="176"/>
      <c r="G12" s="24"/>
    </row>
    <row r="13" spans="1:5" ht="14.25" customHeight="1">
      <c r="A13" s="425" t="s">
        <v>366</v>
      </c>
      <c r="B13" s="254">
        <v>0</v>
      </c>
      <c r="C13" s="254">
        <v>0</v>
      </c>
      <c r="D13" s="254">
        <v>909959</v>
      </c>
      <c r="E13" s="477" t="s">
        <v>739</v>
      </c>
    </row>
    <row r="14" spans="1:5" ht="12.75">
      <c r="A14" s="3" t="s">
        <v>757</v>
      </c>
      <c r="B14" s="9">
        <f>SUM(B10)</f>
        <v>0</v>
      </c>
      <c r="C14" s="9">
        <f>SUM(C10:C13)</f>
        <v>63100000</v>
      </c>
      <c r="D14" s="9">
        <f>SUM(D10:D13)</f>
        <v>34211781</v>
      </c>
      <c r="E14" s="10">
        <f>D14/C14*100</f>
        <v>54.218353407290024</v>
      </c>
    </row>
    <row r="15" ht="18" customHeight="1">
      <c r="A15" s="271"/>
    </row>
    <row r="16" ht="18" customHeight="1">
      <c r="A16" s="17"/>
    </row>
    <row r="17" spans="1:8" ht="15.75" customHeight="1">
      <c r="A17" s="1" t="s">
        <v>823</v>
      </c>
      <c r="B17" s="1"/>
      <c r="D17" s="430">
        <f>D5+D14</f>
        <v>117281326.16</v>
      </c>
      <c r="E17" s="431" t="s">
        <v>456</v>
      </c>
      <c r="H17" s="106"/>
    </row>
    <row r="18" ht="18" customHeight="1"/>
    <row r="19" ht="18" customHeight="1"/>
    <row r="20" spans="1:2" ht="15.75">
      <c r="A20" s="1" t="s">
        <v>461</v>
      </c>
      <c r="B20" s="1"/>
    </row>
    <row r="21" spans="1:5" ht="26.25" customHeight="1">
      <c r="A21" s="3"/>
      <c r="B21" s="44" t="s">
        <v>471</v>
      </c>
      <c r="C21" s="6" t="s">
        <v>472</v>
      </c>
      <c r="D21" s="217" t="s">
        <v>299</v>
      </c>
      <c r="E21" s="43" t="s">
        <v>473</v>
      </c>
    </row>
    <row r="22" spans="1:8" ht="15.75" customHeight="1">
      <c r="A22" s="434" t="s">
        <v>759</v>
      </c>
      <c r="B22" s="27">
        <v>0</v>
      </c>
      <c r="C22" s="27">
        <v>146169600</v>
      </c>
      <c r="D22" s="25">
        <v>54417951</v>
      </c>
      <c r="E22" s="159">
        <f>D22/C22*100</f>
        <v>37.22932196571654</v>
      </c>
      <c r="G22" s="24"/>
      <c r="H22" s="24"/>
    </row>
    <row r="23" spans="1:10" ht="12.75">
      <c r="A23" s="3" t="s">
        <v>758</v>
      </c>
      <c r="B23" s="9">
        <f>SUM(B22:B22)</f>
        <v>0</v>
      </c>
      <c r="C23" s="9">
        <f>SUM(C22)</f>
        <v>146169600</v>
      </c>
      <c r="D23" s="9">
        <f>D22</f>
        <v>54417951</v>
      </c>
      <c r="E23" s="10">
        <f>D23/C23*100</f>
        <v>37.22932196571654</v>
      </c>
      <c r="H23" s="899"/>
      <c r="I23" s="899"/>
      <c r="J23" s="900"/>
    </row>
    <row r="24" ht="12" customHeight="1">
      <c r="C24" s="15"/>
    </row>
    <row r="25" spans="4:7" ht="12.75">
      <c r="D25" s="134"/>
      <c r="G25" s="15"/>
    </row>
    <row r="26" spans="1:5" ht="15.75">
      <c r="A26" s="607" t="s">
        <v>505</v>
      </c>
      <c r="D26" s="608">
        <f>D17-D23</f>
        <v>62863375.16</v>
      </c>
      <c r="E26" s="606" t="s">
        <v>456</v>
      </c>
    </row>
    <row r="27" ht="12.75">
      <c r="D27" s="134"/>
    </row>
    <row r="28" spans="7:9" ht="12.75">
      <c r="G28" s="899"/>
      <c r="H28" s="899"/>
      <c r="I28" s="900"/>
    </row>
    <row r="29" spans="1:5" ht="15.75">
      <c r="A29" s="1" t="s">
        <v>101</v>
      </c>
      <c r="B29" s="1"/>
      <c r="D29" s="605">
        <v>-58309841</v>
      </c>
      <c r="E29" s="2" t="s">
        <v>456</v>
      </c>
    </row>
    <row r="31" ht="12.75">
      <c r="D31" s="15"/>
    </row>
    <row r="32" spans="1:5" ht="15.75">
      <c r="A32" s="1" t="s">
        <v>506</v>
      </c>
      <c r="B32" s="1"/>
      <c r="D32" s="605">
        <v>4553534</v>
      </c>
      <c r="E32" s="606" t="s">
        <v>456</v>
      </c>
    </row>
  </sheetData>
  <mergeCells count="2">
    <mergeCell ref="H23:J23"/>
    <mergeCell ref="G28:I28"/>
  </mergeCells>
  <printOptions horizontalCentered="1"/>
  <pageMargins left="0.7874015748031497" right="0.7874015748031497" top="0.984251968503937" bottom="0.984251968503937" header="0.5118110236220472" footer="0.5118110236220472"/>
  <pageSetup firstPageNumber="24" useFirstPageNumber="1" horizontalDpi="600" verticalDpi="600" orientation="portrait" paperSize="9" scale="95" r:id="rId1"/>
  <headerFooter alignWithMargins="0">
    <oddFooter>&amp;C24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9"/>
  <dimension ref="A1:S3026"/>
  <sheetViews>
    <sheetView workbookViewId="0" topLeftCell="A1">
      <selection activeCell="H134" sqref="H134"/>
    </sheetView>
  </sheetViews>
  <sheetFormatPr defaultColWidth="9.125" defaultRowHeight="12.75"/>
  <cols>
    <col min="1" max="1" width="6.00390625" style="0" customWidth="1"/>
    <col min="2" max="2" width="33.00390625" style="0" customWidth="1"/>
    <col min="3" max="3" width="12.75390625" style="15" customWidth="1"/>
    <col min="4" max="7" width="11.75390625" style="15" customWidth="1"/>
    <col min="8" max="8" width="15.75390625" style="15" customWidth="1"/>
    <col min="9" max="9" width="12.00390625" style="0" customWidth="1"/>
    <col min="10" max="10" width="11.625" style="0" customWidth="1"/>
  </cols>
  <sheetData>
    <row r="1" spans="1:8" ht="17.25" thickBot="1">
      <c r="A1" s="904" t="s">
        <v>777</v>
      </c>
      <c r="B1" s="904"/>
      <c r="C1" s="904"/>
      <c r="D1" s="904"/>
      <c r="E1" s="904"/>
      <c r="F1" s="904"/>
      <c r="G1" s="904"/>
      <c r="H1" s="904"/>
    </row>
    <row r="2" spans="1:8" ht="39.75" customHeight="1">
      <c r="A2" s="698" t="s">
        <v>1147</v>
      </c>
      <c r="B2" s="699" t="s">
        <v>1148</v>
      </c>
      <c r="C2" s="700" t="s">
        <v>1149</v>
      </c>
      <c r="D2" s="700" t="s">
        <v>1150</v>
      </c>
      <c r="E2" s="700" t="s">
        <v>1151</v>
      </c>
      <c r="F2" s="700" t="s">
        <v>1152</v>
      </c>
      <c r="G2" s="700" t="s">
        <v>1153</v>
      </c>
      <c r="H2" s="701" t="s">
        <v>1154</v>
      </c>
    </row>
    <row r="3" spans="1:10" ht="14.25">
      <c r="A3" s="908" t="s">
        <v>1155</v>
      </c>
      <c r="B3" s="909"/>
      <c r="C3" s="909"/>
      <c r="D3" s="909"/>
      <c r="E3" s="909"/>
      <c r="F3" s="909"/>
      <c r="G3" s="909"/>
      <c r="H3" s="910"/>
      <c r="J3" s="702"/>
    </row>
    <row r="4" spans="1:10" ht="15">
      <c r="A4" s="703">
        <v>134</v>
      </c>
      <c r="B4" s="704" t="s">
        <v>1156</v>
      </c>
      <c r="C4" s="705">
        <v>2200000</v>
      </c>
      <c r="D4" s="706">
        <v>2134643</v>
      </c>
      <c r="E4" s="707"/>
      <c r="F4" s="707"/>
      <c r="G4" s="707"/>
      <c r="H4" s="708">
        <f aca="true" t="shared" si="0" ref="H4:H9">SUM(D4:E4)</f>
        <v>2134643</v>
      </c>
      <c r="J4" s="702"/>
    </row>
    <row r="5" spans="1:10" ht="15">
      <c r="A5" s="703">
        <v>135</v>
      </c>
      <c r="B5" s="704" t="s">
        <v>1157</v>
      </c>
      <c r="C5" s="705">
        <v>2999999</v>
      </c>
      <c r="D5" s="706">
        <v>901310</v>
      </c>
      <c r="E5" s="707">
        <v>1872503</v>
      </c>
      <c r="F5" s="707"/>
      <c r="G5" s="707"/>
      <c r="H5" s="708">
        <f t="shared" si="0"/>
        <v>2773813</v>
      </c>
      <c r="J5" s="702"/>
    </row>
    <row r="6" spans="1:10" ht="15">
      <c r="A6" s="703">
        <v>136</v>
      </c>
      <c r="B6" s="704" t="s">
        <v>1158</v>
      </c>
      <c r="C6" s="705">
        <v>999746</v>
      </c>
      <c r="D6" s="706">
        <v>999746</v>
      </c>
      <c r="E6" s="707"/>
      <c r="F6" s="707"/>
      <c r="G6" s="707"/>
      <c r="H6" s="708">
        <f t="shared" si="0"/>
        <v>999746</v>
      </c>
      <c r="J6" s="702"/>
    </row>
    <row r="7" spans="1:10" ht="15">
      <c r="A7" s="703">
        <v>137</v>
      </c>
      <c r="B7" s="704" t="s">
        <v>1159</v>
      </c>
      <c r="C7" s="705">
        <v>1534864</v>
      </c>
      <c r="D7" s="706">
        <v>1116397</v>
      </c>
      <c r="E7" s="707">
        <v>271550</v>
      </c>
      <c r="F7" s="707"/>
      <c r="G7" s="707"/>
      <c r="H7" s="708">
        <f t="shared" si="0"/>
        <v>1387947</v>
      </c>
      <c r="J7" s="702"/>
    </row>
    <row r="8" spans="1:10" ht="15">
      <c r="A8" s="703">
        <v>138</v>
      </c>
      <c r="B8" s="704" t="s">
        <v>1160</v>
      </c>
      <c r="C8" s="705">
        <v>2119000</v>
      </c>
      <c r="D8" s="706">
        <v>1730846</v>
      </c>
      <c r="E8" s="707">
        <v>295500</v>
      </c>
      <c r="F8" s="707"/>
      <c r="G8" s="707"/>
      <c r="H8" s="708">
        <f t="shared" si="0"/>
        <v>2026346</v>
      </c>
      <c r="J8" s="702"/>
    </row>
    <row r="9" spans="1:10" ht="15">
      <c r="A9" s="703">
        <v>139</v>
      </c>
      <c r="B9" s="704" t="s">
        <v>1161</v>
      </c>
      <c r="C9" s="705">
        <v>6500000</v>
      </c>
      <c r="D9" s="706">
        <v>1508110.5</v>
      </c>
      <c r="E9" s="707">
        <v>4935421</v>
      </c>
      <c r="F9" s="707"/>
      <c r="G9" s="707"/>
      <c r="H9" s="708">
        <f t="shared" si="0"/>
        <v>6443531.5</v>
      </c>
      <c r="J9" s="702"/>
    </row>
    <row r="10" spans="1:10" ht="15">
      <c r="A10" s="703">
        <v>140</v>
      </c>
      <c r="B10" s="704" t="s">
        <v>1162</v>
      </c>
      <c r="C10" s="705">
        <v>3624930</v>
      </c>
      <c r="D10" s="706"/>
      <c r="E10" s="707">
        <v>2559501</v>
      </c>
      <c r="F10" s="707">
        <v>250000</v>
      </c>
      <c r="G10" s="707"/>
      <c r="H10" s="708">
        <f>SUM(D10:G10)</f>
        <v>2809501</v>
      </c>
      <c r="J10" s="702"/>
    </row>
    <row r="11" spans="1:10" ht="15">
      <c r="A11" s="703">
        <v>141</v>
      </c>
      <c r="B11" s="709" t="s">
        <v>1163</v>
      </c>
      <c r="C11" s="705">
        <v>2000000</v>
      </c>
      <c r="D11" s="706">
        <v>641061</v>
      </c>
      <c r="E11" s="707">
        <v>582366</v>
      </c>
      <c r="F11" s="707"/>
      <c r="G11" s="707"/>
      <c r="H11" s="708">
        <f>SUM(D11:E11)</f>
        <v>1223427</v>
      </c>
      <c r="J11" s="702"/>
    </row>
    <row r="12" spans="1:10" ht="13.5" customHeight="1">
      <c r="A12" s="710">
        <v>142</v>
      </c>
      <c r="B12" s="704" t="s">
        <v>1164</v>
      </c>
      <c r="C12" s="705">
        <v>1500000</v>
      </c>
      <c r="D12" s="706">
        <v>567357</v>
      </c>
      <c r="E12" s="707">
        <v>449445</v>
      </c>
      <c r="F12" s="707">
        <v>108000</v>
      </c>
      <c r="G12" s="707"/>
      <c r="H12" s="708">
        <f>SUM(D12:F12)</f>
        <v>1124802</v>
      </c>
      <c r="J12" s="702"/>
    </row>
    <row r="13" spans="1:10" ht="15">
      <c r="A13" s="703">
        <v>143</v>
      </c>
      <c r="B13" s="704" t="s">
        <v>1165</v>
      </c>
      <c r="C13" s="705">
        <v>5499252</v>
      </c>
      <c r="D13" s="706">
        <v>795216</v>
      </c>
      <c r="E13" s="707">
        <v>4265137</v>
      </c>
      <c r="F13" s="707">
        <v>147775</v>
      </c>
      <c r="G13" s="707"/>
      <c r="H13" s="708">
        <f>SUM(D13:F13)</f>
        <v>5208128</v>
      </c>
      <c r="J13" s="702"/>
    </row>
    <row r="14" spans="1:10" ht="15">
      <c r="A14" s="703">
        <v>144</v>
      </c>
      <c r="B14" s="704" t="s">
        <v>1166</v>
      </c>
      <c r="C14" s="705">
        <v>1241378</v>
      </c>
      <c r="D14" s="706">
        <v>272867</v>
      </c>
      <c r="E14" s="707">
        <v>912700</v>
      </c>
      <c r="F14" s="707"/>
      <c r="G14" s="707"/>
      <c r="H14" s="708">
        <f>SUM(D14:E14)</f>
        <v>1185567</v>
      </c>
      <c r="J14" s="702"/>
    </row>
    <row r="15" spans="1:10" ht="15">
      <c r="A15" s="703">
        <v>145</v>
      </c>
      <c r="B15" s="704" t="s">
        <v>1167</v>
      </c>
      <c r="C15" s="705">
        <v>5497642</v>
      </c>
      <c r="D15" s="706">
        <v>300000</v>
      </c>
      <c r="E15" s="707">
        <v>4393827</v>
      </c>
      <c r="F15" s="707">
        <v>147000</v>
      </c>
      <c r="G15" s="707"/>
      <c r="H15" s="708">
        <f>SUM(D15:F15)</f>
        <v>4840827</v>
      </c>
      <c r="J15" s="702"/>
    </row>
    <row r="16" spans="1:10" ht="15">
      <c r="A16" s="703">
        <v>146</v>
      </c>
      <c r="B16" s="711" t="s">
        <v>1168</v>
      </c>
      <c r="C16" s="705">
        <v>2500000</v>
      </c>
      <c r="D16" s="706">
        <v>371288</v>
      </c>
      <c r="E16" s="707">
        <v>1991910</v>
      </c>
      <c r="F16" s="707"/>
      <c r="G16" s="707"/>
      <c r="H16" s="708">
        <f>SUM(D16:E16)</f>
        <v>2363198</v>
      </c>
      <c r="J16" s="702"/>
    </row>
    <row r="17" spans="1:10" ht="15">
      <c r="A17" s="703">
        <v>147</v>
      </c>
      <c r="B17" s="712" t="s">
        <v>1169</v>
      </c>
      <c r="C17" s="705">
        <v>1566600</v>
      </c>
      <c r="D17" s="706">
        <v>469980</v>
      </c>
      <c r="E17" s="707">
        <v>378000</v>
      </c>
      <c r="F17" s="707">
        <v>406309</v>
      </c>
      <c r="G17" s="707"/>
      <c r="H17" s="708">
        <f>SUM(D17:F17)</f>
        <v>1254289</v>
      </c>
      <c r="J17" s="702"/>
    </row>
    <row r="18" spans="1:10" ht="15">
      <c r="A18" s="703">
        <v>148</v>
      </c>
      <c r="B18" s="711" t="s">
        <v>1170</v>
      </c>
      <c r="C18" s="705">
        <v>1022600</v>
      </c>
      <c r="D18" s="706">
        <v>1022600</v>
      </c>
      <c r="E18" s="707"/>
      <c r="F18" s="707"/>
      <c r="G18" s="707"/>
      <c r="H18" s="708">
        <f>SUM(D18:E18)</f>
        <v>1022600</v>
      </c>
      <c r="J18" s="702"/>
    </row>
    <row r="19" spans="1:10" ht="15">
      <c r="A19" s="703">
        <v>149</v>
      </c>
      <c r="B19" s="711" t="s">
        <v>1171</v>
      </c>
      <c r="C19" s="705">
        <v>1964451</v>
      </c>
      <c r="D19" s="706">
        <v>52500</v>
      </c>
      <c r="E19" s="707">
        <v>1249405</v>
      </c>
      <c r="F19" s="707">
        <v>191909</v>
      </c>
      <c r="G19" s="707"/>
      <c r="H19" s="708">
        <f>SUM(D19:F19)</f>
        <v>1493814</v>
      </c>
      <c r="J19" s="702"/>
    </row>
    <row r="20" spans="1:10" ht="15">
      <c r="A20" s="703">
        <v>150</v>
      </c>
      <c r="B20" s="711" t="s">
        <v>1172</v>
      </c>
      <c r="C20" s="705">
        <v>703725</v>
      </c>
      <c r="D20" s="706">
        <v>112626</v>
      </c>
      <c r="E20" s="707">
        <v>490530</v>
      </c>
      <c r="F20" s="707">
        <v>100000</v>
      </c>
      <c r="G20" s="707"/>
      <c r="H20" s="708">
        <f>SUM(D20:F20)</f>
        <v>703156</v>
      </c>
      <c r="J20" s="702"/>
    </row>
    <row r="21" spans="1:10" ht="15">
      <c r="A21" s="703">
        <v>151</v>
      </c>
      <c r="B21" s="711" t="s">
        <v>1173</v>
      </c>
      <c r="C21" s="705">
        <v>1327704</v>
      </c>
      <c r="D21" s="706"/>
      <c r="E21" s="707">
        <v>1058416</v>
      </c>
      <c r="F21" s="707"/>
      <c r="G21" s="707"/>
      <c r="H21" s="708">
        <f>SUM(D21:E21)</f>
        <v>1058416</v>
      </c>
      <c r="J21" s="702"/>
    </row>
    <row r="22" spans="1:10" ht="15">
      <c r="A22" s="703">
        <v>152</v>
      </c>
      <c r="B22" s="713" t="s">
        <v>1174</v>
      </c>
      <c r="C22" s="705">
        <v>1173481</v>
      </c>
      <c r="D22" s="706"/>
      <c r="E22" s="707">
        <v>908121</v>
      </c>
      <c r="F22" s="707"/>
      <c r="G22" s="707"/>
      <c r="H22" s="708">
        <f>SUM(D22:E22)</f>
        <v>908121</v>
      </c>
      <c r="J22" s="702"/>
    </row>
    <row r="23" spans="1:10" ht="15">
      <c r="A23" s="703">
        <v>153</v>
      </c>
      <c r="B23" s="714" t="s">
        <v>1175</v>
      </c>
      <c r="C23" s="715">
        <v>1602896</v>
      </c>
      <c r="D23" s="706">
        <v>31200</v>
      </c>
      <c r="E23" s="707">
        <v>1117504</v>
      </c>
      <c r="F23" s="707">
        <v>160502</v>
      </c>
      <c r="G23" s="707"/>
      <c r="H23" s="708">
        <f>SUM(D23:F23)</f>
        <v>1309206</v>
      </c>
      <c r="J23" s="702"/>
    </row>
    <row r="24" spans="1:10" ht="15">
      <c r="A24" s="703">
        <v>154</v>
      </c>
      <c r="B24" s="714" t="s">
        <v>1176</v>
      </c>
      <c r="C24" s="715">
        <v>1609762</v>
      </c>
      <c r="D24" s="706"/>
      <c r="E24" s="707">
        <v>804881</v>
      </c>
      <c r="F24" s="707">
        <v>698477</v>
      </c>
      <c r="G24" s="707"/>
      <c r="H24" s="708">
        <f>SUM(D24:F24)</f>
        <v>1503358</v>
      </c>
      <c r="J24" s="702"/>
    </row>
    <row r="25" spans="1:10" ht="15">
      <c r="A25" s="703">
        <v>155</v>
      </c>
      <c r="B25" s="716" t="s">
        <v>1178</v>
      </c>
      <c r="C25" s="715">
        <v>2500000</v>
      </c>
      <c r="D25" s="706"/>
      <c r="E25" s="707">
        <v>900000</v>
      </c>
      <c r="F25" s="707">
        <v>800000</v>
      </c>
      <c r="G25" s="707"/>
      <c r="H25" s="708">
        <f>SUM(D25:F25)</f>
        <v>1700000</v>
      </c>
      <c r="J25" s="702"/>
    </row>
    <row r="26" spans="1:10" ht="15">
      <c r="A26" s="710">
        <v>156</v>
      </c>
      <c r="B26" s="716" t="s">
        <v>1179</v>
      </c>
      <c r="C26" s="715">
        <v>1195364</v>
      </c>
      <c r="D26" s="706"/>
      <c r="E26" s="707">
        <v>1149438</v>
      </c>
      <c r="F26" s="707"/>
      <c r="G26" s="707"/>
      <c r="H26" s="708">
        <f>SUM(D26:F26)</f>
        <v>1149438</v>
      </c>
      <c r="J26" s="702"/>
    </row>
    <row r="27" spans="1:10" ht="15">
      <c r="A27" s="703">
        <v>157</v>
      </c>
      <c r="B27" s="714" t="s">
        <v>1180</v>
      </c>
      <c r="C27" s="715">
        <v>926898</v>
      </c>
      <c r="D27" s="706"/>
      <c r="E27" s="707">
        <v>620804</v>
      </c>
      <c r="F27" s="707"/>
      <c r="G27" s="707"/>
      <c r="H27" s="708">
        <f>SUM(D27:E27)</f>
        <v>620804</v>
      </c>
      <c r="J27" s="702"/>
    </row>
    <row r="28" spans="1:10" ht="15">
      <c r="A28" s="703">
        <v>158</v>
      </c>
      <c r="B28" s="714" t="s">
        <v>1181</v>
      </c>
      <c r="C28" s="715">
        <v>997010</v>
      </c>
      <c r="D28" s="706"/>
      <c r="E28" s="707">
        <v>887630</v>
      </c>
      <c r="F28" s="707"/>
      <c r="G28" s="707"/>
      <c r="H28" s="708">
        <f>SUM(D28:E28)</f>
        <v>887630</v>
      </c>
      <c r="J28" s="702"/>
    </row>
    <row r="29" spans="1:10" ht="15">
      <c r="A29" s="703">
        <v>159</v>
      </c>
      <c r="B29" s="714" t="s">
        <v>1182</v>
      </c>
      <c r="C29" s="715">
        <v>487764</v>
      </c>
      <c r="D29" s="706"/>
      <c r="E29" s="707">
        <v>371212</v>
      </c>
      <c r="F29" s="707"/>
      <c r="G29" s="707"/>
      <c r="H29" s="708">
        <f>SUM(D29:E29)</f>
        <v>371212</v>
      </c>
      <c r="J29" s="702"/>
    </row>
    <row r="30" spans="1:10" ht="15">
      <c r="A30" s="703">
        <v>160</v>
      </c>
      <c r="B30" s="714" t="s">
        <v>1183</v>
      </c>
      <c r="C30" s="715">
        <v>1476772</v>
      </c>
      <c r="D30" s="706"/>
      <c r="E30" s="707">
        <v>533735</v>
      </c>
      <c r="F30" s="707">
        <v>649805</v>
      </c>
      <c r="G30" s="707"/>
      <c r="H30" s="708">
        <f>SUM(D30:F30)</f>
        <v>1183540</v>
      </c>
      <c r="J30" s="702"/>
    </row>
    <row r="31" spans="1:10" ht="15">
      <c r="A31" s="703">
        <v>161</v>
      </c>
      <c r="B31" s="717" t="s">
        <v>1184</v>
      </c>
      <c r="C31" s="718">
        <v>1998550</v>
      </c>
      <c r="D31" s="706"/>
      <c r="E31" s="707">
        <v>1198309</v>
      </c>
      <c r="F31" s="707">
        <v>683422</v>
      </c>
      <c r="G31" s="707"/>
      <c r="H31" s="708">
        <f>SUM(D31:F31)</f>
        <v>1881731</v>
      </c>
      <c r="J31" s="702"/>
    </row>
    <row r="32" spans="1:10" ht="15">
      <c r="A32" s="703">
        <v>162</v>
      </c>
      <c r="B32" s="717" t="s">
        <v>1185</v>
      </c>
      <c r="C32" s="718">
        <v>299555</v>
      </c>
      <c r="D32" s="706"/>
      <c r="E32" s="707">
        <v>247866</v>
      </c>
      <c r="F32" s="707"/>
      <c r="G32" s="707"/>
      <c r="H32" s="708">
        <f>SUM(D32:E32)</f>
        <v>247866</v>
      </c>
      <c r="J32" s="702"/>
    </row>
    <row r="33" spans="1:10" ht="15">
      <c r="A33" s="703">
        <v>163</v>
      </c>
      <c r="B33" s="717" t="s">
        <v>1186</v>
      </c>
      <c r="C33" s="718">
        <v>1250000</v>
      </c>
      <c r="D33" s="706"/>
      <c r="E33" s="707">
        <v>787229</v>
      </c>
      <c r="F33" s="707"/>
      <c r="G33" s="707"/>
      <c r="H33" s="708">
        <f>SUM(D33:E33)</f>
        <v>787229</v>
      </c>
      <c r="J33" s="702"/>
    </row>
    <row r="34" spans="1:10" ht="15">
      <c r="A34" s="703">
        <v>164</v>
      </c>
      <c r="B34" s="717" t="s">
        <v>1187</v>
      </c>
      <c r="C34" s="718">
        <v>2500560</v>
      </c>
      <c r="D34" s="706"/>
      <c r="E34" s="719">
        <v>2500560</v>
      </c>
      <c r="F34" s="719"/>
      <c r="G34" s="719"/>
      <c r="H34" s="708">
        <f>SUM(D34:E34)</f>
        <v>2500560</v>
      </c>
      <c r="J34" s="702"/>
    </row>
    <row r="35" spans="1:10" s="725" customFormat="1" ht="14.25">
      <c r="A35" s="720"/>
      <c r="B35" s="721" t="s">
        <v>1188</v>
      </c>
      <c r="C35" s="718"/>
      <c r="D35" s="722"/>
      <c r="E35" s="723">
        <v>2</v>
      </c>
      <c r="F35" s="723"/>
      <c r="G35" s="723"/>
      <c r="H35" s="724"/>
      <c r="J35" s="726"/>
    </row>
    <row r="36" spans="1:10" ht="14.25">
      <c r="A36" s="905" t="s">
        <v>1189</v>
      </c>
      <c r="B36" s="906"/>
      <c r="C36" s="906"/>
      <c r="D36" s="906"/>
      <c r="E36" s="906"/>
      <c r="F36" s="906"/>
      <c r="G36" s="906"/>
      <c r="H36" s="907"/>
      <c r="J36" s="702"/>
    </row>
    <row r="37" spans="1:10" ht="15">
      <c r="A37" s="727">
        <v>165</v>
      </c>
      <c r="B37" s="728" t="s">
        <v>1190</v>
      </c>
      <c r="C37" s="729">
        <v>1000000</v>
      </c>
      <c r="D37" s="729"/>
      <c r="E37" s="729">
        <v>1000000</v>
      </c>
      <c r="F37" s="730"/>
      <c r="G37" s="730"/>
      <c r="H37" s="708">
        <f aca="true" t="shared" si="1" ref="H37:H64">SUM(D37:G37)</f>
        <v>1000000</v>
      </c>
      <c r="J37" s="702"/>
    </row>
    <row r="38" spans="1:10" ht="28.5" customHeight="1">
      <c r="A38" s="727">
        <v>166</v>
      </c>
      <c r="B38" s="731" t="s">
        <v>1191</v>
      </c>
      <c r="C38" s="729">
        <v>4500000</v>
      </c>
      <c r="D38" s="729"/>
      <c r="E38" s="729">
        <v>2243666</v>
      </c>
      <c r="F38" s="730">
        <v>1408656</v>
      </c>
      <c r="G38" s="730"/>
      <c r="H38" s="708">
        <f t="shared" si="1"/>
        <v>3652322</v>
      </c>
      <c r="J38" s="702"/>
    </row>
    <row r="39" spans="1:10" ht="15">
      <c r="A39" s="727">
        <v>167</v>
      </c>
      <c r="B39" s="728" t="s">
        <v>1192</v>
      </c>
      <c r="C39" s="729">
        <v>1399591</v>
      </c>
      <c r="D39" s="729"/>
      <c r="E39" s="729">
        <v>812863</v>
      </c>
      <c r="F39" s="730">
        <v>464472</v>
      </c>
      <c r="G39" s="730">
        <v>12451</v>
      </c>
      <c r="H39" s="708">
        <f t="shared" si="1"/>
        <v>1289786</v>
      </c>
      <c r="J39" s="702"/>
    </row>
    <row r="40" spans="1:10" ht="15">
      <c r="A40" s="727">
        <v>168</v>
      </c>
      <c r="B40" s="728" t="s">
        <v>1193</v>
      </c>
      <c r="C40" s="729">
        <v>2996342</v>
      </c>
      <c r="D40" s="729"/>
      <c r="E40" s="729">
        <v>1754124</v>
      </c>
      <c r="F40" s="730">
        <v>955948</v>
      </c>
      <c r="G40" s="730"/>
      <c r="H40" s="708">
        <f t="shared" si="1"/>
        <v>2710072</v>
      </c>
      <c r="J40" s="702"/>
    </row>
    <row r="41" spans="1:10" ht="15">
      <c r="A41" s="727">
        <v>169</v>
      </c>
      <c r="B41" s="728" t="s">
        <v>1194</v>
      </c>
      <c r="C41" s="729">
        <v>500000</v>
      </c>
      <c r="D41" s="729"/>
      <c r="E41" s="729">
        <v>190580</v>
      </c>
      <c r="F41" s="730">
        <v>175853</v>
      </c>
      <c r="G41" s="730">
        <v>60000</v>
      </c>
      <c r="H41" s="708">
        <f t="shared" si="1"/>
        <v>426433</v>
      </c>
      <c r="J41" s="702"/>
    </row>
    <row r="42" spans="1:10" ht="15">
      <c r="A42" s="727">
        <v>170</v>
      </c>
      <c r="B42" s="728" t="s">
        <v>1195</v>
      </c>
      <c r="C42" s="729">
        <v>2499998</v>
      </c>
      <c r="D42" s="729"/>
      <c r="E42" s="729">
        <v>1335701</v>
      </c>
      <c r="F42" s="730">
        <v>964214</v>
      </c>
      <c r="G42" s="730"/>
      <c r="H42" s="708">
        <f t="shared" si="1"/>
        <v>2299915</v>
      </c>
      <c r="J42" s="702"/>
    </row>
    <row r="43" spans="1:10" ht="15">
      <c r="A43" s="727">
        <v>171</v>
      </c>
      <c r="B43" s="732" t="s">
        <v>1196</v>
      </c>
      <c r="C43" s="729">
        <v>2348836</v>
      </c>
      <c r="D43" s="729"/>
      <c r="E43" s="729">
        <v>2241370</v>
      </c>
      <c r="F43" s="730"/>
      <c r="G43" s="730"/>
      <c r="H43" s="708">
        <f t="shared" si="1"/>
        <v>2241370</v>
      </c>
      <c r="J43" s="702"/>
    </row>
    <row r="44" spans="1:10" ht="15">
      <c r="A44" s="733">
        <v>172</v>
      </c>
      <c r="B44" s="734" t="s">
        <v>1197</v>
      </c>
      <c r="C44" s="729">
        <v>6499462</v>
      </c>
      <c r="D44" s="729"/>
      <c r="E44" s="729">
        <v>51900</v>
      </c>
      <c r="F44" s="730">
        <v>4414083</v>
      </c>
      <c r="G44" s="730">
        <v>57230</v>
      </c>
      <c r="H44" s="708">
        <f t="shared" si="1"/>
        <v>4523213</v>
      </c>
      <c r="I44" s="15"/>
      <c r="J44" s="702"/>
    </row>
    <row r="45" spans="1:10" ht="15">
      <c r="A45" s="727">
        <v>173</v>
      </c>
      <c r="B45" s="728" t="s">
        <v>1198</v>
      </c>
      <c r="C45" s="729">
        <v>1000000</v>
      </c>
      <c r="D45" s="729"/>
      <c r="E45" s="729">
        <v>969816</v>
      </c>
      <c r="F45" s="730"/>
      <c r="G45" s="730"/>
      <c r="H45" s="708">
        <f t="shared" si="1"/>
        <v>969816</v>
      </c>
      <c r="J45" s="702"/>
    </row>
    <row r="46" spans="1:10" ht="15">
      <c r="A46" s="727">
        <v>174</v>
      </c>
      <c r="B46" s="732" t="s">
        <v>1199</v>
      </c>
      <c r="C46" s="729">
        <v>2999642</v>
      </c>
      <c r="D46" s="729"/>
      <c r="E46" s="729">
        <v>449739</v>
      </c>
      <c r="F46" s="730">
        <v>1614878</v>
      </c>
      <c r="G46" s="730">
        <v>195600</v>
      </c>
      <c r="H46" s="708">
        <f t="shared" si="1"/>
        <v>2260217</v>
      </c>
      <c r="J46" s="702"/>
    </row>
    <row r="47" spans="1:10" ht="30">
      <c r="A47" s="727">
        <v>175</v>
      </c>
      <c r="B47" s="731" t="s">
        <v>1200</v>
      </c>
      <c r="C47" s="729">
        <v>2204808</v>
      </c>
      <c r="D47" s="729"/>
      <c r="E47" s="729">
        <v>248605</v>
      </c>
      <c r="F47" s="730">
        <v>1636846</v>
      </c>
      <c r="G47" s="730"/>
      <c r="H47" s="708">
        <f t="shared" si="1"/>
        <v>1885451</v>
      </c>
      <c r="J47" s="702"/>
    </row>
    <row r="48" spans="1:10" ht="14.25" customHeight="1">
      <c r="A48" s="735">
        <v>176</v>
      </c>
      <c r="B48" s="736" t="s">
        <v>1201</v>
      </c>
      <c r="C48" s="729">
        <v>1300000</v>
      </c>
      <c r="D48" s="729"/>
      <c r="E48" s="729">
        <v>306539</v>
      </c>
      <c r="F48" s="730">
        <v>598347</v>
      </c>
      <c r="G48" s="730">
        <v>54700</v>
      </c>
      <c r="H48" s="708">
        <f t="shared" si="1"/>
        <v>959586</v>
      </c>
      <c r="I48" s="15"/>
      <c r="J48" s="702"/>
    </row>
    <row r="49" spans="1:10" ht="14.25" customHeight="1">
      <c r="A49" s="727">
        <v>177</v>
      </c>
      <c r="B49" s="737" t="s">
        <v>1202</v>
      </c>
      <c r="C49" s="729">
        <v>807888</v>
      </c>
      <c r="D49" s="729"/>
      <c r="E49" s="729">
        <v>572677</v>
      </c>
      <c r="F49" s="730">
        <v>163109</v>
      </c>
      <c r="G49" s="730"/>
      <c r="H49" s="708">
        <f t="shared" si="1"/>
        <v>735786</v>
      </c>
      <c r="J49" s="702"/>
    </row>
    <row r="50" spans="1:10" ht="14.25" customHeight="1">
      <c r="A50" s="727">
        <v>178</v>
      </c>
      <c r="B50" s="728" t="s">
        <v>1203</v>
      </c>
      <c r="C50" s="729">
        <v>6446675</v>
      </c>
      <c r="D50" s="729"/>
      <c r="E50" s="729">
        <v>140841</v>
      </c>
      <c r="F50" s="730">
        <v>5757361</v>
      </c>
      <c r="G50" s="730">
        <v>150000</v>
      </c>
      <c r="H50" s="708">
        <f t="shared" si="1"/>
        <v>6048202</v>
      </c>
      <c r="J50" s="702"/>
    </row>
    <row r="51" spans="1:10" ht="28.5" customHeight="1">
      <c r="A51" s="727">
        <v>179</v>
      </c>
      <c r="B51" s="731" t="s">
        <v>1204</v>
      </c>
      <c r="C51" s="729">
        <v>4500000</v>
      </c>
      <c r="D51" s="729"/>
      <c r="E51" s="729">
        <v>36412</v>
      </c>
      <c r="F51" s="730">
        <v>4434360</v>
      </c>
      <c r="G51" s="730"/>
      <c r="H51" s="708">
        <f t="shared" si="1"/>
        <v>4470772</v>
      </c>
      <c r="J51" s="702"/>
    </row>
    <row r="52" spans="1:10" ht="14.25" customHeight="1">
      <c r="A52" s="727">
        <v>180</v>
      </c>
      <c r="B52" s="731" t="s">
        <v>1205</v>
      </c>
      <c r="C52" s="729">
        <v>700000</v>
      </c>
      <c r="D52" s="729"/>
      <c r="E52" s="729"/>
      <c r="F52" s="730">
        <v>635779</v>
      </c>
      <c r="G52" s="730"/>
      <c r="H52" s="708">
        <f t="shared" si="1"/>
        <v>635779</v>
      </c>
      <c r="J52" s="702"/>
    </row>
    <row r="53" spans="1:10" ht="14.25" customHeight="1">
      <c r="A53" s="727">
        <v>181</v>
      </c>
      <c r="B53" s="731" t="s">
        <v>1206</v>
      </c>
      <c r="C53" s="729">
        <v>1416019</v>
      </c>
      <c r="D53" s="729"/>
      <c r="E53" s="729">
        <v>1416019</v>
      </c>
      <c r="F53" s="730"/>
      <c r="G53" s="730"/>
      <c r="H53" s="708">
        <f t="shared" si="1"/>
        <v>1416019</v>
      </c>
      <c r="J53" s="702"/>
    </row>
    <row r="54" spans="1:10" ht="14.25" customHeight="1">
      <c r="A54" s="735">
        <v>182</v>
      </c>
      <c r="B54" s="736" t="s">
        <v>1207</v>
      </c>
      <c r="C54" s="729">
        <v>1968848</v>
      </c>
      <c r="D54" s="729"/>
      <c r="E54" s="729">
        <v>98000</v>
      </c>
      <c r="F54" s="730">
        <v>1193504</v>
      </c>
      <c r="G54" s="730">
        <v>231309</v>
      </c>
      <c r="H54" s="708">
        <f t="shared" si="1"/>
        <v>1522813</v>
      </c>
      <c r="I54" s="15"/>
      <c r="J54" s="702"/>
    </row>
    <row r="55" spans="1:10" ht="15">
      <c r="A55" s="727">
        <v>183</v>
      </c>
      <c r="B55" s="731" t="s">
        <v>1208</v>
      </c>
      <c r="C55" s="729">
        <v>1500000</v>
      </c>
      <c r="D55" s="729"/>
      <c r="E55" s="729"/>
      <c r="F55" s="730">
        <v>459078</v>
      </c>
      <c r="G55" s="730">
        <v>1001495</v>
      </c>
      <c r="H55" s="708">
        <f t="shared" si="1"/>
        <v>1460573</v>
      </c>
      <c r="I55" s="15"/>
      <c r="J55" s="702"/>
    </row>
    <row r="56" spans="1:10" ht="36">
      <c r="A56" s="738"/>
      <c r="B56" s="739" t="s">
        <v>1209</v>
      </c>
      <c r="C56" s="740"/>
      <c r="D56" s="740"/>
      <c r="E56" s="740">
        <v>1000000</v>
      </c>
      <c r="F56" s="741"/>
      <c r="G56" s="741"/>
      <c r="H56" s="708">
        <f t="shared" si="1"/>
        <v>1000000</v>
      </c>
      <c r="I56" s="15"/>
      <c r="J56" s="702"/>
    </row>
    <row r="57" spans="1:10" ht="15">
      <c r="A57" s="742">
        <v>184</v>
      </c>
      <c r="B57" s="743" t="s">
        <v>1210</v>
      </c>
      <c r="C57" s="740">
        <v>400000</v>
      </c>
      <c r="D57" s="740"/>
      <c r="E57" s="740"/>
      <c r="F57" s="741">
        <v>336814</v>
      </c>
      <c r="G57" s="741"/>
      <c r="H57" s="708">
        <f t="shared" si="1"/>
        <v>336814</v>
      </c>
      <c r="J57" s="702"/>
    </row>
    <row r="58" spans="1:10" ht="15">
      <c r="A58" s="742">
        <v>185</v>
      </c>
      <c r="B58" s="743" t="s">
        <v>1211</v>
      </c>
      <c r="C58" s="740">
        <v>1000000</v>
      </c>
      <c r="D58" s="740"/>
      <c r="E58" s="740"/>
      <c r="F58" s="741">
        <v>685508</v>
      </c>
      <c r="G58" s="741">
        <v>299101</v>
      </c>
      <c r="H58" s="708">
        <f t="shared" si="1"/>
        <v>984609</v>
      </c>
      <c r="I58" s="15"/>
      <c r="J58" s="702"/>
    </row>
    <row r="59" spans="1:10" ht="30">
      <c r="A59" s="742">
        <v>186</v>
      </c>
      <c r="B59" s="743" t="s">
        <v>1212</v>
      </c>
      <c r="C59" s="740">
        <v>578066</v>
      </c>
      <c r="D59" s="740"/>
      <c r="E59" s="740"/>
      <c r="F59" s="741">
        <v>457285</v>
      </c>
      <c r="G59" s="741"/>
      <c r="H59" s="708">
        <f t="shared" si="1"/>
        <v>457285</v>
      </c>
      <c r="J59" s="702"/>
    </row>
    <row r="60" spans="1:10" ht="15">
      <c r="A60" s="742">
        <v>187</v>
      </c>
      <c r="B60" s="743" t="s">
        <v>1213</v>
      </c>
      <c r="C60" s="740">
        <v>1999960</v>
      </c>
      <c r="D60" s="740"/>
      <c r="E60" s="740"/>
      <c r="F60" s="741">
        <v>1848686</v>
      </c>
      <c r="G60" s="741">
        <v>99439</v>
      </c>
      <c r="H60" s="708">
        <f t="shared" si="1"/>
        <v>1948125</v>
      </c>
      <c r="J60" s="702"/>
    </row>
    <row r="61" spans="1:10" ht="30">
      <c r="A61" s="742">
        <v>188</v>
      </c>
      <c r="B61" s="743" t="s">
        <v>1214</v>
      </c>
      <c r="C61" s="740">
        <v>795000</v>
      </c>
      <c r="D61" s="740"/>
      <c r="E61" s="740"/>
      <c r="F61" s="741">
        <v>166636</v>
      </c>
      <c r="G61" s="741">
        <v>611380</v>
      </c>
      <c r="H61" s="708">
        <f t="shared" si="1"/>
        <v>778016</v>
      </c>
      <c r="J61" s="702"/>
    </row>
    <row r="62" spans="1:10" ht="15">
      <c r="A62" s="742">
        <v>189</v>
      </c>
      <c r="B62" s="743" t="s">
        <v>1215</v>
      </c>
      <c r="C62" s="740">
        <v>4086224</v>
      </c>
      <c r="D62" s="740"/>
      <c r="E62" s="740"/>
      <c r="F62" s="741">
        <v>4086224</v>
      </c>
      <c r="G62" s="741"/>
      <c r="H62" s="708">
        <f t="shared" si="1"/>
        <v>4086224</v>
      </c>
      <c r="J62" s="702"/>
    </row>
    <row r="63" spans="1:10" ht="15">
      <c r="A63" s="744">
        <v>190</v>
      </c>
      <c r="B63" s="745" t="s">
        <v>1216</v>
      </c>
      <c r="C63" s="740">
        <v>1911800</v>
      </c>
      <c r="D63" s="740"/>
      <c r="E63" s="740"/>
      <c r="F63" s="741">
        <v>882316</v>
      </c>
      <c r="G63" s="741">
        <v>822530</v>
      </c>
      <c r="H63" s="708">
        <f t="shared" si="1"/>
        <v>1704846</v>
      </c>
      <c r="I63" s="15"/>
      <c r="J63" s="702"/>
    </row>
    <row r="64" spans="1:10" ht="30">
      <c r="A64" s="727">
        <v>191</v>
      </c>
      <c r="B64" s="731" t="s">
        <v>1217</v>
      </c>
      <c r="C64" s="729">
        <v>1500000</v>
      </c>
      <c r="D64" s="729"/>
      <c r="E64" s="729">
        <v>200000</v>
      </c>
      <c r="F64" s="730">
        <v>550000</v>
      </c>
      <c r="G64" s="730">
        <v>748760</v>
      </c>
      <c r="H64" s="708">
        <f t="shared" si="1"/>
        <v>1498760</v>
      </c>
      <c r="J64" s="702"/>
    </row>
    <row r="65" spans="1:10" ht="23.25" customHeight="1">
      <c r="A65" s="905" t="s">
        <v>1218</v>
      </c>
      <c r="B65" s="906"/>
      <c r="C65" s="906"/>
      <c r="D65" s="906"/>
      <c r="E65" s="906"/>
      <c r="F65" s="906"/>
      <c r="G65" s="906"/>
      <c r="H65" s="907"/>
      <c r="J65" s="702"/>
    </row>
    <row r="66" spans="1:10" ht="14.25" customHeight="1">
      <c r="A66" s="742">
        <v>192</v>
      </c>
      <c r="B66" s="743" t="s">
        <v>1219</v>
      </c>
      <c r="C66" s="740">
        <v>177459</v>
      </c>
      <c r="D66" s="740"/>
      <c r="E66" s="740"/>
      <c r="F66" s="741">
        <v>152000</v>
      </c>
      <c r="G66" s="741">
        <v>18350</v>
      </c>
      <c r="H66" s="708">
        <f aca="true" t="shared" si="2" ref="H66:H94">SUM(D66:G66)</f>
        <v>170350</v>
      </c>
      <c r="J66" s="702" t="s">
        <v>1220</v>
      </c>
    </row>
    <row r="67" spans="1:10" ht="28.5">
      <c r="A67" s="738">
        <v>193</v>
      </c>
      <c r="B67" s="746" t="s">
        <v>1221</v>
      </c>
      <c r="C67" s="740">
        <v>6000000</v>
      </c>
      <c r="D67" s="740"/>
      <c r="E67" s="740"/>
      <c r="F67" s="741">
        <v>2461846</v>
      </c>
      <c r="G67" s="741">
        <v>2585048</v>
      </c>
      <c r="H67" s="708">
        <f t="shared" si="2"/>
        <v>5046894</v>
      </c>
      <c r="I67" s="15"/>
      <c r="J67" s="702"/>
    </row>
    <row r="68" spans="1:10" ht="14.25">
      <c r="A68" s="738">
        <v>194</v>
      </c>
      <c r="B68" s="746" t="s">
        <v>1222</v>
      </c>
      <c r="C68" s="740">
        <v>2500000</v>
      </c>
      <c r="D68" s="740"/>
      <c r="E68" s="740"/>
      <c r="F68" s="741">
        <v>1058971</v>
      </c>
      <c r="G68" s="741">
        <v>1119255</v>
      </c>
      <c r="H68" s="708">
        <f t="shared" si="2"/>
        <v>2178226</v>
      </c>
      <c r="I68" s="15"/>
      <c r="J68" s="702"/>
    </row>
    <row r="69" spans="1:10" ht="14.25">
      <c r="A69" s="738">
        <v>195</v>
      </c>
      <c r="B69" s="746" t="s">
        <v>1223</v>
      </c>
      <c r="C69" s="740">
        <v>4000000</v>
      </c>
      <c r="D69" s="740"/>
      <c r="E69" s="740"/>
      <c r="F69" s="741">
        <v>2676820</v>
      </c>
      <c r="G69" s="741">
        <v>1120828</v>
      </c>
      <c r="H69" s="708">
        <f t="shared" si="2"/>
        <v>3797648</v>
      </c>
      <c r="I69" s="15"/>
      <c r="J69" s="702"/>
    </row>
    <row r="70" spans="1:10" ht="15">
      <c r="A70" s="744">
        <v>196</v>
      </c>
      <c r="B70" s="745" t="s">
        <v>1224</v>
      </c>
      <c r="C70" s="740">
        <v>552779</v>
      </c>
      <c r="D70" s="740"/>
      <c r="E70" s="740"/>
      <c r="F70" s="741">
        <v>274618</v>
      </c>
      <c r="G70" s="741">
        <v>214113</v>
      </c>
      <c r="H70" s="708">
        <f t="shared" si="2"/>
        <v>488731</v>
      </c>
      <c r="I70" s="15"/>
      <c r="J70" s="702"/>
    </row>
    <row r="71" spans="1:10" ht="15">
      <c r="A71" s="744">
        <v>197</v>
      </c>
      <c r="B71" s="745" t="s">
        <v>1225</v>
      </c>
      <c r="C71" s="740">
        <v>10000000</v>
      </c>
      <c r="D71" s="740"/>
      <c r="E71" s="740"/>
      <c r="F71" s="741">
        <v>2475710</v>
      </c>
      <c r="G71" s="741">
        <v>6463466</v>
      </c>
      <c r="H71" s="708">
        <f t="shared" si="2"/>
        <v>8939176</v>
      </c>
      <c r="I71" s="15"/>
      <c r="J71" s="702"/>
    </row>
    <row r="72" spans="1:10" ht="15">
      <c r="A72" s="744">
        <v>198</v>
      </c>
      <c r="B72" s="745" t="s">
        <v>1226</v>
      </c>
      <c r="C72" s="740">
        <v>1191800</v>
      </c>
      <c r="D72" s="740"/>
      <c r="E72" s="740"/>
      <c r="F72" s="741">
        <v>263000</v>
      </c>
      <c r="G72" s="741">
        <v>905950</v>
      </c>
      <c r="H72" s="708">
        <f t="shared" si="2"/>
        <v>1168950</v>
      </c>
      <c r="I72" s="15"/>
      <c r="J72" s="702"/>
    </row>
    <row r="73" spans="1:10" ht="28.5">
      <c r="A73" s="738">
        <v>199</v>
      </c>
      <c r="B73" s="746" t="s">
        <v>0</v>
      </c>
      <c r="C73" s="740">
        <v>693914</v>
      </c>
      <c r="D73" s="740"/>
      <c r="E73" s="740"/>
      <c r="F73" s="741">
        <v>346957</v>
      </c>
      <c r="G73" s="741">
        <v>311217</v>
      </c>
      <c r="H73" s="708">
        <f t="shared" si="2"/>
        <v>658174</v>
      </c>
      <c r="I73" s="15"/>
      <c r="J73" s="702"/>
    </row>
    <row r="74" spans="1:10" ht="28.5">
      <c r="A74" s="738">
        <v>200</v>
      </c>
      <c r="B74" s="746" t="s">
        <v>1</v>
      </c>
      <c r="C74" s="740">
        <v>4912964</v>
      </c>
      <c r="D74" s="740"/>
      <c r="E74" s="740"/>
      <c r="F74" s="741">
        <v>1614898</v>
      </c>
      <c r="G74" s="741">
        <v>2772721</v>
      </c>
      <c r="H74" s="708">
        <f t="shared" si="2"/>
        <v>4387619</v>
      </c>
      <c r="I74" s="15"/>
      <c r="J74" s="702"/>
    </row>
    <row r="75" spans="1:10" ht="30">
      <c r="A75" s="744">
        <v>201</v>
      </c>
      <c r="B75" s="745" t="s">
        <v>2</v>
      </c>
      <c r="C75" s="740">
        <v>361487</v>
      </c>
      <c r="D75" s="740"/>
      <c r="E75" s="740"/>
      <c r="F75" s="741">
        <v>180744</v>
      </c>
      <c r="G75" s="741">
        <v>170815</v>
      </c>
      <c r="H75" s="708">
        <f t="shared" si="2"/>
        <v>351559</v>
      </c>
      <c r="I75" s="15"/>
      <c r="J75" s="702"/>
    </row>
    <row r="76" spans="1:10" ht="14.25" customHeight="1">
      <c r="A76" s="742">
        <v>202</v>
      </c>
      <c r="B76" s="743" t="s">
        <v>3</v>
      </c>
      <c r="C76" s="740">
        <v>1177733</v>
      </c>
      <c r="D76" s="740"/>
      <c r="E76" s="740"/>
      <c r="F76" s="741">
        <v>1167672</v>
      </c>
      <c r="G76" s="741"/>
      <c r="H76" s="708">
        <f t="shared" si="2"/>
        <v>1167672</v>
      </c>
      <c r="J76" s="702"/>
    </row>
    <row r="77" spans="1:10" ht="30">
      <c r="A77" s="744">
        <v>203</v>
      </c>
      <c r="B77" s="745" t="s">
        <v>4</v>
      </c>
      <c r="C77" s="740">
        <v>65000</v>
      </c>
      <c r="D77" s="740"/>
      <c r="E77" s="740"/>
      <c r="F77" s="741"/>
      <c r="G77" s="741">
        <v>65000</v>
      </c>
      <c r="H77" s="708">
        <f t="shared" si="2"/>
        <v>65000</v>
      </c>
      <c r="I77" s="15"/>
      <c r="J77" s="702"/>
    </row>
    <row r="78" spans="1:10" ht="28.5" customHeight="1">
      <c r="A78" s="738">
        <v>204</v>
      </c>
      <c r="B78" s="746" t="s">
        <v>5</v>
      </c>
      <c r="C78" s="740">
        <v>500000</v>
      </c>
      <c r="D78" s="740"/>
      <c r="E78" s="740"/>
      <c r="F78" s="741">
        <v>169942</v>
      </c>
      <c r="G78" s="741">
        <v>267010</v>
      </c>
      <c r="H78" s="708">
        <f t="shared" si="2"/>
        <v>436952</v>
      </c>
      <c r="I78" s="15"/>
      <c r="J78" s="702"/>
    </row>
    <row r="79" spans="1:10" ht="28.5">
      <c r="A79" s="738">
        <v>205</v>
      </c>
      <c r="B79" s="746" t="s">
        <v>6</v>
      </c>
      <c r="C79" s="740">
        <v>5768276</v>
      </c>
      <c r="D79" s="740"/>
      <c r="E79" s="740"/>
      <c r="F79" s="741">
        <v>983510</v>
      </c>
      <c r="G79" s="741">
        <v>3219474</v>
      </c>
      <c r="H79" s="708">
        <f t="shared" si="2"/>
        <v>4202984</v>
      </c>
      <c r="I79" s="15"/>
      <c r="J79" s="702"/>
    </row>
    <row r="80" spans="1:10" ht="14.25" customHeight="1">
      <c r="A80" s="744">
        <v>206</v>
      </c>
      <c r="B80" s="745" t="s">
        <v>7</v>
      </c>
      <c r="C80" s="740">
        <v>1500000</v>
      </c>
      <c r="D80" s="740"/>
      <c r="E80" s="740"/>
      <c r="F80" s="741">
        <v>425339</v>
      </c>
      <c r="G80" s="741">
        <v>1056106</v>
      </c>
      <c r="H80" s="708">
        <f t="shared" si="2"/>
        <v>1481445</v>
      </c>
      <c r="I80" s="15"/>
      <c r="J80" s="702"/>
    </row>
    <row r="81" spans="1:10" ht="14.25" customHeight="1">
      <c r="A81" s="744">
        <v>207</v>
      </c>
      <c r="B81" s="745" t="s">
        <v>8</v>
      </c>
      <c r="C81" s="740">
        <v>918822</v>
      </c>
      <c r="D81" s="740"/>
      <c r="E81" s="740"/>
      <c r="F81" s="741">
        <v>429607</v>
      </c>
      <c r="G81" s="741">
        <v>474007</v>
      </c>
      <c r="H81" s="708">
        <f t="shared" si="2"/>
        <v>903614</v>
      </c>
      <c r="I81" s="15"/>
      <c r="J81" s="702"/>
    </row>
    <row r="82" spans="1:10" ht="14.25" customHeight="1">
      <c r="A82" s="742">
        <v>208</v>
      </c>
      <c r="B82" s="743" t="s">
        <v>9</v>
      </c>
      <c r="C82" s="740">
        <v>1999669</v>
      </c>
      <c r="D82" s="740"/>
      <c r="E82" s="740"/>
      <c r="F82" s="741">
        <v>1999669</v>
      </c>
      <c r="G82" s="741"/>
      <c r="H82" s="708">
        <f t="shared" si="2"/>
        <v>1999669</v>
      </c>
      <c r="J82" s="702"/>
    </row>
    <row r="83" spans="1:10" ht="14.25" customHeight="1">
      <c r="A83" s="738">
        <v>209</v>
      </c>
      <c r="B83" s="746" t="s">
        <v>10</v>
      </c>
      <c r="C83" s="740">
        <v>9346223</v>
      </c>
      <c r="D83" s="740"/>
      <c r="E83" s="740"/>
      <c r="F83" s="741">
        <v>1686656</v>
      </c>
      <c r="G83" s="741">
        <v>6608644</v>
      </c>
      <c r="H83" s="708">
        <f t="shared" si="2"/>
        <v>8295300</v>
      </c>
      <c r="I83" s="15"/>
      <c r="J83" s="702"/>
    </row>
    <row r="84" spans="1:10" ht="14.25" customHeight="1">
      <c r="A84" s="738">
        <v>210</v>
      </c>
      <c r="B84" s="746" t="s">
        <v>11</v>
      </c>
      <c r="C84" s="740">
        <v>1974477</v>
      </c>
      <c r="D84" s="740"/>
      <c r="E84" s="740"/>
      <c r="F84" s="741">
        <v>202745</v>
      </c>
      <c r="G84" s="741">
        <v>1273888</v>
      </c>
      <c r="H84" s="708">
        <f t="shared" si="2"/>
        <v>1476633</v>
      </c>
      <c r="I84" s="15"/>
      <c r="J84" s="702"/>
    </row>
    <row r="85" spans="1:10" ht="14.25" customHeight="1">
      <c r="A85" s="738">
        <v>211</v>
      </c>
      <c r="B85" s="746" t="s">
        <v>12</v>
      </c>
      <c r="C85" s="740">
        <v>1742246</v>
      </c>
      <c r="D85" s="740"/>
      <c r="E85" s="740"/>
      <c r="F85" s="741"/>
      <c r="G85" s="741">
        <v>411233</v>
      </c>
      <c r="H85" s="708">
        <f t="shared" si="2"/>
        <v>411233</v>
      </c>
      <c r="I85" s="15"/>
      <c r="J85" s="702"/>
    </row>
    <row r="86" spans="1:10" ht="28.5" customHeight="1">
      <c r="A86" s="738">
        <v>212</v>
      </c>
      <c r="B86" s="746" t="s">
        <v>13</v>
      </c>
      <c r="C86" s="740">
        <v>959127</v>
      </c>
      <c r="D86" s="740"/>
      <c r="E86" s="740"/>
      <c r="F86" s="741"/>
      <c r="G86" s="741">
        <v>330000</v>
      </c>
      <c r="H86" s="708">
        <f t="shared" si="2"/>
        <v>330000</v>
      </c>
      <c r="I86" s="15"/>
      <c r="J86" s="702"/>
    </row>
    <row r="87" spans="1:10" ht="14.25" customHeight="1">
      <c r="A87" s="742">
        <v>213</v>
      </c>
      <c r="B87" s="743" t="s">
        <v>14</v>
      </c>
      <c r="C87" s="740">
        <v>4022267</v>
      </c>
      <c r="D87" s="740"/>
      <c r="E87" s="740"/>
      <c r="F87" s="741"/>
      <c r="G87" s="741">
        <v>4022267</v>
      </c>
      <c r="H87" s="708">
        <f t="shared" si="2"/>
        <v>4022267</v>
      </c>
      <c r="I87" s="15"/>
      <c r="J87" s="702"/>
    </row>
    <row r="88" spans="1:10" ht="14.25" customHeight="1">
      <c r="A88" s="738">
        <v>214</v>
      </c>
      <c r="B88" s="746" t="s">
        <v>15</v>
      </c>
      <c r="C88" s="740">
        <v>1608629</v>
      </c>
      <c r="D88" s="740"/>
      <c r="E88" s="740"/>
      <c r="F88" s="741"/>
      <c r="G88" s="741">
        <v>1377836</v>
      </c>
      <c r="H88" s="708">
        <f t="shared" si="2"/>
        <v>1377836</v>
      </c>
      <c r="I88" s="15"/>
      <c r="J88" s="702"/>
    </row>
    <row r="89" spans="1:10" ht="28.5" customHeight="1">
      <c r="A89" s="738">
        <v>215</v>
      </c>
      <c r="B89" s="746" t="s">
        <v>16</v>
      </c>
      <c r="C89" s="740">
        <v>497010</v>
      </c>
      <c r="D89" s="740"/>
      <c r="E89" s="740"/>
      <c r="F89" s="741"/>
      <c r="G89" s="741">
        <v>436486</v>
      </c>
      <c r="H89" s="708">
        <f t="shared" si="2"/>
        <v>436486</v>
      </c>
      <c r="I89" s="15"/>
      <c r="J89" s="702"/>
    </row>
    <row r="90" spans="1:10" ht="14.25" customHeight="1">
      <c r="A90" s="738">
        <v>216</v>
      </c>
      <c r="B90" s="746" t="s">
        <v>17</v>
      </c>
      <c r="C90" s="740">
        <v>749867</v>
      </c>
      <c r="D90" s="740"/>
      <c r="E90" s="740"/>
      <c r="F90" s="741"/>
      <c r="G90" s="741">
        <v>589867</v>
      </c>
      <c r="H90" s="708">
        <f t="shared" si="2"/>
        <v>589867</v>
      </c>
      <c r="I90" s="15"/>
      <c r="J90" s="702"/>
    </row>
    <row r="91" spans="1:10" ht="28.5" customHeight="1">
      <c r="A91" s="744">
        <v>217</v>
      </c>
      <c r="B91" s="745" t="s">
        <v>18</v>
      </c>
      <c r="C91" s="740">
        <v>962539</v>
      </c>
      <c r="D91" s="740"/>
      <c r="E91" s="740"/>
      <c r="F91" s="741"/>
      <c r="G91" s="741">
        <v>912512</v>
      </c>
      <c r="H91" s="708">
        <f t="shared" si="2"/>
        <v>912512</v>
      </c>
      <c r="I91" s="15"/>
      <c r="J91" s="702"/>
    </row>
    <row r="92" spans="1:10" ht="14.25" customHeight="1">
      <c r="A92" s="738">
        <v>218</v>
      </c>
      <c r="B92" s="746" t="s">
        <v>19</v>
      </c>
      <c r="C92" s="740">
        <v>1245934</v>
      </c>
      <c r="D92" s="740"/>
      <c r="E92" s="740"/>
      <c r="F92" s="741"/>
      <c r="G92" s="741">
        <v>1085371</v>
      </c>
      <c r="H92" s="708">
        <f t="shared" si="2"/>
        <v>1085371</v>
      </c>
      <c r="I92" s="15"/>
      <c r="J92" s="702"/>
    </row>
    <row r="93" spans="1:10" ht="28.5" customHeight="1">
      <c r="A93" s="744">
        <v>219</v>
      </c>
      <c r="B93" s="745" t="s">
        <v>20</v>
      </c>
      <c r="C93" s="740">
        <v>588110</v>
      </c>
      <c r="D93" s="740"/>
      <c r="E93" s="740"/>
      <c r="F93" s="741"/>
      <c r="G93" s="741">
        <v>568710</v>
      </c>
      <c r="H93" s="708">
        <f t="shared" si="2"/>
        <v>568710</v>
      </c>
      <c r="I93" s="15"/>
      <c r="J93" s="702"/>
    </row>
    <row r="94" spans="1:10" ht="14.25" customHeight="1">
      <c r="A94" s="738">
        <v>220</v>
      </c>
      <c r="B94" s="746" t="s">
        <v>21</v>
      </c>
      <c r="C94" s="740">
        <v>1999997</v>
      </c>
      <c r="D94" s="740"/>
      <c r="E94" s="740"/>
      <c r="F94" s="741"/>
      <c r="G94" s="741">
        <v>528191</v>
      </c>
      <c r="H94" s="708">
        <f t="shared" si="2"/>
        <v>528191</v>
      </c>
      <c r="I94" s="15"/>
      <c r="J94" s="702"/>
    </row>
    <row r="95" spans="1:10" ht="23.25" customHeight="1">
      <c r="A95" s="905" t="s">
        <v>22</v>
      </c>
      <c r="B95" s="906"/>
      <c r="C95" s="906"/>
      <c r="D95" s="906"/>
      <c r="E95" s="906"/>
      <c r="F95" s="906"/>
      <c r="G95" s="906"/>
      <c r="H95" s="907"/>
      <c r="I95" s="15"/>
      <c r="J95" s="702"/>
    </row>
    <row r="96" spans="1:10" ht="14.25" customHeight="1">
      <c r="A96" s="738">
        <v>221</v>
      </c>
      <c r="B96" s="746" t="s">
        <v>23</v>
      </c>
      <c r="C96" s="740">
        <v>2500000</v>
      </c>
      <c r="D96" s="740"/>
      <c r="E96" s="740"/>
      <c r="F96" s="741"/>
      <c r="G96" s="741">
        <v>463025</v>
      </c>
      <c r="H96" s="708">
        <f aca="true" t="shared" si="3" ref="H96:H111">SUM(D96:G96)</f>
        <v>463025</v>
      </c>
      <c r="I96" s="15"/>
      <c r="J96" s="702"/>
    </row>
    <row r="97" spans="1:10" ht="14.25" customHeight="1">
      <c r="A97" s="738">
        <v>222</v>
      </c>
      <c r="B97" s="746" t="s">
        <v>24</v>
      </c>
      <c r="C97" s="740">
        <v>4000000</v>
      </c>
      <c r="D97" s="740"/>
      <c r="E97" s="740"/>
      <c r="F97" s="741"/>
      <c r="G97" s="741">
        <v>1319332</v>
      </c>
      <c r="H97" s="708">
        <f t="shared" si="3"/>
        <v>1319332</v>
      </c>
      <c r="I97" s="15"/>
      <c r="J97" s="702"/>
    </row>
    <row r="98" spans="1:10" ht="14.25" customHeight="1">
      <c r="A98" s="744">
        <v>223</v>
      </c>
      <c r="B98" s="745" t="s">
        <v>25</v>
      </c>
      <c r="C98" s="740">
        <v>1997404</v>
      </c>
      <c r="D98" s="740"/>
      <c r="E98" s="740"/>
      <c r="F98" s="741"/>
      <c r="G98" s="741">
        <v>1992863</v>
      </c>
      <c r="H98" s="708">
        <f t="shared" si="3"/>
        <v>1992863</v>
      </c>
      <c r="I98" s="15"/>
      <c r="J98" s="702"/>
    </row>
    <row r="99" spans="1:10" ht="14.25" customHeight="1">
      <c r="A99" s="738">
        <v>224</v>
      </c>
      <c r="B99" s="746" t="s">
        <v>26</v>
      </c>
      <c r="C99" s="740">
        <v>500000</v>
      </c>
      <c r="D99" s="740"/>
      <c r="E99" s="740"/>
      <c r="F99" s="741"/>
      <c r="G99" s="741">
        <v>128988</v>
      </c>
      <c r="H99" s="708">
        <f t="shared" si="3"/>
        <v>128988</v>
      </c>
      <c r="I99" s="15"/>
      <c r="J99" s="702"/>
    </row>
    <row r="100" spans="1:10" ht="14.25" customHeight="1">
      <c r="A100" s="738">
        <v>225</v>
      </c>
      <c r="B100" s="746" t="s">
        <v>27</v>
      </c>
      <c r="C100" s="740">
        <v>8605604</v>
      </c>
      <c r="D100" s="740"/>
      <c r="E100" s="740"/>
      <c r="F100" s="741"/>
      <c r="G100" s="741">
        <v>1563943</v>
      </c>
      <c r="H100" s="708">
        <f t="shared" si="3"/>
        <v>1563943</v>
      </c>
      <c r="I100" s="15"/>
      <c r="J100" s="702"/>
    </row>
    <row r="101" spans="1:10" ht="14.25" customHeight="1">
      <c r="A101" s="738">
        <v>226</v>
      </c>
      <c r="B101" s="746" t="s">
        <v>28</v>
      </c>
      <c r="C101" s="740">
        <v>4456796</v>
      </c>
      <c r="D101" s="740"/>
      <c r="E101" s="740"/>
      <c r="F101" s="741"/>
      <c r="G101" s="741">
        <v>199990</v>
      </c>
      <c r="H101" s="708">
        <f t="shared" si="3"/>
        <v>199990</v>
      </c>
      <c r="I101" s="15"/>
      <c r="J101" s="702"/>
    </row>
    <row r="102" spans="1:10" ht="14.25" customHeight="1">
      <c r="A102" s="738">
        <v>227</v>
      </c>
      <c r="B102" s="746" t="s">
        <v>29</v>
      </c>
      <c r="C102" s="740">
        <v>10000000</v>
      </c>
      <c r="D102" s="740"/>
      <c r="E102" s="740"/>
      <c r="F102" s="741"/>
      <c r="G102" s="741">
        <v>518339</v>
      </c>
      <c r="H102" s="708">
        <f t="shared" si="3"/>
        <v>518339</v>
      </c>
      <c r="I102" s="15"/>
      <c r="J102" s="702"/>
    </row>
    <row r="103" spans="1:10" ht="28.5" customHeight="1">
      <c r="A103" s="738">
        <v>228</v>
      </c>
      <c r="B103" s="747" t="s">
        <v>30</v>
      </c>
      <c r="C103" s="740">
        <v>499999</v>
      </c>
      <c r="D103" s="740"/>
      <c r="E103" s="740"/>
      <c r="F103" s="741"/>
      <c r="G103" s="741">
        <v>64500</v>
      </c>
      <c r="H103" s="708">
        <f t="shared" si="3"/>
        <v>64500</v>
      </c>
      <c r="I103" s="15"/>
      <c r="J103" s="702"/>
    </row>
    <row r="104" spans="1:10" ht="14.25" customHeight="1">
      <c r="A104" s="738">
        <v>229</v>
      </c>
      <c r="B104" s="746" t="s">
        <v>31</v>
      </c>
      <c r="C104" s="740">
        <v>750946</v>
      </c>
      <c r="D104" s="740"/>
      <c r="E104" s="740"/>
      <c r="F104" s="741"/>
      <c r="G104" s="741">
        <v>226482</v>
      </c>
      <c r="H104" s="708">
        <f t="shared" si="3"/>
        <v>226482</v>
      </c>
      <c r="I104" s="15"/>
      <c r="J104" s="702"/>
    </row>
    <row r="105" spans="1:10" ht="28.5" customHeight="1">
      <c r="A105" s="738">
        <v>230</v>
      </c>
      <c r="B105" s="746" t="s">
        <v>32</v>
      </c>
      <c r="C105" s="740">
        <v>750445</v>
      </c>
      <c r="D105" s="740"/>
      <c r="E105" s="740"/>
      <c r="F105" s="741"/>
      <c r="G105" s="741"/>
      <c r="H105" s="708">
        <f t="shared" si="3"/>
        <v>0</v>
      </c>
      <c r="I105" s="15"/>
      <c r="J105" s="702"/>
    </row>
    <row r="106" spans="1:10" ht="14.25" customHeight="1">
      <c r="A106" s="738">
        <v>231</v>
      </c>
      <c r="B106" s="746" t="s">
        <v>33</v>
      </c>
      <c r="C106" s="740">
        <v>986862</v>
      </c>
      <c r="D106" s="740"/>
      <c r="E106" s="740"/>
      <c r="F106" s="741"/>
      <c r="G106" s="741"/>
      <c r="H106" s="708">
        <f t="shared" si="3"/>
        <v>0</v>
      </c>
      <c r="I106" s="15"/>
      <c r="J106" s="702"/>
    </row>
    <row r="107" spans="1:10" ht="14.25" customHeight="1">
      <c r="A107" s="744">
        <v>232</v>
      </c>
      <c r="B107" s="745" t="s">
        <v>34</v>
      </c>
      <c r="C107" s="740">
        <v>1000000</v>
      </c>
      <c r="D107" s="740"/>
      <c r="E107" s="740"/>
      <c r="F107" s="741"/>
      <c r="G107" s="741">
        <v>1000000</v>
      </c>
      <c r="H107" s="708">
        <f t="shared" si="3"/>
        <v>1000000</v>
      </c>
      <c r="I107" s="15"/>
      <c r="J107" s="702"/>
    </row>
    <row r="108" spans="1:10" ht="14.25" customHeight="1">
      <c r="A108" s="738">
        <v>233</v>
      </c>
      <c r="B108" s="746" t="s">
        <v>35</v>
      </c>
      <c r="C108" s="740">
        <v>5276588</v>
      </c>
      <c r="D108" s="740"/>
      <c r="E108" s="740"/>
      <c r="F108" s="741"/>
      <c r="G108" s="741">
        <v>1481253</v>
      </c>
      <c r="H108" s="708">
        <f t="shared" si="3"/>
        <v>1481253</v>
      </c>
      <c r="I108" s="15"/>
      <c r="J108" s="702"/>
    </row>
    <row r="109" spans="1:10" ht="28.5" customHeight="1">
      <c r="A109" s="738">
        <v>234</v>
      </c>
      <c r="B109" s="746" t="s">
        <v>36</v>
      </c>
      <c r="C109" s="740">
        <v>13834458</v>
      </c>
      <c r="D109" s="740"/>
      <c r="E109" s="740"/>
      <c r="F109" s="741"/>
      <c r="G109" s="741">
        <v>1923976</v>
      </c>
      <c r="H109" s="708">
        <f t="shared" si="3"/>
        <v>1923976</v>
      </c>
      <c r="I109" s="15"/>
      <c r="J109" s="702"/>
    </row>
    <row r="110" spans="1:10" ht="28.5" customHeight="1">
      <c r="A110" s="738">
        <v>235</v>
      </c>
      <c r="B110" s="748" t="s">
        <v>37</v>
      </c>
      <c r="C110" s="740">
        <v>2275172</v>
      </c>
      <c r="D110" s="740"/>
      <c r="E110" s="740"/>
      <c r="F110" s="741"/>
      <c r="G110" s="741">
        <v>150000</v>
      </c>
      <c r="H110" s="708">
        <f t="shared" si="3"/>
        <v>150000</v>
      </c>
      <c r="I110" s="15"/>
      <c r="J110" s="702"/>
    </row>
    <row r="111" spans="1:10" ht="28.5" customHeight="1">
      <c r="A111" s="738">
        <v>236</v>
      </c>
      <c r="B111" s="746" t="s">
        <v>38</v>
      </c>
      <c r="C111" s="740">
        <v>2000000</v>
      </c>
      <c r="D111" s="740"/>
      <c r="E111" s="740"/>
      <c r="F111" s="741"/>
      <c r="G111" s="741">
        <v>132900</v>
      </c>
      <c r="H111" s="708">
        <f t="shared" si="3"/>
        <v>132900</v>
      </c>
      <c r="I111" s="15"/>
      <c r="J111" s="702"/>
    </row>
    <row r="112" spans="1:9" ht="15.75" thickBot="1">
      <c r="A112" s="915" t="s">
        <v>39</v>
      </c>
      <c r="B112" s="916"/>
      <c r="C112" s="749">
        <f>SUM(C3:C111)</f>
        <v>249130265</v>
      </c>
      <c r="D112" s="749">
        <f>SUM(D3:D36)</f>
        <v>13027747.5</v>
      </c>
      <c r="E112" s="749">
        <f>SUM(E3:E64)</f>
        <v>52802354</v>
      </c>
      <c r="F112" s="749">
        <f>SUM(F3:F94)</f>
        <v>56803860</v>
      </c>
      <c r="G112" s="749">
        <f>SUM(G3:G111)</f>
        <v>54417951</v>
      </c>
      <c r="H112" s="750">
        <f>SUM(H3:H111)</f>
        <v>177051910.5</v>
      </c>
      <c r="I112" s="99"/>
    </row>
    <row r="113" spans="1:19" ht="24.75" customHeight="1" thickBot="1">
      <c r="A113" s="437"/>
      <c r="B113" s="437"/>
      <c r="C113" s="751"/>
      <c r="D113" s="752"/>
      <c r="E113" s="752"/>
      <c r="F113" s="752"/>
      <c r="G113" s="752"/>
      <c r="H113" s="752"/>
      <c r="I113" s="146"/>
      <c r="J113" s="146"/>
      <c r="K113" s="146"/>
      <c r="L113" s="146"/>
      <c r="M113" s="146"/>
      <c r="N113" s="146"/>
      <c r="O113" s="146"/>
      <c r="P113" s="146"/>
      <c r="Q113" s="146"/>
      <c r="R113" s="146"/>
      <c r="S113" s="146"/>
    </row>
    <row r="114" spans="1:8" ht="23.25" customHeight="1">
      <c r="A114" s="911" t="s">
        <v>40</v>
      </c>
      <c r="B114" s="912"/>
      <c r="C114" s="912"/>
      <c r="D114" s="912"/>
      <c r="E114" s="913"/>
      <c r="F114" s="913"/>
      <c r="G114" s="913"/>
      <c r="H114" s="914"/>
    </row>
    <row r="115" spans="1:8" ht="39.75" customHeight="1">
      <c r="A115" s="753" t="s">
        <v>41</v>
      </c>
      <c r="B115" s="754" t="s">
        <v>1148</v>
      </c>
      <c r="C115" s="706"/>
      <c r="D115" s="755" t="s">
        <v>42</v>
      </c>
      <c r="E115" s="756"/>
      <c r="F115" s="756"/>
      <c r="G115" s="756"/>
      <c r="H115" s="757" t="s">
        <v>1154</v>
      </c>
    </row>
    <row r="116" spans="1:8" ht="14.25" customHeight="1">
      <c r="A116" s="758">
        <v>2</v>
      </c>
      <c r="B116" s="759" t="s">
        <v>43</v>
      </c>
      <c r="C116" s="706"/>
      <c r="D116" s="760">
        <v>22000</v>
      </c>
      <c r="E116" s="756"/>
      <c r="F116" s="756"/>
      <c r="G116" s="756"/>
      <c r="H116" s="708">
        <f>(D116:D116)</f>
        <v>22000</v>
      </c>
    </row>
    <row r="117" spans="1:8" ht="14.25" customHeight="1">
      <c r="A117" s="758">
        <v>176</v>
      </c>
      <c r="B117" s="759" t="s">
        <v>1201</v>
      </c>
      <c r="C117" s="706"/>
      <c r="D117" s="760">
        <v>100000</v>
      </c>
      <c r="E117" s="756"/>
      <c r="F117" s="756"/>
      <c r="G117" s="756"/>
      <c r="H117" s="708">
        <f>(D117:D117)</f>
        <v>100000</v>
      </c>
    </row>
    <row r="118" spans="1:8" ht="14.25" customHeight="1">
      <c r="A118" s="758">
        <v>189</v>
      </c>
      <c r="B118" s="759" t="s">
        <v>1215</v>
      </c>
      <c r="C118" s="706"/>
      <c r="D118" s="760">
        <v>12165</v>
      </c>
      <c r="E118" s="756"/>
      <c r="F118" s="756"/>
      <c r="G118" s="756"/>
      <c r="H118" s="708">
        <f>(D118:D118)</f>
        <v>12165</v>
      </c>
    </row>
    <row r="119" spans="1:8" ht="14.25" customHeight="1">
      <c r="A119" s="758">
        <v>202</v>
      </c>
      <c r="B119" s="759" t="s">
        <v>3</v>
      </c>
      <c r="C119" s="706"/>
      <c r="D119" s="760">
        <v>64963</v>
      </c>
      <c r="E119" s="756"/>
      <c r="F119" s="756"/>
      <c r="G119" s="756"/>
      <c r="H119" s="708">
        <f>(D119:D119)</f>
        <v>64963</v>
      </c>
    </row>
    <row r="120" spans="1:8" ht="14.25" customHeight="1">
      <c r="A120" s="758">
        <v>208</v>
      </c>
      <c r="B120" s="759" t="s">
        <v>9</v>
      </c>
      <c r="C120" s="706"/>
      <c r="D120" s="760">
        <v>2694</v>
      </c>
      <c r="E120" s="756"/>
      <c r="F120" s="756"/>
      <c r="G120" s="756"/>
      <c r="H120" s="708">
        <f>(D120:D120)</f>
        <v>2694</v>
      </c>
    </row>
    <row r="121" spans="1:8" ht="14.25" customHeight="1">
      <c r="A121" s="758"/>
      <c r="B121" s="759"/>
      <c r="C121" s="706"/>
      <c r="D121" s="760"/>
      <c r="E121" s="756"/>
      <c r="F121" s="756"/>
      <c r="G121" s="756"/>
      <c r="H121" s="708"/>
    </row>
    <row r="122" spans="1:8" ht="14.25">
      <c r="A122" s="758"/>
      <c r="B122" s="761"/>
      <c r="C122" s="706"/>
      <c r="D122" s="706"/>
      <c r="E122" s="707"/>
      <c r="F122" s="707"/>
      <c r="G122" s="707"/>
      <c r="H122" s="708"/>
    </row>
    <row r="123" spans="1:8" ht="14.25">
      <c r="A123" s="758"/>
      <c r="B123" s="761"/>
      <c r="C123" s="706"/>
      <c r="D123" s="706"/>
      <c r="E123" s="707"/>
      <c r="F123" s="707"/>
      <c r="G123" s="707"/>
      <c r="H123" s="708"/>
    </row>
    <row r="124" spans="1:8" ht="15">
      <c r="A124" s="901" t="s">
        <v>44</v>
      </c>
      <c r="B124" s="902"/>
      <c r="C124" s="706"/>
      <c r="D124" s="706"/>
      <c r="E124" s="707"/>
      <c r="F124" s="707"/>
      <c r="G124" s="707"/>
      <c r="H124" s="708">
        <f>SUM(H116:H123)</f>
        <v>201822</v>
      </c>
    </row>
    <row r="125" spans="1:8" ht="12.75" customHeight="1">
      <c r="A125" s="918" t="s">
        <v>45</v>
      </c>
      <c r="B125" s="919"/>
      <c r="C125" s="706"/>
      <c r="D125" s="706"/>
      <c r="E125" s="707"/>
      <c r="F125" s="707"/>
      <c r="G125" s="707"/>
      <c r="H125" s="708">
        <v>2000000</v>
      </c>
    </row>
    <row r="126" spans="1:8" ht="15">
      <c r="A126" s="918" t="s">
        <v>46</v>
      </c>
      <c r="B126" s="919"/>
      <c r="C126" s="706"/>
      <c r="D126" s="706"/>
      <c r="E126" s="707"/>
      <c r="F126" s="707"/>
      <c r="G126" s="707"/>
      <c r="H126" s="708">
        <v>31100000</v>
      </c>
    </row>
    <row r="127" spans="1:8" ht="15">
      <c r="A127" s="901" t="s">
        <v>451</v>
      </c>
      <c r="B127" s="902"/>
      <c r="C127" s="706"/>
      <c r="D127" s="762"/>
      <c r="E127" s="763"/>
      <c r="F127" s="763"/>
      <c r="G127" s="763"/>
      <c r="H127" s="708">
        <f>SUM(H124:H126)</f>
        <v>33301822</v>
      </c>
    </row>
    <row r="128" spans="1:8" ht="15">
      <c r="A128" s="901" t="s">
        <v>47</v>
      </c>
      <c r="B128" s="902"/>
      <c r="C128" s="706"/>
      <c r="D128" s="706"/>
      <c r="E128" s="707"/>
      <c r="F128" s="707"/>
      <c r="G128" s="707"/>
      <c r="H128" s="708">
        <v>909959</v>
      </c>
    </row>
    <row r="129" spans="1:8" ht="15.75" thickBot="1">
      <c r="A129" s="921" t="s">
        <v>48</v>
      </c>
      <c r="B129" s="922"/>
      <c r="C129" s="764"/>
      <c r="D129" s="764"/>
      <c r="E129" s="765"/>
      <c r="F129" s="765"/>
      <c r="G129" s="765"/>
      <c r="H129" s="766">
        <f>SUM(H127:H128)</f>
        <v>34211781</v>
      </c>
    </row>
    <row r="130" spans="1:8" ht="12.75" customHeight="1">
      <c r="A130" s="437"/>
      <c r="B130" s="437"/>
      <c r="C130" s="751"/>
      <c r="D130" s="751"/>
      <c r="E130" s="751"/>
      <c r="F130" s="751"/>
      <c r="G130" s="751"/>
      <c r="H130" s="751"/>
    </row>
    <row r="131" spans="1:8" ht="15.75">
      <c r="A131" s="767"/>
      <c r="B131" s="767"/>
      <c r="C131" s="767"/>
      <c r="D131" s="768"/>
      <c r="E131" s="768"/>
      <c r="F131" s="903" t="s">
        <v>1177</v>
      </c>
      <c r="G131" s="903"/>
      <c r="H131" s="903"/>
    </row>
    <row r="132" spans="1:8" ht="14.25">
      <c r="A132" s="437"/>
      <c r="B132" s="437"/>
      <c r="C132" s="751"/>
      <c r="D132" s="751"/>
      <c r="E132" s="751"/>
      <c r="F132" s="751"/>
      <c r="G132" s="751"/>
      <c r="H132" s="751"/>
    </row>
    <row r="133" spans="1:8" ht="12.75" customHeight="1">
      <c r="A133" s="923"/>
      <c r="B133" s="924"/>
      <c r="C133" s="924"/>
      <c r="D133" s="917"/>
      <c r="E133" s="917"/>
      <c r="F133" s="917"/>
      <c r="G133" s="917"/>
      <c r="H133" s="917"/>
    </row>
    <row r="134" spans="1:8" ht="12.75" customHeight="1">
      <c r="A134" s="767"/>
      <c r="B134" s="769"/>
      <c r="C134" s="769"/>
      <c r="D134" s="770"/>
      <c r="E134" s="770"/>
      <c r="F134" s="770"/>
      <c r="G134" s="770"/>
      <c r="H134" s="770"/>
    </row>
    <row r="135" spans="1:8" ht="15">
      <c r="A135" s="923"/>
      <c r="B135" s="924"/>
      <c r="C135" s="924"/>
      <c r="D135" s="917"/>
      <c r="E135" s="917"/>
      <c r="F135" s="917"/>
      <c r="G135" s="917"/>
      <c r="H135" s="917"/>
    </row>
    <row r="136" spans="1:8" ht="12.75">
      <c r="A136" s="771"/>
      <c r="B136" s="771"/>
      <c r="C136" s="772"/>
      <c r="D136" s="772"/>
      <c r="E136" s="772"/>
      <c r="F136" s="772"/>
      <c r="G136" s="772"/>
      <c r="H136" s="772"/>
    </row>
    <row r="137" spans="1:8" ht="12.75">
      <c r="A137" s="773"/>
      <c r="B137" s="773"/>
      <c r="C137" s="774"/>
      <c r="D137" s="772"/>
      <c r="E137" s="772"/>
      <c r="F137" s="772"/>
      <c r="G137" s="772"/>
      <c r="H137" s="772"/>
    </row>
    <row r="138" spans="1:8" ht="12.75">
      <c r="A138" s="920"/>
      <c r="B138" s="920"/>
      <c r="C138" s="772"/>
      <c r="D138" s="772"/>
      <c r="E138" s="772"/>
      <c r="F138" s="772"/>
      <c r="G138" s="772"/>
      <c r="H138" s="775"/>
    </row>
    <row r="139" spans="1:8" ht="12.75">
      <c r="A139" s="771"/>
      <c r="B139" s="771"/>
      <c r="C139" s="772"/>
      <c r="D139" s="772"/>
      <c r="E139" s="772"/>
      <c r="F139" s="772"/>
      <c r="G139" s="772"/>
      <c r="H139" s="772"/>
    </row>
    <row r="140" spans="1:8" s="146" customFormat="1" ht="15.75">
      <c r="A140" s="776"/>
      <c r="B140" s="776"/>
      <c r="C140" s="777"/>
      <c r="D140" s="778"/>
      <c r="E140" s="778"/>
      <c r="F140" s="778"/>
      <c r="G140" s="778"/>
      <c r="H140" s="778"/>
    </row>
    <row r="141" spans="3:8" s="146" customFormat="1" ht="12.75">
      <c r="C141" s="779"/>
      <c r="D141" s="779"/>
      <c r="E141" s="779"/>
      <c r="F141" s="779"/>
      <c r="G141" s="779"/>
      <c r="H141" s="779"/>
    </row>
    <row r="142" spans="3:8" s="146" customFormat="1" ht="12.75">
      <c r="C142" s="779"/>
      <c r="D142" s="779"/>
      <c r="E142" s="779"/>
      <c r="F142" s="779"/>
      <c r="G142" s="779"/>
      <c r="H142" s="779"/>
    </row>
    <row r="143" spans="3:8" s="146" customFormat="1" ht="12.75">
      <c r="C143" s="779"/>
      <c r="D143" s="779"/>
      <c r="E143" s="779"/>
      <c r="F143" s="779"/>
      <c r="G143" s="779"/>
      <c r="H143" s="779"/>
    </row>
    <row r="144" spans="3:8" s="146" customFormat="1" ht="12.75">
      <c r="C144" s="779"/>
      <c r="D144" s="779"/>
      <c r="E144" s="779"/>
      <c r="F144" s="779"/>
      <c r="G144" s="779"/>
      <c r="H144" s="779"/>
    </row>
    <row r="145" spans="3:8" s="146" customFormat="1" ht="12.75">
      <c r="C145" s="779"/>
      <c r="D145" s="779"/>
      <c r="E145" s="779"/>
      <c r="F145" s="779"/>
      <c r="G145" s="779"/>
      <c r="H145" s="779"/>
    </row>
    <row r="146" spans="3:8" s="146" customFormat="1" ht="12.75">
      <c r="C146" s="779"/>
      <c r="D146" s="779"/>
      <c r="E146" s="779"/>
      <c r="F146" s="779"/>
      <c r="G146" s="779"/>
      <c r="H146" s="775"/>
    </row>
    <row r="147" spans="3:8" s="146" customFormat="1" ht="12.75">
      <c r="C147" s="779"/>
      <c r="D147" s="779"/>
      <c r="E147" s="779"/>
      <c r="F147" s="779"/>
      <c r="G147" s="779"/>
      <c r="H147" s="779"/>
    </row>
    <row r="148" spans="3:8" s="146" customFormat="1" ht="12.75">
      <c r="C148" s="779"/>
      <c r="D148" s="779"/>
      <c r="E148" s="779"/>
      <c r="F148" s="779"/>
      <c r="G148" s="779"/>
      <c r="H148" s="779"/>
    </row>
    <row r="149" spans="3:8" s="146" customFormat="1" ht="12.75">
      <c r="C149" s="779"/>
      <c r="D149" s="779"/>
      <c r="E149" s="779"/>
      <c r="F149" s="779"/>
      <c r="G149" s="779"/>
      <c r="H149" s="779"/>
    </row>
    <row r="150" spans="3:8" s="146" customFormat="1" ht="12.75">
      <c r="C150" s="779"/>
      <c r="D150" s="779"/>
      <c r="E150" s="779"/>
      <c r="F150" s="779"/>
      <c r="G150" s="779"/>
      <c r="H150" s="779"/>
    </row>
    <row r="151" spans="3:8" s="146" customFormat="1" ht="12.75">
      <c r="C151" s="779"/>
      <c r="D151" s="779"/>
      <c r="E151" s="779"/>
      <c r="F151" s="779"/>
      <c r="G151" s="779"/>
      <c r="H151" s="779"/>
    </row>
    <row r="152" spans="3:8" s="146" customFormat="1" ht="12.75">
      <c r="C152" s="779"/>
      <c r="D152" s="779"/>
      <c r="E152" s="779"/>
      <c r="F152" s="779"/>
      <c r="G152" s="779"/>
      <c r="H152" s="779"/>
    </row>
    <row r="153" spans="3:8" s="146" customFormat="1" ht="12.75">
      <c r="C153" s="779"/>
      <c r="D153" s="779"/>
      <c r="E153" s="779"/>
      <c r="F153" s="779"/>
      <c r="G153" s="779"/>
      <c r="H153" s="779"/>
    </row>
    <row r="154" spans="3:8" s="146" customFormat="1" ht="12.75">
      <c r="C154" s="779"/>
      <c r="D154" s="779"/>
      <c r="E154" s="779"/>
      <c r="F154" s="779"/>
      <c r="G154" s="779"/>
      <c r="H154" s="779"/>
    </row>
    <row r="155" spans="3:8" s="146" customFormat="1" ht="12.75">
      <c r="C155" s="779"/>
      <c r="D155" s="779"/>
      <c r="E155" s="779"/>
      <c r="F155" s="779"/>
      <c r="G155" s="779"/>
      <c r="H155" s="779"/>
    </row>
    <row r="156" spans="3:8" s="146" customFormat="1" ht="12.75">
      <c r="C156" s="779"/>
      <c r="D156" s="779"/>
      <c r="E156" s="779"/>
      <c r="F156" s="779"/>
      <c r="G156" s="779"/>
      <c r="H156" s="779"/>
    </row>
    <row r="157" spans="3:8" s="146" customFormat="1" ht="12.75">
      <c r="C157" s="779"/>
      <c r="D157" s="779"/>
      <c r="E157" s="779"/>
      <c r="F157" s="779"/>
      <c r="G157" s="779"/>
      <c r="H157" s="779"/>
    </row>
    <row r="158" spans="3:8" s="146" customFormat="1" ht="12.75">
      <c r="C158" s="779"/>
      <c r="D158" s="779"/>
      <c r="E158" s="779"/>
      <c r="F158" s="779"/>
      <c r="G158" s="779"/>
      <c r="H158" s="779"/>
    </row>
    <row r="159" spans="3:8" s="146" customFormat="1" ht="12.75">
      <c r="C159" s="779"/>
      <c r="D159" s="779"/>
      <c r="E159" s="779"/>
      <c r="F159" s="779"/>
      <c r="G159" s="779"/>
      <c r="H159" s="779"/>
    </row>
    <row r="160" spans="3:8" s="146" customFormat="1" ht="12.75">
      <c r="C160" s="779"/>
      <c r="D160" s="779"/>
      <c r="E160" s="779"/>
      <c r="F160" s="779"/>
      <c r="G160" s="779"/>
      <c r="H160" s="779"/>
    </row>
    <row r="161" spans="3:8" s="146" customFormat="1" ht="12.75">
      <c r="C161" s="779"/>
      <c r="D161" s="779"/>
      <c r="E161" s="779"/>
      <c r="F161" s="779"/>
      <c r="G161" s="779"/>
      <c r="H161" s="779"/>
    </row>
    <row r="162" spans="3:8" s="146" customFormat="1" ht="12.75">
      <c r="C162" s="779"/>
      <c r="D162" s="779"/>
      <c r="E162" s="779"/>
      <c r="F162" s="779"/>
      <c r="G162" s="779"/>
      <c r="H162" s="779"/>
    </row>
    <row r="163" spans="3:8" s="146" customFormat="1" ht="12.75">
      <c r="C163" s="779"/>
      <c r="D163" s="779"/>
      <c r="E163" s="779"/>
      <c r="F163" s="779"/>
      <c r="G163" s="779"/>
      <c r="H163" s="779"/>
    </row>
    <row r="164" spans="3:8" s="146" customFormat="1" ht="12.75">
      <c r="C164" s="779"/>
      <c r="D164" s="779"/>
      <c r="E164" s="779"/>
      <c r="F164" s="779"/>
      <c r="G164" s="779"/>
      <c r="H164" s="779"/>
    </row>
    <row r="165" spans="3:8" s="146" customFormat="1" ht="12.75">
      <c r="C165" s="779"/>
      <c r="D165" s="779"/>
      <c r="E165" s="779"/>
      <c r="F165" s="779"/>
      <c r="G165" s="779"/>
      <c r="H165" s="779"/>
    </row>
    <row r="166" spans="3:8" s="146" customFormat="1" ht="12.75">
      <c r="C166" s="779"/>
      <c r="D166" s="779"/>
      <c r="E166" s="779"/>
      <c r="F166" s="779"/>
      <c r="G166" s="779"/>
      <c r="H166" s="779"/>
    </row>
    <row r="167" spans="3:8" s="146" customFormat="1" ht="12.75">
      <c r="C167" s="779"/>
      <c r="D167" s="779"/>
      <c r="E167" s="779"/>
      <c r="F167" s="779"/>
      <c r="G167" s="779"/>
      <c r="H167" s="779"/>
    </row>
    <row r="168" spans="3:8" s="146" customFormat="1" ht="12.75">
      <c r="C168" s="779"/>
      <c r="D168" s="779"/>
      <c r="E168" s="779"/>
      <c r="F168" s="779"/>
      <c r="G168" s="779"/>
      <c r="H168" s="779"/>
    </row>
    <row r="169" spans="3:8" s="146" customFormat="1" ht="12.75">
      <c r="C169" s="779"/>
      <c r="D169" s="779"/>
      <c r="E169" s="779"/>
      <c r="F169" s="779"/>
      <c r="G169" s="779"/>
      <c r="H169" s="779"/>
    </row>
    <row r="170" spans="3:8" s="146" customFormat="1" ht="12.75">
      <c r="C170" s="779"/>
      <c r="D170" s="779"/>
      <c r="E170" s="779"/>
      <c r="F170" s="779"/>
      <c r="G170" s="779"/>
      <c r="H170" s="779"/>
    </row>
    <row r="171" spans="3:8" s="146" customFormat="1" ht="12.75">
      <c r="C171" s="779"/>
      <c r="D171" s="779"/>
      <c r="E171" s="779"/>
      <c r="F171" s="779"/>
      <c r="G171" s="779"/>
      <c r="H171" s="779"/>
    </row>
    <row r="172" spans="3:8" s="146" customFormat="1" ht="12.75">
      <c r="C172" s="779"/>
      <c r="D172" s="779"/>
      <c r="E172" s="779"/>
      <c r="F172" s="779"/>
      <c r="G172" s="779"/>
      <c r="H172" s="779"/>
    </row>
    <row r="173" spans="3:8" s="146" customFormat="1" ht="12.75">
      <c r="C173" s="779"/>
      <c r="D173" s="779"/>
      <c r="E173" s="779"/>
      <c r="F173" s="779"/>
      <c r="G173" s="779"/>
      <c r="H173" s="779"/>
    </row>
    <row r="174" spans="3:8" s="146" customFormat="1" ht="12.75">
      <c r="C174" s="779"/>
      <c r="D174" s="779"/>
      <c r="E174" s="779"/>
      <c r="F174" s="779"/>
      <c r="G174" s="779"/>
      <c r="H174" s="779"/>
    </row>
    <row r="175" spans="3:8" s="146" customFormat="1" ht="12.75">
      <c r="C175" s="779"/>
      <c r="D175" s="779"/>
      <c r="E175" s="779"/>
      <c r="F175" s="779"/>
      <c r="G175" s="779"/>
      <c r="H175" s="779"/>
    </row>
    <row r="176" spans="3:8" s="146" customFormat="1" ht="12.75">
      <c r="C176" s="779"/>
      <c r="D176" s="779"/>
      <c r="E176" s="779"/>
      <c r="F176" s="779"/>
      <c r="G176" s="779"/>
      <c r="H176" s="779"/>
    </row>
    <row r="177" spans="3:8" s="146" customFormat="1" ht="12.75">
      <c r="C177" s="779"/>
      <c r="D177" s="779"/>
      <c r="E177" s="779"/>
      <c r="F177" s="779"/>
      <c r="G177" s="779"/>
      <c r="H177" s="779"/>
    </row>
    <row r="178" spans="3:8" s="146" customFormat="1" ht="12.75">
      <c r="C178" s="779"/>
      <c r="D178" s="779"/>
      <c r="E178" s="779"/>
      <c r="F178" s="779"/>
      <c r="G178" s="779"/>
      <c r="H178" s="779"/>
    </row>
    <row r="179" spans="3:8" s="146" customFormat="1" ht="12.75">
      <c r="C179" s="779"/>
      <c r="D179" s="779"/>
      <c r="E179" s="779"/>
      <c r="F179" s="779"/>
      <c r="G179" s="779"/>
      <c r="H179" s="779"/>
    </row>
    <row r="180" spans="3:8" s="146" customFormat="1" ht="12.75">
      <c r="C180" s="779"/>
      <c r="D180" s="779"/>
      <c r="E180" s="779"/>
      <c r="F180" s="779"/>
      <c r="G180" s="779"/>
      <c r="H180" s="779"/>
    </row>
    <row r="181" spans="3:8" s="146" customFormat="1" ht="12.75">
      <c r="C181" s="779"/>
      <c r="D181" s="779"/>
      <c r="E181" s="779"/>
      <c r="F181" s="779"/>
      <c r="G181" s="779"/>
      <c r="H181" s="779"/>
    </row>
    <row r="182" spans="3:8" s="146" customFormat="1" ht="12.75">
      <c r="C182" s="779"/>
      <c r="D182" s="779"/>
      <c r="E182" s="779"/>
      <c r="F182" s="779"/>
      <c r="G182" s="779"/>
      <c r="H182" s="779"/>
    </row>
    <row r="183" spans="3:8" s="146" customFormat="1" ht="12.75">
      <c r="C183" s="779"/>
      <c r="D183" s="779"/>
      <c r="E183" s="779"/>
      <c r="F183" s="779"/>
      <c r="G183" s="779"/>
      <c r="H183" s="779"/>
    </row>
    <row r="184" spans="3:8" s="146" customFormat="1" ht="12.75">
      <c r="C184" s="779"/>
      <c r="D184" s="779"/>
      <c r="E184" s="779"/>
      <c r="F184" s="779"/>
      <c r="G184" s="779"/>
      <c r="H184" s="779"/>
    </row>
    <row r="185" spans="3:8" s="146" customFormat="1" ht="12.75">
      <c r="C185" s="779"/>
      <c r="D185" s="779"/>
      <c r="E185" s="779"/>
      <c r="F185" s="779"/>
      <c r="G185" s="779"/>
      <c r="H185" s="779"/>
    </row>
    <row r="186" spans="3:8" s="146" customFormat="1" ht="12.75">
      <c r="C186" s="779"/>
      <c r="D186" s="779"/>
      <c r="E186" s="779"/>
      <c r="F186" s="779"/>
      <c r="G186" s="779"/>
      <c r="H186" s="779"/>
    </row>
    <row r="187" spans="3:8" s="146" customFormat="1" ht="12.75">
      <c r="C187" s="779"/>
      <c r="D187" s="779"/>
      <c r="E187" s="779"/>
      <c r="F187" s="779"/>
      <c r="G187" s="779"/>
      <c r="H187" s="779"/>
    </row>
    <row r="188" spans="3:8" s="146" customFormat="1" ht="12.75">
      <c r="C188" s="779"/>
      <c r="D188" s="779"/>
      <c r="E188" s="779"/>
      <c r="F188" s="779"/>
      <c r="G188" s="779"/>
      <c r="H188" s="779"/>
    </row>
    <row r="189" spans="3:8" s="146" customFormat="1" ht="12.75">
      <c r="C189" s="779"/>
      <c r="D189" s="779"/>
      <c r="E189" s="779"/>
      <c r="F189" s="779"/>
      <c r="G189" s="779"/>
      <c r="H189" s="779"/>
    </row>
    <row r="190" spans="3:8" s="146" customFormat="1" ht="12.75">
      <c r="C190" s="779"/>
      <c r="D190" s="779"/>
      <c r="E190" s="779"/>
      <c r="F190" s="779"/>
      <c r="G190" s="779"/>
      <c r="H190" s="779"/>
    </row>
    <row r="191" spans="3:8" s="146" customFormat="1" ht="12.75">
      <c r="C191" s="779"/>
      <c r="D191" s="779"/>
      <c r="E191" s="779"/>
      <c r="F191" s="779"/>
      <c r="G191" s="779"/>
      <c r="H191" s="779"/>
    </row>
    <row r="192" spans="3:8" s="146" customFormat="1" ht="12.75">
      <c r="C192" s="779"/>
      <c r="D192" s="779"/>
      <c r="E192" s="779"/>
      <c r="F192" s="779"/>
      <c r="G192" s="779"/>
      <c r="H192" s="779"/>
    </row>
    <row r="193" spans="3:8" s="146" customFormat="1" ht="12.75">
      <c r="C193" s="779"/>
      <c r="D193" s="779"/>
      <c r="E193" s="779"/>
      <c r="F193" s="779"/>
      <c r="G193" s="779"/>
      <c r="H193" s="779"/>
    </row>
    <row r="194" spans="3:8" s="146" customFormat="1" ht="12.75">
      <c r="C194" s="779"/>
      <c r="D194" s="779"/>
      <c r="E194" s="779"/>
      <c r="F194" s="779"/>
      <c r="G194" s="779"/>
      <c r="H194" s="779"/>
    </row>
    <row r="195" spans="3:8" s="146" customFormat="1" ht="12.75">
      <c r="C195" s="779"/>
      <c r="D195" s="779"/>
      <c r="E195" s="779"/>
      <c r="F195" s="779"/>
      <c r="G195" s="779"/>
      <c r="H195" s="779"/>
    </row>
    <row r="196" spans="3:8" s="146" customFormat="1" ht="12.75">
      <c r="C196" s="779"/>
      <c r="D196" s="779"/>
      <c r="E196" s="779"/>
      <c r="F196" s="779"/>
      <c r="G196" s="779"/>
      <c r="H196" s="779"/>
    </row>
    <row r="197" spans="3:8" s="146" customFormat="1" ht="12.75">
      <c r="C197" s="779"/>
      <c r="D197" s="779"/>
      <c r="E197" s="779"/>
      <c r="F197" s="779"/>
      <c r="G197" s="779"/>
      <c r="H197" s="779"/>
    </row>
    <row r="198" spans="3:8" s="146" customFormat="1" ht="12.75">
      <c r="C198" s="779"/>
      <c r="D198" s="779"/>
      <c r="E198" s="779"/>
      <c r="F198" s="779"/>
      <c r="G198" s="779"/>
      <c r="H198" s="779"/>
    </row>
    <row r="199" spans="3:8" s="146" customFormat="1" ht="12.75">
      <c r="C199" s="779"/>
      <c r="D199" s="779"/>
      <c r="E199" s="779"/>
      <c r="F199" s="779"/>
      <c r="G199" s="779"/>
      <c r="H199" s="779"/>
    </row>
    <row r="200" spans="3:8" s="146" customFormat="1" ht="12.75">
      <c r="C200" s="779"/>
      <c r="D200" s="779"/>
      <c r="E200" s="779"/>
      <c r="F200" s="779"/>
      <c r="G200" s="779"/>
      <c r="H200" s="779"/>
    </row>
    <row r="201" spans="3:8" s="146" customFormat="1" ht="12.75">
      <c r="C201" s="779"/>
      <c r="D201" s="779"/>
      <c r="E201" s="779"/>
      <c r="F201" s="779"/>
      <c r="G201" s="779"/>
      <c r="H201" s="779"/>
    </row>
    <row r="202" spans="3:8" s="146" customFormat="1" ht="12.75">
      <c r="C202" s="779"/>
      <c r="D202" s="779"/>
      <c r="E202" s="779"/>
      <c r="F202" s="779"/>
      <c r="G202" s="779"/>
      <c r="H202" s="779"/>
    </row>
    <row r="203" spans="3:8" s="146" customFormat="1" ht="12.75">
      <c r="C203" s="779"/>
      <c r="D203" s="779"/>
      <c r="E203" s="779"/>
      <c r="F203" s="779"/>
      <c r="G203" s="779"/>
      <c r="H203" s="779"/>
    </row>
    <row r="204" spans="3:8" s="146" customFormat="1" ht="12.75">
      <c r="C204" s="779"/>
      <c r="D204" s="779"/>
      <c r="E204" s="779"/>
      <c r="F204" s="779"/>
      <c r="G204" s="779"/>
      <c r="H204" s="779"/>
    </row>
    <row r="205" spans="3:8" s="146" customFormat="1" ht="12.75">
      <c r="C205" s="779"/>
      <c r="D205" s="779"/>
      <c r="E205" s="779"/>
      <c r="F205" s="779"/>
      <c r="G205" s="779"/>
      <c r="H205" s="779"/>
    </row>
    <row r="206" spans="3:8" s="146" customFormat="1" ht="12.75">
      <c r="C206" s="779"/>
      <c r="D206" s="779"/>
      <c r="E206" s="779"/>
      <c r="F206" s="779"/>
      <c r="G206" s="779"/>
      <c r="H206" s="779"/>
    </row>
    <row r="207" spans="3:8" s="146" customFormat="1" ht="12.75">
      <c r="C207" s="779"/>
      <c r="D207" s="779"/>
      <c r="E207" s="779"/>
      <c r="F207" s="779"/>
      <c r="G207" s="779"/>
      <c r="H207" s="779"/>
    </row>
    <row r="208" spans="3:8" s="146" customFormat="1" ht="12.75">
      <c r="C208" s="779"/>
      <c r="D208" s="779"/>
      <c r="E208" s="779"/>
      <c r="F208" s="779"/>
      <c r="G208" s="779"/>
      <c r="H208" s="779"/>
    </row>
    <row r="209" spans="3:8" s="146" customFormat="1" ht="12.75">
      <c r="C209" s="779"/>
      <c r="D209" s="779"/>
      <c r="E209" s="779"/>
      <c r="F209" s="779"/>
      <c r="G209" s="779"/>
      <c r="H209" s="779"/>
    </row>
    <row r="210" spans="3:8" s="146" customFormat="1" ht="12.75">
      <c r="C210" s="779"/>
      <c r="D210" s="779"/>
      <c r="E210" s="779"/>
      <c r="F210" s="779"/>
      <c r="G210" s="779"/>
      <c r="H210" s="779"/>
    </row>
    <row r="211" spans="3:8" s="146" customFormat="1" ht="12.75">
      <c r="C211" s="779"/>
      <c r="D211" s="779"/>
      <c r="E211" s="779"/>
      <c r="F211" s="779"/>
      <c r="G211" s="779"/>
      <c r="H211" s="779"/>
    </row>
    <row r="212" spans="3:8" s="146" customFormat="1" ht="12.75">
      <c r="C212" s="779"/>
      <c r="D212" s="779"/>
      <c r="E212" s="779"/>
      <c r="F212" s="779"/>
      <c r="G212" s="779"/>
      <c r="H212" s="779"/>
    </row>
    <row r="213" spans="3:8" s="146" customFormat="1" ht="12.75">
      <c r="C213" s="779"/>
      <c r="D213" s="779"/>
      <c r="E213" s="779"/>
      <c r="F213" s="779"/>
      <c r="G213" s="779"/>
      <c r="H213" s="779"/>
    </row>
    <row r="214" spans="3:8" s="146" customFormat="1" ht="12.75">
      <c r="C214" s="779"/>
      <c r="D214" s="779"/>
      <c r="E214" s="779"/>
      <c r="F214" s="779"/>
      <c r="G214" s="779"/>
      <c r="H214" s="779"/>
    </row>
    <row r="215" spans="3:8" s="146" customFormat="1" ht="12.75">
      <c r="C215" s="779"/>
      <c r="D215" s="779"/>
      <c r="E215" s="779"/>
      <c r="F215" s="779"/>
      <c r="G215" s="779"/>
      <c r="H215" s="779"/>
    </row>
    <row r="216" spans="3:8" s="146" customFormat="1" ht="12.75">
      <c r="C216" s="779"/>
      <c r="D216" s="779"/>
      <c r="E216" s="779"/>
      <c r="F216" s="779"/>
      <c r="G216" s="779"/>
      <c r="H216" s="779"/>
    </row>
    <row r="217" spans="3:8" s="146" customFormat="1" ht="12.75">
      <c r="C217" s="779"/>
      <c r="D217" s="779"/>
      <c r="E217" s="779"/>
      <c r="F217" s="779"/>
      <c r="G217" s="779"/>
      <c r="H217" s="779"/>
    </row>
    <row r="218" spans="3:8" s="146" customFormat="1" ht="12.75">
      <c r="C218" s="779"/>
      <c r="D218" s="779"/>
      <c r="E218" s="779"/>
      <c r="F218" s="779"/>
      <c r="G218" s="779"/>
      <c r="H218" s="779"/>
    </row>
    <row r="219" spans="3:8" s="146" customFormat="1" ht="12.75">
      <c r="C219" s="779"/>
      <c r="D219" s="779"/>
      <c r="E219" s="779"/>
      <c r="F219" s="779"/>
      <c r="G219" s="779"/>
      <c r="H219" s="779"/>
    </row>
    <row r="220" spans="3:8" s="146" customFormat="1" ht="12.75">
      <c r="C220" s="779"/>
      <c r="D220" s="779"/>
      <c r="E220" s="779"/>
      <c r="F220" s="779"/>
      <c r="G220" s="779"/>
      <c r="H220" s="779"/>
    </row>
    <row r="221" spans="3:8" s="146" customFormat="1" ht="12.75">
      <c r="C221" s="779"/>
      <c r="D221" s="779"/>
      <c r="E221" s="779"/>
      <c r="F221" s="779"/>
      <c r="G221" s="779"/>
      <c r="H221" s="779"/>
    </row>
    <row r="222" spans="3:8" s="146" customFormat="1" ht="12.75">
      <c r="C222" s="779"/>
      <c r="D222" s="779"/>
      <c r="E222" s="779"/>
      <c r="F222" s="779"/>
      <c r="G222" s="779"/>
      <c r="H222" s="779"/>
    </row>
    <row r="223" spans="3:8" s="146" customFormat="1" ht="12.75">
      <c r="C223" s="779"/>
      <c r="D223" s="779"/>
      <c r="E223" s="779"/>
      <c r="F223" s="779"/>
      <c r="G223" s="779"/>
      <c r="H223" s="779"/>
    </row>
    <row r="224" spans="3:8" s="146" customFormat="1" ht="12.75">
      <c r="C224" s="779"/>
      <c r="D224" s="779"/>
      <c r="E224" s="779"/>
      <c r="F224" s="779"/>
      <c r="G224" s="779"/>
      <c r="H224" s="779"/>
    </row>
    <row r="225" spans="3:8" s="146" customFormat="1" ht="12.75">
      <c r="C225" s="779"/>
      <c r="D225" s="779"/>
      <c r="E225" s="779"/>
      <c r="F225" s="779"/>
      <c r="G225" s="779"/>
      <c r="H225" s="779"/>
    </row>
    <row r="226" spans="3:8" s="146" customFormat="1" ht="12.75">
      <c r="C226" s="779"/>
      <c r="D226" s="779"/>
      <c r="E226" s="779"/>
      <c r="F226" s="779"/>
      <c r="G226" s="779"/>
      <c r="H226" s="779"/>
    </row>
    <row r="227" spans="3:8" s="146" customFormat="1" ht="12.75">
      <c r="C227" s="779"/>
      <c r="D227" s="779"/>
      <c r="E227" s="779"/>
      <c r="F227" s="779"/>
      <c r="G227" s="779"/>
      <c r="H227" s="779"/>
    </row>
    <row r="228" spans="3:8" s="146" customFormat="1" ht="12.75">
      <c r="C228" s="779"/>
      <c r="D228" s="779"/>
      <c r="E228" s="779"/>
      <c r="F228" s="779"/>
      <c r="G228" s="779"/>
      <c r="H228" s="779"/>
    </row>
    <row r="229" spans="3:8" s="146" customFormat="1" ht="12.75">
      <c r="C229" s="779"/>
      <c r="D229" s="779"/>
      <c r="E229" s="779"/>
      <c r="F229" s="779"/>
      <c r="G229" s="779"/>
      <c r="H229" s="779"/>
    </row>
    <row r="230" spans="3:8" s="146" customFormat="1" ht="12.75">
      <c r="C230" s="779"/>
      <c r="D230" s="779"/>
      <c r="E230" s="779"/>
      <c r="F230" s="779"/>
      <c r="G230" s="779"/>
      <c r="H230" s="779"/>
    </row>
    <row r="231" spans="3:8" s="146" customFormat="1" ht="12.75">
      <c r="C231" s="779"/>
      <c r="D231" s="779"/>
      <c r="E231" s="779"/>
      <c r="F231" s="779"/>
      <c r="G231" s="779"/>
      <c r="H231" s="779"/>
    </row>
    <row r="232" spans="3:8" s="146" customFormat="1" ht="12.75">
      <c r="C232" s="779"/>
      <c r="D232" s="779"/>
      <c r="E232" s="779"/>
      <c r="F232" s="779"/>
      <c r="G232" s="779"/>
      <c r="H232" s="779"/>
    </row>
    <row r="233" spans="3:8" s="146" customFormat="1" ht="12.75">
      <c r="C233" s="779"/>
      <c r="D233" s="779"/>
      <c r="E233" s="779"/>
      <c r="F233" s="779"/>
      <c r="G233" s="779"/>
      <c r="H233" s="779"/>
    </row>
    <row r="234" spans="3:8" s="146" customFormat="1" ht="12.75">
      <c r="C234" s="779"/>
      <c r="D234" s="779"/>
      <c r="E234" s="779"/>
      <c r="F234" s="779"/>
      <c r="G234" s="779"/>
      <c r="H234" s="779"/>
    </row>
    <row r="235" spans="3:8" s="146" customFormat="1" ht="12.75">
      <c r="C235" s="779"/>
      <c r="D235" s="779"/>
      <c r="E235" s="779"/>
      <c r="F235" s="779"/>
      <c r="G235" s="779"/>
      <c r="H235" s="779"/>
    </row>
    <row r="236" spans="3:8" s="146" customFormat="1" ht="12.75">
      <c r="C236" s="779"/>
      <c r="D236" s="779"/>
      <c r="E236" s="779"/>
      <c r="F236" s="779"/>
      <c r="G236" s="779"/>
      <c r="H236" s="779"/>
    </row>
    <row r="237" spans="3:8" s="146" customFormat="1" ht="12.75">
      <c r="C237" s="779"/>
      <c r="D237" s="779"/>
      <c r="E237" s="779"/>
      <c r="F237" s="779"/>
      <c r="G237" s="779"/>
      <c r="H237" s="779"/>
    </row>
    <row r="238" spans="3:8" s="146" customFormat="1" ht="12.75">
      <c r="C238" s="779"/>
      <c r="D238" s="779"/>
      <c r="E238" s="779"/>
      <c r="F238" s="779"/>
      <c r="G238" s="779"/>
      <c r="H238" s="779"/>
    </row>
    <row r="239" spans="3:8" s="146" customFormat="1" ht="12.75">
      <c r="C239" s="779"/>
      <c r="D239" s="779"/>
      <c r="E239" s="779"/>
      <c r="F239" s="779"/>
      <c r="G239" s="779"/>
      <c r="H239" s="779"/>
    </row>
    <row r="240" spans="3:8" s="146" customFormat="1" ht="12.75">
      <c r="C240" s="779"/>
      <c r="D240" s="779"/>
      <c r="E240" s="779"/>
      <c r="F240" s="779"/>
      <c r="G240" s="779"/>
      <c r="H240" s="779"/>
    </row>
    <row r="241" spans="3:8" s="146" customFormat="1" ht="12.75">
      <c r="C241" s="779"/>
      <c r="D241" s="779"/>
      <c r="E241" s="779"/>
      <c r="F241" s="779"/>
      <c r="G241" s="779"/>
      <c r="H241" s="779"/>
    </row>
    <row r="242" spans="3:8" s="146" customFormat="1" ht="12.75">
      <c r="C242" s="779"/>
      <c r="D242" s="779"/>
      <c r="E242" s="779"/>
      <c r="F242" s="779"/>
      <c r="G242" s="779"/>
      <c r="H242" s="779"/>
    </row>
    <row r="243" spans="3:8" s="146" customFormat="1" ht="12.75">
      <c r="C243" s="779"/>
      <c r="D243" s="779"/>
      <c r="E243" s="779"/>
      <c r="F243" s="779"/>
      <c r="G243" s="779"/>
      <c r="H243" s="779"/>
    </row>
    <row r="244" spans="3:8" s="146" customFormat="1" ht="12.75">
      <c r="C244" s="779"/>
      <c r="D244" s="779"/>
      <c r="E244" s="779"/>
      <c r="F244" s="779"/>
      <c r="G244" s="779"/>
      <c r="H244" s="779"/>
    </row>
    <row r="245" spans="3:8" s="146" customFormat="1" ht="12.75">
      <c r="C245" s="779"/>
      <c r="D245" s="779"/>
      <c r="E245" s="779"/>
      <c r="F245" s="779"/>
      <c r="G245" s="779"/>
      <c r="H245" s="779"/>
    </row>
    <row r="246" spans="3:8" s="146" customFormat="1" ht="12.75">
      <c r="C246" s="779"/>
      <c r="D246" s="779"/>
      <c r="E246" s="779"/>
      <c r="F246" s="779"/>
      <c r="G246" s="779"/>
      <c r="H246" s="779"/>
    </row>
    <row r="247" spans="3:8" s="146" customFormat="1" ht="12.75">
      <c r="C247" s="779"/>
      <c r="D247" s="779"/>
      <c r="E247" s="779"/>
      <c r="F247" s="779"/>
      <c r="G247" s="779"/>
      <c r="H247" s="779"/>
    </row>
    <row r="248" spans="3:8" s="146" customFormat="1" ht="12.75">
      <c r="C248" s="779"/>
      <c r="D248" s="779"/>
      <c r="E248" s="779"/>
      <c r="F248" s="779"/>
      <c r="G248" s="779"/>
      <c r="H248" s="779"/>
    </row>
    <row r="249" spans="3:8" s="146" customFormat="1" ht="12.75">
      <c r="C249" s="779"/>
      <c r="D249" s="779"/>
      <c r="E249" s="779"/>
      <c r="F249" s="779"/>
      <c r="G249" s="779"/>
      <c r="H249" s="779"/>
    </row>
    <row r="250" spans="3:8" s="146" customFormat="1" ht="12.75">
      <c r="C250" s="779"/>
      <c r="D250" s="779"/>
      <c r="E250" s="779"/>
      <c r="F250" s="779"/>
      <c r="G250" s="779"/>
      <c r="H250" s="779"/>
    </row>
    <row r="251" spans="3:8" s="146" customFormat="1" ht="12.75">
      <c r="C251" s="779"/>
      <c r="D251" s="779"/>
      <c r="E251" s="779"/>
      <c r="F251" s="779"/>
      <c r="G251" s="779"/>
      <c r="H251" s="779"/>
    </row>
    <row r="252" spans="3:8" s="146" customFormat="1" ht="12.75">
      <c r="C252" s="779"/>
      <c r="D252" s="779"/>
      <c r="E252" s="779"/>
      <c r="F252" s="779"/>
      <c r="G252" s="779"/>
      <c r="H252" s="779"/>
    </row>
    <row r="253" spans="3:8" s="146" customFormat="1" ht="12.75">
      <c r="C253" s="779"/>
      <c r="D253" s="779"/>
      <c r="E253" s="779"/>
      <c r="F253" s="779"/>
      <c r="G253" s="779"/>
      <c r="H253" s="779"/>
    </row>
    <row r="254" spans="3:8" s="146" customFormat="1" ht="12.75">
      <c r="C254" s="779"/>
      <c r="D254" s="779"/>
      <c r="E254" s="779"/>
      <c r="F254" s="779"/>
      <c r="G254" s="779"/>
      <c r="H254" s="779"/>
    </row>
    <row r="255" spans="3:8" s="146" customFormat="1" ht="12.75">
      <c r="C255" s="779"/>
      <c r="D255" s="779"/>
      <c r="E255" s="779"/>
      <c r="F255" s="779"/>
      <c r="G255" s="779"/>
      <c r="H255" s="779"/>
    </row>
    <row r="256" spans="3:8" s="146" customFormat="1" ht="12.75">
      <c r="C256" s="779"/>
      <c r="D256" s="779"/>
      <c r="E256" s="779"/>
      <c r="F256" s="779"/>
      <c r="G256" s="779"/>
      <c r="H256" s="779"/>
    </row>
    <row r="257" spans="3:8" s="146" customFormat="1" ht="12.75">
      <c r="C257" s="779"/>
      <c r="D257" s="779"/>
      <c r="E257" s="779"/>
      <c r="F257" s="779"/>
      <c r="G257" s="779"/>
      <c r="H257" s="779"/>
    </row>
    <row r="258" spans="3:8" s="146" customFormat="1" ht="12.75">
      <c r="C258" s="779"/>
      <c r="D258" s="779"/>
      <c r="E258" s="779"/>
      <c r="F258" s="779"/>
      <c r="G258" s="779"/>
      <c r="H258" s="779"/>
    </row>
    <row r="259" spans="3:8" s="146" customFormat="1" ht="12.75">
      <c r="C259" s="779"/>
      <c r="D259" s="779"/>
      <c r="E259" s="779"/>
      <c r="F259" s="779"/>
      <c r="G259" s="779"/>
      <c r="H259" s="779"/>
    </row>
    <row r="260" spans="3:8" s="146" customFormat="1" ht="12.75">
      <c r="C260" s="779"/>
      <c r="D260" s="779"/>
      <c r="E260" s="779"/>
      <c r="F260" s="779"/>
      <c r="G260" s="779"/>
      <c r="H260" s="779"/>
    </row>
    <row r="261" spans="3:8" s="146" customFormat="1" ht="12.75">
      <c r="C261" s="779"/>
      <c r="D261" s="779"/>
      <c r="E261" s="779"/>
      <c r="F261" s="779"/>
      <c r="G261" s="779"/>
      <c r="H261" s="779"/>
    </row>
    <row r="262" spans="3:8" s="146" customFormat="1" ht="12.75">
      <c r="C262" s="779"/>
      <c r="D262" s="779"/>
      <c r="E262" s="779"/>
      <c r="F262" s="779"/>
      <c r="G262" s="779"/>
      <c r="H262" s="779"/>
    </row>
    <row r="263" spans="3:8" s="146" customFormat="1" ht="12.75">
      <c r="C263" s="779"/>
      <c r="D263" s="779"/>
      <c r="E263" s="779"/>
      <c r="F263" s="779"/>
      <c r="G263" s="779"/>
      <c r="H263" s="779"/>
    </row>
    <row r="264" spans="3:8" s="146" customFormat="1" ht="12.75">
      <c r="C264" s="779"/>
      <c r="D264" s="779"/>
      <c r="E264" s="779"/>
      <c r="F264" s="779"/>
      <c r="G264" s="779"/>
      <c r="H264" s="779"/>
    </row>
    <row r="265" spans="3:8" s="146" customFormat="1" ht="12.75">
      <c r="C265" s="779"/>
      <c r="D265" s="779"/>
      <c r="E265" s="779"/>
      <c r="F265" s="779"/>
      <c r="G265" s="779"/>
      <c r="H265" s="779"/>
    </row>
    <row r="266" spans="3:8" s="146" customFormat="1" ht="12.75">
      <c r="C266" s="779"/>
      <c r="D266" s="779"/>
      <c r="E266" s="779"/>
      <c r="F266" s="779"/>
      <c r="G266" s="779"/>
      <c r="H266" s="779"/>
    </row>
    <row r="267" spans="3:8" s="146" customFormat="1" ht="12.75">
      <c r="C267" s="779"/>
      <c r="D267" s="779"/>
      <c r="E267" s="779"/>
      <c r="F267" s="779"/>
      <c r="G267" s="779"/>
      <c r="H267" s="779"/>
    </row>
    <row r="268" spans="3:8" s="146" customFormat="1" ht="12.75">
      <c r="C268" s="779"/>
      <c r="D268" s="779"/>
      <c r="E268" s="779"/>
      <c r="F268" s="779"/>
      <c r="G268" s="779"/>
      <c r="H268" s="779"/>
    </row>
    <row r="269" spans="3:8" s="146" customFormat="1" ht="12.75">
      <c r="C269" s="779"/>
      <c r="D269" s="779"/>
      <c r="E269" s="779"/>
      <c r="F269" s="779"/>
      <c r="G269" s="779"/>
      <c r="H269" s="779"/>
    </row>
    <row r="270" spans="3:8" s="146" customFormat="1" ht="12.75">
      <c r="C270" s="779"/>
      <c r="D270" s="779"/>
      <c r="E270" s="779"/>
      <c r="F270" s="779"/>
      <c r="G270" s="779"/>
      <c r="H270" s="779"/>
    </row>
    <row r="271" spans="3:8" s="146" customFormat="1" ht="12.75">
      <c r="C271" s="779"/>
      <c r="D271" s="779"/>
      <c r="E271" s="779"/>
      <c r="F271" s="779"/>
      <c r="G271" s="779"/>
      <c r="H271" s="779"/>
    </row>
    <row r="272" spans="3:8" s="146" customFormat="1" ht="12.75">
      <c r="C272" s="779"/>
      <c r="D272" s="779"/>
      <c r="E272" s="779"/>
      <c r="F272" s="779"/>
      <c r="G272" s="779"/>
      <c r="H272" s="779"/>
    </row>
    <row r="273" spans="3:8" s="146" customFormat="1" ht="12.75">
      <c r="C273" s="779"/>
      <c r="D273" s="779"/>
      <c r="E273" s="779"/>
      <c r="F273" s="779"/>
      <c r="G273" s="779"/>
      <c r="H273" s="779"/>
    </row>
    <row r="274" spans="3:8" s="146" customFormat="1" ht="12.75">
      <c r="C274" s="779"/>
      <c r="D274" s="779"/>
      <c r="E274" s="779"/>
      <c r="F274" s="779"/>
      <c r="G274" s="779"/>
      <c r="H274" s="779"/>
    </row>
    <row r="275" spans="3:8" s="146" customFormat="1" ht="12.75">
      <c r="C275" s="779"/>
      <c r="D275" s="779"/>
      <c r="E275" s="779"/>
      <c r="F275" s="779"/>
      <c r="G275" s="779"/>
      <c r="H275" s="779"/>
    </row>
    <row r="276" spans="3:8" s="146" customFormat="1" ht="12.75">
      <c r="C276" s="779"/>
      <c r="D276" s="779"/>
      <c r="E276" s="779"/>
      <c r="F276" s="779"/>
      <c r="G276" s="779"/>
      <c r="H276" s="779"/>
    </row>
    <row r="277" spans="3:8" s="146" customFormat="1" ht="12.75">
      <c r="C277" s="779"/>
      <c r="D277" s="779"/>
      <c r="E277" s="779"/>
      <c r="F277" s="779"/>
      <c r="G277" s="779"/>
      <c r="H277" s="779"/>
    </row>
    <row r="278" spans="3:8" s="146" customFormat="1" ht="12.75">
      <c r="C278" s="779"/>
      <c r="D278" s="779"/>
      <c r="E278" s="779"/>
      <c r="F278" s="779"/>
      <c r="G278" s="779"/>
      <c r="H278" s="779"/>
    </row>
    <row r="279" spans="3:8" s="146" customFormat="1" ht="12.75">
      <c r="C279" s="779"/>
      <c r="D279" s="779"/>
      <c r="E279" s="779"/>
      <c r="F279" s="779"/>
      <c r="G279" s="779"/>
      <c r="H279" s="779"/>
    </row>
    <row r="280" spans="3:8" s="146" customFormat="1" ht="12.75">
      <c r="C280" s="779"/>
      <c r="D280" s="779"/>
      <c r="E280" s="779"/>
      <c r="F280" s="779"/>
      <c r="G280" s="779"/>
      <c r="H280" s="779"/>
    </row>
    <row r="281" spans="3:8" s="146" customFormat="1" ht="12.75">
      <c r="C281" s="779"/>
      <c r="D281" s="779"/>
      <c r="E281" s="779"/>
      <c r="F281" s="779"/>
      <c r="G281" s="779"/>
      <c r="H281" s="779"/>
    </row>
    <row r="282" spans="3:8" s="146" customFormat="1" ht="12.75">
      <c r="C282" s="779"/>
      <c r="D282" s="779"/>
      <c r="E282" s="779"/>
      <c r="F282" s="779"/>
      <c r="G282" s="779"/>
      <c r="H282" s="779"/>
    </row>
    <row r="283" spans="3:8" s="146" customFormat="1" ht="12.75">
      <c r="C283" s="779"/>
      <c r="D283" s="779"/>
      <c r="E283" s="779"/>
      <c r="F283" s="779"/>
      <c r="G283" s="779"/>
      <c r="H283" s="779"/>
    </row>
    <row r="284" spans="3:8" s="146" customFormat="1" ht="12.75">
      <c r="C284" s="779"/>
      <c r="D284" s="779"/>
      <c r="E284" s="779"/>
      <c r="F284" s="779"/>
      <c r="G284" s="779"/>
      <c r="H284" s="779"/>
    </row>
    <row r="285" spans="3:8" s="146" customFormat="1" ht="12.75">
      <c r="C285" s="779"/>
      <c r="D285" s="779"/>
      <c r="E285" s="779"/>
      <c r="F285" s="779"/>
      <c r="G285" s="779"/>
      <c r="H285" s="779"/>
    </row>
    <row r="286" spans="3:8" s="146" customFormat="1" ht="12.75">
      <c r="C286" s="779"/>
      <c r="D286" s="779"/>
      <c r="E286" s="779"/>
      <c r="F286" s="779"/>
      <c r="G286" s="779"/>
      <c r="H286" s="779"/>
    </row>
    <row r="287" spans="3:8" s="146" customFormat="1" ht="12.75">
      <c r="C287" s="779"/>
      <c r="D287" s="779"/>
      <c r="E287" s="779"/>
      <c r="F287" s="779"/>
      <c r="G287" s="779"/>
      <c r="H287" s="779"/>
    </row>
    <row r="288" spans="3:8" s="146" customFormat="1" ht="12.75">
      <c r="C288" s="779"/>
      <c r="D288" s="779"/>
      <c r="E288" s="779"/>
      <c r="F288" s="779"/>
      <c r="G288" s="779"/>
      <c r="H288" s="779"/>
    </row>
    <row r="289" spans="3:8" s="146" customFormat="1" ht="12.75">
      <c r="C289" s="779"/>
      <c r="D289" s="779"/>
      <c r="E289" s="779"/>
      <c r="F289" s="779"/>
      <c r="G289" s="779"/>
      <c r="H289" s="779"/>
    </row>
    <row r="290" spans="3:8" s="146" customFormat="1" ht="12.75">
      <c r="C290" s="779"/>
      <c r="D290" s="779"/>
      <c r="E290" s="779"/>
      <c r="F290" s="779"/>
      <c r="G290" s="779"/>
      <c r="H290" s="779"/>
    </row>
    <row r="291" spans="3:8" s="146" customFormat="1" ht="12.75">
      <c r="C291" s="779"/>
      <c r="D291" s="779"/>
      <c r="E291" s="779"/>
      <c r="F291" s="779"/>
      <c r="G291" s="779"/>
      <c r="H291" s="779"/>
    </row>
    <row r="292" spans="3:8" s="146" customFormat="1" ht="12.75">
      <c r="C292" s="779"/>
      <c r="D292" s="779"/>
      <c r="E292" s="779"/>
      <c r="F292" s="779"/>
      <c r="G292" s="779"/>
      <c r="H292" s="779"/>
    </row>
    <row r="293" spans="3:8" s="146" customFormat="1" ht="12.75">
      <c r="C293" s="779"/>
      <c r="D293" s="779"/>
      <c r="E293" s="779"/>
      <c r="F293" s="779"/>
      <c r="G293" s="779"/>
      <c r="H293" s="779"/>
    </row>
    <row r="294" spans="3:8" s="146" customFormat="1" ht="12.75">
      <c r="C294" s="779"/>
      <c r="D294" s="779"/>
      <c r="E294" s="779"/>
      <c r="F294" s="779"/>
      <c r="G294" s="779"/>
      <c r="H294" s="779"/>
    </row>
    <row r="295" spans="3:8" s="146" customFormat="1" ht="12.75">
      <c r="C295" s="779"/>
      <c r="D295" s="779"/>
      <c r="E295" s="779"/>
      <c r="F295" s="779"/>
      <c r="G295" s="779"/>
      <c r="H295" s="779"/>
    </row>
    <row r="296" spans="3:8" s="146" customFormat="1" ht="12.75">
      <c r="C296" s="779"/>
      <c r="D296" s="779"/>
      <c r="E296" s="779"/>
      <c r="F296" s="779"/>
      <c r="G296" s="779"/>
      <c r="H296" s="779"/>
    </row>
    <row r="297" spans="3:8" s="146" customFormat="1" ht="12.75">
      <c r="C297" s="779"/>
      <c r="D297" s="779"/>
      <c r="E297" s="779"/>
      <c r="F297" s="779"/>
      <c r="G297" s="779"/>
      <c r="H297" s="779"/>
    </row>
    <row r="298" spans="3:8" s="146" customFormat="1" ht="12.75">
      <c r="C298" s="779"/>
      <c r="D298" s="779"/>
      <c r="E298" s="779"/>
      <c r="F298" s="779"/>
      <c r="G298" s="779"/>
      <c r="H298" s="779"/>
    </row>
    <row r="299" spans="3:8" s="146" customFormat="1" ht="12.75">
      <c r="C299" s="779"/>
      <c r="D299" s="779"/>
      <c r="E299" s="779"/>
      <c r="F299" s="779"/>
      <c r="G299" s="779"/>
      <c r="H299" s="779"/>
    </row>
    <row r="300" spans="3:8" s="146" customFormat="1" ht="12.75">
      <c r="C300" s="779"/>
      <c r="D300" s="779"/>
      <c r="E300" s="779"/>
      <c r="F300" s="779"/>
      <c r="G300" s="779"/>
      <c r="H300" s="779"/>
    </row>
    <row r="301" spans="3:8" s="146" customFormat="1" ht="12.75">
      <c r="C301" s="779"/>
      <c r="D301" s="779"/>
      <c r="E301" s="779"/>
      <c r="F301" s="779"/>
      <c r="G301" s="779"/>
      <c r="H301" s="779"/>
    </row>
    <row r="302" spans="3:8" s="146" customFormat="1" ht="12.75">
      <c r="C302" s="779"/>
      <c r="D302" s="779"/>
      <c r="E302" s="779"/>
      <c r="F302" s="779"/>
      <c r="G302" s="779"/>
      <c r="H302" s="779"/>
    </row>
    <row r="303" spans="3:8" s="146" customFormat="1" ht="12.75">
      <c r="C303" s="779"/>
      <c r="D303" s="779"/>
      <c r="E303" s="779"/>
      <c r="F303" s="779"/>
      <c r="G303" s="779"/>
      <c r="H303" s="779"/>
    </row>
    <row r="304" spans="3:8" s="146" customFormat="1" ht="12.75">
      <c r="C304" s="779"/>
      <c r="D304" s="779"/>
      <c r="E304" s="779"/>
      <c r="F304" s="779"/>
      <c r="G304" s="779"/>
      <c r="H304" s="779"/>
    </row>
    <row r="305" spans="3:8" s="146" customFormat="1" ht="12.75">
      <c r="C305" s="779"/>
      <c r="D305" s="779"/>
      <c r="E305" s="779"/>
      <c r="F305" s="779"/>
      <c r="G305" s="779"/>
      <c r="H305" s="779"/>
    </row>
    <row r="306" spans="3:8" s="146" customFormat="1" ht="12.75">
      <c r="C306" s="779"/>
      <c r="D306" s="779"/>
      <c r="E306" s="779"/>
      <c r="F306" s="779"/>
      <c r="G306" s="779"/>
      <c r="H306" s="779"/>
    </row>
    <row r="307" spans="3:8" s="146" customFormat="1" ht="12.75">
      <c r="C307" s="779"/>
      <c r="D307" s="779"/>
      <c r="E307" s="779"/>
      <c r="F307" s="779"/>
      <c r="G307" s="779"/>
      <c r="H307" s="779"/>
    </row>
    <row r="308" spans="3:8" s="146" customFormat="1" ht="12.75">
      <c r="C308" s="779"/>
      <c r="D308" s="779"/>
      <c r="E308" s="779"/>
      <c r="F308" s="779"/>
      <c r="G308" s="779"/>
      <c r="H308" s="779"/>
    </row>
    <row r="309" spans="3:8" s="146" customFormat="1" ht="12.75">
      <c r="C309" s="779"/>
      <c r="D309" s="779"/>
      <c r="E309" s="779"/>
      <c r="F309" s="779"/>
      <c r="G309" s="779"/>
      <c r="H309" s="779"/>
    </row>
    <row r="310" spans="3:8" s="146" customFormat="1" ht="12.75">
      <c r="C310" s="779"/>
      <c r="D310" s="779"/>
      <c r="E310" s="779"/>
      <c r="F310" s="779"/>
      <c r="G310" s="779"/>
      <c r="H310" s="779"/>
    </row>
    <row r="311" spans="3:8" s="146" customFormat="1" ht="12.75">
      <c r="C311" s="779"/>
      <c r="D311" s="779"/>
      <c r="E311" s="779"/>
      <c r="F311" s="779"/>
      <c r="G311" s="779"/>
      <c r="H311" s="779"/>
    </row>
    <row r="312" spans="3:8" s="146" customFormat="1" ht="12.75">
      <c r="C312" s="779"/>
      <c r="D312" s="779"/>
      <c r="E312" s="779"/>
      <c r="F312" s="779"/>
      <c r="G312" s="779"/>
      <c r="H312" s="779"/>
    </row>
    <row r="313" spans="3:8" s="146" customFormat="1" ht="12.75">
      <c r="C313" s="779"/>
      <c r="D313" s="779"/>
      <c r="E313" s="779"/>
      <c r="F313" s="779"/>
      <c r="G313" s="779"/>
      <c r="H313" s="779"/>
    </row>
    <row r="314" spans="3:8" s="146" customFormat="1" ht="12.75">
      <c r="C314" s="779"/>
      <c r="D314" s="779"/>
      <c r="E314" s="779"/>
      <c r="F314" s="779"/>
      <c r="G314" s="779"/>
      <c r="H314" s="779"/>
    </row>
    <row r="315" spans="3:8" s="146" customFormat="1" ht="12.75">
      <c r="C315" s="779"/>
      <c r="D315" s="779"/>
      <c r="E315" s="779"/>
      <c r="F315" s="779"/>
      <c r="G315" s="779"/>
      <c r="H315" s="779"/>
    </row>
    <row r="316" spans="3:8" s="146" customFormat="1" ht="12.75">
      <c r="C316" s="779"/>
      <c r="D316" s="779"/>
      <c r="E316" s="779"/>
      <c r="F316" s="779"/>
      <c r="G316" s="779"/>
      <c r="H316" s="779"/>
    </row>
    <row r="317" spans="3:8" s="146" customFormat="1" ht="12.75">
      <c r="C317" s="779"/>
      <c r="D317" s="779"/>
      <c r="E317" s="779"/>
      <c r="F317" s="779"/>
      <c r="G317" s="779"/>
      <c r="H317" s="779"/>
    </row>
    <row r="318" spans="3:8" s="146" customFormat="1" ht="12.75">
      <c r="C318" s="779"/>
      <c r="D318" s="779"/>
      <c r="E318" s="779"/>
      <c r="F318" s="779"/>
      <c r="G318" s="779"/>
      <c r="H318" s="779"/>
    </row>
    <row r="319" spans="3:8" s="146" customFormat="1" ht="12.75">
      <c r="C319" s="779"/>
      <c r="D319" s="779"/>
      <c r="E319" s="779"/>
      <c r="F319" s="779"/>
      <c r="G319" s="779"/>
      <c r="H319" s="779"/>
    </row>
    <row r="320" spans="3:8" s="146" customFormat="1" ht="12.75">
      <c r="C320" s="779"/>
      <c r="D320" s="779"/>
      <c r="E320" s="779"/>
      <c r="F320" s="779"/>
      <c r="G320" s="779"/>
      <c r="H320" s="779"/>
    </row>
    <row r="321" spans="3:8" s="146" customFormat="1" ht="12.75">
      <c r="C321" s="779"/>
      <c r="D321" s="779"/>
      <c r="E321" s="779"/>
      <c r="F321" s="779"/>
      <c r="G321" s="779"/>
      <c r="H321" s="779"/>
    </row>
    <row r="322" spans="3:8" s="146" customFormat="1" ht="12.75">
      <c r="C322" s="779"/>
      <c r="D322" s="779"/>
      <c r="E322" s="779"/>
      <c r="F322" s="779"/>
      <c r="G322" s="779"/>
      <c r="H322" s="779"/>
    </row>
    <row r="323" spans="3:8" s="146" customFormat="1" ht="12.75">
      <c r="C323" s="779"/>
      <c r="D323" s="779"/>
      <c r="E323" s="779"/>
      <c r="F323" s="779"/>
      <c r="G323" s="779"/>
      <c r="H323" s="779"/>
    </row>
    <row r="324" spans="3:8" s="146" customFormat="1" ht="12.75">
      <c r="C324" s="779"/>
      <c r="D324" s="779"/>
      <c r="E324" s="779"/>
      <c r="F324" s="779"/>
      <c r="G324" s="779"/>
      <c r="H324" s="779"/>
    </row>
    <row r="325" spans="3:8" s="146" customFormat="1" ht="12.75">
      <c r="C325" s="779"/>
      <c r="D325" s="779"/>
      <c r="E325" s="779"/>
      <c r="F325" s="779"/>
      <c r="G325" s="779"/>
      <c r="H325" s="779"/>
    </row>
    <row r="326" spans="3:8" s="146" customFormat="1" ht="12.75">
      <c r="C326" s="779"/>
      <c r="D326" s="779"/>
      <c r="E326" s="779"/>
      <c r="F326" s="779"/>
      <c r="G326" s="779"/>
      <c r="H326" s="779"/>
    </row>
    <row r="327" spans="3:8" s="146" customFormat="1" ht="12.75">
      <c r="C327" s="779"/>
      <c r="D327" s="779"/>
      <c r="E327" s="779"/>
      <c r="F327" s="779"/>
      <c r="G327" s="779"/>
      <c r="H327" s="779"/>
    </row>
    <row r="328" spans="3:8" s="146" customFormat="1" ht="12.75">
      <c r="C328" s="779"/>
      <c r="D328" s="779"/>
      <c r="E328" s="779"/>
      <c r="F328" s="779"/>
      <c r="G328" s="779"/>
      <c r="H328" s="779"/>
    </row>
    <row r="329" spans="3:8" s="146" customFormat="1" ht="12.75">
      <c r="C329" s="779"/>
      <c r="D329" s="779"/>
      <c r="E329" s="779"/>
      <c r="F329" s="779"/>
      <c r="G329" s="779"/>
      <c r="H329" s="779"/>
    </row>
    <row r="330" spans="3:8" s="146" customFormat="1" ht="12.75">
      <c r="C330" s="779"/>
      <c r="D330" s="779"/>
      <c r="E330" s="779"/>
      <c r="F330" s="779"/>
      <c r="G330" s="779"/>
      <c r="H330" s="779"/>
    </row>
    <row r="331" spans="3:8" s="146" customFormat="1" ht="12.75">
      <c r="C331" s="779"/>
      <c r="D331" s="779"/>
      <c r="E331" s="779"/>
      <c r="F331" s="779"/>
      <c r="G331" s="779"/>
      <c r="H331" s="779"/>
    </row>
    <row r="332" spans="3:8" s="146" customFormat="1" ht="12.75">
      <c r="C332" s="779"/>
      <c r="D332" s="779"/>
      <c r="E332" s="779"/>
      <c r="F332" s="779"/>
      <c r="G332" s="779"/>
      <c r="H332" s="779"/>
    </row>
    <row r="333" spans="3:8" s="146" customFormat="1" ht="12.75">
      <c r="C333" s="779"/>
      <c r="D333" s="779"/>
      <c r="E333" s="779"/>
      <c r="F333" s="779"/>
      <c r="G333" s="779"/>
      <c r="H333" s="779"/>
    </row>
    <row r="334" spans="3:8" s="146" customFormat="1" ht="12.75">
      <c r="C334" s="779"/>
      <c r="D334" s="779"/>
      <c r="E334" s="779"/>
      <c r="F334" s="779"/>
      <c r="G334" s="779"/>
      <c r="H334" s="779"/>
    </row>
    <row r="335" spans="3:8" s="146" customFormat="1" ht="12.75">
      <c r="C335" s="779"/>
      <c r="D335" s="779"/>
      <c r="E335" s="779"/>
      <c r="F335" s="779"/>
      <c r="G335" s="779"/>
      <c r="H335" s="779"/>
    </row>
    <row r="336" spans="3:8" s="146" customFormat="1" ht="12.75">
      <c r="C336" s="779"/>
      <c r="D336" s="779"/>
      <c r="E336" s="779"/>
      <c r="F336" s="779"/>
      <c r="G336" s="779"/>
      <c r="H336" s="779"/>
    </row>
    <row r="337" spans="3:8" s="146" customFormat="1" ht="12.75">
      <c r="C337" s="779"/>
      <c r="D337" s="779"/>
      <c r="E337" s="779"/>
      <c r="F337" s="779"/>
      <c r="G337" s="779"/>
      <c r="H337" s="779"/>
    </row>
    <row r="338" spans="3:8" s="146" customFormat="1" ht="12.75">
      <c r="C338" s="779"/>
      <c r="D338" s="779"/>
      <c r="E338" s="779"/>
      <c r="F338" s="779"/>
      <c r="G338" s="779"/>
      <c r="H338" s="779"/>
    </row>
    <row r="339" spans="3:8" s="146" customFormat="1" ht="12.75">
      <c r="C339" s="779"/>
      <c r="D339" s="779"/>
      <c r="E339" s="779"/>
      <c r="F339" s="779"/>
      <c r="G339" s="779"/>
      <c r="H339" s="779"/>
    </row>
    <row r="340" spans="3:8" s="146" customFormat="1" ht="12.75">
      <c r="C340" s="779"/>
      <c r="D340" s="779"/>
      <c r="E340" s="779"/>
      <c r="F340" s="779"/>
      <c r="G340" s="779"/>
      <c r="H340" s="779"/>
    </row>
    <row r="341" spans="3:8" s="146" customFormat="1" ht="12.75">
      <c r="C341" s="779"/>
      <c r="D341" s="779"/>
      <c r="E341" s="779"/>
      <c r="F341" s="779"/>
      <c r="G341" s="779"/>
      <c r="H341" s="779"/>
    </row>
    <row r="342" spans="3:8" s="146" customFormat="1" ht="12.75">
      <c r="C342" s="779"/>
      <c r="D342" s="779"/>
      <c r="E342" s="779"/>
      <c r="F342" s="779"/>
      <c r="G342" s="779"/>
      <c r="H342" s="779"/>
    </row>
    <row r="343" spans="3:8" s="146" customFormat="1" ht="12.75">
      <c r="C343" s="779"/>
      <c r="D343" s="779"/>
      <c r="E343" s="779"/>
      <c r="F343" s="779"/>
      <c r="G343" s="779"/>
      <c r="H343" s="779"/>
    </row>
    <row r="344" spans="3:8" s="146" customFormat="1" ht="12.75">
      <c r="C344" s="779"/>
      <c r="D344" s="779"/>
      <c r="E344" s="779"/>
      <c r="F344" s="779"/>
      <c r="G344" s="779"/>
      <c r="H344" s="779"/>
    </row>
    <row r="345" spans="3:8" s="146" customFormat="1" ht="12.75">
      <c r="C345" s="779"/>
      <c r="D345" s="779"/>
      <c r="E345" s="779"/>
      <c r="F345" s="779"/>
      <c r="G345" s="779"/>
      <c r="H345" s="779"/>
    </row>
    <row r="346" spans="3:8" s="146" customFormat="1" ht="12.75">
      <c r="C346" s="779"/>
      <c r="D346" s="779"/>
      <c r="E346" s="779"/>
      <c r="F346" s="779"/>
      <c r="G346" s="779"/>
      <c r="H346" s="779"/>
    </row>
    <row r="347" spans="3:8" s="146" customFormat="1" ht="12.75">
      <c r="C347" s="779"/>
      <c r="D347" s="779"/>
      <c r="E347" s="779"/>
      <c r="F347" s="779"/>
      <c r="G347" s="779"/>
      <c r="H347" s="779"/>
    </row>
    <row r="348" spans="3:8" s="146" customFormat="1" ht="12.75">
      <c r="C348" s="779"/>
      <c r="D348" s="779"/>
      <c r="E348" s="779"/>
      <c r="F348" s="779"/>
      <c r="G348" s="779"/>
      <c r="H348" s="779"/>
    </row>
    <row r="349" spans="3:8" s="146" customFormat="1" ht="12.75">
      <c r="C349" s="779"/>
      <c r="D349" s="779"/>
      <c r="E349" s="779"/>
      <c r="F349" s="779"/>
      <c r="G349" s="779"/>
      <c r="H349" s="779"/>
    </row>
    <row r="350" spans="3:8" s="146" customFormat="1" ht="12.75">
      <c r="C350" s="779"/>
      <c r="D350" s="779"/>
      <c r="E350" s="779"/>
      <c r="F350" s="779"/>
      <c r="G350" s="779"/>
      <c r="H350" s="779"/>
    </row>
    <row r="351" spans="3:8" s="146" customFormat="1" ht="12.75">
      <c r="C351" s="779"/>
      <c r="D351" s="779"/>
      <c r="E351" s="779"/>
      <c r="F351" s="779"/>
      <c r="G351" s="779"/>
      <c r="H351" s="779"/>
    </row>
    <row r="352" spans="3:8" s="146" customFormat="1" ht="12.75">
      <c r="C352" s="779"/>
      <c r="D352" s="779"/>
      <c r="E352" s="779"/>
      <c r="F352" s="779"/>
      <c r="G352" s="779"/>
      <c r="H352" s="779"/>
    </row>
    <row r="353" spans="3:8" s="146" customFormat="1" ht="12.75">
      <c r="C353" s="779"/>
      <c r="D353" s="779"/>
      <c r="E353" s="779"/>
      <c r="F353" s="779"/>
      <c r="G353" s="779"/>
      <c r="H353" s="779"/>
    </row>
    <row r="354" spans="3:8" s="146" customFormat="1" ht="12.75">
      <c r="C354" s="779"/>
      <c r="D354" s="779"/>
      <c r="E354" s="779"/>
      <c r="F354" s="779"/>
      <c r="G354" s="779"/>
      <c r="H354" s="779"/>
    </row>
    <row r="355" spans="3:8" s="146" customFormat="1" ht="12.75">
      <c r="C355" s="779"/>
      <c r="D355" s="779"/>
      <c r="E355" s="779"/>
      <c r="F355" s="779"/>
      <c r="G355" s="779"/>
      <c r="H355" s="779"/>
    </row>
    <row r="356" spans="3:8" s="146" customFormat="1" ht="12.75">
      <c r="C356" s="779"/>
      <c r="D356" s="779"/>
      <c r="E356" s="779"/>
      <c r="F356" s="779"/>
      <c r="G356" s="779"/>
      <c r="H356" s="779"/>
    </row>
    <row r="357" spans="3:8" s="146" customFormat="1" ht="12.75">
      <c r="C357" s="779"/>
      <c r="D357" s="779"/>
      <c r="E357" s="779"/>
      <c r="F357" s="779"/>
      <c r="G357" s="779"/>
      <c r="H357" s="779"/>
    </row>
    <row r="358" spans="3:8" s="146" customFormat="1" ht="12.75">
      <c r="C358" s="779"/>
      <c r="D358" s="779"/>
      <c r="E358" s="779"/>
      <c r="F358" s="779"/>
      <c r="G358" s="779"/>
      <c r="H358" s="779"/>
    </row>
    <row r="359" spans="3:8" s="146" customFormat="1" ht="12.75">
      <c r="C359" s="779"/>
      <c r="D359" s="779"/>
      <c r="E359" s="779"/>
      <c r="F359" s="779"/>
      <c r="G359" s="779"/>
      <c r="H359" s="779"/>
    </row>
    <row r="360" spans="3:8" s="146" customFormat="1" ht="12.75">
      <c r="C360" s="779"/>
      <c r="D360" s="779"/>
      <c r="E360" s="779"/>
      <c r="F360" s="779"/>
      <c r="G360" s="779"/>
      <c r="H360" s="779"/>
    </row>
    <row r="361" spans="3:8" s="146" customFormat="1" ht="12.75">
      <c r="C361" s="779"/>
      <c r="D361" s="779"/>
      <c r="E361" s="779"/>
      <c r="F361" s="779"/>
      <c r="G361" s="779"/>
      <c r="H361" s="779"/>
    </row>
    <row r="362" spans="3:8" s="146" customFormat="1" ht="12.75">
      <c r="C362" s="779"/>
      <c r="D362" s="779"/>
      <c r="E362" s="779"/>
      <c r="F362" s="779"/>
      <c r="G362" s="779"/>
      <c r="H362" s="779"/>
    </row>
    <row r="363" spans="3:8" s="146" customFormat="1" ht="12.75">
      <c r="C363" s="779"/>
      <c r="D363" s="779"/>
      <c r="E363" s="779"/>
      <c r="F363" s="779"/>
      <c r="G363" s="779"/>
      <c r="H363" s="779"/>
    </row>
    <row r="364" spans="3:8" s="146" customFormat="1" ht="12.75">
      <c r="C364" s="779"/>
      <c r="D364" s="779"/>
      <c r="E364" s="779"/>
      <c r="F364" s="779"/>
      <c r="G364" s="779"/>
      <c r="H364" s="779"/>
    </row>
    <row r="365" spans="3:8" s="146" customFormat="1" ht="12.75">
      <c r="C365" s="779"/>
      <c r="D365" s="779"/>
      <c r="E365" s="779"/>
      <c r="F365" s="779"/>
      <c r="G365" s="779"/>
      <c r="H365" s="779"/>
    </row>
    <row r="366" spans="3:8" s="146" customFormat="1" ht="12.75">
      <c r="C366" s="779"/>
      <c r="D366" s="779"/>
      <c r="E366" s="779"/>
      <c r="F366" s="779"/>
      <c r="G366" s="779"/>
      <c r="H366" s="779"/>
    </row>
    <row r="367" spans="3:8" s="146" customFormat="1" ht="12.75">
      <c r="C367" s="779"/>
      <c r="D367" s="779"/>
      <c r="E367" s="779"/>
      <c r="F367" s="779"/>
      <c r="G367" s="779"/>
      <c r="H367" s="779"/>
    </row>
    <row r="368" spans="3:8" s="146" customFormat="1" ht="12.75">
      <c r="C368" s="779"/>
      <c r="D368" s="779"/>
      <c r="E368" s="779"/>
      <c r="F368" s="779"/>
      <c r="G368" s="779"/>
      <c r="H368" s="779"/>
    </row>
    <row r="369" spans="3:8" s="146" customFormat="1" ht="12.75">
      <c r="C369" s="779"/>
      <c r="D369" s="779"/>
      <c r="E369" s="779"/>
      <c r="F369" s="779"/>
      <c r="G369" s="779"/>
      <c r="H369" s="779"/>
    </row>
    <row r="370" spans="3:8" s="146" customFormat="1" ht="12.75">
      <c r="C370" s="779"/>
      <c r="D370" s="779"/>
      <c r="E370" s="779"/>
      <c r="F370" s="779"/>
      <c r="G370" s="779"/>
      <c r="H370" s="779"/>
    </row>
    <row r="371" spans="3:8" s="146" customFormat="1" ht="12.75">
      <c r="C371" s="779"/>
      <c r="D371" s="779"/>
      <c r="E371" s="779"/>
      <c r="F371" s="779"/>
      <c r="G371" s="779"/>
      <c r="H371" s="779"/>
    </row>
    <row r="372" spans="3:8" s="146" customFormat="1" ht="12.75">
      <c r="C372" s="779"/>
      <c r="D372" s="779"/>
      <c r="E372" s="779"/>
      <c r="F372" s="779"/>
      <c r="G372" s="779"/>
      <c r="H372" s="779"/>
    </row>
    <row r="373" spans="3:8" s="146" customFormat="1" ht="12.75">
      <c r="C373" s="779"/>
      <c r="D373" s="779"/>
      <c r="E373" s="779"/>
      <c r="F373" s="779"/>
      <c r="G373" s="779"/>
      <c r="H373" s="779"/>
    </row>
    <row r="374" spans="3:8" s="146" customFormat="1" ht="12.75">
      <c r="C374" s="779"/>
      <c r="D374" s="779"/>
      <c r="E374" s="779"/>
      <c r="F374" s="779"/>
      <c r="G374" s="779"/>
      <c r="H374" s="779"/>
    </row>
    <row r="375" spans="3:8" s="146" customFormat="1" ht="12.75">
      <c r="C375" s="779"/>
      <c r="D375" s="779"/>
      <c r="E375" s="779"/>
      <c r="F375" s="779"/>
      <c r="G375" s="779"/>
      <c r="H375" s="779"/>
    </row>
    <row r="376" spans="3:8" s="146" customFormat="1" ht="12.75">
      <c r="C376" s="779"/>
      <c r="D376" s="779"/>
      <c r="E376" s="779"/>
      <c r="F376" s="779"/>
      <c r="G376" s="779"/>
      <c r="H376" s="779"/>
    </row>
    <row r="377" spans="3:8" s="146" customFormat="1" ht="12.75">
      <c r="C377" s="779"/>
      <c r="D377" s="779"/>
      <c r="E377" s="779"/>
      <c r="F377" s="779"/>
      <c r="G377" s="779"/>
      <c r="H377" s="779"/>
    </row>
    <row r="378" spans="3:8" s="146" customFormat="1" ht="12.75">
      <c r="C378" s="779"/>
      <c r="D378" s="779"/>
      <c r="E378" s="779"/>
      <c r="F378" s="779"/>
      <c r="G378" s="779"/>
      <c r="H378" s="779"/>
    </row>
    <row r="379" spans="3:8" s="146" customFormat="1" ht="12.75">
      <c r="C379" s="779"/>
      <c r="D379" s="779"/>
      <c r="E379" s="779"/>
      <c r="F379" s="779"/>
      <c r="G379" s="779"/>
      <c r="H379" s="779"/>
    </row>
    <row r="380" spans="3:8" s="146" customFormat="1" ht="12.75">
      <c r="C380" s="779"/>
      <c r="D380" s="779"/>
      <c r="E380" s="779"/>
      <c r="F380" s="779"/>
      <c r="G380" s="779"/>
      <c r="H380" s="779"/>
    </row>
    <row r="381" spans="3:8" s="146" customFormat="1" ht="12.75">
      <c r="C381" s="779"/>
      <c r="D381" s="779"/>
      <c r="E381" s="779"/>
      <c r="F381" s="779"/>
      <c r="G381" s="779"/>
      <c r="H381" s="779"/>
    </row>
    <row r="382" spans="3:8" s="146" customFormat="1" ht="12.75">
      <c r="C382" s="779"/>
      <c r="D382" s="779"/>
      <c r="E382" s="779"/>
      <c r="F382" s="779"/>
      <c r="G382" s="779"/>
      <c r="H382" s="779"/>
    </row>
    <row r="383" spans="3:8" s="146" customFormat="1" ht="12.75">
      <c r="C383" s="779"/>
      <c r="D383" s="779"/>
      <c r="E383" s="779"/>
      <c r="F383" s="779"/>
      <c r="G383" s="779"/>
      <c r="H383" s="779"/>
    </row>
    <row r="384" spans="3:8" s="146" customFormat="1" ht="12.75">
      <c r="C384" s="779"/>
      <c r="D384" s="779"/>
      <c r="E384" s="779"/>
      <c r="F384" s="779"/>
      <c r="G384" s="779"/>
      <c r="H384" s="779"/>
    </row>
    <row r="385" spans="3:8" s="146" customFormat="1" ht="12.75">
      <c r="C385" s="779"/>
      <c r="D385" s="779"/>
      <c r="E385" s="779"/>
      <c r="F385" s="779"/>
      <c r="G385" s="779"/>
      <c r="H385" s="779"/>
    </row>
    <row r="386" spans="3:8" s="146" customFormat="1" ht="12.75">
      <c r="C386" s="779"/>
      <c r="D386" s="779"/>
      <c r="E386" s="779"/>
      <c r="F386" s="779"/>
      <c r="G386" s="779"/>
      <c r="H386" s="779"/>
    </row>
    <row r="387" spans="3:8" s="146" customFormat="1" ht="12.75">
      <c r="C387" s="779"/>
      <c r="D387" s="779"/>
      <c r="E387" s="779"/>
      <c r="F387" s="779"/>
      <c r="G387" s="779"/>
      <c r="H387" s="779"/>
    </row>
    <row r="388" spans="3:8" s="146" customFormat="1" ht="12.75">
      <c r="C388" s="779"/>
      <c r="D388" s="779"/>
      <c r="E388" s="779"/>
      <c r="F388" s="779"/>
      <c r="G388" s="779"/>
      <c r="H388" s="779"/>
    </row>
    <row r="389" spans="3:8" s="146" customFormat="1" ht="12.75">
      <c r="C389" s="779"/>
      <c r="D389" s="779"/>
      <c r="E389" s="779"/>
      <c r="F389" s="779"/>
      <c r="G389" s="779"/>
      <c r="H389" s="779"/>
    </row>
    <row r="390" spans="3:8" s="146" customFormat="1" ht="12.75">
      <c r="C390" s="779"/>
      <c r="D390" s="779"/>
      <c r="E390" s="779"/>
      <c r="F390" s="779"/>
      <c r="G390" s="779"/>
      <c r="H390" s="779"/>
    </row>
    <row r="391" spans="3:8" s="146" customFormat="1" ht="12.75">
      <c r="C391" s="779"/>
      <c r="D391" s="779"/>
      <c r="E391" s="779"/>
      <c r="F391" s="779"/>
      <c r="G391" s="779"/>
      <c r="H391" s="779"/>
    </row>
    <row r="392" spans="3:8" s="146" customFormat="1" ht="12.75">
      <c r="C392" s="779"/>
      <c r="D392" s="779"/>
      <c r="E392" s="779"/>
      <c r="F392" s="779"/>
      <c r="G392" s="779"/>
      <c r="H392" s="779"/>
    </row>
    <row r="393" spans="3:8" s="146" customFormat="1" ht="12.75">
      <c r="C393" s="779"/>
      <c r="D393" s="779"/>
      <c r="E393" s="779"/>
      <c r="F393" s="779"/>
      <c r="G393" s="779"/>
      <c r="H393" s="779"/>
    </row>
    <row r="394" spans="3:8" s="146" customFormat="1" ht="12.75">
      <c r="C394" s="779"/>
      <c r="D394" s="779"/>
      <c r="E394" s="779"/>
      <c r="F394" s="779"/>
      <c r="G394" s="779"/>
      <c r="H394" s="779"/>
    </row>
    <row r="395" spans="3:8" s="146" customFormat="1" ht="12.75">
      <c r="C395" s="779"/>
      <c r="D395" s="779"/>
      <c r="E395" s="779"/>
      <c r="F395" s="779"/>
      <c r="G395" s="779"/>
      <c r="H395" s="779"/>
    </row>
    <row r="396" spans="3:8" s="146" customFormat="1" ht="12.75">
      <c r="C396" s="779"/>
      <c r="D396" s="779"/>
      <c r="E396" s="779"/>
      <c r="F396" s="779"/>
      <c r="G396" s="779"/>
      <c r="H396" s="779"/>
    </row>
    <row r="397" spans="3:8" s="146" customFormat="1" ht="12.75">
      <c r="C397" s="779"/>
      <c r="D397" s="779"/>
      <c r="E397" s="779"/>
      <c r="F397" s="779"/>
      <c r="G397" s="779"/>
      <c r="H397" s="779"/>
    </row>
    <row r="398" spans="3:8" s="146" customFormat="1" ht="12.75">
      <c r="C398" s="779"/>
      <c r="D398" s="779"/>
      <c r="E398" s="779"/>
      <c r="F398" s="779"/>
      <c r="G398" s="779"/>
      <c r="H398" s="779"/>
    </row>
    <row r="399" spans="3:8" s="146" customFormat="1" ht="12.75">
      <c r="C399" s="779"/>
      <c r="D399" s="779"/>
      <c r="E399" s="779"/>
      <c r="F399" s="779"/>
      <c r="G399" s="779"/>
      <c r="H399" s="779"/>
    </row>
    <row r="400" spans="3:8" s="146" customFormat="1" ht="12.75">
      <c r="C400" s="779"/>
      <c r="D400" s="779"/>
      <c r="E400" s="779"/>
      <c r="F400" s="779"/>
      <c r="G400" s="779"/>
      <c r="H400" s="779"/>
    </row>
    <row r="401" spans="3:8" s="146" customFormat="1" ht="12.75">
      <c r="C401" s="779"/>
      <c r="D401" s="779"/>
      <c r="E401" s="779"/>
      <c r="F401" s="779"/>
      <c r="G401" s="779"/>
      <c r="H401" s="779"/>
    </row>
    <row r="402" spans="3:8" s="146" customFormat="1" ht="12.75">
      <c r="C402" s="779"/>
      <c r="D402" s="779"/>
      <c r="E402" s="779"/>
      <c r="F402" s="779"/>
      <c r="G402" s="779"/>
      <c r="H402" s="779"/>
    </row>
    <row r="403" spans="3:8" s="146" customFormat="1" ht="12.75">
      <c r="C403" s="779"/>
      <c r="D403" s="779"/>
      <c r="E403" s="779"/>
      <c r="F403" s="779"/>
      <c r="G403" s="779"/>
      <c r="H403" s="779"/>
    </row>
    <row r="404" spans="3:8" s="146" customFormat="1" ht="12.75">
      <c r="C404" s="779"/>
      <c r="D404" s="779"/>
      <c r="E404" s="779"/>
      <c r="F404" s="779"/>
      <c r="G404" s="779"/>
      <c r="H404" s="779"/>
    </row>
    <row r="405" spans="3:8" s="146" customFormat="1" ht="12.75">
      <c r="C405" s="779"/>
      <c r="D405" s="779"/>
      <c r="E405" s="779"/>
      <c r="F405" s="779"/>
      <c r="G405" s="779"/>
      <c r="H405" s="779"/>
    </row>
    <row r="406" spans="3:8" s="146" customFormat="1" ht="12.75">
      <c r="C406" s="779"/>
      <c r="D406" s="779"/>
      <c r="E406" s="779"/>
      <c r="F406" s="779"/>
      <c r="G406" s="779"/>
      <c r="H406" s="779"/>
    </row>
    <row r="407" spans="3:8" s="146" customFormat="1" ht="12.75">
      <c r="C407" s="779"/>
      <c r="D407" s="779"/>
      <c r="E407" s="779"/>
      <c r="F407" s="779"/>
      <c r="G407" s="779"/>
      <c r="H407" s="779"/>
    </row>
    <row r="408" spans="3:8" s="146" customFormat="1" ht="12.75">
      <c r="C408" s="779"/>
      <c r="D408" s="779"/>
      <c r="E408" s="779"/>
      <c r="F408" s="779"/>
      <c r="G408" s="779"/>
      <c r="H408" s="779"/>
    </row>
    <row r="409" spans="3:8" s="146" customFormat="1" ht="12.75">
      <c r="C409" s="779"/>
      <c r="D409" s="779"/>
      <c r="E409" s="779"/>
      <c r="F409" s="779"/>
      <c r="G409" s="779"/>
      <c r="H409" s="779"/>
    </row>
    <row r="410" spans="3:8" s="146" customFormat="1" ht="12.75">
      <c r="C410" s="779"/>
      <c r="D410" s="779"/>
      <c r="E410" s="779"/>
      <c r="F410" s="779"/>
      <c r="G410" s="779"/>
      <c r="H410" s="779"/>
    </row>
    <row r="411" spans="3:8" s="146" customFormat="1" ht="12.75">
      <c r="C411" s="779"/>
      <c r="D411" s="779"/>
      <c r="E411" s="779"/>
      <c r="F411" s="779"/>
      <c r="G411" s="779"/>
      <c r="H411" s="779"/>
    </row>
    <row r="412" spans="3:8" s="146" customFormat="1" ht="12.75">
      <c r="C412" s="779"/>
      <c r="D412" s="779"/>
      <c r="E412" s="779"/>
      <c r="F412" s="779"/>
      <c r="G412" s="779"/>
      <c r="H412" s="779"/>
    </row>
    <row r="413" spans="3:8" s="146" customFormat="1" ht="12.75">
      <c r="C413" s="779"/>
      <c r="D413" s="779"/>
      <c r="E413" s="779"/>
      <c r="F413" s="779"/>
      <c r="G413" s="779"/>
      <c r="H413" s="779"/>
    </row>
    <row r="414" spans="3:8" s="146" customFormat="1" ht="12.75">
      <c r="C414" s="779"/>
      <c r="D414" s="779"/>
      <c r="E414" s="779"/>
      <c r="F414" s="779"/>
      <c r="G414" s="779"/>
      <c r="H414" s="779"/>
    </row>
    <row r="415" spans="3:8" s="146" customFormat="1" ht="12.75">
      <c r="C415" s="779"/>
      <c r="D415" s="779"/>
      <c r="E415" s="779"/>
      <c r="F415" s="779"/>
      <c r="G415" s="779"/>
      <c r="H415" s="779"/>
    </row>
    <row r="416" spans="3:8" s="146" customFormat="1" ht="12.75">
      <c r="C416" s="779"/>
      <c r="D416" s="779"/>
      <c r="E416" s="779"/>
      <c r="F416" s="779"/>
      <c r="G416" s="779"/>
      <c r="H416" s="779"/>
    </row>
    <row r="417" spans="3:8" s="146" customFormat="1" ht="12.75">
      <c r="C417" s="779"/>
      <c r="D417" s="779"/>
      <c r="E417" s="779"/>
      <c r="F417" s="779"/>
      <c r="G417" s="779"/>
      <c r="H417" s="779"/>
    </row>
    <row r="418" spans="3:8" s="146" customFormat="1" ht="12.75">
      <c r="C418" s="779"/>
      <c r="D418" s="779"/>
      <c r="E418" s="779"/>
      <c r="F418" s="779"/>
      <c r="G418" s="779"/>
      <c r="H418" s="779"/>
    </row>
    <row r="419" spans="3:8" s="146" customFormat="1" ht="12.75">
      <c r="C419" s="779"/>
      <c r="D419" s="779"/>
      <c r="E419" s="779"/>
      <c r="F419" s="779"/>
      <c r="G419" s="779"/>
      <c r="H419" s="779"/>
    </row>
    <row r="420" spans="3:8" s="146" customFormat="1" ht="12.75">
      <c r="C420" s="779"/>
      <c r="D420" s="779"/>
      <c r="E420" s="779"/>
      <c r="F420" s="779"/>
      <c r="G420" s="779"/>
      <c r="H420" s="779"/>
    </row>
    <row r="421" spans="3:8" s="146" customFormat="1" ht="12.75">
      <c r="C421" s="779"/>
      <c r="D421" s="779"/>
      <c r="E421" s="779"/>
      <c r="F421" s="779"/>
      <c r="G421" s="779"/>
      <c r="H421" s="779"/>
    </row>
    <row r="422" spans="3:8" s="146" customFormat="1" ht="12.75">
      <c r="C422" s="779"/>
      <c r="D422" s="779"/>
      <c r="E422" s="779"/>
      <c r="F422" s="779"/>
      <c r="G422" s="779"/>
      <c r="H422" s="779"/>
    </row>
    <row r="423" spans="3:8" s="146" customFormat="1" ht="12.75">
      <c r="C423" s="779"/>
      <c r="D423" s="779"/>
      <c r="E423" s="779"/>
      <c r="F423" s="779"/>
      <c r="G423" s="779"/>
      <c r="H423" s="779"/>
    </row>
    <row r="424" spans="3:8" s="146" customFormat="1" ht="12.75">
      <c r="C424" s="779"/>
      <c r="D424" s="779"/>
      <c r="E424" s="779"/>
      <c r="F424" s="779"/>
      <c r="G424" s="779"/>
      <c r="H424" s="779"/>
    </row>
    <row r="425" spans="3:8" s="146" customFormat="1" ht="12.75">
      <c r="C425" s="779"/>
      <c r="D425" s="779"/>
      <c r="E425" s="779"/>
      <c r="F425" s="779"/>
      <c r="G425" s="779"/>
      <c r="H425" s="779"/>
    </row>
    <row r="426" spans="3:8" s="146" customFormat="1" ht="12.75">
      <c r="C426" s="779"/>
      <c r="D426" s="779"/>
      <c r="E426" s="779"/>
      <c r="F426" s="779"/>
      <c r="G426" s="779"/>
      <c r="H426" s="779"/>
    </row>
    <row r="427" spans="3:8" s="146" customFormat="1" ht="12.75">
      <c r="C427" s="779"/>
      <c r="D427" s="779"/>
      <c r="E427" s="779"/>
      <c r="F427" s="779"/>
      <c r="G427" s="779"/>
      <c r="H427" s="779"/>
    </row>
    <row r="428" spans="3:8" s="146" customFormat="1" ht="12.75">
      <c r="C428" s="779"/>
      <c r="D428" s="779"/>
      <c r="E428" s="779"/>
      <c r="F428" s="779"/>
      <c r="G428" s="779"/>
      <c r="H428" s="779"/>
    </row>
    <row r="429" spans="3:8" s="146" customFormat="1" ht="12.75">
      <c r="C429" s="779"/>
      <c r="D429" s="779"/>
      <c r="E429" s="779"/>
      <c r="F429" s="779"/>
      <c r="G429" s="779"/>
      <c r="H429" s="779"/>
    </row>
    <row r="430" spans="3:8" s="146" customFormat="1" ht="12.75">
      <c r="C430" s="779"/>
      <c r="D430" s="779"/>
      <c r="E430" s="779"/>
      <c r="F430" s="779"/>
      <c r="G430" s="779"/>
      <c r="H430" s="779"/>
    </row>
    <row r="431" spans="3:8" s="146" customFormat="1" ht="12.75">
      <c r="C431" s="779"/>
      <c r="D431" s="779"/>
      <c r="E431" s="779"/>
      <c r="F431" s="779"/>
      <c r="G431" s="779"/>
      <c r="H431" s="779"/>
    </row>
    <row r="432" spans="3:8" s="146" customFormat="1" ht="12.75">
      <c r="C432" s="779"/>
      <c r="D432" s="779"/>
      <c r="E432" s="779"/>
      <c r="F432" s="779"/>
      <c r="G432" s="779"/>
      <c r="H432" s="779"/>
    </row>
    <row r="433" spans="3:8" s="146" customFormat="1" ht="12.75">
      <c r="C433" s="779"/>
      <c r="D433" s="779"/>
      <c r="E433" s="779"/>
      <c r="F433" s="779"/>
      <c r="G433" s="779"/>
      <c r="H433" s="779"/>
    </row>
    <row r="434" spans="3:8" s="146" customFormat="1" ht="12.75">
      <c r="C434" s="779"/>
      <c r="D434" s="779"/>
      <c r="E434" s="779"/>
      <c r="F434" s="779"/>
      <c r="G434" s="779"/>
      <c r="H434" s="779"/>
    </row>
    <row r="435" spans="3:8" s="146" customFormat="1" ht="12.75">
      <c r="C435" s="779"/>
      <c r="D435" s="779"/>
      <c r="E435" s="779"/>
      <c r="F435" s="779"/>
      <c r="G435" s="779"/>
      <c r="H435" s="779"/>
    </row>
    <row r="436" spans="3:8" s="146" customFormat="1" ht="12.75">
      <c r="C436" s="779"/>
      <c r="D436" s="779"/>
      <c r="E436" s="779"/>
      <c r="F436" s="779"/>
      <c r="G436" s="779"/>
      <c r="H436" s="779"/>
    </row>
    <row r="437" spans="3:8" s="146" customFormat="1" ht="12.75">
      <c r="C437" s="779"/>
      <c r="D437" s="779"/>
      <c r="E437" s="779"/>
      <c r="F437" s="779"/>
      <c r="G437" s="779"/>
      <c r="H437" s="779"/>
    </row>
    <row r="438" spans="3:8" s="146" customFormat="1" ht="12.75">
      <c r="C438" s="779"/>
      <c r="D438" s="779"/>
      <c r="E438" s="779"/>
      <c r="F438" s="779"/>
      <c r="G438" s="779"/>
      <c r="H438" s="779"/>
    </row>
    <row r="439" spans="3:8" s="146" customFormat="1" ht="12.75">
      <c r="C439" s="779"/>
      <c r="D439" s="779"/>
      <c r="E439" s="779"/>
      <c r="F439" s="779"/>
      <c r="G439" s="779"/>
      <c r="H439" s="779"/>
    </row>
    <row r="440" spans="3:8" s="146" customFormat="1" ht="12.75">
      <c r="C440" s="779"/>
      <c r="D440" s="779"/>
      <c r="E440" s="779"/>
      <c r="F440" s="779"/>
      <c r="G440" s="779"/>
      <c r="H440" s="779"/>
    </row>
    <row r="441" spans="3:8" s="146" customFormat="1" ht="12.75">
      <c r="C441" s="779"/>
      <c r="D441" s="779"/>
      <c r="E441" s="779"/>
      <c r="F441" s="779"/>
      <c r="G441" s="779"/>
      <c r="H441" s="779"/>
    </row>
    <row r="442" spans="3:8" s="146" customFormat="1" ht="12.75">
      <c r="C442" s="779"/>
      <c r="D442" s="779"/>
      <c r="E442" s="779"/>
      <c r="F442" s="779"/>
      <c r="G442" s="779"/>
      <c r="H442" s="779"/>
    </row>
    <row r="443" spans="3:8" s="146" customFormat="1" ht="12.75">
      <c r="C443" s="779"/>
      <c r="D443" s="779"/>
      <c r="E443" s="779"/>
      <c r="F443" s="779"/>
      <c r="G443" s="779"/>
      <c r="H443" s="779"/>
    </row>
    <row r="444" spans="3:8" s="146" customFormat="1" ht="12.75">
      <c r="C444" s="779"/>
      <c r="D444" s="779"/>
      <c r="E444" s="779"/>
      <c r="F444" s="779"/>
      <c r="G444" s="779"/>
      <c r="H444" s="779"/>
    </row>
    <row r="445" spans="3:8" s="146" customFormat="1" ht="12.75">
      <c r="C445" s="779"/>
      <c r="D445" s="779"/>
      <c r="E445" s="779"/>
      <c r="F445" s="779"/>
      <c r="G445" s="779"/>
      <c r="H445" s="779"/>
    </row>
    <row r="446" spans="3:8" s="146" customFormat="1" ht="12.75">
      <c r="C446" s="779"/>
      <c r="D446" s="779"/>
      <c r="E446" s="779"/>
      <c r="F446" s="779"/>
      <c r="G446" s="779"/>
      <c r="H446" s="779"/>
    </row>
    <row r="447" spans="3:8" s="146" customFormat="1" ht="12.75">
      <c r="C447" s="779"/>
      <c r="D447" s="779"/>
      <c r="E447" s="779"/>
      <c r="F447" s="779"/>
      <c r="G447" s="779"/>
      <c r="H447" s="779"/>
    </row>
    <row r="448" spans="3:8" s="146" customFormat="1" ht="12.75">
      <c r="C448" s="779"/>
      <c r="D448" s="779"/>
      <c r="E448" s="779"/>
      <c r="F448" s="779"/>
      <c r="G448" s="779"/>
      <c r="H448" s="779"/>
    </row>
    <row r="449" spans="3:8" s="146" customFormat="1" ht="12.75">
      <c r="C449" s="779"/>
      <c r="D449" s="779"/>
      <c r="E449" s="779"/>
      <c r="F449" s="779"/>
      <c r="G449" s="779"/>
      <c r="H449" s="779"/>
    </row>
    <row r="450" spans="3:8" s="146" customFormat="1" ht="12.75">
      <c r="C450" s="779"/>
      <c r="D450" s="779"/>
      <c r="E450" s="779"/>
      <c r="F450" s="779"/>
      <c r="G450" s="779"/>
      <c r="H450" s="779"/>
    </row>
    <row r="451" spans="3:8" s="146" customFormat="1" ht="12.75">
      <c r="C451" s="779"/>
      <c r="D451" s="779"/>
      <c r="E451" s="779"/>
      <c r="F451" s="779"/>
      <c r="G451" s="779"/>
      <c r="H451" s="779"/>
    </row>
    <row r="452" spans="3:8" s="146" customFormat="1" ht="12.75">
      <c r="C452" s="779"/>
      <c r="D452" s="779"/>
      <c r="E452" s="779"/>
      <c r="F452" s="779"/>
      <c r="G452" s="779"/>
      <c r="H452" s="779"/>
    </row>
    <row r="453" spans="3:8" s="146" customFormat="1" ht="12.75">
      <c r="C453" s="779"/>
      <c r="D453" s="779"/>
      <c r="E453" s="779"/>
      <c r="F453" s="779"/>
      <c r="G453" s="779"/>
      <c r="H453" s="779"/>
    </row>
    <row r="454" spans="3:8" s="146" customFormat="1" ht="12.75">
      <c r="C454" s="779"/>
      <c r="D454" s="779"/>
      <c r="E454" s="779"/>
      <c r="F454" s="779"/>
      <c r="G454" s="779"/>
      <c r="H454" s="779"/>
    </row>
    <row r="455" spans="3:8" s="146" customFormat="1" ht="12.75">
      <c r="C455" s="779"/>
      <c r="D455" s="779"/>
      <c r="E455" s="779"/>
      <c r="F455" s="779"/>
      <c r="G455" s="779"/>
      <c r="H455" s="779"/>
    </row>
    <row r="456" spans="3:8" s="146" customFormat="1" ht="12.75">
      <c r="C456" s="779"/>
      <c r="D456" s="779"/>
      <c r="E456" s="779"/>
      <c r="F456" s="779"/>
      <c r="G456" s="779"/>
      <c r="H456" s="779"/>
    </row>
    <row r="457" spans="3:8" s="146" customFormat="1" ht="12.75">
      <c r="C457" s="779"/>
      <c r="D457" s="779"/>
      <c r="E457" s="779"/>
      <c r="F457" s="779"/>
      <c r="G457" s="779"/>
      <c r="H457" s="779"/>
    </row>
    <row r="458" spans="3:8" s="146" customFormat="1" ht="12.75">
      <c r="C458" s="779"/>
      <c r="D458" s="779"/>
      <c r="E458" s="779"/>
      <c r="F458" s="779"/>
      <c r="G458" s="779"/>
      <c r="H458" s="779"/>
    </row>
    <row r="459" spans="3:8" s="146" customFormat="1" ht="12.75">
      <c r="C459" s="779"/>
      <c r="D459" s="779"/>
      <c r="E459" s="779"/>
      <c r="F459" s="779"/>
      <c r="G459" s="779"/>
      <c r="H459" s="779"/>
    </row>
    <row r="460" spans="3:8" s="146" customFormat="1" ht="12.75">
      <c r="C460" s="779"/>
      <c r="D460" s="779"/>
      <c r="E460" s="779"/>
      <c r="F460" s="779"/>
      <c r="G460" s="779"/>
      <c r="H460" s="779"/>
    </row>
    <row r="461" spans="3:8" s="146" customFormat="1" ht="12.75">
      <c r="C461" s="779"/>
      <c r="D461" s="779"/>
      <c r="E461" s="779"/>
      <c r="F461" s="779"/>
      <c r="G461" s="779"/>
      <c r="H461" s="779"/>
    </row>
    <row r="462" spans="3:8" s="146" customFormat="1" ht="12.75">
      <c r="C462" s="779"/>
      <c r="D462" s="779"/>
      <c r="E462" s="779"/>
      <c r="F462" s="779"/>
      <c r="G462" s="779"/>
      <c r="H462" s="779"/>
    </row>
    <row r="463" spans="3:8" s="146" customFormat="1" ht="12.75">
      <c r="C463" s="779"/>
      <c r="D463" s="779"/>
      <c r="E463" s="779"/>
      <c r="F463" s="779"/>
      <c r="G463" s="779"/>
      <c r="H463" s="779"/>
    </row>
    <row r="464" spans="3:8" s="146" customFormat="1" ht="12.75">
      <c r="C464" s="779"/>
      <c r="D464" s="779"/>
      <c r="E464" s="779"/>
      <c r="F464" s="779"/>
      <c r="G464" s="779"/>
      <c r="H464" s="779"/>
    </row>
    <row r="465" spans="3:8" s="146" customFormat="1" ht="12.75">
      <c r="C465" s="779"/>
      <c r="D465" s="779"/>
      <c r="E465" s="779"/>
      <c r="F465" s="779"/>
      <c r="G465" s="779"/>
      <c r="H465" s="779"/>
    </row>
    <row r="466" spans="3:8" s="146" customFormat="1" ht="12.75">
      <c r="C466" s="779"/>
      <c r="D466" s="779"/>
      <c r="E466" s="779"/>
      <c r="F466" s="779"/>
      <c r="G466" s="779"/>
      <c r="H466" s="779"/>
    </row>
    <row r="467" spans="3:8" s="146" customFormat="1" ht="12.75">
      <c r="C467" s="779"/>
      <c r="D467" s="779"/>
      <c r="E467" s="779"/>
      <c r="F467" s="779"/>
      <c r="G467" s="779"/>
      <c r="H467" s="779"/>
    </row>
    <row r="468" spans="3:8" s="146" customFormat="1" ht="12.75">
      <c r="C468" s="779"/>
      <c r="D468" s="779"/>
      <c r="E468" s="779"/>
      <c r="F468" s="779"/>
      <c r="G468" s="779"/>
      <c r="H468" s="779"/>
    </row>
    <row r="469" spans="3:8" s="146" customFormat="1" ht="12.75">
      <c r="C469" s="779"/>
      <c r="D469" s="779"/>
      <c r="E469" s="779"/>
      <c r="F469" s="779"/>
      <c r="G469" s="779"/>
      <c r="H469" s="779"/>
    </row>
    <row r="470" spans="3:8" s="146" customFormat="1" ht="12.75">
      <c r="C470" s="779"/>
      <c r="D470" s="779"/>
      <c r="E470" s="779"/>
      <c r="F470" s="779"/>
      <c r="G470" s="779"/>
      <c r="H470" s="779"/>
    </row>
    <row r="471" spans="3:8" s="146" customFormat="1" ht="12.75">
      <c r="C471" s="779"/>
      <c r="D471" s="779"/>
      <c r="E471" s="779"/>
      <c r="F471" s="779"/>
      <c r="G471" s="779"/>
      <c r="H471" s="779"/>
    </row>
    <row r="472" spans="3:8" s="146" customFormat="1" ht="12.75">
      <c r="C472" s="779"/>
      <c r="D472" s="779"/>
      <c r="E472" s="779"/>
      <c r="F472" s="779"/>
      <c r="G472" s="779"/>
      <c r="H472" s="779"/>
    </row>
    <row r="473" spans="3:8" s="146" customFormat="1" ht="12.75">
      <c r="C473" s="779"/>
      <c r="D473" s="779"/>
      <c r="E473" s="779"/>
      <c r="F473" s="779"/>
      <c r="G473" s="779"/>
      <c r="H473" s="779"/>
    </row>
    <row r="474" spans="3:8" s="146" customFormat="1" ht="12.75">
      <c r="C474" s="779"/>
      <c r="D474" s="779"/>
      <c r="E474" s="779"/>
      <c r="F474" s="779"/>
      <c r="G474" s="779"/>
      <c r="H474" s="779"/>
    </row>
    <row r="475" spans="3:8" s="146" customFormat="1" ht="12.75">
      <c r="C475" s="779"/>
      <c r="D475" s="779"/>
      <c r="E475" s="779"/>
      <c r="F475" s="779"/>
      <c r="G475" s="779"/>
      <c r="H475" s="779"/>
    </row>
    <row r="476" spans="3:8" s="146" customFormat="1" ht="12.75">
      <c r="C476" s="779"/>
      <c r="D476" s="779"/>
      <c r="E476" s="779"/>
      <c r="F476" s="779"/>
      <c r="G476" s="779"/>
      <c r="H476" s="779"/>
    </row>
    <row r="477" spans="3:8" s="146" customFormat="1" ht="12.75">
      <c r="C477" s="779"/>
      <c r="D477" s="779"/>
      <c r="E477" s="779"/>
      <c r="F477" s="779"/>
      <c r="G477" s="779"/>
      <c r="H477" s="779"/>
    </row>
    <row r="478" spans="3:8" s="146" customFormat="1" ht="12.75">
      <c r="C478" s="779"/>
      <c r="D478" s="779"/>
      <c r="E478" s="779"/>
      <c r="F478" s="779"/>
      <c r="G478" s="779"/>
      <c r="H478" s="779"/>
    </row>
    <row r="479" spans="3:8" s="146" customFormat="1" ht="12.75">
      <c r="C479" s="779"/>
      <c r="D479" s="779"/>
      <c r="E479" s="779"/>
      <c r="F479" s="779"/>
      <c r="G479" s="779"/>
      <c r="H479" s="779"/>
    </row>
    <row r="480" spans="3:8" s="146" customFormat="1" ht="12.75">
      <c r="C480" s="779"/>
      <c r="D480" s="779"/>
      <c r="E480" s="779"/>
      <c r="F480" s="779"/>
      <c r="G480" s="779"/>
      <c r="H480" s="779"/>
    </row>
    <row r="481" spans="3:8" s="146" customFormat="1" ht="12.75">
      <c r="C481" s="779"/>
      <c r="D481" s="779"/>
      <c r="E481" s="779"/>
      <c r="F481" s="779"/>
      <c r="G481" s="779"/>
      <c r="H481" s="779"/>
    </row>
    <row r="482" spans="3:8" s="146" customFormat="1" ht="12.75">
      <c r="C482" s="779"/>
      <c r="D482" s="779"/>
      <c r="E482" s="779"/>
      <c r="F482" s="779"/>
      <c r="G482" s="779"/>
      <c r="H482" s="779"/>
    </row>
    <row r="483" spans="3:8" s="146" customFormat="1" ht="12.75">
      <c r="C483" s="779"/>
      <c r="D483" s="779"/>
      <c r="E483" s="779"/>
      <c r="F483" s="779"/>
      <c r="G483" s="779"/>
      <c r="H483" s="779"/>
    </row>
    <row r="484" spans="3:8" s="146" customFormat="1" ht="12.75">
      <c r="C484" s="779"/>
      <c r="D484" s="779"/>
      <c r="E484" s="779"/>
      <c r="F484" s="779"/>
      <c r="G484" s="779"/>
      <c r="H484" s="779"/>
    </row>
    <row r="485" spans="3:8" s="146" customFormat="1" ht="12.75">
      <c r="C485" s="779"/>
      <c r="D485" s="779"/>
      <c r="E485" s="779"/>
      <c r="F485" s="779"/>
      <c r="G485" s="779"/>
      <c r="H485" s="779"/>
    </row>
    <row r="486" spans="3:8" s="146" customFormat="1" ht="12.75">
      <c r="C486" s="779"/>
      <c r="D486" s="779"/>
      <c r="E486" s="779"/>
      <c r="F486" s="779"/>
      <c r="G486" s="779"/>
      <c r="H486" s="779"/>
    </row>
    <row r="487" spans="3:8" s="146" customFormat="1" ht="12.75">
      <c r="C487" s="779"/>
      <c r="D487" s="779"/>
      <c r="E487" s="779"/>
      <c r="F487" s="779"/>
      <c r="G487" s="779"/>
      <c r="H487" s="779"/>
    </row>
    <row r="488" spans="3:8" s="146" customFormat="1" ht="12.75">
      <c r="C488" s="779"/>
      <c r="D488" s="779"/>
      <c r="E488" s="779"/>
      <c r="F488" s="779"/>
      <c r="G488" s="779"/>
      <c r="H488" s="779"/>
    </row>
    <row r="489" spans="3:8" s="146" customFormat="1" ht="12.75">
      <c r="C489" s="779"/>
      <c r="D489" s="779"/>
      <c r="E489" s="779"/>
      <c r="F489" s="779"/>
      <c r="G489" s="779"/>
      <c r="H489" s="779"/>
    </row>
    <row r="490" spans="3:8" s="146" customFormat="1" ht="12.75">
      <c r="C490" s="779"/>
      <c r="D490" s="779"/>
      <c r="E490" s="779"/>
      <c r="F490" s="779"/>
      <c r="G490" s="779"/>
      <c r="H490" s="779"/>
    </row>
    <row r="491" spans="3:8" s="146" customFormat="1" ht="12.75">
      <c r="C491" s="779"/>
      <c r="D491" s="779"/>
      <c r="E491" s="779"/>
      <c r="F491" s="779"/>
      <c r="G491" s="779"/>
      <c r="H491" s="779"/>
    </row>
    <row r="492" spans="3:8" s="146" customFormat="1" ht="12.75">
      <c r="C492" s="779"/>
      <c r="D492" s="779"/>
      <c r="E492" s="779"/>
      <c r="F492" s="779"/>
      <c r="G492" s="779"/>
      <c r="H492" s="779"/>
    </row>
    <row r="493" spans="3:8" s="146" customFormat="1" ht="12.75">
      <c r="C493" s="779"/>
      <c r="D493" s="779"/>
      <c r="E493" s="779"/>
      <c r="F493" s="779"/>
      <c r="G493" s="779"/>
      <c r="H493" s="779"/>
    </row>
    <row r="494" spans="3:8" s="146" customFormat="1" ht="12.75">
      <c r="C494" s="779"/>
      <c r="D494" s="779"/>
      <c r="E494" s="779"/>
      <c r="F494" s="779"/>
      <c r="G494" s="779"/>
      <c r="H494" s="779"/>
    </row>
    <row r="495" spans="3:8" s="146" customFormat="1" ht="12.75">
      <c r="C495" s="779"/>
      <c r="D495" s="779"/>
      <c r="E495" s="779"/>
      <c r="F495" s="779"/>
      <c r="G495" s="779"/>
      <c r="H495" s="779"/>
    </row>
    <row r="496" spans="3:8" s="146" customFormat="1" ht="12.75">
      <c r="C496" s="779"/>
      <c r="D496" s="779"/>
      <c r="E496" s="779"/>
      <c r="F496" s="779"/>
      <c r="G496" s="779"/>
      <c r="H496" s="779"/>
    </row>
    <row r="497" spans="3:8" s="146" customFormat="1" ht="12.75">
      <c r="C497" s="779"/>
      <c r="D497" s="779"/>
      <c r="E497" s="779"/>
      <c r="F497" s="779"/>
      <c r="G497" s="779"/>
      <c r="H497" s="779"/>
    </row>
    <row r="498" spans="3:8" s="146" customFormat="1" ht="12.75">
      <c r="C498" s="779"/>
      <c r="D498" s="779"/>
      <c r="E498" s="779"/>
      <c r="F498" s="779"/>
      <c r="G498" s="779"/>
      <c r="H498" s="779"/>
    </row>
    <row r="499" spans="3:8" s="146" customFormat="1" ht="12.75">
      <c r="C499" s="779"/>
      <c r="D499" s="779"/>
      <c r="E499" s="779"/>
      <c r="F499" s="779"/>
      <c r="G499" s="779"/>
      <c r="H499" s="779"/>
    </row>
    <row r="500" spans="3:8" s="146" customFormat="1" ht="12.75">
      <c r="C500" s="779"/>
      <c r="D500" s="779"/>
      <c r="E500" s="779"/>
      <c r="F500" s="779"/>
      <c r="G500" s="779"/>
      <c r="H500" s="779"/>
    </row>
    <row r="501" spans="3:8" s="146" customFormat="1" ht="12.75">
      <c r="C501" s="779"/>
      <c r="D501" s="779"/>
      <c r="E501" s="779"/>
      <c r="F501" s="779"/>
      <c r="G501" s="779"/>
      <c r="H501" s="779"/>
    </row>
    <row r="502" spans="3:8" s="146" customFormat="1" ht="12.75">
      <c r="C502" s="779"/>
      <c r="D502" s="779"/>
      <c r="E502" s="779"/>
      <c r="F502" s="779"/>
      <c r="G502" s="779"/>
      <c r="H502" s="779"/>
    </row>
    <row r="503" spans="3:8" s="146" customFormat="1" ht="12.75">
      <c r="C503" s="779"/>
      <c r="D503" s="779"/>
      <c r="E503" s="779"/>
      <c r="F503" s="779"/>
      <c r="G503" s="779"/>
      <c r="H503" s="779"/>
    </row>
    <row r="504" spans="3:8" s="146" customFormat="1" ht="12.75">
      <c r="C504" s="779"/>
      <c r="D504" s="779"/>
      <c r="E504" s="779"/>
      <c r="F504" s="779"/>
      <c r="G504" s="779"/>
      <c r="H504" s="779"/>
    </row>
    <row r="505" spans="3:8" s="146" customFormat="1" ht="12.75">
      <c r="C505" s="779"/>
      <c r="D505" s="779"/>
      <c r="E505" s="779"/>
      <c r="F505" s="779"/>
      <c r="G505" s="779"/>
      <c r="H505" s="779"/>
    </row>
    <row r="506" spans="3:8" s="146" customFormat="1" ht="12.75">
      <c r="C506" s="779"/>
      <c r="D506" s="779"/>
      <c r="E506" s="779"/>
      <c r="F506" s="779"/>
      <c r="G506" s="779"/>
      <c r="H506" s="779"/>
    </row>
    <row r="507" spans="3:8" s="146" customFormat="1" ht="12.75">
      <c r="C507" s="779"/>
      <c r="D507" s="779"/>
      <c r="E507" s="779"/>
      <c r="F507" s="779"/>
      <c r="G507" s="779"/>
      <c r="H507" s="779"/>
    </row>
    <row r="508" spans="3:8" s="146" customFormat="1" ht="12.75">
      <c r="C508" s="779"/>
      <c r="D508" s="779"/>
      <c r="E508" s="779"/>
      <c r="F508" s="779"/>
      <c r="G508" s="779"/>
      <c r="H508" s="779"/>
    </row>
    <row r="509" spans="3:8" s="146" customFormat="1" ht="12.75">
      <c r="C509" s="779"/>
      <c r="D509" s="779"/>
      <c r="E509" s="779"/>
      <c r="F509" s="779"/>
      <c r="G509" s="779"/>
      <c r="H509" s="779"/>
    </row>
    <row r="510" spans="3:8" s="146" customFormat="1" ht="12.75">
      <c r="C510" s="779"/>
      <c r="D510" s="779"/>
      <c r="E510" s="779"/>
      <c r="F510" s="779"/>
      <c r="G510" s="779"/>
      <c r="H510" s="779"/>
    </row>
    <row r="511" spans="3:8" s="146" customFormat="1" ht="12.75">
      <c r="C511" s="779"/>
      <c r="D511" s="779"/>
      <c r="E511" s="779"/>
      <c r="F511" s="779"/>
      <c r="G511" s="779"/>
      <c r="H511" s="779"/>
    </row>
    <row r="512" spans="3:8" s="146" customFormat="1" ht="12.75">
      <c r="C512" s="779"/>
      <c r="D512" s="779"/>
      <c r="E512" s="779"/>
      <c r="F512" s="779"/>
      <c r="G512" s="779"/>
      <c r="H512" s="779"/>
    </row>
    <row r="513" spans="3:8" s="146" customFormat="1" ht="12.75">
      <c r="C513" s="779"/>
      <c r="D513" s="779"/>
      <c r="E513" s="779"/>
      <c r="F513" s="779"/>
      <c r="G513" s="779"/>
      <c r="H513" s="779"/>
    </row>
    <row r="514" spans="3:8" s="146" customFormat="1" ht="12.75">
      <c r="C514" s="779"/>
      <c r="D514" s="779"/>
      <c r="E514" s="779"/>
      <c r="F514" s="779"/>
      <c r="G514" s="779"/>
      <c r="H514" s="779"/>
    </row>
    <row r="515" spans="3:8" s="146" customFormat="1" ht="12.75">
      <c r="C515" s="779"/>
      <c r="D515" s="779"/>
      <c r="E515" s="779"/>
      <c r="F515" s="779"/>
      <c r="G515" s="779"/>
      <c r="H515" s="779"/>
    </row>
    <row r="516" spans="3:8" s="146" customFormat="1" ht="12.75">
      <c r="C516" s="779"/>
      <c r="D516" s="779"/>
      <c r="E516" s="779"/>
      <c r="F516" s="779"/>
      <c r="G516" s="779"/>
      <c r="H516" s="779"/>
    </row>
    <row r="517" spans="3:8" s="146" customFormat="1" ht="12.75">
      <c r="C517" s="779"/>
      <c r="D517" s="779"/>
      <c r="E517" s="779"/>
      <c r="F517" s="779"/>
      <c r="G517" s="779"/>
      <c r="H517" s="779"/>
    </row>
    <row r="518" spans="3:8" s="146" customFormat="1" ht="12.75">
      <c r="C518" s="779"/>
      <c r="D518" s="779"/>
      <c r="E518" s="779"/>
      <c r="F518" s="779"/>
      <c r="G518" s="779"/>
      <c r="H518" s="779"/>
    </row>
    <row r="519" spans="3:8" s="146" customFormat="1" ht="12.75">
      <c r="C519" s="779"/>
      <c r="D519" s="779"/>
      <c r="E519" s="779"/>
      <c r="F519" s="779"/>
      <c r="G519" s="779"/>
      <c r="H519" s="779"/>
    </row>
    <row r="520" spans="3:8" s="146" customFormat="1" ht="12.75">
      <c r="C520" s="779"/>
      <c r="D520" s="779"/>
      <c r="E520" s="779"/>
      <c r="F520" s="779"/>
      <c r="G520" s="779"/>
      <c r="H520" s="779"/>
    </row>
    <row r="521" spans="3:8" s="146" customFormat="1" ht="12.75">
      <c r="C521" s="779"/>
      <c r="D521" s="779"/>
      <c r="E521" s="779"/>
      <c r="F521" s="779"/>
      <c r="G521" s="779"/>
      <c r="H521" s="779"/>
    </row>
    <row r="522" spans="3:8" s="146" customFormat="1" ht="12.75">
      <c r="C522" s="779"/>
      <c r="D522" s="779"/>
      <c r="E522" s="779"/>
      <c r="F522" s="779"/>
      <c r="G522" s="779"/>
      <c r="H522" s="779"/>
    </row>
    <row r="523" spans="3:8" s="146" customFormat="1" ht="12.75">
      <c r="C523" s="779"/>
      <c r="D523" s="779"/>
      <c r="E523" s="779"/>
      <c r="F523" s="779"/>
      <c r="G523" s="779"/>
      <c r="H523" s="779"/>
    </row>
    <row r="524" spans="3:8" s="146" customFormat="1" ht="12.75">
      <c r="C524" s="779"/>
      <c r="D524" s="779"/>
      <c r="E524" s="779"/>
      <c r="F524" s="779"/>
      <c r="G524" s="779"/>
      <c r="H524" s="779"/>
    </row>
    <row r="525" spans="3:8" s="146" customFormat="1" ht="12.75">
      <c r="C525" s="779"/>
      <c r="D525" s="779"/>
      <c r="E525" s="779"/>
      <c r="F525" s="779"/>
      <c r="G525" s="779"/>
      <c r="H525" s="779"/>
    </row>
    <row r="526" spans="3:8" s="146" customFormat="1" ht="12.75">
      <c r="C526" s="779"/>
      <c r="D526" s="779"/>
      <c r="E526" s="779"/>
      <c r="F526" s="779"/>
      <c r="G526" s="779"/>
      <c r="H526" s="779"/>
    </row>
    <row r="527" spans="3:8" s="146" customFormat="1" ht="12.75">
      <c r="C527" s="779"/>
      <c r="D527" s="779"/>
      <c r="E527" s="779"/>
      <c r="F527" s="779"/>
      <c r="G527" s="779"/>
      <c r="H527" s="779"/>
    </row>
    <row r="528" spans="3:8" s="146" customFormat="1" ht="12.75">
      <c r="C528" s="779"/>
      <c r="D528" s="779"/>
      <c r="E528" s="779"/>
      <c r="F528" s="779"/>
      <c r="G528" s="779"/>
      <c r="H528" s="779"/>
    </row>
    <row r="529" spans="3:8" s="146" customFormat="1" ht="12.75">
      <c r="C529" s="779"/>
      <c r="D529" s="779"/>
      <c r="E529" s="779"/>
      <c r="F529" s="779"/>
      <c r="G529" s="779"/>
      <c r="H529" s="779"/>
    </row>
    <row r="530" spans="3:8" s="146" customFormat="1" ht="12.75">
      <c r="C530" s="779"/>
      <c r="D530" s="779"/>
      <c r="E530" s="779"/>
      <c r="F530" s="779"/>
      <c r="G530" s="779"/>
      <c r="H530" s="779"/>
    </row>
    <row r="531" spans="3:8" s="146" customFormat="1" ht="12.75">
      <c r="C531" s="779"/>
      <c r="D531" s="779"/>
      <c r="E531" s="779"/>
      <c r="F531" s="779"/>
      <c r="G531" s="779"/>
      <c r="H531" s="779"/>
    </row>
    <row r="532" spans="3:8" s="146" customFormat="1" ht="12.75">
      <c r="C532" s="779"/>
      <c r="D532" s="779"/>
      <c r="E532" s="779"/>
      <c r="F532" s="779"/>
      <c r="G532" s="779"/>
      <c r="H532" s="779"/>
    </row>
    <row r="533" spans="3:8" s="146" customFormat="1" ht="12.75">
      <c r="C533" s="779"/>
      <c r="D533" s="779"/>
      <c r="E533" s="779"/>
      <c r="F533" s="779"/>
      <c r="G533" s="779"/>
      <c r="H533" s="779"/>
    </row>
    <row r="534" spans="3:8" s="146" customFormat="1" ht="12.75">
      <c r="C534" s="779"/>
      <c r="D534" s="779"/>
      <c r="E534" s="779"/>
      <c r="F534" s="779"/>
      <c r="G534" s="779"/>
      <c r="H534" s="779"/>
    </row>
    <row r="535" spans="3:8" s="146" customFormat="1" ht="12.75">
      <c r="C535" s="779"/>
      <c r="D535" s="779"/>
      <c r="E535" s="779"/>
      <c r="F535" s="779"/>
      <c r="G535" s="779"/>
      <c r="H535" s="779"/>
    </row>
    <row r="536" spans="3:8" s="146" customFormat="1" ht="12.75">
      <c r="C536" s="779"/>
      <c r="D536" s="779"/>
      <c r="E536" s="779"/>
      <c r="F536" s="779"/>
      <c r="G536" s="779"/>
      <c r="H536" s="779"/>
    </row>
    <row r="537" spans="3:8" s="146" customFormat="1" ht="12.75">
      <c r="C537" s="779"/>
      <c r="D537" s="779"/>
      <c r="E537" s="779"/>
      <c r="F537" s="779"/>
      <c r="G537" s="779"/>
      <c r="H537" s="779"/>
    </row>
    <row r="538" spans="3:8" s="146" customFormat="1" ht="12.75">
      <c r="C538" s="779"/>
      <c r="D538" s="779"/>
      <c r="E538" s="779"/>
      <c r="F538" s="779"/>
      <c r="G538" s="779"/>
      <c r="H538" s="779"/>
    </row>
    <row r="539" spans="3:8" s="146" customFormat="1" ht="12.75">
      <c r="C539" s="779"/>
      <c r="D539" s="779"/>
      <c r="E539" s="779"/>
      <c r="F539" s="779"/>
      <c r="G539" s="779"/>
      <c r="H539" s="779"/>
    </row>
    <row r="540" spans="3:8" s="146" customFormat="1" ht="12.75">
      <c r="C540" s="779"/>
      <c r="D540" s="779"/>
      <c r="E540" s="779"/>
      <c r="F540" s="779"/>
      <c r="G540" s="779"/>
      <c r="H540" s="779"/>
    </row>
    <row r="541" spans="3:8" s="146" customFormat="1" ht="12.75">
      <c r="C541" s="779"/>
      <c r="D541" s="779"/>
      <c r="E541" s="779"/>
      <c r="F541" s="779"/>
      <c r="G541" s="779"/>
      <c r="H541" s="779"/>
    </row>
    <row r="542" spans="3:8" s="146" customFormat="1" ht="12.75">
      <c r="C542" s="779"/>
      <c r="D542" s="779"/>
      <c r="E542" s="779"/>
      <c r="F542" s="779"/>
      <c r="G542" s="779"/>
      <c r="H542" s="779"/>
    </row>
    <row r="543" spans="3:8" s="146" customFormat="1" ht="12.75">
      <c r="C543" s="779"/>
      <c r="D543" s="779"/>
      <c r="E543" s="779"/>
      <c r="F543" s="779"/>
      <c r="G543" s="779"/>
      <c r="H543" s="779"/>
    </row>
    <row r="544" spans="3:8" s="146" customFormat="1" ht="12.75">
      <c r="C544" s="779"/>
      <c r="D544" s="779"/>
      <c r="E544" s="779"/>
      <c r="F544" s="779"/>
      <c r="G544" s="779"/>
      <c r="H544" s="779"/>
    </row>
    <row r="545" spans="3:8" s="146" customFormat="1" ht="12.75">
      <c r="C545" s="779"/>
      <c r="D545" s="779"/>
      <c r="E545" s="779"/>
      <c r="F545" s="779"/>
      <c r="G545" s="779"/>
      <c r="H545" s="779"/>
    </row>
    <row r="546" spans="3:8" s="146" customFormat="1" ht="12.75">
      <c r="C546" s="779"/>
      <c r="D546" s="779"/>
      <c r="E546" s="779"/>
      <c r="F546" s="779"/>
      <c r="G546" s="779"/>
      <c r="H546" s="779"/>
    </row>
    <row r="547" spans="3:8" s="146" customFormat="1" ht="12.75">
      <c r="C547" s="779"/>
      <c r="D547" s="779"/>
      <c r="E547" s="779"/>
      <c r="F547" s="779"/>
      <c r="G547" s="779"/>
      <c r="H547" s="779"/>
    </row>
    <row r="548" spans="3:8" s="146" customFormat="1" ht="12.75">
      <c r="C548" s="779"/>
      <c r="D548" s="779"/>
      <c r="E548" s="779"/>
      <c r="F548" s="779"/>
      <c r="G548" s="779"/>
      <c r="H548" s="779"/>
    </row>
    <row r="549" spans="3:8" s="146" customFormat="1" ht="12.75">
      <c r="C549" s="779"/>
      <c r="D549" s="779"/>
      <c r="E549" s="779"/>
      <c r="F549" s="779"/>
      <c r="G549" s="779"/>
      <c r="H549" s="779"/>
    </row>
    <row r="550" spans="3:8" s="146" customFormat="1" ht="12.75">
      <c r="C550" s="779"/>
      <c r="D550" s="779"/>
      <c r="E550" s="779"/>
      <c r="F550" s="779"/>
      <c r="G550" s="779"/>
      <c r="H550" s="779"/>
    </row>
    <row r="551" spans="3:8" s="146" customFormat="1" ht="12.75">
      <c r="C551" s="779"/>
      <c r="D551" s="779"/>
      <c r="E551" s="779"/>
      <c r="F551" s="779"/>
      <c r="G551" s="779"/>
      <c r="H551" s="779"/>
    </row>
    <row r="552" spans="3:8" s="146" customFormat="1" ht="12.75">
      <c r="C552" s="779"/>
      <c r="D552" s="779"/>
      <c r="E552" s="779"/>
      <c r="F552" s="779"/>
      <c r="G552" s="779"/>
      <c r="H552" s="779"/>
    </row>
    <row r="553" spans="3:8" s="146" customFormat="1" ht="12.75">
      <c r="C553" s="779"/>
      <c r="D553" s="779"/>
      <c r="E553" s="779"/>
      <c r="F553" s="779"/>
      <c r="G553" s="779"/>
      <c r="H553" s="779"/>
    </row>
    <row r="554" spans="3:8" s="146" customFormat="1" ht="12.75">
      <c r="C554" s="779"/>
      <c r="D554" s="779"/>
      <c r="E554" s="779"/>
      <c r="F554" s="779"/>
      <c r="G554" s="779"/>
      <c r="H554" s="779"/>
    </row>
    <row r="555" spans="3:8" s="146" customFormat="1" ht="12.75">
      <c r="C555" s="779"/>
      <c r="D555" s="779"/>
      <c r="E555" s="779"/>
      <c r="F555" s="779"/>
      <c r="G555" s="779"/>
      <c r="H555" s="779"/>
    </row>
    <row r="556" spans="3:8" s="146" customFormat="1" ht="12.75">
      <c r="C556" s="779"/>
      <c r="D556" s="779"/>
      <c r="E556" s="779"/>
      <c r="F556" s="779"/>
      <c r="G556" s="779"/>
      <c r="H556" s="779"/>
    </row>
    <row r="557" spans="3:8" s="146" customFormat="1" ht="12.75">
      <c r="C557" s="779"/>
      <c r="D557" s="779"/>
      <c r="E557" s="779"/>
      <c r="F557" s="779"/>
      <c r="G557" s="779"/>
      <c r="H557" s="779"/>
    </row>
    <row r="558" spans="3:8" s="146" customFormat="1" ht="12.75">
      <c r="C558" s="779"/>
      <c r="D558" s="779"/>
      <c r="E558" s="779"/>
      <c r="F558" s="779"/>
      <c r="G558" s="779"/>
      <c r="H558" s="779"/>
    </row>
    <row r="559" spans="3:8" s="146" customFormat="1" ht="12.75">
      <c r="C559" s="779"/>
      <c r="D559" s="779"/>
      <c r="E559" s="779"/>
      <c r="F559" s="779"/>
      <c r="G559" s="779"/>
      <c r="H559" s="779"/>
    </row>
    <row r="560" spans="3:8" s="146" customFormat="1" ht="12.75">
      <c r="C560" s="779"/>
      <c r="D560" s="779"/>
      <c r="E560" s="779"/>
      <c r="F560" s="779"/>
      <c r="G560" s="779"/>
      <c r="H560" s="779"/>
    </row>
    <row r="561" spans="3:8" s="146" customFormat="1" ht="12.75">
      <c r="C561" s="779"/>
      <c r="D561" s="779"/>
      <c r="E561" s="779"/>
      <c r="F561" s="779"/>
      <c r="G561" s="779"/>
      <c r="H561" s="779"/>
    </row>
    <row r="562" spans="3:8" s="146" customFormat="1" ht="12.75">
      <c r="C562" s="779"/>
      <c r="D562" s="779"/>
      <c r="E562" s="779"/>
      <c r="F562" s="779"/>
      <c r="G562" s="779"/>
      <c r="H562" s="779"/>
    </row>
    <row r="563" spans="3:8" s="146" customFormat="1" ht="12.75">
      <c r="C563" s="779"/>
      <c r="D563" s="779"/>
      <c r="E563" s="779"/>
      <c r="F563" s="779"/>
      <c r="G563" s="779"/>
      <c r="H563" s="779"/>
    </row>
    <row r="564" spans="3:8" s="146" customFormat="1" ht="12.75">
      <c r="C564" s="779"/>
      <c r="D564" s="779"/>
      <c r="E564" s="779"/>
      <c r="F564" s="779"/>
      <c r="G564" s="779"/>
      <c r="H564" s="779"/>
    </row>
    <row r="565" spans="3:8" s="146" customFormat="1" ht="12.75">
      <c r="C565" s="779"/>
      <c r="D565" s="779"/>
      <c r="E565" s="779"/>
      <c r="F565" s="779"/>
      <c r="G565" s="779"/>
      <c r="H565" s="779"/>
    </row>
    <row r="566" spans="3:8" s="146" customFormat="1" ht="12.75">
      <c r="C566" s="779"/>
      <c r="D566" s="779"/>
      <c r="E566" s="779"/>
      <c r="F566" s="779"/>
      <c r="G566" s="779"/>
      <c r="H566" s="779"/>
    </row>
    <row r="567" spans="3:8" s="146" customFormat="1" ht="12.75">
      <c r="C567" s="779"/>
      <c r="D567" s="779"/>
      <c r="E567" s="779"/>
      <c r="F567" s="779"/>
      <c r="G567" s="779"/>
      <c r="H567" s="779"/>
    </row>
    <row r="568" spans="3:8" s="146" customFormat="1" ht="12.75">
      <c r="C568" s="779"/>
      <c r="D568" s="779"/>
      <c r="E568" s="779"/>
      <c r="F568" s="779"/>
      <c r="G568" s="779"/>
      <c r="H568" s="779"/>
    </row>
    <row r="569" spans="3:8" s="146" customFormat="1" ht="12.75">
      <c r="C569" s="779"/>
      <c r="D569" s="779"/>
      <c r="E569" s="779"/>
      <c r="F569" s="779"/>
      <c r="G569" s="779"/>
      <c r="H569" s="779"/>
    </row>
    <row r="570" spans="3:8" s="146" customFormat="1" ht="12.75">
      <c r="C570" s="779"/>
      <c r="D570" s="779"/>
      <c r="E570" s="779"/>
      <c r="F570" s="779"/>
      <c r="G570" s="779"/>
      <c r="H570" s="779"/>
    </row>
    <row r="571" spans="3:8" s="146" customFormat="1" ht="12.75">
      <c r="C571" s="779"/>
      <c r="D571" s="779"/>
      <c r="E571" s="779"/>
      <c r="F571" s="779"/>
      <c r="G571" s="779"/>
      <c r="H571" s="779"/>
    </row>
    <row r="572" spans="3:8" s="146" customFormat="1" ht="12.75">
      <c r="C572" s="779"/>
      <c r="D572" s="779"/>
      <c r="E572" s="779"/>
      <c r="F572" s="779"/>
      <c r="G572" s="779"/>
      <c r="H572" s="779"/>
    </row>
    <row r="573" spans="3:8" s="146" customFormat="1" ht="12.75">
      <c r="C573" s="779"/>
      <c r="D573" s="779"/>
      <c r="E573" s="779"/>
      <c r="F573" s="779"/>
      <c r="G573" s="779"/>
      <c r="H573" s="779"/>
    </row>
    <row r="574" spans="3:8" s="146" customFormat="1" ht="12.75">
      <c r="C574" s="779"/>
      <c r="D574" s="779"/>
      <c r="E574" s="779"/>
      <c r="F574" s="779"/>
      <c r="G574" s="779"/>
      <c r="H574" s="779"/>
    </row>
    <row r="575" spans="3:8" s="146" customFormat="1" ht="12.75">
      <c r="C575" s="779"/>
      <c r="D575" s="779"/>
      <c r="E575" s="779"/>
      <c r="F575" s="779"/>
      <c r="G575" s="779"/>
      <c r="H575" s="779"/>
    </row>
    <row r="576" spans="3:8" s="146" customFormat="1" ht="12.75">
      <c r="C576" s="779"/>
      <c r="D576" s="779"/>
      <c r="E576" s="779"/>
      <c r="F576" s="779"/>
      <c r="G576" s="779"/>
      <c r="H576" s="779"/>
    </row>
    <row r="577" spans="3:8" s="146" customFormat="1" ht="12.75">
      <c r="C577" s="779"/>
      <c r="D577" s="779"/>
      <c r="E577" s="779"/>
      <c r="F577" s="779"/>
      <c r="G577" s="779"/>
      <c r="H577" s="779"/>
    </row>
    <row r="578" spans="3:8" s="146" customFormat="1" ht="12.75">
      <c r="C578" s="779"/>
      <c r="D578" s="779"/>
      <c r="E578" s="779"/>
      <c r="F578" s="779"/>
      <c r="G578" s="779"/>
      <c r="H578" s="779"/>
    </row>
    <row r="579" spans="3:8" s="146" customFormat="1" ht="12.75">
      <c r="C579" s="779"/>
      <c r="D579" s="779"/>
      <c r="E579" s="779"/>
      <c r="F579" s="779"/>
      <c r="G579" s="779"/>
      <c r="H579" s="779"/>
    </row>
    <row r="580" spans="3:8" s="146" customFormat="1" ht="12.75">
      <c r="C580" s="779"/>
      <c r="D580" s="779"/>
      <c r="E580" s="779"/>
      <c r="F580" s="779"/>
      <c r="G580" s="779"/>
      <c r="H580" s="779"/>
    </row>
    <row r="581" spans="3:8" s="146" customFormat="1" ht="12.75">
      <c r="C581" s="779"/>
      <c r="D581" s="779"/>
      <c r="E581" s="779"/>
      <c r="F581" s="779"/>
      <c r="G581" s="779"/>
      <c r="H581" s="779"/>
    </row>
    <row r="582" spans="3:8" s="146" customFormat="1" ht="12.75">
      <c r="C582" s="779"/>
      <c r="D582" s="779"/>
      <c r="E582" s="779"/>
      <c r="F582" s="779"/>
      <c r="G582" s="779"/>
      <c r="H582" s="779"/>
    </row>
    <row r="583" spans="3:8" s="146" customFormat="1" ht="12.75">
      <c r="C583" s="779"/>
      <c r="D583" s="779"/>
      <c r="E583" s="779"/>
      <c r="F583" s="779"/>
      <c r="G583" s="779"/>
      <c r="H583" s="779"/>
    </row>
    <row r="584" spans="3:8" s="146" customFormat="1" ht="12.75">
      <c r="C584" s="779"/>
      <c r="D584" s="779"/>
      <c r="E584" s="779"/>
      <c r="F584" s="779"/>
      <c r="G584" s="779"/>
      <c r="H584" s="779"/>
    </row>
    <row r="585" spans="3:8" s="146" customFormat="1" ht="12.75">
      <c r="C585" s="779"/>
      <c r="D585" s="779"/>
      <c r="E585" s="779"/>
      <c r="F585" s="779"/>
      <c r="G585" s="779"/>
      <c r="H585" s="779"/>
    </row>
    <row r="586" spans="3:8" s="146" customFormat="1" ht="12.75">
      <c r="C586" s="779"/>
      <c r="D586" s="779"/>
      <c r="E586" s="779"/>
      <c r="F586" s="779"/>
      <c r="G586" s="779"/>
      <c r="H586" s="779"/>
    </row>
    <row r="587" spans="3:8" s="146" customFormat="1" ht="12.75">
      <c r="C587" s="779"/>
      <c r="D587" s="779"/>
      <c r="E587" s="779"/>
      <c r="F587" s="779"/>
      <c r="G587" s="779"/>
      <c r="H587" s="779"/>
    </row>
    <row r="588" spans="3:8" s="146" customFormat="1" ht="12.75">
      <c r="C588" s="779"/>
      <c r="D588" s="779"/>
      <c r="E588" s="779"/>
      <c r="F588" s="779"/>
      <c r="G588" s="779"/>
      <c r="H588" s="779"/>
    </row>
    <row r="589" spans="3:8" s="146" customFormat="1" ht="12.75">
      <c r="C589" s="779"/>
      <c r="D589" s="779"/>
      <c r="E589" s="779"/>
      <c r="F589" s="779"/>
      <c r="G589" s="779"/>
      <c r="H589" s="779"/>
    </row>
    <row r="590" spans="3:8" s="146" customFormat="1" ht="12.75">
      <c r="C590" s="779"/>
      <c r="D590" s="779"/>
      <c r="E590" s="779"/>
      <c r="F590" s="779"/>
      <c r="G590" s="779"/>
      <c r="H590" s="779"/>
    </row>
    <row r="591" spans="3:8" s="146" customFormat="1" ht="12.75">
      <c r="C591" s="779"/>
      <c r="D591" s="779"/>
      <c r="E591" s="779"/>
      <c r="F591" s="779"/>
      <c r="G591" s="779"/>
      <c r="H591" s="779"/>
    </row>
    <row r="592" spans="3:8" s="146" customFormat="1" ht="12.75">
      <c r="C592" s="779"/>
      <c r="D592" s="779"/>
      <c r="E592" s="779"/>
      <c r="F592" s="779"/>
      <c r="G592" s="779"/>
      <c r="H592" s="779"/>
    </row>
    <row r="593" spans="3:8" s="146" customFormat="1" ht="12.75">
      <c r="C593" s="779"/>
      <c r="D593" s="779"/>
      <c r="E593" s="779"/>
      <c r="F593" s="779"/>
      <c r="G593" s="779"/>
      <c r="H593" s="779"/>
    </row>
    <row r="594" spans="3:8" s="146" customFormat="1" ht="12.75">
      <c r="C594" s="779"/>
      <c r="D594" s="779"/>
      <c r="E594" s="779"/>
      <c r="F594" s="779"/>
      <c r="G594" s="779"/>
      <c r="H594" s="779"/>
    </row>
    <row r="595" spans="3:8" s="146" customFormat="1" ht="12.75">
      <c r="C595" s="779"/>
      <c r="D595" s="779"/>
      <c r="E595" s="779"/>
      <c r="F595" s="779"/>
      <c r="G595" s="779"/>
      <c r="H595" s="779"/>
    </row>
    <row r="596" spans="3:8" s="146" customFormat="1" ht="12.75">
      <c r="C596" s="779"/>
      <c r="D596" s="779"/>
      <c r="E596" s="779"/>
      <c r="F596" s="779"/>
      <c r="G596" s="779"/>
      <c r="H596" s="779"/>
    </row>
    <row r="597" spans="3:8" s="146" customFormat="1" ht="12.75">
      <c r="C597" s="779"/>
      <c r="D597" s="779"/>
      <c r="E597" s="779"/>
      <c r="F597" s="779"/>
      <c r="G597" s="779"/>
      <c r="H597" s="779"/>
    </row>
    <row r="598" spans="3:8" s="146" customFormat="1" ht="12.75">
      <c r="C598" s="779"/>
      <c r="D598" s="779"/>
      <c r="E598" s="779"/>
      <c r="F598" s="779"/>
      <c r="G598" s="779"/>
      <c r="H598" s="779"/>
    </row>
    <row r="599" spans="3:8" s="146" customFormat="1" ht="12.75">
      <c r="C599" s="779"/>
      <c r="D599" s="779"/>
      <c r="E599" s="779"/>
      <c r="F599" s="779"/>
      <c r="G599" s="779"/>
      <c r="H599" s="779"/>
    </row>
    <row r="600" spans="3:8" s="146" customFormat="1" ht="12.75">
      <c r="C600" s="779"/>
      <c r="D600" s="779"/>
      <c r="E600" s="779"/>
      <c r="F600" s="779"/>
      <c r="G600" s="779"/>
      <c r="H600" s="779"/>
    </row>
    <row r="601" spans="3:8" s="146" customFormat="1" ht="12.75">
      <c r="C601" s="779"/>
      <c r="D601" s="779"/>
      <c r="E601" s="779"/>
      <c r="F601" s="779"/>
      <c r="G601" s="779"/>
      <c r="H601" s="779"/>
    </row>
    <row r="602" spans="3:8" s="146" customFormat="1" ht="12.75">
      <c r="C602" s="779"/>
      <c r="D602" s="779"/>
      <c r="E602" s="779"/>
      <c r="F602" s="779"/>
      <c r="G602" s="779"/>
      <c r="H602" s="779"/>
    </row>
    <row r="603" spans="3:8" s="146" customFormat="1" ht="12.75">
      <c r="C603" s="779"/>
      <c r="D603" s="779"/>
      <c r="E603" s="779"/>
      <c r="F603" s="779"/>
      <c r="G603" s="779"/>
      <c r="H603" s="779"/>
    </row>
    <row r="604" spans="3:8" s="146" customFormat="1" ht="12.75">
      <c r="C604" s="779"/>
      <c r="D604" s="779"/>
      <c r="E604" s="779"/>
      <c r="F604" s="779"/>
      <c r="G604" s="779"/>
      <c r="H604" s="779"/>
    </row>
    <row r="605" spans="3:8" s="146" customFormat="1" ht="12.75">
      <c r="C605" s="779"/>
      <c r="D605" s="779"/>
      <c r="E605" s="779"/>
      <c r="F605" s="779"/>
      <c r="G605" s="779"/>
      <c r="H605" s="779"/>
    </row>
    <row r="606" spans="3:8" s="146" customFormat="1" ht="12.75">
      <c r="C606" s="779"/>
      <c r="D606" s="779"/>
      <c r="E606" s="779"/>
      <c r="F606" s="779"/>
      <c r="G606" s="779"/>
      <c r="H606" s="779"/>
    </row>
    <row r="607" spans="3:8" s="146" customFormat="1" ht="12.75">
      <c r="C607" s="779"/>
      <c r="D607" s="779"/>
      <c r="E607" s="779"/>
      <c r="F607" s="779"/>
      <c r="G607" s="779"/>
      <c r="H607" s="779"/>
    </row>
    <row r="608" spans="3:8" s="146" customFormat="1" ht="12.75">
      <c r="C608" s="779"/>
      <c r="D608" s="779"/>
      <c r="E608" s="779"/>
      <c r="F608" s="779"/>
      <c r="G608" s="779"/>
      <c r="H608" s="779"/>
    </row>
    <row r="609" spans="3:8" s="146" customFormat="1" ht="12.75">
      <c r="C609" s="779"/>
      <c r="D609" s="779"/>
      <c r="E609" s="779"/>
      <c r="F609" s="779"/>
      <c r="G609" s="779"/>
      <c r="H609" s="779"/>
    </row>
    <row r="610" spans="3:8" s="146" customFormat="1" ht="12.75">
      <c r="C610" s="779"/>
      <c r="D610" s="779"/>
      <c r="E610" s="779"/>
      <c r="F610" s="779"/>
      <c r="G610" s="779"/>
      <c r="H610" s="779"/>
    </row>
    <row r="611" spans="3:8" s="146" customFormat="1" ht="12.75">
      <c r="C611" s="779"/>
      <c r="D611" s="779"/>
      <c r="E611" s="779"/>
      <c r="F611" s="779"/>
      <c r="G611" s="779"/>
      <c r="H611" s="779"/>
    </row>
    <row r="612" spans="3:8" s="146" customFormat="1" ht="12.75">
      <c r="C612" s="779"/>
      <c r="D612" s="779"/>
      <c r="E612" s="779"/>
      <c r="F612" s="779"/>
      <c r="G612" s="779"/>
      <c r="H612" s="779"/>
    </row>
    <row r="613" spans="3:8" s="146" customFormat="1" ht="12.75">
      <c r="C613" s="779"/>
      <c r="D613" s="779"/>
      <c r="E613" s="779"/>
      <c r="F613" s="779"/>
      <c r="G613" s="779"/>
      <c r="H613" s="779"/>
    </row>
    <row r="614" spans="3:8" s="146" customFormat="1" ht="12.75">
      <c r="C614" s="779"/>
      <c r="D614" s="779"/>
      <c r="E614" s="779"/>
      <c r="F614" s="779"/>
      <c r="G614" s="779"/>
      <c r="H614" s="779"/>
    </row>
    <row r="615" spans="3:8" s="146" customFormat="1" ht="12.75">
      <c r="C615" s="779"/>
      <c r="D615" s="779"/>
      <c r="E615" s="779"/>
      <c r="F615" s="779"/>
      <c r="G615" s="779"/>
      <c r="H615" s="779"/>
    </row>
    <row r="616" spans="3:8" s="146" customFormat="1" ht="12.75">
      <c r="C616" s="779"/>
      <c r="D616" s="779"/>
      <c r="E616" s="779"/>
      <c r="F616" s="779"/>
      <c r="G616" s="779"/>
      <c r="H616" s="779"/>
    </row>
    <row r="617" spans="3:8" s="146" customFormat="1" ht="12.75">
      <c r="C617" s="779"/>
      <c r="D617" s="779"/>
      <c r="E617" s="779"/>
      <c r="F617" s="779"/>
      <c r="G617" s="779"/>
      <c r="H617" s="779"/>
    </row>
    <row r="618" spans="3:8" s="146" customFormat="1" ht="12.75">
      <c r="C618" s="779"/>
      <c r="D618" s="779"/>
      <c r="E618" s="779"/>
      <c r="F618" s="779"/>
      <c r="G618" s="779"/>
      <c r="H618" s="779"/>
    </row>
    <row r="619" spans="3:8" s="146" customFormat="1" ht="12.75">
      <c r="C619" s="779"/>
      <c r="D619" s="779"/>
      <c r="E619" s="779"/>
      <c r="F619" s="779"/>
      <c r="G619" s="779"/>
      <c r="H619" s="779"/>
    </row>
    <row r="620" spans="3:8" s="146" customFormat="1" ht="12.75">
      <c r="C620" s="779"/>
      <c r="D620" s="779"/>
      <c r="E620" s="779"/>
      <c r="F620" s="779"/>
      <c r="G620" s="779"/>
      <c r="H620" s="779"/>
    </row>
    <row r="621" spans="3:8" s="146" customFormat="1" ht="12.75">
      <c r="C621" s="779"/>
      <c r="D621" s="779"/>
      <c r="E621" s="779"/>
      <c r="F621" s="779"/>
      <c r="G621" s="779"/>
      <c r="H621" s="779"/>
    </row>
    <row r="622" spans="3:8" s="146" customFormat="1" ht="12.75">
      <c r="C622" s="779"/>
      <c r="D622" s="779"/>
      <c r="E622" s="779"/>
      <c r="F622" s="779"/>
      <c r="G622" s="779"/>
      <c r="H622" s="779"/>
    </row>
    <row r="623" spans="3:8" s="146" customFormat="1" ht="12.75">
      <c r="C623" s="779"/>
      <c r="D623" s="779"/>
      <c r="E623" s="779"/>
      <c r="F623" s="779"/>
      <c r="G623" s="779"/>
      <c r="H623" s="779"/>
    </row>
    <row r="624" spans="3:8" s="146" customFormat="1" ht="12.75">
      <c r="C624" s="779"/>
      <c r="D624" s="779"/>
      <c r="E624" s="779"/>
      <c r="F624" s="779"/>
      <c r="G624" s="779"/>
      <c r="H624" s="779"/>
    </row>
    <row r="625" spans="3:8" s="146" customFormat="1" ht="12.75">
      <c r="C625" s="779"/>
      <c r="D625" s="779"/>
      <c r="E625" s="779"/>
      <c r="F625" s="779"/>
      <c r="G625" s="779"/>
      <c r="H625" s="779"/>
    </row>
    <row r="626" spans="3:8" s="146" customFormat="1" ht="12.75">
      <c r="C626" s="779"/>
      <c r="D626" s="779"/>
      <c r="E626" s="779"/>
      <c r="F626" s="779"/>
      <c r="G626" s="779"/>
      <c r="H626" s="779"/>
    </row>
    <row r="627" spans="3:8" s="146" customFormat="1" ht="12.75">
      <c r="C627" s="779"/>
      <c r="D627" s="779"/>
      <c r="E627" s="779"/>
      <c r="F627" s="779"/>
      <c r="G627" s="779"/>
      <c r="H627" s="779"/>
    </row>
    <row r="628" spans="3:8" s="146" customFormat="1" ht="12.75">
      <c r="C628" s="779"/>
      <c r="D628" s="779"/>
      <c r="E628" s="779"/>
      <c r="F628" s="779"/>
      <c r="G628" s="779"/>
      <c r="H628" s="779"/>
    </row>
    <row r="629" spans="3:8" s="146" customFormat="1" ht="12.75">
      <c r="C629" s="779"/>
      <c r="D629" s="779"/>
      <c r="E629" s="779"/>
      <c r="F629" s="779"/>
      <c r="G629" s="779"/>
      <c r="H629" s="779"/>
    </row>
    <row r="630" spans="3:8" s="146" customFormat="1" ht="12.75">
      <c r="C630" s="779"/>
      <c r="D630" s="779"/>
      <c r="E630" s="779"/>
      <c r="F630" s="779"/>
      <c r="G630" s="779"/>
      <c r="H630" s="779"/>
    </row>
    <row r="631" spans="3:8" s="146" customFormat="1" ht="12.75">
      <c r="C631" s="779"/>
      <c r="D631" s="779"/>
      <c r="E631" s="779"/>
      <c r="F631" s="779"/>
      <c r="G631" s="779"/>
      <c r="H631" s="779"/>
    </row>
    <row r="632" spans="3:8" s="146" customFormat="1" ht="12.75">
      <c r="C632" s="779"/>
      <c r="D632" s="779"/>
      <c r="E632" s="779"/>
      <c r="F632" s="779"/>
      <c r="G632" s="779"/>
      <c r="H632" s="779"/>
    </row>
    <row r="633" spans="3:8" s="146" customFormat="1" ht="12.75">
      <c r="C633" s="779"/>
      <c r="D633" s="779"/>
      <c r="E633" s="779"/>
      <c r="F633" s="779"/>
      <c r="G633" s="779"/>
      <c r="H633" s="779"/>
    </row>
    <row r="634" spans="3:8" s="146" customFormat="1" ht="12.75">
      <c r="C634" s="779"/>
      <c r="D634" s="779"/>
      <c r="E634" s="779"/>
      <c r="F634" s="779"/>
      <c r="G634" s="779"/>
      <c r="H634" s="779"/>
    </row>
    <row r="635" spans="3:8" s="146" customFormat="1" ht="12.75">
      <c r="C635" s="779"/>
      <c r="D635" s="779"/>
      <c r="E635" s="779"/>
      <c r="F635" s="779"/>
      <c r="G635" s="779"/>
      <c r="H635" s="779"/>
    </row>
    <row r="636" spans="3:8" s="146" customFormat="1" ht="12.75">
      <c r="C636" s="779"/>
      <c r="D636" s="779"/>
      <c r="E636" s="779"/>
      <c r="F636" s="779"/>
      <c r="G636" s="779"/>
      <c r="H636" s="779"/>
    </row>
    <row r="637" spans="3:8" s="146" customFormat="1" ht="12.75">
      <c r="C637" s="779"/>
      <c r="D637" s="779"/>
      <c r="E637" s="779"/>
      <c r="F637" s="779"/>
      <c r="G637" s="779"/>
      <c r="H637" s="779"/>
    </row>
    <row r="638" spans="3:8" s="146" customFormat="1" ht="12.75">
      <c r="C638" s="779"/>
      <c r="D638" s="779"/>
      <c r="E638" s="779"/>
      <c r="F638" s="779"/>
      <c r="G638" s="779"/>
      <c r="H638" s="779"/>
    </row>
    <row r="639" spans="3:8" s="146" customFormat="1" ht="12.75">
      <c r="C639" s="779"/>
      <c r="D639" s="779"/>
      <c r="E639" s="779"/>
      <c r="F639" s="779"/>
      <c r="G639" s="779"/>
      <c r="H639" s="779"/>
    </row>
    <row r="640" spans="3:8" s="146" customFormat="1" ht="12.75">
      <c r="C640" s="779"/>
      <c r="D640" s="779"/>
      <c r="E640" s="779"/>
      <c r="F640" s="779"/>
      <c r="G640" s="779"/>
      <c r="H640" s="779"/>
    </row>
    <row r="641" spans="3:8" s="146" customFormat="1" ht="12.75">
      <c r="C641" s="779"/>
      <c r="D641" s="779"/>
      <c r="E641" s="779"/>
      <c r="F641" s="779"/>
      <c r="G641" s="779"/>
      <c r="H641" s="779"/>
    </row>
    <row r="642" spans="3:8" s="146" customFormat="1" ht="12.75">
      <c r="C642" s="779"/>
      <c r="D642" s="779"/>
      <c r="E642" s="779"/>
      <c r="F642" s="779"/>
      <c r="G642" s="779"/>
      <c r="H642" s="779"/>
    </row>
    <row r="643" spans="3:8" s="146" customFormat="1" ht="12.75">
      <c r="C643" s="779"/>
      <c r="D643" s="779"/>
      <c r="E643" s="779"/>
      <c r="F643" s="779"/>
      <c r="G643" s="779"/>
      <c r="H643" s="779"/>
    </row>
    <row r="644" spans="3:8" s="146" customFormat="1" ht="12.75">
      <c r="C644" s="779"/>
      <c r="D644" s="779"/>
      <c r="E644" s="779"/>
      <c r="F644" s="779"/>
      <c r="G644" s="779"/>
      <c r="H644" s="779"/>
    </row>
    <row r="645" spans="3:8" s="146" customFormat="1" ht="12.75">
      <c r="C645" s="779"/>
      <c r="D645" s="779"/>
      <c r="E645" s="779"/>
      <c r="F645" s="779"/>
      <c r="G645" s="779"/>
      <c r="H645" s="779"/>
    </row>
    <row r="646" spans="3:8" s="146" customFormat="1" ht="12.75">
      <c r="C646" s="779"/>
      <c r="D646" s="779"/>
      <c r="E646" s="779"/>
      <c r="F646" s="779"/>
      <c r="G646" s="779"/>
      <c r="H646" s="779"/>
    </row>
    <row r="647" spans="3:8" s="146" customFormat="1" ht="12.75">
      <c r="C647" s="779"/>
      <c r="D647" s="779"/>
      <c r="E647" s="779"/>
      <c r="F647" s="779"/>
      <c r="G647" s="779"/>
      <c r="H647" s="779"/>
    </row>
    <row r="648" spans="3:8" s="146" customFormat="1" ht="12.75">
      <c r="C648" s="779"/>
      <c r="D648" s="779"/>
      <c r="E648" s="779"/>
      <c r="F648" s="779"/>
      <c r="G648" s="779"/>
      <c r="H648" s="779"/>
    </row>
    <row r="649" spans="3:8" s="146" customFormat="1" ht="12.75">
      <c r="C649" s="779"/>
      <c r="D649" s="779"/>
      <c r="E649" s="779"/>
      <c r="F649" s="779"/>
      <c r="G649" s="779"/>
      <c r="H649" s="779"/>
    </row>
    <row r="650" spans="3:8" s="146" customFormat="1" ht="12.75">
      <c r="C650" s="779"/>
      <c r="D650" s="779"/>
      <c r="E650" s="779"/>
      <c r="F650" s="779"/>
      <c r="G650" s="779"/>
      <c r="H650" s="779"/>
    </row>
    <row r="651" spans="3:8" s="146" customFormat="1" ht="12.75">
      <c r="C651" s="779"/>
      <c r="D651" s="779"/>
      <c r="E651" s="779"/>
      <c r="F651" s="779"/>
      <c r="G651" s="779"/>
      <c r="H651" s="779"/>
    </row>
    <row r="652" spans="3:8" s="146" customFormat="1" ht="12.75">
      <c r="C652" s="779"/>
      <c r="D652" s="779"/>
      <c r="E652" s="779"/>
      <c r="F652" s="779"/>
      <c r="G652" s="779"/>
      <c r="H652" s="779"/>
    </row>
    <row r="653" spans="3:8" s="146" customFormat="1" ht="12.75">
      <c r="C653" s="779"/>
      <c r="D653" s="779"/>
      <c r="E653" s="779"/>
      <c r="F653" s="779"/>
      <c r="G653" s="779"/>
      <c r="H653" s="779"/>
    </row>
    <row r="654" spans="3:8" s="146" customFormat="1" ht="12.75">
      <c r="C654" s="779"/>
      <c r="D654" s="779"/>
      <c r="E654" s="779"/>
      <c r="F654" s="779"/>
      <c r="G654" s="779"/>
      <c r="H654" s="779"/>
    </row>
    <row r="655" spans="3:8" s="146" customFormat="1" ht="12.75">
      <c r="C655" s="779"/>
      <c r="D655" s="779"/>
      <c r="E655" s="779"/>
      <c r="F655" s="779"/>
      <c r="G655" s="779"/>
      <c r="H655" s="779"/>
    </row>
    <row r="656" spans="3:8" s="146" customFormat="1" ht="12.75">
      <c r="C656" s="779"/>
      <c r="D656" s="779"/>
      <c r="E656" s="779"/>
      <c r="F656" s="779"/>
      <c r="G656" s="779"/>
      <c r="H656" s="779"/>
    </row>
    <row r="657" spans="3:8" s="146" customFormat="1" ht="12.75">
      <c r="C657" s="779"/>
      <c r="D657" s="779"/>
      <c r="E657" s="779"/>
      <c r="F657" s="779"/>
      <c r="G657" s="779"/>
      <c r="H657" s="779"/>
    </row>
    <row r="658" spans="3:8" s="146" customFormat="1" ht="12.75">
      <c r="C658" s="779"/>
      <c r="D658" s="779"/>
      <c r="E658" s="779"/>
      <c r="F658" s="779"/>
      <c r="G658" s="779"/>
      <c r="H658" s="779"/>
    </row>
    <row r="659" spans="3:8" s="146" customFormat="1" ht="12.75">
      <c r="C659" s="779"/>
      <c r="D659" s="779"/>
      <c r="E659" s="779"/>
      <c r="F659" s="779"/>
      <c r="G659" s="779"/>
      <c r="H659" s="779"/>
    </row>
    <row r="660" spans="3:8" s="146" customFormat="1" ht="12.75">
      <c r="C660" s="779"/>
      <c r="D660" s="779"/>
      <c r="E660" s="779"/>
      <c r="F660" s="779"/>
      <c r="G660" s="779"/>
      <c r="H660" s="779"/>
    </row>
    <row r="661" spans="3:8" s="146" customFormat="1" ht="12.75">
      <c r="C661" s="779"/>
      <c r="D661" s="779"/>
      <c r="E661" s="779"/>
      <c r="F661" s="779"/>
      <c r="G661" s="779"/>
      <c r="H661" s="779"/>
    </row>
    <row r="662" spans="3:8" s="146" customFormat="1" ht="12.75">
      <c r="C662" s="779"/>
      <c r="D662" s="779"/>
      <c r="E662" s="779"/>
      <c r="F662" s="779"/>
      <c r="G662" s="779"/>
      <c r="H662" s="779"/>
    </row>
    <row r="663" spans="3:8" s="146" customFormat="1" ht="12.75">
      <c r="C663" s="779"/>
      <c r="D663" s="779"/>
      <c r="E663" s="779"/>
      <c r="F663" s="779"/>
      <c r="G663" s="779"/>
      <c r="H663" s="779"/>
    </row>
    <row r="664" spans="3:8" s="146" customFormat="1" ht="12.75">
      <c r="C664" s="779"/>
      <c r="D664" s="779"/>
      <c r="E664" s="779"/>
      <c r="F664" s="779"/>
      <c r="G664" s="779"/>
      <c r="H664" s="779"/>
    </row>
    <row r="665" spans="3:8" s="146" customFormat="1" ht="12.75">
      <c r="C665" s="779"/>
      <c r="D665" s="779"/>
      <c r="E665" s="779"/>
      <c r="F665" s="779"/>
      <c r="G665" s="779"/>
      <c r="H665" s="779"/>
    </row>
    <row r="666" spans="3:8" s="146" customFormat="1" ht="12.75">
      <c r="C666" s="779"/>
      <c r="D666" s="779"/>
      <c r="E666" s="779"/>
      <c r="F666" s="779"/>
      <c r="G666" s="779"/>
      <c r="H666" s="779"/>
    </row>
    <row r="667" spans="3:8" s="146" customFormat="1" ht="12.75">
      <c r="C667" s="779"/>
      <c r="D667" s="779"/>
      <c r="E667" s="779"/>
      <c r="F667" s="779"/>
      <c r="G667" s="779"/>
      <c r="H667" s="779"/>
    </row>
    <row r="668" spans="3:8" s="146" customFormat="1" ht="12.75">
      <c r="C668" s="779"/>
      <c r="D668" s="779"/>
      <c r="E668" s="779"/>
      <c r="F668" s="779"/>
      <c r="G668" s="779"/>
      <c r="H668" s="779"/>
    </row>
    <row r="669" spans="3:8" s="146" customFormat="1" ht="12.75">
      <c r="C669" s="779"/>
      <c r="D669" s="779"/>
      <c r="E669" s="779"/>
      <c r="F669" s="779"/>
      <c r="G669" s="779"/>
      <c r="H669" s="779"/>
    </row>
    <row r="670" spans="3:8" s="146" customFormat="1" ht="12.75">
      <c r="C670" s="779"/>
      <c r="D670" s="779"/>
      <c r="E670" s="779"/>
      <c r="F670" s="779"/>
      <c r="G670" s="779"/>
      <c r="H670" s="779"/>
    </row>
    <row r="671" spans="3:8" s="146" customFormat="1" ht="12.75">
      <c r="C671" s="779"/>
      <c r="D671" s="779"/>
      <c r="E671" s="779"/>
      <c r="F671" s="779"/>
      <c r="G671" s="779"/>
      <c r="H671" s="779"/>
    </row>
    <row r="672" spans="3:8" s="146" customFormat="1" ht="12.75">
      <c r="C672" s="779"/>
      <c r="D672" s="779"/>
      <c r="E672" s="779"/>
      <c r="F672" s="779"/>
      <c r="G672" s="779"/>
      <c r="H672" s="779"/>
    </row>
    <row r="673" spans="3:8" s="146" customFormat="1" ht="12.75">
      <c r="C673" s="779"/>
      <c r="D673" s="779"/>
      <c r="E673" s="779"/>
      <c r="F673" s="779"/>
      <c r="G673" s="779"/>
      <c r="H673" s="779"/>
    </row>
    <row r="674" spans="3:8" s="146" customFormat="1" ht="12.75">
      <c r="C674" s="779"/>
      <c r="D674" s="779"/>
      <c r="E674" s="779"/>
      <c r="F674" s="779"/>
      <c r="G674" s="779"/>
      <c r="H674" s="779"/>
    </row>
    <row r="675" spans="3:8" s="146" customFormat="1" ht="12.75">
      <c r="C675" s="779"/>
      <c r="D675" s="779"/>
      <c r="E675" s="779"/>
      <c r="F675" s="779"/>
      <c r="G675" s="779"/>
      <c r="H675" s="779"/>
    </row>
    <row r="676" spans="3:8" s="146" customFormat="1" ht="12.75">
      <c r="C676" s="779"/>
      <c r="D676" s="779"/>
      <c r="E676" s="779"/>
      <c r="F676" s="779"/>
      <c r="G676" s="779"/>
      <c r="H676" s="779"/>
    </row>
    <row r="677" spans="3:8" s="146" customFormat="1" ht="12.75">
      <c r="C677" s="779"/>
      <c r="D677" s="779"/>
      <c r="E677" s="779"/>
      <c r="F677" s="779"/>
      <c r="G677" s="779"/>
      <c r="H677" s="779"/>
    </row>
    <row r="678" spans="3:8" s="146" customFormat="1" ht="12.75">
      <c r="C678" s="779"/>
      <c r="D678" s="779"/>
      <c r="E678" s="779"/>
      <c r="F678" s="779"/>
      <c r="G678" s="779"/>
      <c r="H678" s="779"/>
    </row>
    <row r="679" spans="3:8" s="146" customFormat="1" ht="12.75">
      <c r="C679" s="779"/>
      <c r="D679" s="779"/>
      <c r="E679" s="779"/>
      <c r="F679" s="779"/>
      <c r="G679" s="779"/>
      <c r="H679" s="779"/>
    </row>
    <row r="680" spans="3:8" s="146" customFormat="1" ht="12.75">
      <c r="C680" s="779"/>
      <c r="D680" s="779"/>
      <c r="E680" s="779"/>
      <c r="F680" s="779"/>
      <c r="G680" s="779"/>
      <c r="H680" s="779"/>
    </row>
    <row r="681" spans="3:8" s="146" customFormat="1" ht="12.75">
      <c r="C681" s="779"/>
      <c r="D681" s="779"/>
      <c r="E681" s="779"/>
      <c r="F681" s="779"/>
      <c r="G681" s="779"/>
      <c r="H681" s="779"/>
    </row>
    <row r="682" spans="3:8" s="146" customFormat="1" ht="12.75">
      <c r="C682" s="779"/>
      <c r="D682" s="779"/>
      <c r="E682" s="779"/>
      <c r="F682" s="779"/>
      <c r="G682" s="779"/>
      <c r="H682" s="779"/>
    </row>
    <row r="683" spans="3:8" s="146" customFormat="1" ht="12.75">
      <c r="C683" s="779"/>
      <c r="D683" s="779"/>
      <c r="E683" s="779"/>
      <c r="F683" s="779"/>
      <c r="G683" s="779"/>
      <c r="H683" s="779"/>
    </row>
    <row r="684" spans="3:8" s="146" customFormat="1" ht="12.75">
      <c r="C684" s="779"/>
      <c r="D684" s="779"/>
      <c r="E684" s="779"/>
      <c r="F684" s="779"/>
      <c r="G684" s="779"/>
      <c r="H684" s="779"/>
    </row>
    <row r="685" spans="3:8" s="146" customFormat="1" ht="12.75">
      <c r="C685" s="779"/>
      <c r="D685" s="779"/>
      <c r="E685" s="779"/>
      <c r="F685" s="779"/>
      <c r="G685" s="779"/>
      <c r="H685" s="779"/>
    </row>
    <row r="686" spans="3:8" s="146" customFormat="1" ht="12.75">
      <c r="C686" s="779"/>
      <c r="D686" s="779"/>
      <c r="E686" s="779"/>
      <c r="F686" s="779"/>
      <c r="G686" s="779"/>
      <c r="H686" s="779"/>
    </row>
    <row r="687" spans="3:8" s="146" customFormat="1" ht="12.75">
      <c r="C687" s="779"/>
      <c r="D687" s="779"/>
      <c r="E687" s="779"/>
      <c r="F687" s="779"/>
      <c r="G687" s="779"/>
      <c r="H687" s="779"/>
    </row>
    <row r="688" spans="3:8" s="146" customFormat="1" ht="12.75">
      <c r="C688" s="779"/>
      <c r="D688" s="779"/>
      <c r="E688" s="779"/>
      <c r="F688" s="779"/>
      <c r="G688" s="779"/>
      <c r="H688" s="779"/>
    </row>
    <row r="689" spans="3:8" s="146" customFormat="1" ht="12.75">
      <c r="C689" s="779"/>
      <c r="D689" s="779"/>
      <c r="E689" s="779"/>
      <c r="F689" s="779"/>
      <c r="G689" s="779"/>
      <c r="H689" s="779"/>
    </row>
    <row r="690" spans="3:8" s="146" customFormat="1" ht="12.75">
      <c r="C690" s="779"/>
      <c r="D690" s="779"/>
      <c r="E690" s="779"/>
      <c r="F690" s="779"/>
      <c r="G690" s="779"/>
      <c r="H690" s="779"/>
    </row>
    <row r="691" spans="3:8" s="146" customFormat="1" ht="12.75">
      <c r="C691" s="779"/>
      <c r="D691" s="779"/>
      <c r="E691" s="779"/>
      <c r="F691" s="779"/>
      <c r="G691" s="779"/>
      <c r="H691" s="779"/>
    </row>
    <row r="692" spans="3:8" s="146" customFormat="1" ht="12.75">
      <c r="C692" s="779"/>
      <c r="D692" s="779"/>
      <c r="E692" s="779"/>
      <c r="F692" s="779"/>
      <c r="G692" s="779"/>
      <c r="H692" s="779"/>
    </row>
    <row r="693" spans="3:8" s="146" customFormat="1" ht="12.75">
      <c r="C693" s="779"/>
      <c r="D693" s="779"/>
      <c r="E693" s="779"/>
      <c r="F693" s="779"/>
      <c r="G693" s="779"/>
      <c r="H693" s="779"/>
    </row>
    <row r="694" spans="3:8" s="146" customFormat="1" ht="12.75">
      <c r="C694" s="779"/>
      <c r="D694" s="779"/>
      <c r="E694" s="779"/>
      <c r="F694" s="779"/>
      <c r="G694" s="779"/>
      <c r="H694" s="779"/>
    </row>
    <row r="695" spans="3:8" s="146" customFormat="1" ht="12.75">
      <c r="C695" s="779"/>
      <c r="D695" s="779"/>
      <c r="E695" s="779"/>
      <c r="F695" s="779"/>
      <c r="G695" s="779"/>
      <c r="H695" s="779"/>
    </row>
    <row r="696" spans="3:8" s="146" customFormat="1" ht="12.75">
      <c r="C696" s="779"/>
      <c r="D696" s="779"/>
      <c r="E696" s="779"/>
      <c r="F696" s="779"/>
      <c r="G696" s="779"/>
      <c r="H696" s="779"/>
    </row>
    <row r="697" spans="3:8" s="146" customFormat="1" ht="12.75">
      <c r="C697" s="779"/>
      <c r="D697" s="779"/>
      <c r="E697" s="779"/>
      <c r="F697" s="779"/>
      <c r="G697" s="779"/>
      <c r="H697" s="779"/>
    </row>
    <row r="698" spans="3:8" s="146" customFormat="1" ht="12.75">
      <c r="C698" s="779"/>
      <c r="D698" s="779"/>
      <c r="E698" s="779"/>
      <c r="F698" s="779"/>
      <c r="G698" s="779"/>
      <c r="H698" s="779"/>
    </row>
    <row r="699" spans="3:8" s="146" customFormat="1" ht="12.75">
      <c r="C699" s="779"/>
      <c r="D699" s="779"/>
      <c r="E699" s="779"/>
      <c r="F699" s="779"/>
      <c r="G699" s="779"/>
      <c r="H699" s="779"/>
    </row>
    <row r="700" spans="3:8" s="146" customFormat="1" ht="12.75">
      <c r="C700" s="779"/>
      <c r="D700" s="779"/>
      <c r="E700" s="779"/>
      <c r="F700" s="779"/>
      <c r="G700" s="779"/>
      <c r="H700" s="779"/>
    </row>
    <row r="701" spans="3:8" s="146" customFormat="1" ht="12.75">
      <c r="C701" s="779"/>
      <c r="D701" s="779"/>
      <c r="E701" s="779"/>
      <c r="F701" s="779"/>
      <c r="G701" s="779"/>
      <c r="H701" s="779"/>
    </row>
    <row r="702" spans="3:8" s="146" customFormat="1" ht="12.75">
      <c r="C702" s="779"/>
      <c r="D702" s="779"/>
      <c r="E702" s="779"/>
      <c r="F702" s="779"/>
      <c r="G702" s="779"/>
      <c r="H702" s="779"/>
    </row>
    <row r="703" spans="3:8" s="146" customFormat="1" ht="12.75">
      <c r="C703" s="779"/>
      <c r="D703" s="779"/>
      <c r="E703" s="779"/>
      <c r="F703" s="779"/>
      <c r="G703" s="779"/>
      <c r="H703" s="779"/>
    </row>
    <row r="704" spans="3:8" s="146" customFormat="1" ht="12.75">
      <c r="C704" s="779"/>
      <c r="D704" s="779"/>
      <c r="E704" s="779"/>
      <c r="F704" s="779"/>
      <c r="G704" s="779"/>
      <c r="H704" s="779"/>
    </row>
    <row r="705" spans="3:8" s="146" customFormat="1" ht="12.75">
      <c r="C705" s="779"/>
      <c r="D705" s="779"/>
      <c r="E705" s="779"/>
      <c r="F705" s="779"/>
      <c r="G705" s="779"/>
      <c r="H705" s="779"/>
    </row>
    <row r="706" spans="3:8" s="146" customFormat="1" ht="12.75">
      <c r="C706" s="779"/>
      <c r="D706" s="779"/>
      <c r="E706" s="779"/>
      <c r="F706" s="779"/>
      <c r="G706" s="779"/>
      <c r="H706" s="779"/>
    </row>
    <row r="707" spans="3:8" s="146" customFormat="1" ht="12.75">
      <c r="C707" s="779"/>
      <c r="D707" s="779"/>
      <c r="E707" s="779"/>
      <c r="F707" s="779"/>
      <c r="G707" s="779"/>
      <c r="H707" s="779"/>
    </row>
    <row r="708" spans="3:8" s="146" customFormat="1" ht="12.75">
      <c r="C708" s="779"/>
      <c r="D708" s="779"/>
      <c r="E708" s="779"/>
      <c r="F708" s="779"/>
      <c r="G708" s="779"/>
      <c r="H708" s="779"/>
    </row>
    <row r="709" spans="3:8" s="146" customFormat="1" ht="12.75">
      <c r="C709" s="779"/>
      <c r="D709" s="779"/>
      <c r="E709" s="779"/>
      <c r="F709" s="779"/>
      <c r="G709" s="779"/>
      <c r="H709" s="779"/>
    </row>
    <row r="710" spans="3:8" s="146" customFormat="1" ht="12.75">
      <c r="C710" s="779"/>
      <c r="D710" s="779"/>
      <c r="E710" s="779"/>
      <c r="F710" s="779"/>
      <c r="G710" s="779"/>
      <c r="H710" s="779"/>
    </row>
    <row r="711" spans="3:8" s="146" customFormat="1" ht="12.75">
      <c r="C711" s="779"/>
      <c r="D711" s="779"/>
      <c r="E711" s="779"/>
      <c r="F711" s="779"/>
      <c r="G711" s="779"/>
      <c r="H711" s="779"/>
    </row>
    <row r="712" spans="3:8" s="146" customFormat="1" ht="12.75">
      <c r="C712" s="779"/>
      <c r="D712" s="779"/>
      <c r="E712" s="779"/>
      <c r="F712" s="779"/>
      <c r="G712" s="779"/>
      <c r="H712" s="779"/>
    </row>
    <row r="713" spans="3:8" s="146" customFormat="1" ht="12.75">
      <c r="C713" s="779"/>
      <c r="D713" s="779"/>
      <c r="E713" s="779"/>
      <c r="F713" s="779"/>
      <c r="G713" s="779"/>
      <c r="H713" s="779"/>
    </row>
    <row r="714" spans="3:8" s="146" customFormat="1" ht="12.75">
      <c r="C714" s="779"/>
      <c r="D714" s="779"/>
      <c r="E714" s="779"/>
      <c r="F714" s="779"/>
      <c r="G714" s="779"/>
      <c r="H714" s="779"/>
    </row>
    <row r="715" spans="3:8" s="146" customFormat="1" ht="12.75">
      <c r="C715" s="779"/>
      <c r="D715" s="779"/>
      <c r="E715" s="779"/>
      <c r="F715" s="779"/>
      <c r="G715" s="779"/>
      <c r="H715" s="779"/>
    </row>
    <row r="716" spans="3:8" s="146" customFormat="1" ht="12.75">
      <c r="C716" s="779"/>
      <c r="D716" s="779"/>
      <c r="E716" s="779"/>
      <c r="F716" s="779"/>
      <c r="G716" s="779"/>
      <c r="H716" s="779"/>
    </row>
    <row r="717" spans="3:8" s="146" customFormat="1" ht="12.75">
      <c r="C717" s="779"/>
      <c r="D717" s="779"/>
      <c r="E717" s="779"/>
      <c r="F717" s="779"/>
      <c r="G717" s="779"/>
      <c r="H717" s="779"/>
    </row>
    <row r="718" spans="3:8" s="146" customFormat="1" ht="12.75">
      <c r="C718" s="779"/>
      <c r="D718" s="779"/>
      <c r="E718" s="779"/>
      <c r="F718" s="779"/>
      <c r="G718" s="779"/>
      <c r="H718" s="779"/>
    </row>
    <row r="719" spans="3:8" s="146" customFormat="1" ht="12.75">
      <c r="C719" s="779"/>
      <c r="D719" s="779"/>
      <c r="E719" s="779"/>
      <c r="F719" s="779"/>
      <c r="G719" s="779"/>
      <c r="H719" s="779"/>
    </row>
    <row r="720" spans="3:8" s="146" customFormat="1" ht="12.75">
      <c r="C720" s="779"/>
      <c r="D720" s="779"/>
      <c r="E720" s="779"/>
      <c r="F720" s="779"/>
      <c r="G720" s="779"/>
      <c r="H720" s="779"/>
    </row>
    <row r="721" spans="3:8" s="146" customFormat="1" ht="12.75">
      <c r="C721" s="779"/>
      <c r="D721" s="779"/>
      <c r="E721" s="779"/>
      <c r="F721" s="779"/>
      <c r="G721" s="779"/>
      <c r="H721" s="779"/>
    </row>
    <row r="722" spans="3:8" s="146" customFormat="1" ht="12.75">
      <c r="C722" s="779"/>
      <c r="D722" s="779"/>
      <c r="E722" s="779"/>
      <c r="F722" s="779"/>
      <c r="G722" s="779"/>
      <c r="H722" s="779"/>
    </row>
    <row r="723" spans="3:8" s="146" customFormat="1" ht="12.75">
      <c r="C723" s="779"/>
      <c r="D723" s="779"/>
      <c r="E723" s="779"/>
      <c r="F723" s="779"/>
      <c r="G723" s="779"/>
      <c r="H723" s="779"/>
    </row>
    <row r="724" spans="3:8" s="146" customFormat="1" ht="12.75">
      <c r="C724" s="779"/>
      <c r="D724" s="779"/>
      <c r="E724" s="779"/>
      <c r="F724" s="779"/>
      <c r="G724" s="779"/>
      <c r="H724" s="779"/>
    </row>
    <row r="725" spans="3:8" s="146" customFormat="1" ht="12.75">
      <c r="C725" s="779"/>
      <c r="D725" s="779"/>
      <c r="E725" s="779"/>
      <c r="F725" s="779"/>
      <c r="G725" s="779"/>
      <c r="H725" s="779"/>
    </row>
    <row r="726" spans="3:8" s="146" customFormat="1" ht="12.75">
      <c r="C726" s="779"/>
      <c r="D726" s="779"/>
      <c r="E726" s="779"/>
      <c r="F726" s="779"/>
      <c r="G726" s="779"/>
      <c r="H726" s="779"/>
    </row>
    <row r="727" spans="3:8" s="146" customFormat="1" ht="12.75">
      <c r="C727" s="779"/>
      <c r="D727" s="779"/>
      <c r="E727" s="779"/>
      <c r="F727" s="779"/>
      <c r="G727" s="779"/>
      <c r="H727" s="779"/>
    </row>
    <row r="728" spans="3:8" s="146" customFormat="1" ht="12.75">
      <c r="C728" s="779"/>
      <c r="D728" s="779"/>
      <c r="E728" s="779"/>
      <c r="F728" s="779"/>
      <c r="G728" s="779"/>
      <c r="H728" s="779"/>
    </row>
    <row r="729" spans="3:8" s="146" customFormat="1" ht="12.75">
      <c r="C729" s="779"/>
      <c r="D729" s="779"/>
      <c r="E729" s="779"/>
      <c r="F729" s="779"/>
      <c r="G729" s="779"/>
      <c r="H729" s="779"/>
    </row>
    <row r="730" spans="3:8" s="146" customFormat="1" ht="12.75">
      <c r="C730" s="779"/>
      <c r="D730" s="779"/>
      <c r="E730" s="779"/>
      <c r="F730" s="779"/>
      <c r="G730" s="779"/>
      <c r="H730" s="779"/>
    </row>
    <row r="731" spans="3:8" s="146" customFormat="1" ht="12.75">
      <c r="C731" s="779"/>
      <c r="D731" s="779"/>
      <c r="E731" s="779"/>
      <c r="F731" s="779"/>
      <c r="G731" s="779"/>
      <c r="H731" s="779"/>
    </row>
    <row r="732" spans="3:8" s="146" customFormat="1" ht="12.75">
      <c r="C732" s="779"/>
      <c r="D732" s="779"/>
      <c r="E732" s="779"/>
      <c r="F732" s="779"/>
      <c r="G732" s="779"/>
      <c r="H732" s="779"/>
    </row>
    <row r="733" spans="3:8" s="146" customFormat="1" ht="12.75">
      <c r="C733" s="779"/>
      <c r="D733" s="779"/>
      <c r="E733" s="779"/>
      <c r="F733" s="779"/>
      <c r="G733" s="779"/>
      <c r="H733" s="779"/>
    </row>
    <row r="734" spans="3:8" s="146" customFormat="1" ht="12.75">
      <c r="C734" s="779"/>
      <c r="D734" s="779"/>
      <c r="E734" s="779"/>
      <c r="F734" s="779"/>
      <c r="G734" s="779"/>
      <c r="H734" s="779"/>
    </row>
    <row r="735" spans="3:8" s="146" customFormat="1" ht="12.75">
      <c r="C735" s="779"/>
      <c r="D735" s="779"/>
      <c r="E735" s="779"/>
      <c r="F735" s="779"/>
      <c r="G735" s="779"/>
      <c r="H735" s="779"/>
    </row>
    <row r="736" spans="3:8" s="146" customFormat="1" ht="12.75">
      <c r="C736" s="779"/>
      <c r="D736" s="779"/>
      <c r="E736" s="779"/>
      <c r="F736" s="779"/>
      <c r="G736" s="779"/>
      <c r="H736" s="779"/>
    </row>
    <row r="737" spans="3:8" s="146" customFormat="1" ht="12.75">
      <c r="C737" s="779"/>
      <c r="D737" s="779"/>
      <c r="E737" s="779"/>
      <c r="F737" s="779"/>
      <c r="G737" s="779"/>
      <c r="H737" s="779"/>
    </row>
    <row r="738" spans="3:8" s="146" customFormat="1" ht="12.75">
      <c r="C738" s="779"/>
      <c r="D738" s="779"/>
      <c r="E738" s="779"/>
      <c r="F738" s="779"/>
      <c r="G738" s="779"/>
      <c r="H738" s="779"/>
    </row>
    <row r="739" spans="3:8" s="146" customFormat="1" ht="12.75">
      <c r="C739" s="779"/>
      <c r="D739" s="779"/>
      <c r="E739" s="779"/>
      <c r="F739" s="779"/>
      <c r="G739" s="779"/>
      <c r="H739" s="779"/>
    </row>
    <row r="740" spans="3:8" s="146" customFormat="1" ht="12.75">
      <c r="C740" s="779"/>
      <c r="D740" s="779"/>
      <c r="E740" s="779"/>
      <c r="F740" s="779"/>
      <c r="G740" s="779"/>
      <c r="H740" s="779"/>
    </row>
    <row r="741" spans="3:8" s="146" customFormat="1" ht="12.75">
      <c r="C741" s="779"/>
      <c r="D741" s="779"/>
      <c r="E741" s="779"/>
      <c r="F741" s="779"/>
      <c r="G741" s="779"/>
      <c r="H741" s="779"/>
    </row>
    <row r="742" spans="3:8" s="146" customFormat="1" ht="12.75">
      <c r="C742" s="779"/>
      <c r="D742" s="779"/>
      <c r="E742" s="779"/>
      <c r="F742" s="779"/>
      <c r="G742" s="779"/>
      <c r="H742" s="779"/>
    </row>
    <row r="743" spans="3:8" s="146" customFormat="1" ht="12.75">
      <c r="C743" s="779"/>
      <c r="D743" s="779"/>
      <c r="E743" s="779"/>
      <c r="F743" s="779"/>
      <c r="G743" s="779"/>
      <c r="H743" s="779"/>
    </row>
    <row r="744" spans="3:8" s="146" customFormat="1" ht="12.75">
      <c r="C744" s="779"/>
      <c r="D744" s="779"/>
      <c r="E744" s="779"/>
      <c r="F744" s="779"/>
      <c r="G744" s="779"/>
      <c r="H744" s="779"/>
    </row>
    <row r="745" spans="3:8" s="146" customFormat="1" ht="12.75">
      <c r="C745" s="779"/>
      <c r="D745" s="779"/>
      <c r="E745" s="779"/>
      <c r="F745" s="779"/>
      <c r="G745" s="779"/>
      <c r="H745" s="779"/>
    </row>
    <row r="746" spans="3:8" s="146" customFormat="1" ht="12.75">
      <c r="C746" s="779"/>
      <c r="D746" s="779"/>
      <c r="E746" s="779"/>
      <c r="F746" s="779"/>
      <c r="G746" s="779"/>
      <c r="H746" s="779"/>
    </row>
    <row r="747" spans="3:8" s="146" customFormat="1" ht="12.75">
      <c r="C747" s="779"/>
      <c r="D747" s="779"/>
      <c r="E747" s="779"/>
      <c r="F747" s="779"/>
      <c r="G747" s="779"/>
      <c r="H747" s="779"/>
    </row>
    <row r="748" spans="3:8" s="146" customFormat="1" ht="12.75">
      <c r="C748" s="779"/>
      <c r="D748" s="779"/>
      <c r="E748" s="779"/>
      <c r="F748" s="779"/>
      <c r="G748" s="779"/>
      <c r="H748" s="779"/>
    </row>
    <row r="749" spans="3:8" s="146" customFormat="1" ht="12.75">
      <c r="C749" s="779"/>
      <c r="D749" s="779"/>
      <c r="E749" s="779"/>
      <c r="F749" s="779"/>
      <c r="G749" s="779"/>
      <c r="H749" s="779"/>
    </row>
    <row r="750" spans="3:8" s="146" customFormat="1" ht="12.75">
      <c r="C750" s="779"/>
      <c r="D750" s="779"/>
      <c r="E750" s="779"/>
      <c r="F750" s="779"/>
      <c r="G750" s="779"/>
      <c r="H750" s="779"/>
    </row>
    <row r="751" spans="3:8" s="146" customFormat="1" ht="12.75">
      <c r="C751" s="779"/>
      <c r="D751" s="779"/>
      <c r="E751" s="779"/>
      <c r="F751" s="779"/>
      <c r="G751" s="779"/>
      <c r="H751" s="779"/>
    </row>
    <row r="752" spans="3:8" s="146" customFormat="1" ht="12.75">
      <c r="C752" s="779"/>
      <c r="D752" s="779"/>
      <c r="E752" s="779"/>
      <c r="F752" s="779"/>
      <c r="G752" s="779"/>
      <c r="H752" s="779"/>
    </row>
    <row r="753" spans="3:8" s="146" customFormat="1" ht="12.75">
      <c r="C753" s="779"/>
      <c r="D753" s="779"/>
      <c r="E753" s="779"/>
      <c r="F753" s="779"/>
      <c r="G753" s="779"/>
      <c r="H753" s="779"/>
    </row>
    <row r="754" spans="3:8" s="146" customFormat="1" ht="12.75">
      <c r="C754" s="779"/>
      <c r="D754" s="779"/>
      <c r="E754" s="779"/>
      <c r="F754" s="779"/>
      <c r="G754" s="779"/>
      <c r="H754" s="779"/>
    </row>
    <row r="755" spans="3:8" s="146" customFormat="1" ht="12.75">
      <c r="C755" s="779"/>
      <c r="D755" s="779"/>
      <c r="E755" s="779"/>
      <c r="F755" s="779"/>
      <c r="G755" s="779"/>
      <c r="H755" s="779"/>
    </row>
    <row r="756" spans="3:8" s="146" customFormat="1" ht="12.75">
      <c r="C756" s="779"/>
      <c r="D756" s="779"/>
      <c r="E756" s="779"/>
      <c r="F756" s="779"/>
      <c r="G756" s="779"/>
      <c r="H756" s="779"/>
    </row>
    <row r="757" spans="3:8" s="146" customFormat="1" ht="12.75">
      <c r="C757" s="779"/>
      <c r="D757" s="779"/>
      <c r="E757" s="779"/>
      <c r="F757" s="779"/>
      <c r="G757" s="779"/>
      <c r="H757" s="779"/>
    </row>
    <row r="758" spans="3:8" s="146" customFormat="1" ht="12.75">
      <c r="C758" s="779"/>
      <c r="D758" s="779"/>
      <c r="E758" s="779"/>
      <c r="F758" s="779"/>
      <c r="G758" s="779"/>
      <c r="H758" s="779"/>
    </row>
    <row r="759" spans="3:8" s="146" customFormat="1" ht="12.75">
      <c r="C759" s="779"/>
      <c r="D759" s="779"/>
      <c r="E759" s="779"/>
      <c r="F759" s="779"/>
      <c r="G759" s="779"/>
      <c r="H759" s="779"/>
    </row>
    <row r="760" spans="3:8" s="146" customFormat="1" ht="12.75">
      <c r="C760" s="779"/>
      <c r="D760" s="779"/>
      <c r="E760" s="779"/>
      <c r="F760" s="779"/>
      <c r="G760" s="779"/>
      <c r="H760" s="779"/>
    </row>
    <row r="761" spans="3:8" s="146" customFormat="1" ht="12.75">
      <c r="C761" s="779"/>
      <c r="D761" s="779"/>
      <c r="E761" s="779"/>
      <c r="F761" s="779"/>
      <c r="G761" s="779"/>
      <c r="H761" s="779"/>
    </row>
    <row r="762" spans="3:8" s="146" customFormat="1" ht="12.75">
      <c r="C762" s="779"/>
      <c r="D762" s="779"/>
      <c r="E762" s="779"/>
      <c r="F762" s="779"/>
      <c r="G762" s="779"/>
      <c r="H762" s="779"/>
    </row>
    <row r="763" spans="3:8" s="146" customFormat="1" ht="12.75">
      <c r="C763" s="779"/>
      <c r="D763" s="779"/>
      <c r="E763" s="779"/>
      <c r="F763" s="779"/>
      <c r="G763" s="779"/>
      <c r="H763" s="779"/>
    </row>
    <row r="764" spans="3:8" s="146" customFormat="1" ht="12.75">
      <c r="C764" s="779"/>
      <c r="D764" s="779"/>
      <c r="E764" s="779"/>
      <c r="F764" s="779"/>
      <c r="G764" s="779"/>
      <c r="H764" s="779"/>
    </row>
    <row r="765" spans="3:8" s="146" customFormat="1" ht="12.75">
      <c r="C765" s="779"/>
      <c r="D765" s="779"/>
      <c r="E765" s="779"/>
      <c r="F765" s="779"/>
      <c r="G765" s="779"/>
      <c r="H765" s="779"/>
    </row>
    <row r="766" spans="3:8" s="146" customFormat="1" ht="12.75">
      <c r="C766" s="779"/>
      <c r="D766" s="779"/>
      <c r="E766" s="779"/>
      <c r="F766" s="779"/>
      <c r="G766" s="779"/>
      <c r="H766" s="779"/>
    </row>
    <row r="767" spans="3:8" s="146" customFormat="1" ht="12.75">
      <c r="C767" s="779"/>
      <c r="D767" s="779"/>
      <c r="E767" s="779"/>
      <c r="F767" s="779"/>
      <c r="G767" s="779"/>
      <c r="H767" s="779"/>
    </row>
    <row r="768" spans="3:8" s="146" customFormat="1" ht="12.75">
      <c r="C768" s="779"/>
      <c r="D768" s="779"/>
      <c r="E768" s="779"/>
      <c r="F768" s="779"/>
      <c r="G768" s="779"/>
      <c r="H768" s="779"/>
    </row>
    <row r="769" spans="3:8" s="146" customFormat="1" ht="12.75">
      <c r="C769" s="779"/>
      <c r="D769" s="779"/>
      <c r="E769" s="779"/>
      <c r="F769" s="779"/>
      <c r="G769" s="779"/>
      <c r="H769" s="779"/>
    </row>
    <row r="770" spans="3:8" s="146" customFormat="1" ht="12.75">
      <c r="C770" s="779"/>
      <c r="D770" s="779"/>
      <c r="E770" s="779"/>
      <c r="F770" s="779"/>
      <c r="G770" s="779"/>
      <c r="H770" s="779"/>
    </row>
    <row r="771" spans="3:8" s="146" customFormat="1" ht="12.75">
      <c r="C771" s="779"/>
      <c r="D771" s="779"/>
      <c r="E771" s="779"/>
      <c r="F771" s="779"/>
      <c r="G771" s="779"/>
      <c r="H771" s="779"/>
    </row>
    <row r="772" spans="3:8" s="146" customFormat="1" ht="12.75">
      <c r="C772" s="779"/>
      <c r="D772" s="779"/>
      <c r="E772" s="779"/>
      <c r="F772" s="779"/>
      <c r="G772" s="779"/>
      <c r="H772" s="779"/>
    </row>
    <row r="773" spans="3:8" s="146" customFormat="1" ht="12.75">
      <c r="C773" s="779"/>
      <c r="D773" s="779"/>
      <c r="E773" s="779"/>
      <c r="F773" s="779"/>
      <c r="G773" s="779"/>
      <c r="H773" s="779"/>
    </row>
    <row r="774" spans="3:8" s="146" customFormat="1" ht="12.75">
      <c r="C774" s="779"/>
      <c r="D774" s="779"/>
      <c r="E774" s="779"/>
      <c r="F774" s="779"/>
      <c r="G774" s="779"/>
      <c r="H774" s="779"/>
    </row>
    <row r="775" spans="3:8" s="146" customFormat="1" ht="12.75">
      <c r="C775" s="779"/>
      <c r="D775" s="779"/>
      <c r="E775" s="779"/>
      <c r="F775" s="779"/>
      <c r="G775" s="779"/>
      <c r="H775" s="779"/>
    </row>
    <row r="776" spans="3:8" s="146" customFormat="1" ht="12.75">
      <c r="C776" s="779"/>
      <c r="D776" s="779"/>
      <c r="E776" s="779"/>
      <c r="F776" s="779"/>
      <c r="G776" s="779"/>
      <c r="H776" s="779"/>
    </row>
    <row r="777" spans="3:8" s="146" customFormat="1" ht="12.75">
      <c r="C777" s="779"/>
      <c r="D777" s="779"/>
      <c r="E777" s="779"/>
      <c r="F777" s="779"/>
      <c r="G777" s="779"/>
      <c r="H777" s="779"/>
    </row>
    <row r="778" spans="3:8" s="146" customFormat="1" ht="12.75">
      <c r="C778" s="779"/>
      <c r="D778" s="779"/>
      <c r="E778" s="779"/>
      <c r="F778" s="779"/>
      <c r="G778" s="779"/>
      <c r="H778" s="779"/>
    </row>
    <row r="779" spans="3:8" s="146" customFormat="1" ht="12.75">
      <c r="C779" s="779"/>
      <c r="D779" s="779"/>
      <c r="E779" s="779"/>
      <c r="F779" s="779"/>
      <c r="G779" s="779"/>
      <c r="H779" s="779"/>
    </row>
    <row r="780" spans="3:8" s="146" customFormat="1" ht="12.75">
      <c r="C780" s="779"/>
      <c r="D780" s="779"/>
      <c r="E780" s="779"/>
      <c r="F780" s="779"/>
      <c r="G780" s="779"/>
      <c r="H780" s="779"/>
    </row>
    <row r="781" spans="3:8" s="146" customFormat="1" ht="12.75">
      <c r="C781" s="779"/>
      <c r="D781" s="779"/>
      <c r="E781" s="779"/>
      <c r="F781" s="779"/>
      <c r="G781" s="779"/>
      <c r="H781" s="779"/>
    </row>
    <row r="782" spans="3:8" s="146" customFormat="1" ht="12.75">
      <c r="C782" s="779"/>
      <c r="D782" s="779"/>
      <c r="E782" s="779"/>
      <c r="F782" s="779"/>
      <c r="G782" s="779"/>
      <c r="H782" s="779"/>
    </row>
    <row r="783" spans="3:8" s="146" customFormat="1" ht="12.75">
      <c r="C783" s="779"/>
      <c r="D783" s="779"/>
      <c r="E783" s="779"/>
      <c r="F783" s="779"/>
      <c r="G783" s="779"/>
      <c r="H783" s="779"/>
    </row>
    <row r="784" spans="3:8" s="146" customFormat="1" ht="12.75">
      <c r="C784" s="779"/>
      <c r="D784" s="779"/>
      <c r="E784" s="779"/>
      <c r="F784" s="779"/>
      <c r="G784" s="779"/>
      <c r="H784" s="779"/>
    </row>
    <row r="785" spans="3:8" s="146" customFormat="1" ht="12.75">
      <c r="C785" s="779"/>
      <c r="D785" s="779"/>
      <c r="E785" s="779"/>
      <c r="F785" s="779"/>
      <c r="G785" s="779"/>
      <c r="H785" s="779"/>
    </row>
    <row r="786" spans="3:8" s="146" customFormat="1" ht="12.75">
      <c r="C786" s="779"/>
      <c r="D786" s="779"/>
      <c r="E786" s="779"/>
      <c r="F786" s="779"/>
      <c r="G786" s="779"/>
      <c r="H786" s="779"/>
    </row>
    <row r="787" spans="3:8" s="146" customFormat="1" ht="12.75">
      <c r="C787" s="779"/>
      <c r="D787" s="779"/>
      <c r="E787" s="779"/>
      <c r="F787" s="779"/>
      <c r="G787" s="779"/>
      <c r="H787" s="779"/>
    </row>
    <row r="788" spans="3:8" s="146" customFormat="1" ht="12.75">
      <c r="C788" s="779"/>
      <c r="D788" s="779"/>
      <c r="E788" s="779"/>
      <c r="F788" s="779"/>
      <c r="G788" s="779"/>
      <c r="H788" s="779"/>
    </row>
    <row r="789" spans="3:8" s="146" customFormat="1" ht="12.75">
      <c r="C789" s="779"/>
      <c r="D789" s="779"/>
      <c r="E789" s="779"/>
      <c r="F789" s="779"/>
      <c r="G789" s="779"/>
      <c r="H789" s="779"/>
    </row>
    <row r="790" spans="3:8" s="146" customFormat="1" ht="12.75">
      <c r="C790" s="779"/>
      <c r="D790" s="779"/>
      <c r="E790" s="779"/>
      <c r="F790" s="779"/>
      <c r="G790" s="779"/>
      <c r="H790" s="779"/>
    </row>
    <row r="791" spans="3:8" s="146" customFormat="1" ht="12.75">
      <c r="C791" s="779"/>
      <c r="D791" s="779"/>
      <c r="E791" s="779"/>
      <c r="F791" s="779"/>
      <c r="G791" s="779"/>
      <c r="H791" s="779"/>
    </row>
    <row r="792" spans="3:8" s="146" customFormat="1" ht="12.75">
      <c r="C792" s="779"/>
      <c r="D792" s="779"/>
      <c r="E792" s="779"/>
      <c r="F792" s="779"/>
      <c r="G792" s="779"/>
      <c r="H792" s="779"/>
    </row>
    <row r="793" spans="3:8" s="146" customFormat="1" ht="12.75">
      <c r="C793" s="779"/>
      <c r="D793" s="779"/>
      <c r="E793" s="779"/>
      <c r="F793" s="779"/>
      <c r="G793" s="779"/>
      <c r="H793" s="779"/>
    </row>
    <row r="794" spans="3:8" s="146" customFormat="1" ht="12.75">
      <c r="C794" s="779"/>
      <c r="D794" s="779"/>
      <c r="E794" s="779"/>
      <c r="F794" s="779"/>
      <c r="G794" s="779"/>
      <c r="H794" s="779"/>
    </row>
    <row r="795" spans="3:8" s="146" customFormat="1" ht="12.75">
      <c r="C795" s="779"/>
      <c r="D795" s="779"/>
      <c r="E795" s="779"/>
      <c r="F795" s="779"/>
      <c r="G795" s="779"/>
      <c r="H795" s="779"/>
    </row>
    <row r="796" spans="3:8" s="146" customFormat="1" ht="12.75">
      <c r="C796" s="779"/>
      <c r="D796" s="779"/>
      <c r="E796" s="779"/>
      <c r="F796" s="779"/>
      <c r="G796" s="779"/>
      <c r="H796" s="779"/>
    </row>
    <row r="797" spans="3:8" s="146" customFormat="1" ht="12.75">
      <c r="C797" s="779"/>
      <c r="D797" s="779"/>
      <c r="E797" s="779"/>
      <c r="F797" s="779"/>
      <c r="G797" s="779"/>
      <c r="H797" s="779"/>
    </row>
    <row r="798" spans="3:8" s="146" customFormat="1" ht="12.75">
      <c r="C798" s="779"/>
      <c r="D798" s="779"/>
      <c r="E798" s="779"/>
      <c r="F798" s="779"/>
      <c r="G798" s="779"/>
      <c r="H798" s="779"/>
    </row>
    <row r="799" spans="3:8" s="146" customFormat="1" ht="12.75">
      <c r="C799" s="779"/>
      <c r="D799" s="779"/>
      <c r="E799" s="779"/>
      <c r="F799" s="779"/>
      <c r="G799" s="779"/>
      <c r="H799" s="779"/>
    </row>
    <row r="800" spans="3:8" s="146" customFormat="1" ht="12.75">
      <c r="C800" s="779"/>
      <c r="D800" s="779"/>
      <c r="E800" s="779"/>
      <c r="F800" s="779"/>
      <c r="G800" s="779"/>
      <c r="H800" s="779"/>
    </row>
    <row r="801" spans="3:8" s="146" customFormat="1" ht="12.75">
      <c r="C801" s="779"/>
      <c r="D801" s="779"/>
      <c r="E801" s="779"/>
      <c r="F801" s="779"/>
      <c r="G801" s="779"/>
      <c r="H801" s="779"/>
    </row>
    <row r="802" spans="3:8" s="146" customFormat="1" ht="12.75">
      <c r="C802" s="779"/>
      <c r="D802" s="779"/>
      <c r="E802" s="779"/>
      <c r="F802" s="779"/>
      <c r="G802" s="779"/>
      <c r="H802" s="779"/>
    </row>
    <row r="803" spans="3:8" s="146" customFormat="1" ht="12.75">
      <c r="C803" s="779"/>
      <c r="D803" s="779"/>
      <c r="E803" s="779"/>
      <c r="F803" s="779"/>
      <c r="G803" s="779"/>
      <c r="H803" s="779"/>
    </row>
    <row r="804" spans="3:8" s="146" customFormat="1" ht="12.75">
      <c r="C804" s="779"/>
      <c r="D804" s="779"/>
      <c r="E804" s="779"/>
      <c r="F804" s="779"/>
      <c r="G804" s="779"/>
      <c r="H804" s="779"/>
    </row>
    <row r="805" spans="3:8" s="146" customFormat="1" ht="12.75">
      <c r="C805" s="779"/>
      <c r="D805" s="779"/>
      <c r="E805" s="779"/>
      <c r="F805" s="779"/>
      <c r="G805" s="779"/>
      <c r="H805" s="779"/>
    </row>
    <row r="806" spans="3:8" s="146" customFormat="1" ht="12.75">
      <c r="C806" s="779"/>
      <c r="D806" s="779"/>
      <c r="E806" s="779"/>
      <c r="F806" s="779"/>
      <c r="G806" s="779"/>
      <c r="H806" s="779"/>
    </row>
    <row r="807" spans="3:8" s="146" customFormat="1" ht="12.75">
      <c r="C807" s="779"/>
      <c r="D807" s="779"/>
      <c r="E807" s="779"/>
      <c r="F807" s="779"/>
      <c r="G807" s="779"/>
      <c r="H807" s="779"/>
    </row>
    <row r="808" spans="3:8" s="146" customFormat="1" ht="12.75">
      <c r="C808" s="779"/>
      <c r="D808" s="779"/>
      <c r="E808" s="779"/>
      <c r="F808" s="779"/>
      <c r="G808" s="779"/>
      <c r="H808" s="779"/>
    </row>
    <row r="809" spans="3:8" s="146" customFormat="1" ht="12.75">
      <c r="C809" s="779"/>
      <c r="D809" s="779"/>
      <c r="E809" s="779"/>
      <c r="F809" s="779"/>
      <c r="G809" s="779"/>
      <c r="H809" s="779"/>
    </row>
    <row r="810" spans="3:8" s="146" customFormat="1" ht="12.75">
      <c r="C810" s="779"/>
      <c r="D810" s="779"/>
      <c r="E810" s="779"/>
      <c r="F810" s="779"/>
      <c r="G810" s="779"/>
      <c r="H810" s="779"/>
    </row>
    <row r="811" spans="3:8" s="146" customFormat="1" ht="12.75">
      <c r="C811" s="779"/>
      <c r="D811" s="779"/>
      <c r="E811" s="779"/>
      <c r="F811" s="779"/>
      <c r="G811" s="779"/>
      <c r="H811" s="779"/>
    </row>
    <row r="812" spans="3:8" s="146" customFormat="1" ht="12.75">
      <c r="C812" s="779"/>
      <c r="D812" s="779"/>
      <c r="E812" s="779"/>
      <c r="F812" s="779"/>
      <c r="G812" s="779"/>
      <c r="H812" s="779"/>
    </row>
    <row r="813" spans="3:8" s="146" customFormat="1" ht="12.75">
      <c r="C813" s="779"/>
      <c r="D813" s="779"/>
      <c r="E813" s="779"/>
      <c r="F813" s="779"/>
      <c r="G813" s="779"/>
      <c r="H813" s="779"/>
    </row>
    <row r="814" spans="3:8" s="146" customFormat="1" ht="12.75">
      <c r="C814" s="779"/>
      <c r="D814" s="779"/>
      <c r="E814" s="779"/>
      <c r="F814" s="779"/>
      <c r="G814" s="779"/>
      <c r="H814" s="779"/>
    </row>
    <row r="815" spans="3:8" s="146" customFormat="1" ht="12.75">
      <c r="C815" s="779"/>
      <c r="D815" s="779"/>
      <c r="E815" s="779"/>
      <c r="F815" s="779"/>
      <c r="G815" s="779"/>
      <c r="H815" s="779"/>
    </row>
    <row r="816" spans="3:8" s="146" customFormat="1" ht="12.75">
      <c r="C816" s="779"/>
      <c r="D816" s="779"/>
      <c r="E816" s="779"/>
      <c r="F816" s="779"/>
      <c r="G816" s="779"/>
      <c r="H816" s="779"/>
    </row>
    <row r="817" spans="3:8" s="146" customFormat="1" ht="12.75">
      <c r="C817" s="779"/>
      <c r="D817" s="779"/>
      <c r="E817" s="779"/>
      <c r="F817" s="779"/>
      <c r="G817" s="779"/>
      <c r="H817" s="779"/>
    </row>
    <row r="818" spans="3:8" s="146" customFormat="1" ht="12.75">
      <c r="C818" s="779"/>
      <c r="D818" s="779"/>
      <c r="E818" s="779"/>
      <c r="F818" s="779"/>
      <c r="G818" s="779"/>
      <c r="H818" s="779"/>
    </row>
    <row r="819" spans="3:8" s="146" customFormat="1" ht="12.75">
      <c r="C819" s="779"/>
      <c r="D819" s="779"/>
      <c r="E819" s="779"/>
      <c r="F819" s="779"/>
      <c r="G819" s="779"/>
      <c r="H819" s="779"/>
    </row>
    <row r="820" spans="3:8" s="146" customFormat="1" ht="12.75">
      <c r="C820" s="779"/>
      <c r="D820" s="779"/>
      <c r="E820" s="779"/>
      <c r="F820" s="779"/>
      <c r="G820" s="779"/>
      <c r="H820" s="779"/>
    </row>
    <row r="821" spans="3:8" s="146" customFormat="1" ht="12.75">
      <c r="C821" s="779"/>
      <c r="D821" s="779"/>
      <c r="E821" s="779"/>
      <c r="F821" s="779"/>
      <c r="G821" s="779"/>
      <c r="H821" s="779"/>
    </row>
    <row r="822" spans="3:8" s="146" customFormat="1" ht="12.75">
      <c r="C822" s="779"/>
      <c r="D822" s="779"/>
      <c r="E822" s="779"/>
      <c r="F822" s="779"/>
      <c r="G822" s="779"/>
      <c r="H822" s="779"/>
    </row>
    <row r="823" spans="3:8" s="146" customFormat="1" ht="12.75">
      <c r="C823" s="779"/>
      <c r="D823" s="779"/>
      <c r="E823" s="779"/>
      <c r="F823" s="779"/>
      <c r="G823" s="779"/>
      <c r="H823" s="779"/>
    </row>
    <row r="824" spans="3:8" s="146" customFormat="1" ht="12.75">
      <c r="C824" s="779"/>
      <c r="D824" s="779"/>
      <c r="E824" s="779"/>
      <c r="F824" s="779"/>
      <c r="G824" s="779"/>
      <c r="H824" s="779"/>
    </row>
    <row r="825" spans="3:8" s="146" customFormat="1" ht="12.75">
      <c r="C825" s="779"/>
      <c r="D825" s="779"/>
      <c r="E825" s="779"/>
      <c r="F825" s="779"/>
      <c r="G825" s="779"/>
      <c r="H825" s="779"/>
    </row>
    <row r="826" spans="3:8" s="146" customFormat="1" ht="12.75">
      <c r="C826" s="779"/>
      <c r="D826" s="779"/>
      <c r="E826" s="779"/>
      <c r="F826" s="779"/>
      <c r="G826" s="779"/>
      <c r="H826" s="779"/>
    </row>
    <row r="827" spans="3:8" s="146" customFormat="1" ht="12.75">
      <c r="C827" s="779"/>
      <c r="D827" s="779"/>
      <c r="E827" s="779"/>
      <c r="F827" s="779"/>
      <c r="G827" s="779"/>
      <c r="H827" s="779"/>
    </row>
    <row r="828" spans="3:8" s="146" customFormat="1" ht="12.75">
      <c r="C828" s="779"/>
      <c r="D828" s="779"/>
      <c r="E828" s="779"/>
      <c r="F828" s="779"/>
      <c r="G828" s="779"/>
      <c r="H828" s="779"/>
    </row>
    <row r="829" spans="3:8" s="146" customFormat="1" ht="12.75">
      <c r="C829" s="779"/>
      <c r="D829" s="779"/>
      <c r="E829" s="779"/>
      <c r="F829" s="779"/>
      <c r="G829" s="779"/>
      <c r="H829" s="779"/>
    </row>
    <row r="830" spans="3:8" s="146" customFormat="1" ht="12.75">
      <c r="C830" s="779"/>
      <c r="D830" s="779"/>
      <c r="E830" s="779"/>
      <c r="F830" s="779"/>
      <c r="G830" s="779"/>
      <c r="H830" s="779"/>
    </row>
    <row r="831" spans="3:8" s="146" customFormat="1" ht="12.75">
      <c r="C831" s="779"/>
      <c r="D831" s="779"/>
      <c r="E831" s="779"/>
      <c r="F831" s="779"/>
      <c r="G831" s="779"/>
      <c r="H831" s="779"/>
    </row>
    <row r="832" spans="3:8" s="146" customFormat="1" ht="12.75">
      <c r="C832" s="779"/>
      <c r="D832" s="779"/>
      <c r="E832" s="779"/>
      <c r="F832" s="779"/>
      <c r="G832" s="779"/>
      <c r="H832" s="779"/>
    </row>
    <row r="833" spans="3:8" s="146" customFormat="1" ht="12.75">
      <c r="C833" s="779"/>
      <c r="D833" s="779"/>
      <c r="E833" s="779"/>
      <c r="F833" s="779"/>
      <c r="G833" s="779"/>
      <c r="H833" s="779"/>
    </row>
    <row r="834" spans="3:8" s="146" customFormat="1" ht="12.75">
      <c r="C834" s="779"/>
      <c r="D834" s="779"/>
      <c r="E834" s="779"/>
      <c r="F834" s="779"/>
      <c r="G834" s="779"/>
      <c r="H834" s="779"/>
    </row>
    <row r="835" spans="3:8" s="146" customFormat="1" ht="12.75">
      <c r="C835" s="779"/>
      <c r="D835" s="779"/>
      <c r="E835" s="779"/>
      <c r="F835" s="779"/>
      <c r="G835" s="779"/>
      <c r="H835" s="779"/>
    </row>
    <row r="836" spans="3:8" s="146" customFormat="1" ht="12.75">
      <c r="C836" s="779"/>
      <c r="D836" s="779"/>
      <c r="E836" s="779"/>
      <c r="F836" s="779"/>
      <c r="G836" s="779"/>
      <c r="H836" s="779"/>
    </row>
    <row r="837" spans="3:8" s="146" customFormat="1" ht="12.75">
      <c r="C837" s="779"/>
      <c r="D837" s="779"/>
      <c r="E837" s="779"/>
      <c r="F837" s="779"/>
      <c r="G837" s="779"/>
      <c r="H837" s="779"/>
    </row>
    <row r="838" spans="3:8" s="146" customFormat="1" ht="12.75">
      <c r="C838" s="779"/>
      <c r="D838" s="779"/>
      <c r="E838" s="779"/>
      <c r="F838" s="779"/>
      <c r="G838" s="779"/>
      <c r="H838" s="779"/>
    </row>
    <row r="839" spans="3:8" s="146" customFormat="1" ht="12.75">
      <c r="C839" s="779"/>
      <c r="D839" s="779"/>
      <c r="E839" s="779"/>
      <c r="F839" s="779"/>
      <c r="G839" s="779"/>
      <c r="H839" s="779"/>
    </row>
    <row r="840" spans="3:8" s="146" customFormat="1" ht="12.75">
      <c r="C840" s="779"/>
      <c r="D840" s="779"/>
      <c r="E840" s="779"/>
      <c r="F840" s="779"/>
      <c r="G840" s="779"/>
      <c r="H840" s="779"/>
    </row>
    <row r="841" spans="3:8" s="146" customFormat="1" ht="12.75">
      <c r="C841" s="779"/>
      <c r="D841" s="779"/>
      <c r="E841" s="779"/>
      <c r="F841" s="779"/>
      <c r="G841" s="779"/>
      <c r="H841" s="779"/>
    </row>
    <row r="842" spans="3:8" s="146" customFormat="1" ht="12.75">
      <c r="C842" s="779"/>
      <c r="D842" s="779"/>
      <c r="E842" s="779"/>
      <c r="F842" s="779"/>
      <c r="G842" s="779"/>
      <c r="H842" s="779"/>
    </row>
    <row r="843" spans="3:8" s="146" customFormat="1" ht="12.75">
      <c r="C843" s="779"/>
      <c r="D843" s="779"/>
      <c r="E843" s="779"/>
      <c r="F843" s="779"/>
      <c r="G843" s="779"/>
      <c r="H843" s="779"/>
    </row>
    <row r="844" spans="3:8" s="146" customFormat="1" ht="12.75">
      <c r="C844" s="779"/>
      <c r="D844" s="779"/>
      <c r="E844" s="779"/>
      <c r="F844" s="779"/>
      <c r="G844" s="779"/>
      <c r="H844" s="779"/>
    </row>
    <row r="845" spans="3:8" s="146" customFormat="1" ht="12.75">
      <c r="C845" s="779"/>
      <c r="D845" s="779"/>
      <c r="E845" s="779"/>
      <c r="F845" s="779"/>
      <c r="G845" s="779"/>
      <c r="H845" s="779"/>
    </row>
    <row r="846" spans="3:8" s="146" customFormat="1" ht="12.75">
      <c r="C846" s="779"/>
      <c r="D846" s="779"/>
      <c r="E846" s="779"/>
      <c r="F846" s="779"/>
      <c r="G846" s="779"/>
      <c r="H846" s="779"/>
    </row>
    <row r="847" spans="3:8" s="146" customFormat="1" ht="12.75">
      <c r="C847" s="779"/>
      <c r="D847" s="779"/>
      <c r="E847" s="779"/>
      <c r="F847" s="779"/>
      <c r="G847" s="779"/>
      <c r="H847" s="779"/>
    </row>
    <row r="848" spans="3:8" s="146" customFormat="1" ht="12.75">
      <c r="C848" s="779"/>
      <c r="D848" s="779"/>
      <c r="E848" s="779"/>
      <c r="F848" s="779"/>
      <c r="G848" s="779"/>
      <c r="H848" s="779"/>
    </row>
    <row r="849" spans="3:8" s="146" customFormat="1" ht="12.75">
      <c r="C849" s="779"/>
      <c r="D849" s="779"/>
      <c r="E849" s="779"/>
      <c r="F849" s="779"/>
      <c r="G849" s="779"/>
      <c r="H849" s="779"/>
    </row>
    <row r="850" spans="3:8" s="146" customFormat="1" ht="12.75">
      <c r="C850" s="779"/>
      <c r="D850" s="779"/>
      <c r="E850" s="779"/>
      <c r="F850" s="779"/>
      <c r="G850" s="779"/>
      <c r="H850" s="779"/>
    </row>
    <row r="851" spans="3:8" s="146" customFormat="1" ht="12.75">
      <c r="C851" s="779"/>
      <c r="D851" s="779"/>
      <c r="E851" s="779"/>
      <c r="F851" s="779"/>
      <c r="G851" s="779"/>
      <c r="H851" s="779"/>
    </row>
    <row r="852" spans="3:8" s="146" customFormat="1" ht="12.75">
      <c r="C852" s="779"/>
      <c r="D852" s="779"/>
      <c r="E852" s="779"/>
      <c r="F852" s="779"/>
      <c r="G852" s="779"/>
      <c r="H852" s="779"/>
    </row>
    <row r="853" spans="3:8" s="146" customFormat="1" ht="12.75">
      <c r="C853" s="779"/>
      <c r="D853" s="779"/>
      <c r="E853" s="779"/>
      <c r="F853" s="779"/>
      <c r="G853" s="779"/>
      <c r="H853" s="779"/>
    </row>
    <row r="854" spans="3:8" s="146" customFormat="1" ht="12.75">
      <c r="C854" s="779"/>
      <c r="D854" s="779"/>
      <c r="E854" s="779"/>
      <c r="F854" s="779"/>
      <c r="G854" s="779"/>
      <c r="H854" s="779"/>
    </row>
    <row r="855" spans="3:8" s="146" customFormat="1" ht="12.75">
      <c r="C855" s="779"/>
      <c r="D855" s="779"/>
      <c r="E855" s="779"/>
      <c r="F855" s="779"/>
      <c r="G855" s="779"/>
      <c r="H855" s="779"/>
    </row>
    <row r="856" spans="3:8" s="146" customFormat="1" ht="12.75">
      <c r="C856" s="779"/>
      <c r="D856" s="779"/>
      <c r="E856" s="779"/>
      <c r="F856" s="779"/>
      <c r="G856" s="779"/>
      <c r="H856" s="779"/>
    </row>
    <row r="857" spans="3:8" s="146" customFormat="1" ht="12.75">
      <c r="C857" s="779"/>
      <c r="D857" s="779"/>
      <c r="E857" s="779"/>
      <c r="F857" s="779"/>
      <c r="G857" s="779"/>
      <c r="H857" s="779"/>
    </row>
    <row r="858" spans="3:8" s="146" customFormat="1" ht="12.75">
      <c r="C858" s="779"/>
      <c r="D858" s="779"/>
      <c r="E858" s="779"/>
      <c r="F858" s="779"/>
      <c r="G858" s="779"/>
      <c r="H858" s="779"/>
    </row>
    <row r="859" spans="3:8" s="146" customFormat="1" ht="12.75">
      <c r="C859" s="779"/>
      <c r="D859" s="779"/>
      <c r="E859" s="779"/>
      <c r="F859" s="779"/>
      <c r="G859" s="779"/>
      <c r="H859" s="779"/>
    </row>
    <row r="860" spans="3:8" s="146" customFormat="1" ht="12.75">
      <c r="C860" s="779"/>
      <c r="D860" s="779"/>
      <c r="E860" s="779"/>
      <c r="F860" s="779"/>
      <c r="G860" s="779"/>
      <c r="H860" s="779"/>
    </row>
    <row r="861" spans="3:8" s="146" customFormat="1" ht="12.75">
      <c r="C861" s="779"/>
      <c r="D861" s="779"/>
      <c r="E861" s="779"/>
      <c r="F861" s="779"/>
      <c r="G861" s="779"/>
      <c r="H861" s="779"/>
    </row>
    <row r="862" spans="3:8" s="146" customFormat="1" ht="12.75">
      <c r="C862" s="779"/>
      <c r="D862" s="779"/>
      <c r="E862" s="779"/>
      <c r="F862" s="779"/>
      <c r="G862" s="779"/>
      <c r="H862" s="779"/>
    </row>
    <row r="863" spans="3:8" s="146" customFormat="1" ht="12.75">
      <c r="C863" s="779"/>
      <c r="D863" s="779"/>
      <c r="E863" s="779"/>
      <c r="F863" s="779"/>
      <c r="G863" s="779"/>
      <c r="H863" s="779"/>
    </row>
    <row r="864" spans="3:8" s="146" customFormat="1" ht="12.75">
      <c r="C864" s="779"/>
      <c r="D864" s="779"/>
      <c r="E864" s="779"/>
      <c r="F864" s="779"/>
      <c r="G864" s="779"/>
      <c r="H864" s="779"/>
    </row>
    <row r="865" spans="3:8" s="146" customFormat="1" ht="12.75">
      <c r="C865" s="779"/>
      <c r="D865" s="779"/>
      <c r="E865" s="779"/>
      <c r="F865" s="779"/>
      <c r="G865" s="779"/>
      <c r="H865" s="779"/>
    </row>
    <row r="866" spans="3:8" s="146" customFormat="1" ht="12.75">
      <c r="C866" s="779"/>
      <c r="D866" s="779"/>
      <c r="E866" s="779"/>
      <c r="F866" s="779"/>
      <c r="G866" s="779"/>
      <c r="H866" s="779"/>
    </row>
    <row r="867" spans="3:8" s="146" customFormat="1" ht="12.75">
      <c r="C867" s="779"/>
      <c r="D867" s="779"/>
      <c r="E867" s="779"/>
      <c r="F867" s="779"/>
      <c r="G867" s="779"/>
      <c r="H867" s="779"/>
    </row>
    <row r="868" spans="3:8" s="146" customFormat="1" ht="12.75">
      <c r="C868" s="779"/>
      <c r="D868" s="779"/>
      <c r="E868" s="779"/>
      <c r="F868" s="779"/>
      <c r="G868" s="779"/>
      <c r="H868" s="779"/>
    </row>
    <row r="869" spans="3:8" s="146" customFormat="1" ht="12.75">
      <c r="C869" s="779"/>
      <c r="D869" s="779"/>
      <c r="E869" s="779"/>
      <c r="F869" s="779"/>
      <c r="G869" s="779"/>
      <c r="H869" s="779"/>
    </row>
    <row r="870" spans="3:8" s="146" customFormat="1" ht="12.75">
      <c r="C870" s="779"/>
      <c r="D870" s="779"/>
      <c r="E870" s="779"/>
      <c r="F870" s="779"/>
      <c r="G870" s="779"/>
      <c r="H870" s="779"/>
    </row>
    <row r="871" spans="3:8" s="146" customFormat="1" ht="12.75">
      <c r="C871" s="779"/>
      <c r="D871" s="779"/>
      <c r="E871" s="779"/>
      <c r="F871" s="779"/>
      <c r="G871" s="779"/>
      <c r="H871" s="779"/>
    </row>
    <row r="872" spans="3:8" s="146" customFormat="1" ht="12.75">
      <c r="C872" s="779"/>
      <c r="D872" s="779"/>
      <c r="E872" s="779"/>
      <c r="F872" s="779"/>
      <c r="G872" s="779"/>
      <c r="H872" s="779"/>
    </row>
    <row r="873" spans="3:8" s="146" customFormat="1" ht="12.75">
      <c r="C873" s="779"/>
      <c r="D873" s="779"/>
      <c r="E873" s="779"/>
      <c r="F873" s="779"/>
      <c r="G873" s="779"/>
      <c r="H873" s="779"/>
    </row>
    <row r="874" spans="3:8" s="146" customFormat="1" ht="12.75">
      <c r="C874" s="779"/>
      <c r="D874" s="779"/>
      <c r="E874" s="779"/>
      <c r="F874" s="779"/>
      <c r="G874" s="779"/>
      <c r="H874" s="779"/>
    </row>
    <row r="875" spans="3:8" s="146" customFormat="1" ht="12.75">
      <c r="C875" s="779"/>
      <c r="D875" s="779"/>
      <c r="E875" s="779"/>
      <c r="F875" s="779"/>
      <c r="G875" s="779"/>
      <c r="H875" s="779"/>
    </row>
    <row r="876" spans="3:8" s="146" customFormat="1" ht="12.75">
      <c r="C876" s="779"/>
      <c r="D876" s="779"/>
      <c r="E876" s="779"/>
      <c r="F876" s="779"/>
      <c r="G876" s="779"/>
      <c r="H876" s="779"/>
    </row>
    <row r="877" spans="3:8" s="146" customFormat="1" ht="12.75">
      <c r="C877" s="779"/>
      <c r="D877" s="779"/>
      <c r="E877" s="779"/>
      <c r="F877" s="779"/>
      <c r="G877" s="779"/>
      <c r="H877" s="779"/>
    </row>
    <row r="878" spans="3:8" s="146" customFormat="1" ht="12.75">
      <c r="C878" s="779"/>
      <c r="D878" s="779"/>
      <c r="E878" s="779"/>
      <c r="F878" s="779"/>
      <c r="G878" s="779"/>
      <c r="H878" s="779"/>
    </row>
    <row r="879" spans="3:8" s="146" customFormat="1" ht="12.75">
      <c r="C879" s="779"/>
      <c r="D879" s="779"/>
      <c r="E879" s="779"/>
      <c r="F879" s="779"/>
      <c r="G879" s="779"/>
      <c r="H879" s="779"/>
    </row>
    <row r="880" spans="3:8" s="146" customFormat="1" ht="12.75">
      <c r="C880" s="779"/>
      <c r="D880" s="779"/>
      <c r="E880" s="779"/>
      <c r="F880" s="779"/>
      <c r="G880" s="779"/>
      <c r="H880" s="779"/>
    </row>
    <row r="881" spans="3:8" s="146" customFormat="1" ht="12.75">
      <c r="C881" s="779"/>
      <c r="D881" s="779"/>
      <c r="E881" s="779"/>
      <c r="F881" s="779"/>
      <c r="G881" s="779"/>
      <c r="H881" s="779"/>
    </row>
    <row r="882" spans="3:8" s="146" customFormat="1" ht="12.75">
      <c r="C882" s="779"/>
      <c r="D882" s="779"/>
      <c r="E882" s="779"/>
      <c r="F882" s="779"/>
      <c r="G882" s="779"/>
      <c r="H882" s="779"/>
    </row>
    <row r="883" spans="3:8" s="146" customFormat="1" ht="12.75">
      <c r="C883" s="779"/>
      <c r="D883" s="779"/>
      <c r="E883" s="779"/>
      <c r="F883" s="779"/>
      <c r="G883" s="779"/>
      <c r="H883" s="779"/>
    </row>
    <row r="884" spans="3:8" s="146" customFormat="1" ht="12.75">
      <c r="C884" s="779"/>
      <c r="D884" s="779"/>
      <c r="E884" s="779"/>
      <c r="F884" s="779"/>
      <c r="G884" s="779"/>
      <c r="H884" s="779"/>
    </row>
    <row r="885" spans="3:8" s="146" customFormat="1" ht="12.75">
      <c r="C885" s="779"/>
      <c r="D885" s="779"/>
      <c r="E885" s="779"/>
      <c r="F885" s="779"/>
      <c r="G885" s="779"/>
      <c r="H885" s="779"/>
    </row>
    <row r="886" spans="3:8" s="146" customFormat="1" ht="12.75">
      <c r="C886" s="779"/>
      <c r="D886" s="779"/>
      <c r="E886" s="779"/>
      <c r="F886" s="779"/>
      <c r="G886" s="779"/>
      <c r="H886" s="779"/>
    </row>
    <row r="887" spans="3:8" s="146" customFormat="1" ht="12.75">
      <c r="C887" s="779"/>
      <c r="D887" s="779"/>
      <c r="E887" s="779"/>
      <c r="F887" s="779"/>
      <c r="G887" s="779"/>
      <c r="H887" s="779"/>
    </row>
    <row r="888" spans="3:8" s="146" customFormat="1" ht="12.75">
      <c r="C888" s="779"/>
      <c r="D888" s="779"/>
      <c r="E888" s="779"/>
      <c r="F888" s="779"/>
      <c r="G888" s="779"/>
      <c r="H888" s="779"/>
    </row>
    <row r="889" spans="3:8" s="146" customFormat="1" ht="12.75">
      <c r="C889" s="779"/>
      <c r="D889" s="779"/>
      <c r="E889" s="779"/>
      <c r="F889" s="779"/>
      <c r="G889" s="779"/>
      <c r="H889" s="779"/>
    </row>
    <row r="890" spans="3:8" s="146" customFormat="1" ht="12.75">
      <c r="C890" s="779"/>
      <c r="D890" s="779"/>
      <c r="E890" s="779"/>
      <c r="F890" s="779"/>
      <c r="G890" s="779"/>
      <c r="H890" s="779"/>
    </row>
    <row r="891" spans="3:8" s="146" customFormat="1" ht="12.75">
      <c r="C891" s="779"/>
      <c r="D891" s="779"/>
      <c r="E891" s="779"/>
      <c r="F891" s="779"/>
      <c r="G891" s="779"/>
      <c r="H891" s="779"/>
    </row>
    <row r="892" spans="3:8" s="146" customFormat="1" ht="12.75">
      <c r="C892" s="779"/>
      <c r="D892" s="779"/>
      <c r="E892" s="779"/>
      <c r="F892" s="779"/>
      <c r="G892" s="779"/>
      <c r="H892" s="779"/>
    </row>
    <row r="893" spans="3:8" s="146" customFormat="1" ht="12.75">
      <c r="C893" s="779"/>
      <c r="D893" s="779"/>
      <c r="E893" s="779"/>
      <c r="F893" s="779"/>
      <c r="G893" s="779"/>
      <c r="H893" s="779"/>
    </row>
    <row r="894" spans="3:8" s="146" customFormat="1" ht="12.75">
      <c r="C894" s="779"/>
      <c r="D894" s="779"/>
      <c r="E894" s="779"/>
      <c r="F894" s="779"/>
      <c r="G894" s="779"/>
      <c r="H894" s="779"/>
    </row>
    <row r="895" spans="3:8" s="146" customFormat="1" ht="12.75">
      <c r="C895" s="779"/>
      <c r="D895" s="779"/>
      <c r="E895" s="779"/>
      <c r="F895" s="779"/>
      <c r="G895" s="779"/>
      <c r="H895" s="779"/>
    </row>
    <row r="896" spans="3:8" s="146" customFormat="1" ht="12.75">
      <c r="C896" s="779"/>
      <c r="D896" s="779"/>
      <c r="E896" s="779"/>
      <c r="F896" s="779"/>
      <c r="G896" s="779"/>
      <c r="H896" s="779"/>
    </row>
    <row r="897" spans="3:8" s="146" customFormat="1" ht="12.75">
      <c r="C897" s="779"/>
      <c r="D897" s="779"/>
      <c r="E897" s="779"/>
      <c r="F897" s="779"/>
      <c r="G897" s="779"/>
      <c r="H897" s="779"/>
    </row>
    <row r="898" spans="3:8" s="146" customFormat="1" ht="12.75">
      <c r="C898" s="779"/>
      <c r="D898" s="779"/>
      <c r="E898" s="779"/>
      <c r="F898" s="779"/>
      <c r="G898" s="779"/>
      <c r="H898" s="779"/>
    </row>
    <row r="899" spans="3:8" s="146" customFormat="1" ht="12.75">
      <c r="C899" s="779"/>
      <c r="D899" s="779"/>
      <c r="E899" s="779"/>
      <c r="F899" s="779"/>
      <c r="G899" s="779"/>
      <c r="H899" s="779"/>
    </row>
    <row r="900" spans="3:8" s="146" customFormat="1" ht="12.75">
      <c r="C900" s="779"/>
      <c r="D900" s="779"/>
      <c r="E900" s="779"/>
      <c r="F900" s="779"/>
      <c r="G900" s="779"/>
      <c r="H900" s="779"/>
    </row>
    <row r="901" spans="3:8" s="146" customFormat="1" ht="12.75">
      <c r="C901" s="779"/>
      <c r="D901" s="779"/>
      <c r="E901" s="779"/>
      <c r="F901" s="779"/>
      <c r="G901" s="779"/>
      <c r="H901" s="779"/>
    </row>
    <row r="902" spans="3:8" s="146" customFormat="1" ht="12.75">
      <c r="C902" s="779"/>
      <c r="D902" s="779"/>
      <c r="E902" s="779"/>
      <c r="F902" s="779"/>
      <c r="G902" s="779"/>
      <c r="H902" s="779"/>
    </row>
    <row r="903" spans="3:8" s="146" customFormat="1" ht="12.75">
      <c r="C903" s="779"/>
      <c r="D903" s="779"/>
      <c r="E903" s="779"/>
      <c r="F903" s="779"/>
      <c r="G903" s="779"/>
      <c r="H903" s="779"/>
    </row>
    <row r="904" spans="3:8" s="146" customFormat="1" ht="12.75">
      <c r="C904" s="779"/>
      <c r="D904" s="779"/>
      <c r="E904" s="779"/>
      <c r="F904" s="779"/>
      <c r="G904" s="779"/>
      <c r="H904" s="779"/>
    </row>
    <row r="905" spans="3:8" s="146" customFormat="1" ht="12.75">
      <c r="C905" s="779"/>
      <c r="D905" s="779"/>
      <c r="E905" s="779"/>
      <c r="F905" s="779"/>
      <c r="G905" s="779"/>
      <c r="H905" s="779"/>
    </row>
    <row r="906" spans="3:8" s="146" customFormat="1" ht="12.75">
      <c r="C906" s="779"/>
      <c r="D906" s="779"/>
      <c r="E906" s="779"/>
      <c r="F906" s="779"/>
      <c r="G906" s="779"/>
      <c r="H906" s="779"/>
    </row>
    <row r="907" spans="3:8" s="146" customFormat="1" ht="12.75">
      <c r="C907" s="779"/>
      <c r="D907" s="779"/>
      <c r="E907" s="779"/>
      <c r="F907" s="779"/>
      <c r="G907" s="779"/>
      <c r="H907" s="779"/>
    </row>
    <row r="908" spans="3:8" s="146" customFormat="1" ht="12.75">
      <c r="C908" s="779"/>
      <c r="D908" s="779"/>
      <c r="E908" s="779"/>
      <c r="F908" s="779"/>
      <c r="G908" s="779"/>
      <c r="H908" s="779"/>
    </row>
    <row r="909" spans="3:8" s="146" customFormat="1" ht="12.75">
      <c r="C909" s="779"/>
      <c r="D909" s="779"/>
      <c r="E909" s="779"/>
      <c r="F909" s="779"/>
      <c r="G909" s="779"/>
      <c r="H909" s="779"/>
    </row>
    <row r="910" spans="3:8" s="146" customFormat="1" ht="12.75">
      <c r="C910" s="779"/>
      <c r="D910" s="779"/>
      <c r="E910" s="779"/>
      <c r="F910" s="779"/>
      <c r="G910" s="779"/>
      <c r="H910" s="779"/>
    </row>
    <row r="911" spans="3:8" s="146" customFormat="1" ht="12.75">
      <c r="C911" s="779"/>
      <c r="D911" s="779"/>
      <c r="E911" s="779"/>
      <c r="F911" s="779"/>
      <c r="G911" s="779"/>
      <c r="H911" s="779"/>
    </row>
    <row r="912" spans="3:8" s="146" customFormat="1" ht="12.75">
      <c r="C912" s="779"/>
      <c r="D912" s="779"/>
      <c r="E912" s="779"/>
      <c r="F912" s="779"/>
      <c r="G912" s="779"/>
      <c r="H912" s="779"/>
    </row>
    <row r="913" spans="3:8" s="146" customFormat="1" ht="12.75">
      <c r="C913" s="779"/>
      <c r="D913" s="779"/>
      <c r="E913" s="779"/>
      <c r="F913" s="779"/>
      <c r="G913" s="779"/>
      <c r="H913" s="779"/>
    </row>
    <row r="914" spans="3:8" s="146" customFormat="1" ht="12.75">
      <c r="C914" s="779"/>
      <c r="D914" s="779"/>
      <c r="E914" s="779"/>
      <c r="F914" s="779"/>
      <c r="G914" s="779"/>
      <c r="H914" s="779"/>
    </row>
    <row r="915" spans="3:8" s="146" customFormat="1" ht="12.75">
      <c r="C915" s="779"/>
      <c r="D915" s="779"/>
      <c r="E915" s="779"/>
      <c r="F915" s="779"/>
      <c r="G915" s="779"/>
      <c r="H915" s="779"/>
    </row>
    <row r="916" spans="3:8" s="146" customFormat="1" ht="12.75">
      <c r="C916" s="779"/>
      <c r="D916" s="779"/>
      <c r="E916" s="779"/>
      <c r="F916" s="779"/>
      <c r="G916" s="779"/>
      <c r="H916" s="779"/>
    </row>
    <row r="917" spans="3:8" s="146" customFormat="1" ht="12.75">
      <c r="C917" s="779"/>
      <c r="D917" s="779"/>
      <c r="E917" s="779"/>
      <c r="F917" s="779"/>
      <c r="G917" s="779"/>
      <c r="H917" s="779"/>
    </row>
    <row r="918" spans="3:8" s="146" customFormat="1" ht="12.75">
      <c r="C918" s="779"/>
      <c r="D918" s="779"/>
      <c r="E918" s="779"/>
      <c r="F918" s="779"/>
      <c r="G918" s="779"/>
      <c r="H918" s="779"/>
    </row>
    <row r="919" spans="3:8" s="146" customFormat="1" ht="12.75">
      <c r="C919" s="779"/>
      <c r="D919" s="779"/>
      <c r="E919" s="779"/>
      <c r="F919" s="779"/>
      <c r="G919" s="779"/>
      <c r="H919" s="779"/>
    </row>
    <row r="920" spans="3:8" s="146" customFormat="1" ht="12.75">
      <c r="C920" s="779"/>
      <c r="D920" s="779"/>
      <c r="E920" s="779"/>
      <c r="F920" s="779"/>
      <c r="G920" s="779"/>
      <c r="H920" s="779"/>
    </row>
    <row r="921" spans="3:8" s="146" customFormat="1" ht="12.75">
      <c r="C921" s="779"/>
      <c r="D921" s="779"/>
      <c r="E921" s="779"/>
      <c r="F921" s="779"/>
      <c r="G921" s="779"/>
      <c r="H921" s="779"/>
    </row>
    <row r="922" spans="3:8" s="146" customFormat="1" ht="12.75">
      <c r="C922" s="779"/>
      <c r="D922" s="779"/>
      <c r="E922" s="779"/>
      <c r="F922" s="779"/>
      <c r="G922" s="779"/>
      <c r="H922" s="779"/>
    </row>
    <row r="923" spans="3:8" s="146" customFormat="1" ht="12.75">
      <c r="C923" s="779"/>
      <c r="D923" s="779"/>
      <c r="E923" s="779"/>
      <c r="F923" s="779"/>
      <c r="G923" s="779"/>
      <c r="H923" s="779"/>
    </row>
    <row r="924" spans="3:8" s="146" customFormat="1" ht="12.75">
      <c r="C924" s="779"/>
      <c r="D924" s="779"/>
      <c r="E924" s="779"/>
      <c r="F924" s="779"/>
      <c r="G924" s="779"/>
      <c r="H924" s="779"/>
    </row>
    <row r="925" spans="3:8" s="146" customFormat="1" ht="12.75">
      <c r="C925" s="779"/>
      <c r="D925" s="779"/>
      <c r="E925" s="779"/>
      <c r="F925" s="779"/>
      <c r="G925" s="779"/>
      <c r="H925" s="779"/>
    </row>
    <row r="926" spans="3:8" s="146" customFormat="1" ht="12.75">
      <c r="C926" s="779"/>
      <c r="D926" s="779"/>
      <c r="E926" s="779"/>
      <c r="F926" s="779"/>
      <c r="G926" s="779"/>
      <c r="H926" s="779"/>
    </row>
    <row r="927" spans="3:8" s="146" customFormat="1" ht="12.75">
      <c r="C927" s="779"/>
      <c r="D927" s="779"/>
      <c r="E927" s="779"/>
      <c r="F927" s="779"/>
      <c r="G927" s="779"/>
      <c r="H927" s="779"/>
    </row>
    <row r="928" spans="3:8" s="146" customFormat="1" ht="12.75">
      <c r="C928" s="779"/>
      <c r="D928" s="779"/>
      <c r="E928" s="779"/>
      <c r="F928" s="779"/>
      <c r="G928" s="779"/>
      <c r="H928" s="779"/>
    </row>
    <row r="929" spans="3:8" s="146" customFormat="1" ht="12.75">
      <c r="C929" s="779"/>
      <c r="D929" s="779"/>
      <c r="E929" s="779"/>
      <c r="F929" s="779"/>
      <c r="G929" s="779"/>
      <c r="H929" s="779"/>
    </row>
    <row r="930" spans="3:8" s="146" customFormat="1" ht="12.75">
      <c r="C930" s="779"/>
      <c r="D930" s="779"/>
      <c r="E930" s="779"/>
      <c r="F930" s="779"/>
      <c r="G930" s="779"/>
      <c r="H930" s="779"/>
    </row>
    <row r="931" spans="3:8" s="146" customFormat="1" ht="12.75">
      <c r="C931" s="779"/>
      <c r="D931" s="779"/>
      <c r="E931" s="779"/>
      <c r="F931" s="779"/>
      <c r="G931" s="779"/>
      <c r="H931" s="779"/>
    </row>
    <row r="932" spans="3:8" s="146" customFormat="1" ht="12.75">
      <c r="C932" s="779"/>
      <c r="D932" s="779"/>
      <c r="E932" s="779"/>
      <c r="F932" s="779"/>
      <c r="G932" s="779"/>
      <c r="H932" s="779"/>
    </row>
    <row r="933" spans="3:8" s="146" customFormat="1" ht="12.75">
      <c r="C933" s="779"/>
      <c r="D933" s="779"/>
      <c r="E933" s="779"/>
      <c r="F933" s="779"/>
      <c r="G933" s="779"/>
      <c r="H933" s="779"/>
    </row>
    <row r="934" spans="3:8" s="146" customFormat="1" ht="12.75">
      <c r="C934" s="779"/>
      <c r="D934" s="779"/>
      <c r="E934" s="779"/>
      <c r="F934" s="779"/>
      <c r="G934" s="779"/>
      <c r="H934" s="779"/>
    </row>
    <row r="935" spans="3:8" s="146" customFormat="1" ht="12.75">
      <c r="C935" s="779"/>
      <c r="D935" s="779"/>
      <c r="E935" s="779"/>
      <c r="F935" s="779"/>
      <c r="G935" s="779"/>
      <c r="H935" s="779"/>
    </row>
    <row r="936" spans="3:8" s="146" customFormat="1" ht="12.75">
      <c r="C936" s="779"/>
      <c r="D936" s="779"/>
      <c r="E936" s="779"/>
      <c r="F936" s="779"/>
      <c r="G936" s="779"/>
      <c r="H936" s="779"/>
    </row>
    <row r="937" spans="3:8" s="146" customFormat="1" ht="12.75">
      <c r="C937" s="779"/>
      <c r="D937" s="779"/>
      <c r="E937" s="779"/>
      <c r="F937" s="779"/>
      <c r="G937" s="779"/>
      <c r="H937" s="779"/>
    </row>
    <row r="938" spans="3:8" s="146" customFormat="1" ht="12.75">
      <c r="C938" s="779"/>
      <c r="D938" s="779"/>
      <c r="E938" s="779"/>
      <c r="F938" s="779"/>
      <c r="G938" s="779"/>
      <c r="H938" s="779"/>
    </row>
    <row r="939" spans="3:8" s="146" customFormat="1" ht="12.75">
      <c r="C939" s="779"/>
      <c r="D939" s="779"/>
      <c r="E939" s="779"/>
      <c r="F939" s="779"/>
      <c r="G939" s="779"/>
      <c r="H939" s="779"/>
    </row>
    <row r="940" spans="3:8" s="146" customFormat="1" ht="12.75">
      <c r="C940" s="779"/>
      <c r="D940" s="779"/>
      <c r="E940" s="779"/>
      <c r="F940" s="779"/>
      <c r="G940" s="779"/>
      <c r="H940" s="779"/>
    </row>
    <row r="941" spans="3:8" s="146" customFormat="1" ht="12.75">
      <c r="C941" s="779"/>
      <c r="D941" s="779"/>
      <c r="E941" s="779"/>
      <c r="F941" s="779"/>
      <c r="G941" s="779"/>
      <c r="H941" s="779"/>
    </row>
    <row r="942" spans="3:8" s="146" customFormat="1" ht="12.75">
      <c r="C942" s="779"/>
      <c r="D942" s="779"/>
      <c r="E942" s="779"/>
      <c r="F942" s="779"/>
      <c r="G942" s="779"/>
      <c r="H942" s="779"/>
    </row>
    <row r="943" spans="3:8" s="146" customFormat="1" ht="12.75">
      <c r="C943" s="779"/>
      <c r="D943" s="779"/>
      <c r="E943" s="779"/>
      <c r="F943" s="779"/>
      <c r="G943" s="779"/>
      <c r="H943" s="779"/>
    </row>
    <row r="944" spans="3:8" s="146" customFormat="1" ht="12.75">
      <c r="C944" s="779"/>
      <c r="D944" s="779"/>
      <c r="E944" s="779"/>
      <c r="F944" s="779"/>
      <c r="G944" s="779"/>
      <c r="H944" s="779"/>
    </row>
    <row r="945" spans="3:8" s="146" customFormat="1" ht="12.75">
      <c r="C945" s="779"/>
      <c r="D945" s="779"/>
      <c r="E945" s="779"/>
      <c r="F945" s="779"/>
      <c r="G945" s="779"/>
      <c r="H945" s="779"/>
    </row>
    <row r="946" spans="3:8" s="146" customFormat="1" ht="12.75">
      <c r="C946" s="779"/>
      <c r="D946" s="779"/>
      <c r="E946" s="779"/>
      <c r="F946" s="779"/>
      <c r="G946" s="779"/>
      <c r="H946" s="779"/>
    </row>
    <row r="947" spans="3:8" s="146" customFormat="1" ht="12.75">
      <c r="C947" s="779"/>
      <c r="D947" s="779"/>
      <c r="E947" s="779"/>
      <c r="F947" s="779"/>
      <c r="G947" s="779"/>
      <c r="H947" s="779"/>
    </row>
    <row r="948" spans="3:8" s="146" customFormat="1" ht="12.75">
      <c r="C948" s="779"/>
      <c r="D948" s="779"/>
      <c r="E948" s="779"/>
      <c r="F948" s="779"/>
      <c r="G948" s="779"/>
      <c r="H948" s="779"/>
    </row>
    <row r="949" spans="3:8" s="146" customFormat="1" ht="12.75">
      <c r="C949" s="779"/>
      <c r="D949" s="779"/>
      <c r="E949" s="779"/>
      <c r="F949" s="779"/>
      <c r="G949" s="779"/>
      <c r="H949" s="779"/>
    </row>
    <row r="950" spans="3:8" s="146" customFormat="1" ht="12.75">
      <c r="C950" s="779"/>
      <c r="D950" s="779"/>
      <c r="E950" s="779"/>
      <c r="F950" s="779"/>
      <c r="G950" s="779"/>
      <c r="H950" s="779"/>
    </row>
    <row r="951" spans="3:8" s="146" customFormat="1" ht="12.75">
      <c r="C951" s="779"/>
      <c r="D951" s="779"/>
      <c r="E951" s="779"/>
      <c r="F951" s="779"/>
      <c r="G951" s="779"/>
      <c r="H951" s="779"/>
    </row>
    <row r="952" spans="3:8" s="146" customFormat="1" ht="12.75">
      <c r="C952" s="779"/>
      <c r="D952" s="779"/>
      <c r="E952" s="779"/>
      <c r="F952" s="779"/>
      <c r="G952" s="779"/>
      <c r="H952" s="779"/>
    </row>
    <row r="953" spans="3:8" s="146" customFormat="1" ht="12.75">
      <c r="C953" s="779"/>
      <c r="D953" s="779"/>
      <c r="E953" s="779"/>
      <c r="F953" s="779"/>
      <c r="G953" s="779"/>
      <c r="H953" s="779"/>
    </row>
    <row r="954" spans="3:8" s="146" customFormat="1" ht="12.75">
      <c r="C954" s="779"/>
      <c r="D954" s="779"/>
      <c r="E954" s="779"/>
      <c r="F954" s="779"/>
      <c r="G954" s="779"/>
      <c r="H954" s="779"/>
    </row>
    <row r="955" spans="3:8" s="146" customFormat="1" ht="12.75">
      <c r="C955" s="779"/>
      <c r="D955" s="779"/>
      <c r="E955" s="779"/>
      <c r="F955" s="779"/>
      <c r="G955" s="779"/>
      <c r="H955" s="779"/>
    </row>
    <row r="956" spans="3:8" s="146" customFormat="1" ht="12.75">
      <c r="C956" s="779"/>
      <c r="D956" s="779"/>
      <c r="E956" s="779"/>
      <c r="F956" s="779"/>
      <c r="G956" s="779"/>
      <c r="H956" s="779"/>
    </row>
    <row r="957" spans="3:8" s="146" customFormat="1" ht="12.75">
      <c r="C957" s="779"/>
      <c r="D957" s="779"/>
      <c r="E957" s="779"/>
      <c r="F957" s="779"/>
      <c r="G957" s="779"/>
      <c r="H957" s="779"/>
    </row>
    <row r="958" spans="3:8" s="146" customFormat="1" ht="12.75">
      <c r="C958" s="779"/>
      <c r="D958" s="779"/>
      <c r="E958" s="779"/>
      <c r="F958" s="779"/>
      <c r="G958" s="779"/>
      <c r="H958" s="779"/>
    </row>
    <row r="959" spans="3:8" s="146" customFormat="1" ht="12.75">
      <c r="C959" s="779"/>
      <c r="D959" s="779"/>
      <c r="E959" s="779"/>
      <c r="F959" s="779"/>
      <c r="G959" s="779"/>
      <c r="H959" s="779"/>
    </row>
    <row r="960" spans="3:8" s="146" customFormat="1" ht="12.75">
      <c r="C960" s="779"/>
      <c r="D960" s="779"/>
      <c r="E960" s="779"/>
      <c r="F960" s="779"/>
      <c r="G960" s="779"/>
      <c r="H960" s="779"/>
    </row>
    <row r="961" spans="3:8" s="146" customFormat="1" ht="12.75">
      <c r="C961" s="779"/>
      <c r="D961" s="779"/>
      <c r="E961" s="779"/>
      <c r="F961" s="779"/>
      <c r="G961" s="779"/>
      <c r="H961" s="779"/>
    </row>
    <row r="962" spans="3:8" s="146" customFormat="1" ht="12.75">
      <c r="C962" s="779"/>
      <c r="D962" s="779"/>
      <c r="E962" s="779"/>
      <c r="F962" s="779"/>
      <c r="G962" s="779"/>
      <c r="H962" s="779"/>
    </row>
    <row r="963" spans="3:8" s="146" customFormat="1" ht="12.75">
      <c r="C963" s="779"/>
      <c r="D963" s="779"/>
      <c r="E963" s="779"/>
      <c r="F963" s="779"/>
      <c r="G963" s="779"/>
      <c r="H963" s="779"/>
    </row>
    <row r="964" spans="3:8" s="146" customFormat="1" ht="12.75">
      <c r="C964" s="779"/>
      <c r="D964" s="779"/>
      <c r="E964" s="779"/>
      <c r="F964" s="779"/>
      <c r="G964" s="779"/>
      <c r="H964" s="779"/>
    </row>
    <row r="965" spans="3:8" s="146" customFormat="1" ht="12.75">
      <c r="C965" s="779"/>
      <c r="D965" s="779"/>
      <c r="E965" s="779"/>
      <c r="F965" s="779"/>
      <c r="G965" s="779"/>
      <c r="H965" s="779"/>
    </row>
    <row r="966" spans="3:8" s="146" customFormat="1" ht="12.75">
      <c r="C966" s="779"/>
      <c r="D966" s="779"/>
      <c r="E966" s="779"/>
      <c r="F966" s="779"/>
      <c r="G966" s="779"/>
      <c r="H966" s="779"/>
    </row>
    <row r="967" spans="3:8" s="146" customFormat="1" ht="12.75">
      <c r="C967" s="779"/>
      <c r="D967" s="779"/>
      <c r="E967" s="779"/>
      <c r="F967" s="779"/>
      <c r="G967" s="779"/>
      <c r="H967" s="779"/>
    </row>
    <row r="968" spans="3:8" s="146" customFormat="1" ht="12.75">
      <c r="C968" s="779"/>
      <c r="D968" s="779"/>
      <c r="E968" s="779"/>
      <c r="F968" s="779"/>
      <c r="G968" s="779"/>
      <c r="H968" s="779"/>
    </row>
    <row r="969" spans="3:8" s="146" customFormat="1" ht="12.75">
      <c r="C969" s="779"/>
      <c r="D969" s="779"/>
      <c r="E969" s="779"/>
      <c r="F969" s="779"/>
      <c r="G969" s="779"/>
      <c r="H969" s="779"/>
    </row>
    <row r="970" spans="3:8" s="146" customFormat="1" ht="12.75">
      <c r="C970" s="779"/>
      <c r="D970" s="779"/>
      <c r="E970" s="779"/>
      <c r="F970" s="779"/>
      <c r="G970" s="779"/>
      <c r="H970" s="779"/>
    </row>
    <row r="971" spans="3:8" s="146" customFormat="1" ht="12.75">
      <c r="C971" s="779"/>
      <c r="D971" s="779"/>
      <c r="E971" s="779"/>
      <c r="F971" s="779"/>
      <c r="G971" s="779"/>
      <c r="H971" s="779"/>
    </row>
    <row r="972" spans="3:8" s="146" customFormat="1" ht="12.75">
      <c r="C972" s="779"/>
      <c r="D972" s="779"/>
      <c r="E972" s="779"/>
      <c r="F972" s="779"/>
      <c r="G972" s="779"/>
      <c r="H972" s="779"/>
    </row>
    <row r="973" spans="3:8" s="146" customFormat="1" ht="12.75">
      <c r="C973" s="779"/>
      <c r="D973" s="779"/>
      <c r="E973" s="779"/>
      <c r="F973" s="779"/>
      <c r="G973" s="779"/>
      <c r="H973" s="779"/>
    </row>
    <row r="974" spans="3:8" s="146" customFormat="1" ht="12.75">
      <c r="C974" s="779"/>
      <c r="D974" s="779"/>
      <c r="E974" s="779"/>
      <c r="F974" s="779"/>
      <c r="G974" s="779"/>
      <c r="H974" s="779"/>
    </row>
    <row r="975" spans="3:8" s="146" customFormat="1" ht="12.75">
      <c r="C975" s="779"/>
      <c r="D975" s="779"/>
      <c r="E975" s="779"/>
      <c r="F975" s="779"/>
      <c r="G975" s="779"/>
      <c r="H975" s="779"/>
    </row>
    <row r="976" spans="3:8" s="146" customFormat="1" ht="12.75">
      <c r="C976" s="779"/>
      <c r="D976" s="779"/>
      <c r="E976" s="779"/>
      <c r="F976" s="779"/>
      <c r="G976" s="779"/>
      <c r="H976" s="779"/>
    </row>
    <row r="977" spans="3:8" s="146" customFormat="1" ht="12.75">
      <c r="C977" s="779"/>
      <c r="D977" s="779"/>
      <c r="E977" s="779"/>
      <c r="F977" s="779"/>
      <c r="G977" s="779"/>
      <c r="H977" s="779"/>
    </row>
    <row r="978" spans="3:8" s="146" customFormat="1" ht="12.75">
      <c r="C978" s="779"/>
      <c r="D978" s="779"/>
      <c r="E978" s="779"/>
      <c r="F978" s="779"/>
      <c r="G978" s="779"/>
      <c r="H978" s="779"/>
    </row>
    <row r="979" spans="3:8" s="146" customFormat="1" ht="12.75">
      <c r="C979" s="779"/>
      <c r="D979" s="779"/>
      <c r="E979" s="779"/>
      <c r="F979" s="779"/>
      <c r="G979" s="779"/>
      <c r="H979" s="779"/>
    </row>
    <row r="980" spans="3:8" s="146" customFormat="1" ht="12.75">
      <c r="C980" s="779"/>
      <c r="D980" s="779"/>
      <c r="E980" s="779"/>
      <c r="F980" s="779"/>
      <c r="G980" s="779"/>
      <c r="H980" s="779"/>
    </row>
    <row r="981" spans="3:8" s="146" customFormat="1" ht="12.75">
      <c r="C981" s="779"/>
      <c r="D981" s="779"/>
      <c r="E981" s="779"/>
      <c r="F981" s="779"/>
      <c r="G981" s="779"/>
      <c r="H981" s="779"/>
    </row>
    <row r="982" spans="3:8" s="146" customFormat="1" ht="12.75">
      <c r="C982" s="779"/>
      <c r="D982" s="779"/>
      <c r="E982" s="779"/>
      <c r="F982" s="779"/>
      <c r="G982" s="779"/>
      <c r="H982" s="779"/>
    </row>
    <row r="983" spans="3:8" s="146" customFormat="1" ht="12.75">
      <c r="C983" s="779"/>
      <c r="D983" s="779"/>
      <c r="E983" s="779"/>
      <c r="F983" s="779"/>
      <c r="G983" s="779"/>
      <c r="H983" s="779"/>
    </row>
    <row r="984" spans="3:8" s="146" customFormat="1" ht="12.75">
      <c r="C984" s="779"/>
      <c r="D984" s="779"/>
      <c r="E984" s="779"/>
      <c r="F984" s="779"/>
      <c r="G984" s="779"/>
      <c r="H984" s="779"/>
    </row>
    <row r="985" spans="3:8" s="146" customFormat="1" ht="12.75">
      <c r="C985" s="779"/>
      <c r="D985" s="779"/>
      <c r="E985" s="779"/>
      <c r="F985" s="779"/>
      <c r="G985" s="779"/>
      <c r="H985" s="779"/>
    </row>
    <row r="986" spans="3:8" s="146" customFormat="1" ht="12.75">
      <c r="C986" s="779"/>
      <c r="D986" s="779"/>
      <c r="E986" s="779"/>
      <c r="F986" s="779"/>
      <c r="G986" s="779"/>
      <c r="H986" s="779"/>
    </row>
    <row r="987" spans="3:8" s="146" customFormat="1" ht="12.75">
      <c r="C987" s="779"/>
      <c r="D987" s="779"/>
      <c r="E987" s="779"/>
      <c r="F987" s="779"/>
      <c r="G987" s="779"/>
      <c r="H987" s="779"/>
    </row>
    <row r="988" spans="3:8" s="146" customFormat="1" ht="12.75">
      <c r="C988" s="779"/>
      <c r="D988" s="779"/>
      <c r="E988" s="779"/>
      <c r="F988" s="779"/>
      <c r="G988" s="779"/>
      <c r="H988" s="779"/>
    </row>
    <row r="989" spans="3:8" s="146" customFormat="1" ht="12.75">
      <c r="C989" s="779"/>
      <c r="D989" s="779"/>
      <c r="E989" s="779"/>
      <c r="F989" s="779"/>
      <c r="G989" s="779"/>
      <c r="H989" s="779"/>
    </row>
    <row r="990" spans="3:8" s="146" customFormat="1" ht="12.75">
      <c r="C990" s="779"/>
      <c r="D990" s="779"/>
      <c r="E990" s="779"/>
      <c r="F990" s="779"/>
      <c r="G990" s="779"/>
      <c r="H990" s="779"/>
    </row>
    <row r="991" spans="3:8" s="146" customFormat="1" ht="12.75">
      <c r="C991" s="779"/>
      <c r="D991" s="779"/>
      <c r="E991" s="779"/>
      <c r="F991" s="779"/>
      <c r="G991" s="779"/>
      <c r="H991" s="779"/>
    </row>
    <row r="992" spans="3:8" s="146" customFormat="1" ht="12.75">
      <c r="C992" s="779"/>
      <c r="D992" s="779"/>
      <c r="E992" s="779"/>
      <c r="F992" s="779"/>
      <c r="G992" s="779"/>
      <c r="H992" s="779"/>
    </row>
    <row r="993" spans="3:8" s="146" customFormat="1" ht="12.75">
      <c r="C993" s="779"/>
      <c r="D993" s="779"/>
      <c r="E993" s="779"/>
      <c r="F993" s="779"/>
      <c r="G993" s="779"/>
      <c r="H993" s="779"/>
    </row>
    <row r="994" spans="3:8" s="146" customFormat="1" ht="12.75">
      <c r="C994" s="779"/>
      <c r="D994" s="779"/>
      <c r="E994" s="779"/>
      <c r="F994" s="779"/>
      <c r="G994" s="779"/>
      <c r="H994" s="779"/>
    </row>
    <row r="995" spans="3:8" s="146" customFormat="1" ht="12.75">
      <c r="C995" s="779"/>
      <c r="D995" s="779"/>
      <c r="E995" s="779"/>
      <c r="F995" s="779"/>
      <c r="G995" s="779"/>
      <c r="H995" s="779"/>
    </row>
    <row r="996" spans="3:8" s="146" customFormat="1" ht="12.75">
      <c r="C996" s="779"/>
      <c r="D996" s="779"/>
      <c r="E996" s="779"/>
      <c r="F996" s="779"/>
      <c r="G996" s="779"/>
      <c r="H996" s="779"/>
    </row>
    <row r="997" spans="3:8" s="146" customFormat="1" ht="12.75">
      <c r="C997" s="779"/>
      <c r="D997" s="779"/>
      <c r="E997" s="779"/>
      <c r="F997" s="779"/>
      <c r="G997" s="779"/>
      <c r="H997" s="779"/>
    </row>
    <row r="998" spans="3:8" s="146" customFormat="1" ht="12.75">
      <c r="C998" s="779"/>
      <c r="D998" s="779"/>
      <c r="E998" s="779"/>
      <c r="F998" s="779"/>
      <c r="G998" s="779"/>
      <c r="H998" s="779"/>
    </row>
    <row r="999" spans="3:8" s="146" customFormat="1" ht="12.75">
      <c r="C999" s="779"/>
      <c r="D999" s="779"/>
      <c r="E999" s="779"/>
      <c r="F999" s="779"/>
      <c r="G999" s="779"/>
      <c r="H999" s="779"/>
    </row>
    <row r="1000" spans="3:8" s="146" customFormat="1" ht="12.75">
      <c r="C1000" s="779"/>
      <c r="D1000" s="779"/>
      <c r="E1000" s="779"/>
      <c r="F1000" s="779"/>
      <c r="G1000" s="779"/>
      <c r="H1000" s="779"/>
    </row>
    <row r="1001" spans="3:8" s="146" customFormat="1" ht="12.75">
      <c r="C1001" s="779"/>
      <c r="D1001" s="779"/>
      <c r="E1001" s="779"/>
      <c r="F1001" s="779"/>
      <c r="G1001" s="779"/>
      <c r="H1001" s="779"/>
    </row>
    <row r="1002" spans="3:8" s="146" customFormat="1" ht="12.75">
      <c r="C1002" s="779"/>
      <c r="D1002" s="779"/>
      <c r="E1002" s="779"/>
      <c r="F1002" s="779"/>
      <c r="G1002" s="779"/>
      <c r="H1002" s="779"/>
    </row>
    <row r="1003" spans="3:8" s="146" customFormat="1" ht="12.75">
      <c r="C1003" s="779"/>
      <c r="D1003" s="779"/>
      <c r="E1003" s="779"/>
      <c r="F1003" s="779"/>
      <c r="G1003" s="779"/>
      <c r="H1003" s="779"/>
    </row>
    <row r="1004" spans="3:8" s="146" customFormat="1" ht="12.75">
      <c r="C1004" s="779"/>
      <c r="D1004" s="779"/>
      <c r="E1004" s="779"/>
      <c r="F1004" s="779"/>
      <c r="G1004" s="779"/>
      <c r="H1004" s="779"/>
    </row>
    <row r="1005" spans="3:8" s="146" customFormat="1" ht="12.75">
      <c r="C1005" s="779"/>
      <c r="D1005" s="779"/>
      <c r="E1005" s="779"/>
      <c r="F1005" s="779"/>
      <c r="G1005" s="779"/>
      <c r="H1005" s="779"/>
    </row>
    <row r="1006" spans="3:8" s="146" customFormat="1" ht="12.75">
      <c r="C1006" s="779"/>
      <c r="D1006" s="779"/>
      <c r="E1006" s="779"/>
      <c r="F1006" s="779"/>
      <c r="G1006" s="779"/>
      <c r="H1006" s="779"/>
    </row>
    <row r="1007" spans="3:8" s="146" customFormat="1" ht="12.75">
      <c r="C1007" s="779"/>
      <c r="D1007" s="779"/>
      <c r="E1007" s="779"/>
      <c r="F1007" s="779"/>
      <c r="G1007" s="779"/>
      <c r="H1007" s="779"/>
    </row>
    <row r="1008" spans="3:8" s="146" customFormat="1" ht="12.75">
      <c r="C1008" s="779"/>
      <c r="D1008" s="779"/>
      <c r="E1008" s="779"/>
      <c r="F1008" s="779"/>
      <c r="G1008" s="779"/>
      <c r="H1008" s="779"/>
    </row>
    <row r="1009" spans="3:8" s="146" customFormat="1" ht="12.75">
      <c r="C1009" s="779"/>
      <c r="D1009" s="779"/>
      <c r="E1009" s="779"/>
      <c r="F1009" s="779"/>
      <c r="G1009" s="779"/>
      <c r="H1009" s="779"/>
    </row>
    <row r="1010" spans="3:8" s="146" customFormat="1" ht="12.75">
      <c r="C1010" s="779"/>
      <c r="D1010" s="779"/>
      <c r="E1010" s="779"/>
      <c r="F1010" s="779"/>
      <c r="G1010" s="779"/>
      <c r="H1010" s="779"/>
    </row>
    <row r="1011" spans="3:8" s="146" customFormat="1" ht="12.75">
      <c r="C1011" s="779"/>
      <c r="D1011" s="779"/>
      <c r="E1011" s="779"/>
      <c r="F1011" s="779"/>
      <c r="G1011" s="779"/>
      <c r="H1011" s="779"/>
    </row>
    <row r="1012" spans="3:8" s="146" customFormat="1" ht="12.75">
      <c r="C1012" s="779"/>
      <c r="D1012" s="779"/>
      <c r="E1012" s="779"/>
      <c r="F1012" s="779"/>
      <c r="G1012" s="779"/>
      <c r="H1012" s="779"/>
    </row>
    <row r="1013" spans="3:8" s="146" customFormat="1" ht="12.75">
      <c r="C1013" s="779"/>
      <c r="D1013" s="779"/>
      <c r="E1013" s="779"/>
      <c r="F1013" s="779"/>
      <c r="G1013" s="779"/>
      <c r="H1013" s="779"/>
    </row>
    <row r="1014" spans="3:8" s="146" customFormat="1" ht="12.75">
      <c r="C1014" s="779"/>
      <c r="D1014" s="779"/>
      <c r="E1014" s="779"/>
      <c r="F1014" s="779"/>
      <c r="G1014" s="779"/>
      <c r="H1014" s="779"/>
    </row>
    <row r="1015" spans="3:8" s="146" customFormat="1" ht="12.75">
      <c r="C1015" s="779"/>
      <c r="D1015" s="779"/>
      <c r="E1015" s="779"/>
      <c r="F1015" s="779"/>
      <c r="G1015" s="779"/>
      <c r="H1015" s="779"/>
    </row>
    <row r="1016" spans="3:8" s="146" customFormat="1" ht="12.75">
      <c r="C1016" s="779"/>
      <c r="D1016" s="779"/>
      <c r="E1016" s="779"/>
      <c r="F1016" s="779"/>
      <c r="G1016" s="779"/>
      <c r="H1016" s="779"/>
    </row>
    <row r="1017" spans="3:8" s="146" customFormat="1" ht="12.75">
      <c r="C1017" s="779"/>
      <c r="D1017" s="779"/>
      <c r="E1017" s="779"/>
      <c r="F1017" s="779"/>
      <c r="G1017" s="779"/>
      <c r="H1017" s="779"/>
    </row>
    <row r="1018" spans="3:8" s="146" customFormat="1" ht="12.75">
      <c r="C1018" s="779"/>
      <c r="D1018" s="779"/>
      <c r="E1018" s="779"/>
      <c r="F1018" s="779"/>
      <c r="G1018" s="779"/>
      <c r="H1018" s="779"/>
    </row>
    <row r="1019" spans="3:8" s="146" customFormat="1" ht="12.75">
      <c r="C1019" s="779"/>
      <c r="D1019" s="779"/>
      <c r="E1019" s="779"/>
      <c r="F1019" s="779"/>
      <c r="G1019" s="779"/>
      <c r="H1019" s="779"/>
    </row>
    <row r="1020" spans="3:8" s="146" customFormat="1" ht="12.75">
      <c r="C1020" s="779"/>
      <c r="D1020" s="779"/>
      <c r="E1020" s="779"/>
      <c r="F1020" s="779"/>
      <c r="G1020" s="779"/>
      <c r="H1020" s="779"/>
    </row>
    <row r="1021" spans="3:8" s="146" customFormat="1" ht="12.75">
      <c r="C1021" s="779"/>
      <c r="D1021" s="779"/>
      <c r="E1021" s="779"/>
      <c r="F1021" s="779"/>
      <c r="G1021" s="779"/>
      <c r="H1021" s="779"/>
    </row>
    <row r="1022" spans="3:8" s="146" customFormat="1" ht="12.75">
      <c r="C1022" s="779"/>
      <c r="D1022" s="779"/>
      <c r="E1022" s="779"/>
      <c r="F1022" s="779"/>
      <c r="G1022" s="779"/>
      <c r="H1022" s="779"/>
    </row>
    <row r="1023" spans="3:8" s="146" customFormat="1" ht="12.75">
      <c r="C1023" s="779"/>
      <c r="D1023" s="779"/>
      <c r="E1023" s="779"/>
      <c r="F1023" s="779"/>
      <c r="G1023" s="779"/>
      <c r="H1023" s="779"/>
    </row>
    <row r="1024" spans="3:8" s="146" customFormat="1" ht="12.75">
      <c r="C1024" s="779"/>
      <c r="D1024" s="779"/>
      <c r="E1024" s="779"/>
      <c r="F1024" s="779"/>
      <c r="G1024" s="779"/>
      <c r="H1024" s="779"/>
    </row>
    <row r="1025" spans="3:8" s="146" customFormat="1" ht="12.75">
      <c r="C1025" s="779"/>
      <c r="D1025" s="779"/>
      <c r="E1025" s="779"/>
      <c r="F1025" s="779"/>
      <c r="G1025" s="779"/>
      <c r="H1025" s="779"/>
    </row>
    <row r="1026" spans="3:8" s="146" customFormat="1" ht="12.75">
      <c r="C1026" s="779"/>
      <c r="D1026" s="779"/>
      <c r="E1026" s="779"/>
      <c r="F1026" s="779"/>
      <c r="G1026" s="779"/>
      <c r="H1026" s="779"/>
    </row>
    <row r="1027" spans="3:8" s="146" customFormat="1" ht="12.75">
      <c r="C1027" s="779"/>
      <c r="D1027" s="779"/>
      <c r="E1027" s="779"/>
      <c r="F1027" s="779"/>
      <c r="G1027" s="779"/>
      <c r="H1027" s="779"/>
    </row>
    <row r="1028" spans="3:8" s="146" customFormat="1" ht="12.75">
      <c r="C1028" s="779"/>
      <c r="D1028" s="779"/>
      <c r="E1028" s="779"/>
      <c r="F1028" s="779"/>
      <c r="G1028" s="779"/>
      <c r="H1028" s="779"/>
    </row>
    <row r="1029" spans="3:8" s="146" customFormat="1" ht="12.75">
      <c r="C1029" s="779"/>
      <c r="D1029" s="779"/>
      <c r="E1029" s="779"/>
      <c r="F1029" s="779"/>
      <c r="G1029" s="779"/>
      <c r="H1029" s="779"/>
    </row>
    <row r="1030" spans="3:8" s="146" customFormat="1" ht="12.75">
      <c r="C1030" s="779"/>
      <c r="D1030" s="779"/>
      <c r="E1030" s="779"/>
      <c r="F1030" s="779"/>
      <c r="G1030" s="779"/>
      <c r="H1030" s="779"/>
    </row>
    <row r="1031" spans="3:8" s="146" customFormat="1" ht="12.75">
      <c r="C1031" s="779"/>
      <c r="D1031" s="779"/>
      <c r="E1031" s="779"/>
      <c r="F1031" s="779"/>
      <c r="G1031" s="779"/>
      <c r="H1031" s="779"/>
    </row>
    <row r="1032" spans="3:8" s="146" customFormat="1" ht="12.75">
      <c r="C1032" s="779"/>
      <c r="D1032" s="779"/>
      <c r="E1032" s="779"/>
      <c r="F1032" s="779"/>
      <c r="G1032" s="779"/>
      <c r="H1032" s="779"/>
    </row>
    <row r="1033" spans="3:8" s="146" customFormat="1" ht="12.75">
      <c r="C1033" s="779"/>
      <c r="D1033" s="779"/>
      <c r="E1033" s="779"/>
      <c r="F1033" s="779"/>
      <c r="G1033" s="779"/>
      <c r="H1033" s="779"/>
    </row>
    <row r="1034" spans="3:8" s="146" customFormat="1" ht="12.75">
      <c r="C1034" s="779"/>
      <c r="D1034" s="779"/>
      <c r="E1034" s="779"/>
      <c r="F1034" s="779"/>
      <c r="G1034" s="779"/>
      <c r="H1034" s="779"/>
    </row>
    <row r="1035" spans="3:8" s="146" customFormat="1" ht="12.75">
      <c r="C1035" s="779"/>
      <c r="D1035" s="779"/>
      <c r="E1035" s="779"/>
      <c r="F1035" s="779"/>
      <c r="G1035" s="779"/>
      <c r="H1035" s="779"/>
    </row>
    <row r="1036" spans="3:8" s="146" customFormat="1" ht="12.75">
      <c r="C1036" s="779"/>
      <c r="D1036" s="779"/>
      <c r="E1036" s="779"/>
      <c r="F1036" s="779"/>
      <c r="G1036" s="779"/>
      <c r="H1036" s="779"/>
    </row>
    <row r="1037" spans="3:8" s="146" customFormat="1" ht="12.75">
      <c r="C1037" s="779"/>
      <c r="D1037" s="779"/>
      <c r="E1037" s="779"/>
      <c r="F1037" s="779"/>
      <c r="G1037" s="779"/>
      <c r="H1037" s="779"/>
    </row>
    <row r="1038" spans="3:8" s="146" customFormat="1" ht="12.75">
      <c r="C1038" s="779"/>
      <c r="D1038" s="779"/>
      <c r="E1038" s="779"/>
      <c r="F1038" s="779"/>
      <c r="G1038" s="779"/>
      <c r="H1038" s="779"/>
    </row>
    <row r="1039" spans="3:8" s="146" customFormat="1" ht="12.75">
      <c r="C1039" s="779"/>
      <c r="D1039" s="779"/>
      <c r="E1039" s="779"/>
      <c r="F1039" s="779"/>
      <c r="G1039" s="779"/>
      <c r="H1039" s="779"/>
    </row>
    <row r="1040" spans="3:8" s="146" customFormat="1" ht="12.75">
      <c r="C1040" s="779"/>
      <c r="D1040" s="779"/>
      <c r="E1040" s="779"/>
      <c r="F1040" s="779"/>
      <c r="G1040" s="779"/>
      <c r="H1040" s="779"/>
    </row>
    <row r="1041" spans="3:8" s="146" customFormat="1" ht="12.75">
      <c r="C1041" s="779"/>
      <c r="D1041" s="779"/>
      <c r="E1041" s="779"/>
      <c r="F1041" s="779"/>
      <c r="G1041" s="779"/>
      <c r="H1041" s="779"/>
    </row>
    <row r="1042" spans="3:8" s="146" customFormat="1" ht="12.75">
      <c r="C1042" s="779"/>
      <c r="D1042" s="779"/>
      <c r="E1042" s="779"/>
      <c r="F1042" s="779"/>
      <c r="G1042" s="779"/>
      <c r="H1042" s="779"/>
    </row>
    <row r="1043" spans="3:8" s="146" customFormat="1" ht="12.75">
      <c r="C1043" s="779"/>
      <c r="D1043" s="779"/>
      <c r="E1043" s="779"/>
      <c r="F1043" s="779"/>
      <c r="G1043" s="779"/>
      <c r="H1043" s="779"/>
    </row>
    <row r="1044" spans="3:8" s="146" customFormat="1" ht="12.75">
      <c r="C1044" s="779"/>
      <c r="D1044" s="779"/>
      <c r="E1044" s="779"/>
      <c r="F1044" s="779"/>
      <c r="G1044" s="779"/>
      <c r="H1044" s="779"/>
    </row>
    <row r="1045" spans="3:8" s="146" customFormat="1" ht="12.75">
      <c r="C1045" s="779"/>
      <c r="D1045" s="779"/>
      <c r="E1045" s="779"/>
      <c r="F1045" s="779"/>
      <c r="G1045" s="779"/>
      <c r="H1045" s="779"/>
    </row>
    <row r="1046" spans="3:8" s="146" customFormat="1" ht="12.75">
      <c r="C1046" s="779"/>
      <c r="D1046" s="779"/>
      <c r="E1046" s="779"/>
      <c r="F1046" s="779"/>
      <c r="G1046" s="779"/>
      <c r="H1046" s="779"/>
    </row>
    <row r="1047" spans="3:8" s="146" customFormat="1" ht="12.75">
      <c r="C1047" s="779"/>
      <c r="D1047" s="779"/>
      <c r="E1047" s="779"/>
      <c r="F1047" s="779"/>
      <c r="G1047" s="779"/>
      <c r="H1047" s="779"/>
    </row>
    <row r="1048" spans="3:8" s="146" customFormat="1" ht="12.75">
      <c r="C1048" s="779"/>
      <c r="D1048" s="779"/>
      <c r="E1048" s="779"/>
      <c r="F1048" s="779"/>
      <c r="G1048" s="779"/>
      <c r="H1048" s="779"/>
    </row>
    <row r="1049" spans="3:8" s="146" customFormat="1" ht="12.75">
      <c r="C1049" s="779"/>
      <c r="D1049" s="779"/>
      <c r="E1049" s="779"/>
      <c r="F1049" s="779"/>
      <c r="G1049" s="779"/>
      <c r="H1049" s="779"/>
    </row>
    <row r="1050" spans="3:8" s="146" customFormat="1" ht="12.75">
      <c r="C1050" s="779"/>
      <c r="D1050" s="779"/>
      <c r="E1050" s="779"/>
      <c r="F1050" s="779"/>
      <c r="G1050" s="779"/>
      <c r="H1050" s="779"/>
    </row>
    <row r="1051" spans="3:8" s="146" customFormat="1" ht="12.75">
      <c r="C1051" s="779"/>
      <c r="D1051" s="779"/>
      <c r="E1051" s="779"/>
      <c r="F1051" s="779"/>
      <c r="G1051" s="779"/>
      <c r="H1051" s="779"/>
    </row>
    <row r="1052" spans="3:8" s="146" customFormat="1" ht="12.75">
      <c r="C1052" s="779"/>
      <c r="D1052" s="779"/>
      <c r="E1052" s="779"/>
      <c r="F1052" s="779"/>
      <c r="G1052" s="779"/>
      <c r="H1052" s="779"/>
    </row>
    <row r="1053" spans="3:8" s="146" customFormat="1" ht="12.75">
      <c r="C1053" s="779"/>
      <c r="D1053" s="779"/>
      <c r="E1053" s="779"/>
      <c r="F1053" s="779"/>
      <c r="G1053" s="779"/>
      <c r="H1053" s="779"/>
    </row>
    <row r="1054" spans="3:8" s="146" customFormat="1" ht="12.75">
      <c r="C1054" s="779"/>
      <c r="D1054" s="779"/>
      <c r="E1054" s="779"/>
      <c r="F1054" s="779"/>
      <c r="G1054" s="779"/>
      <c r="H1054" s="779"/>
    </row>
    <row r="1055" spans="3:8" s="146" customFormat="1" ht="12.75">
      <c r="C1055" s="779"/>
      <c r="D1055" s="779"/>
      <c r="E1055" s="779"/>
      <c r="F1055" s="779"/>
      <c r="G1055" s="779"/>
      <c r="H1055" s="779"/>
    </row>
    <row r="1056" spans="3:8" s="146" customFormat="1" ht="12.75">
      <c r="C1056" s="779"/>
      <c r="D1056" s="779"/>
      <c r="E1056" s="779"/>
      <c r="F1056" s="779"/>
      <c r="G1056" s="779"/>
      <c r="H1056" s="779"/>
    </row>
    <row r="1057" spans="3:8" s="146" customFormat="1" ht="12.75">
      <c r="C1057" s="779"/>
      <c r="D1057" s="779"/>
      <c r="E1057" s="779"/>
      <c r="F1057" s="779"/>
      <c r="G1057" s="779"/>
      <c r="H1057" s="779"/>
    </row>
    <row r="1058" spans="3:8" s="146" customFormat="1" ht="12.75">
      <c r="C1058" s="779"/>
      <c r="D1058" s="779"/>
      <c r="E1058" s="779"/>
      <c r="F1058" s="779"/>
      <c r="G1058" s="779"/>
      <c r="H1058" s="779"/>
    </row>
    <row r="1059" spans="3:8" s="146" customFormat="1" ht="12.75">
      <c r="C1059" s="779"/>
      <c r="D1059" s="779"/>
      <c r="E1059" s="779"/>
      <c r="F1059" s="779"/>
      <c r="G1059" s="779"/>
      <c r="H1059" s="779"/>
    </row>
    <row r="1060" spans="3:8" s="146" customFormat="1" ht="12.75">
      <c r="C1060" s="779"/>
      <c r="D1060" s="779"/>
      <c r="E1060" s="779"/>
      <c r="F1060" s="779"/>
      <c r="G1060" s="779"/>
      <c r="H1060" s="779"/>
    </row>
    <row r="1061" spans="3:8" s="146" customFormat="1" ht="12.75">
      <c r="C1061" s="779"/>
      <c r="D1061" s="779"/>
      <c r="E1061" s="779"/>
      <c r="F1061" s="779"/>
      <c r="G1061" s="779"/>
      <c r="H1061" s="779"/>
    </row>
    <row r="1062" spans="3:8" s="146" customFormat="1" ht="12.75">
      <c r="C1062" s="779"/>
      <c r="D1062" s="779"/>
      <c r="E1062" s="779"/>
      <c r="F1062" s="779"/>
      <c r="G1062" s="779"/>
      <c r="H1062" s="779"/>
    </row>
    <row r="1063" spans="3:8" s="146" customFormat="1" ht="12.75">
      <c r="C1063" s="779"/>
      <c r="D1063" s="779"/>
      <c r="E1063" s="779"/>
      <c r="F1063" s="779"/>
      <c r="G1063" s="779"/>
      <c r="H1063" s="779"/>
    </row>
    <row r="1064" spans="3:8" s="146" customFormat="1" ht="12.75">
      <c r="C1064" s="779"/>
      <c r="D1064" s="779"/>
      <c r="E1064" s="779"/>
      <c r="F1064" s="779"/>
      <c r="G1064" s="779"/>
      <c r="H1064" s="779"/>
    </row>
    <row r="1065" spans="3:8" s="146" customFormat="1" ht="12.75">
      <c r="C1065" s="779"/>
      <c r="D1065" s="779"/>
      <c r="E1065" s="779"/>
      <c r="F1065" s="779"/>
      <c r="G1065" s="779"/>
      <c r="H1065" s="779"/>
    </row>
    <row r="1066" spans="3:8" s="146" customFormat="1" ht="12.75">
      <c r="C1066" s="779"/>
      <c r="D1066" s="779"/>
      <c r="E1066" s="779"/>
      <c r="F1066" s="779"/>
      <c r="G1066" s="779"/>
      <c r="H1066" s="779"/>
    </row>
    <row r="1067" spans="3:8" s="146" customFormat="1" ht="12.75">
      <c r="C1067" s="779"/>
      <c r="D1067" s="779"/>
      <c r="E1067" s="779"/>
      <c r="F1067" s="779"/>
      <c r="G1067" s="779"/>
      <c r="H1067" s="779"/>
    </row>
    <row r="1068" spans="3:8" s="146" customFormat="1" ht="12.75">
      <c r="C1068" s="779"/>
      <c r="D1068" s="779"/>
      <c r="E1068" s="779"/>
      <c r="F1068" s="779"/>
      <c r="G1068" s="779"/>
      <c r="H1068" s="779"/>
    </row>
    <row r="1069" spans="3:8" s="146" customFormat="1" ht="12.75">
      <c r="C1069" s="779"/>
      <c r="D1069" s="779"/>
      <c r="E1069" s="779"/>
      <c r="F1069" s="779"/>
      <c r="G1069" s="779"/>
      <c r="H1069" s="779"/>
    </row>
    <row r="1070" spans="3:8" s="146" customFormat="1" ht="12.75">
      <c r="C1070" s="779"/>
      <c r="D1070" s="779"/>
      <c r="E1070" s="779"/>
      <c r="F1070" s="779"/>
      <c r="G1070" s="779"/>
      <c r="H1070" s="779"/>
    </row>
    <row r="1071" spans="3:8" s="146" customFormat="1" ht="12.75">
      <c r="C1071" s="779"/>
      <c r="D1071" s="779"/>
      <c r="E1071" s="779"/>
      <c r="F1071" s="779"/>
      <c r="G1071" s="779"/>
      <c r="H1071" s="779"/>
    </row>
    <row r="1072" spans="3:8" s="146" customFormat="1" ht="12.75">
      <c r="C1072" s="779"/>
      <c r="D1072" s="779"/>
      <c r="E1072" s="779"/>
      <c r="F1072" s="779"/>
      <c r="G1072" s="779"/>
      <c r="H1072" s="779"/>
    </row>
    <row r="1073" spans="3:8" s="146" customFormat="1" ht="12.75">
      <c r="C1073" s="779"/>
      <c r="D1073" s="779"/>
      <c r="E1073" s="779"/>
      <c r="F1073" s="779"/>
      <c r="G1073" s="779"/>
      <c r="H1073" s="779"/>
    </row>
    <row r="1074" spans="3:8" s="146" customFormat="1" ht="12.75">
      <c r="C1074" s="779"/>
      <c r="D1074" s="779"/>
      <c r="E1074" s="779"/>
      <c r="F1074" s="779"/>
      <c r="G1074" s="779"/>
      <c r="H1074" s="779"/>
    </row>
    <row r="1075" spans="3:8" s="146" customFormat="1" ht="12.75">
      <c r="C1075" s="779"/>
      <c r="D1075" s="779"/>
      <c r="E1075" s="779"/>
      <c r="F1075" s="779"/>
      <c r="G1075" s="779"/>
      <c r="H1075" s="779"/>
    </row>
    <row r="1076" spans="3:8" s="146" customFormat="1" ht="12.75">
      <c r="C1076" s="779"/>
      <c r="D1076" s="779"/>
      <c r="E1076" s="779"/>
      <c r="F1076" s="779"/>
      <c r="G1076" s="779"/>
      <c r="H1076" s="779"/>
    </row>
    <row r="1077" spans="3:8" s="146" customFormat="1" ht="12.75">
      <c r="C1077" s="779"/>
      <c r="D1077" s="779"/>
      <c r="E1077" s="779"/>
      <c r="F1077" s="779"/>
      <c r="G1077" s="779"/>
      <c r="H1077" s="779"/>
    </row>
    <row r="1078" spans="3:8" s="146" customFormat="1" ht="12.75">
      <c r="C1078" s="779"/>
      <c r="D1078" s="779"/>
      <c r="E1078" s="779"/>
      <c r="F1078" s="779"/>
      <c r="G1078" s="779"/>
      <c r="H1078" s="779"/>
    </row>
    <row r="1079" spans="3:8" s="146" customFormat="1" ht="12.75">
      <c r="C1079" s="779"/>
      <c r="D1079" s="779"/>
      <c r="E1079" s="779"/>
      <c r="F1079" s="779"/>
      <c r="G1079" s="779"/>
      <c r="H1079" s="779"/>
    </row>
    <row r="1080" spans="3:8" s="146" customFormat="1" ht="12.75">
      <c r="C1080" s="779"/>
      <c r="D1080" s="779"/>
      <c r="E1080" s="779"/>
      <c r="F1080" s="779"/>
      <c r="G1080" s="779"/>
      <c r="H1080" s="779"/>
    </row>
    <row r="1081" spans="3:8" s="146" customFormat="1" ht="12.75">
      <c r="C1081" s="779"/>
      <c r="D1081" s="779"/>
      <c r="E1081" s="779"/>
      <c r="F1081" s="779"/>
      <c r="G1081" s="779"/>
      <c r="H1081" s="779"/>
    </row>
    <row r="1082" spans="3:8" s="146" customFormat="1" ht="12.75">
      <c r="C1082" s="779"/>
      <c r="D1082" s="779"/>
      <c r="E1082" s="779"/>
      <c r="F1082" s="779"/>
      <c r="G1082" s="779"/>
      <c r="H1082" s="779"/>
    </row>
    <row r="1083" spans="3:8" s="146" customFormat="1" ht="12.75">
      <c r="C1083" s="779"/>
      <c r="D1083" s="779"/>
      <c r="E1083" s="779"/>
      <c r="F1083" s="779"/>
      <c r="G1083" s="779"/>
      <c r="H1083" s="779"/>
    </row>
    <row r="1084" spans="3:8" s="146" customFormat="1" ht="12.75">
      <c r="C1084" s="779"/>
      <c r="D1084" s="779"/>
      <c r="E1084" s="779"/>
      <c r="F1084" s="779"/>
      <c r="G1084" s="779"/>
      <c r="H1084" s="779"/>
    </row>
    <row r="1085" spans="3:8" s="146" customFormat="1" ht="12.75">
      <c r="C1085" s="779"/>
      <c r="D1085" s="779"/>
      <c r="E1085" s="779"/>
      <c r="F1085" s="779"/>
      <c r="G1085" s="779"/>
      <c r="H1085" s="779"/>
    </row>
    <row r="1086" spans="3:8" s="146" customFormat="1" ht="12.75">
      <c r="C1086" s="779"/>
      <c r="D1086" s="779"/>
      <c r="E1086" s="779"/>
      <c r="F1086" s="779"/>
      <c r="G1086" s="779"/>
      <c r="H1086" s="779"/>
    </row>
    <row r="1087" spans="3:8" s="146" customFormat="1" ht="12.75">
      <c r="C1087" s="779"/>
      <c r="D1087" s="779"/>
      <c r="E1087" s="779"/>
      <c r="F1087" s="779"/>
      <c r="G1087" s="779"/>
      <c r="H1087" s="779"/>
    </row>
    <row r="1088" spans="3:8" s="146" customFormat="1" ht="12.75">
      <c r="C1088" s="779"/>
      <c r="D1088" s="779"/>
      <c r="E1088" s="779"/>
      <c r="F1088" s="779"/>
      <c r="G1088" s="779"/>
      <c r="H1088" s="779"/>
    </row>
    <row r="1089" spans="3:8" s="146" customFormat="1" ht="12.75">
      <c r="C1089" s="779"/>
      <c r="D1089" s="779"/>
      <c r="E1089" s="779"/>
      <c r="F1089" s="779"/>
      <c r="G1089" s="779"/>
      <c r="H1089" s="779"/>
    </row>
    <row r="1090" spans="3:8" s="146" customFormat="1" ht="12.75">
      <c r="C1090" s="779"/>
      <c r="D1090" s="779"/>
      <c r="E1090" s="779"/>
      <c r="F1090" s="779"/>
      <c r="G1090" s="779"/>
      <c r="H1090" s="779"/>
    </row>
    <row r="1091" spans="3:8" s="146" customFormat="1" ht="12.75">
      <c r="C1091" s="779"/>
      <c r="D1091" s="779"/>
      <c r="E1091" s="779"/>
      <c r="F1091" s="779"/>
      <c r="G1091" s="779"/>
      <c r="H1091" s="779"/>
    </row>
    <row r="1092" spans="3:8" s="146" customFormat="1" ht="12.75">
      <c r="C1092" s="779"/>
      <c r="D1092" s="779"/>
      <c r="E1092" s="779"/>
      <c r="F1092" s="779"/>
      <c r="G1092" s="779"/>
      <c r="H1092" s="779"/>
    </row>
    <row r="1093" spans="3:8" s="146" customFormat="1" ht="12.75">
      <c r="C1093" s="779"/>
      <c r="D1093" s="779"/>
      <c r="E1093" s="779"/>
      <c r="F1093" s="779"/>
      <c r="G1093" s="779"/>
      <c r="H1093" s="779"/>
    </row>
    <row r="1094" spans="3:8" s="146" customFormat="1" ht="12.75">
      <c r="C1094" s="779"/>
      <c r="D1094" s="779"/>
      <c r="E1094" s="779"/>
      <c r="F1094" s="779"/>
      <c r="G1094" s="779"/>
      <c r="H1094" s="779"/>
    </row>
    <row r="1095" spans="3:8" s="146" customFormat="1" ht="12.75">
      <c r="C1095" s="779"/>
      <c r="D1095" s="779"/>
      <c r="E1095" s="779"/>
      <c r="F1095" s="779"/>
      <c r="G1095" s="779"/>
      <c r="H1095" s="779"/>
    </row>
    <row r="1096" spans="3:8" s="146" customFormat="1" ht="12.75">
      <c r="C1096" s="779"/>
      <c r="D1096" s="779"/>
      <c r="E1096" s="779"/>
      <c r="F1096" s="779"/>
      <c r="G1096" s="779"/>
      <c r="H1096" s="779"/>
    </row>
    <row r="1097" spans="3:8" s="146" customFormat="1" ht="12.75">
      <c r="C1097" s="779"/>
      <c r="D1097" s="779"/>
      <c r="E1097" s="779"/>
      <c r="F1097" s="779"/>
      <c r="G1097" s="779"/>
      <c r="H1097" s="779"/>
    </row>
    <row r="1098" spans="3:8" s="146" customFormat="1" ht="12.75">
      <c r="C1098" s="779"/>
      <c r="D1098" s="779"/>
      <c r="E1098" s="779"/>
      <c r="F1098" s="779"/>
      <c r="G1098" s="779"/>
      <c r="H1098" s="779"/>
    </row>
    <row r="1099" spans="3:8" s="146" customFormat="1" ht="12.75">
      <c r="C1099" s="779"/>
      <c r="D1099" s="779"/>
      <c r="E1099" s="779"/>
      <c r="F1099" s="779"/>
      <c r="G1099" s="779"/>
      <c r="H1099" s="779"/>
    </row>
    <row r="1100" spans="3:8" s="146" customFormat="1" ht="12.75">
      <c r="C1100" s="779"/>
      <c r="D1100" s="779"/>
      <c r="E1100" s="779"/>
      <c r="F1100" s="779"/>
      <c r="G1100" s="779"/>
      <c r="H1100" s="779"/>
    </row>
    <row r="1101" spans="3:8" s="146" customFormat="1" ht="12.75">
      <c r="C1101" s="779"/>
      <c r="D1101" s="779"/>
      <c r="E1101" s="779"/>
      <c r="F1101" s="779"/>
      <c r="G1101" s="779"/>
      <c r="H1101" s="779"/>
    </row>
    <row r="1102" spans="3:8" s="146" customFormat="1" ht="12.75">
      <c r="C1102" s="779"/>
      <c r="D1102" s="779"/>
      <c r="E1102" s="779"/>
      <c r="F1102" s="779"/>
      <c r="G1102" s="779"/>
      <c r="H1102" s="779"/>
    </row>
    <row r="1103" spans="3:8" s="146" customFormat="1" ht="12.75">
      <c r="C1103" s="779"/>
      <c r="D1103" s="779"/>
      <c r="E1103" s="779"/>
      <c r="F1103" s="779"/>
      <c r="G1103" s="779"/>
      <c r="H1103" s="779"/>
    </row>
    <row r="1104" spans="3:8" s="146" customFormat="1" ht="12.75">
      <c r="C1104" s="779"/>
      <c r="D1104" s="779"/>
      <c r="E1104" s="779"/>
      <c r="F1104" s="779"/>
      <c r="G1104" s="779"/>
      <c r="H1104" s="779"/>
    </row>
    <row r="1105" spans="3:8" s="146" customFormat="1" ht="12.75">
      <c r="C1105" s="779"/>
      <c r="D1105" s="779"/>
      <c r="E1105" s="779"/>
      <c r="F1105" s="779"/>
      <c r="G1105" s="779"/>
      <c r="H1105" s="779"/>
    </row>
    <row r="1106" spans="3:8" s="146" customFormat="1" ht="12.75">
      <c r="C1106" s="779"/>
      <c r="D1106" s="779"/>
      <c r="E1106" s="779"/>
      <c r="F1106" s="779"/>
      <c r="G1106" s="779"/>
      <c r="H1106" s="779"/>
    </row>
    <row r="1107" spans="3:8" s="146" customFormat="1" ht="12.75">
      <c r="C1107" s="779"/>
      <c r="D1107" s="779"/>
      <c r="E1107" s="779"/>
      <c r="F1107" s="779"/>
      <c r="G1107" s="779"/>
      <c r="H1107" s="779"/>
    </row>
    <row r="1108" spans="3:8" s="146" customFormat="1" ht="12.75">
      <c r="C1108" s="779"/>
      <c r="D1108" s="779"/>
      <c r="E1108" s="779"/>
      <c r="F1108" s="779"/>
      <c r="G1108" s="779"/>
      <c r="H1108" s="779"/>
    </row>
    <row r="1109" spans="3:8" s="146" customFormat="1" ht="12.75">
      <c r="C1109" s="779"/>
      <c r="D1109" s="779"/>
      <c r="E1109" s="779"/>
      <c r="F1109" s="779"/>
      <c r="G1109" s="779"/>
      <c r="H1109" s="779"/>
    </row>
    <row r="1110" spans="3:8" s="146" customFormat="1" ht="12.75">
      <c r="C1110" s="779"/>
      <c r="D1110" s="779"/>
      <c r="E1110" s="779"/>
      <c r="F1110" s="779"/>
      <c r="G1110" s="779"/>
      <c r="H1110" s="779"/>
    </row>
    <row r="1111" spans="3:8" s="146" customFormat="1" ht="12.75">
      <c r="C1111" s="779"/>
      <c r="D1111" s="779"/>
      <c r="E1111" s="779"/>
      <c r="F1111" s="779"/>
      <c r="G1111" s="779"/>
      <c r="H1111" s="779"/>
    </row>
    <row r="1112" spans="3:8" s="146" customFormat="1" ht="12.75">
      <c r="C1112" s="779"/>
      <c r="D1112" s="779"/>
      <c r="E1112" s="779"/>
      <c r="F1112" s="779"/>
      <c r="G1112" s="779"/>
      <c r="H1112" s="779"/>
    </row>
    <row r="1113" spans="3:8" s="146" customFormat="1" ht="12.75">
      <c r="C1113" s="779"/>
      <c r="D1113" s="779"/>
      <c r="E1113" s="779"/>
      <c r="F1113" s="779"/>
      <c r="G1113" s="779"/>
      <c r="H1113" s="779"/>
    </row>
    <row r="1114" spans="3:8" s="146" customFormat="1" ht="12.75">
      <c r="C1114" s="779"/>
      <c r="D1114" s="779"/>
      <c r="E1114" s="779"/>
      <c r="F1114" s="779"/>
      <c r="G1114" s="779"/>
      <c r="H1114" s="779"/>
    </row>
    <row r="1115" spans="3:8" s="146" customFormat="1" ht="12.75">
      <c r="C1115" s="779"/>
      <c r="D1115" s="779"/>
      <c r="E1115" s="779"/>
      <c r="F1115" s="779"/>
      <c r="G1115" s="779"/>
      <c r="H1115" s="779"/>
    </row>
    <row r="1116" spans="3:8" s="146" customFormat="1" ht="12.75">
      <c r="C1116" s="779"/>
      <c r="D1116" s="779"/>
      <c r="E1116" s="779"/>
      <c r="F1116" s="779"/>
      <c r="G1116" s="779"/>
      <c r="H1116" s="779"/>
    </row>
    <row r="1117" spans="3:8" s="146" customFormat="1" ht="12.75">
      <c r="C1117" s="779"/>
      <c r="D1117" s="779"/>
      <c r="E1117" s="779"/>
      <c r="F1117" s="779"/>
      <c r="G1117" s="779"/>
      <c r="H1117" s="779"/>
    </row>
    <row r="1118" spans="3:8" s="146" customFormat="1" ht="12.75">
      <c r="C1118" s="779"/>
      <c r="D1118" s="779"/>
      <c r="E1118" s="779"/>
      <c r="F1118" s="779"/>
      <c r="G1118" s="779"/>
      <c r="H1118" s="779"/>
    </row>
    <row r="1119" spans="3:8" s="146" customFormat="1" ht="12.75">
      <c r="C1119" s="779"/>
      <c r="D1119" s="779"/>
      <c r="E1119" s="779"/>
      <c r="F1119" s="779"/>
      <c r="G1119" s="779"/>
      <c r="H1119" s="779"/>
    </row>
    <row r="1120" spans="3:8" s="146" customFormat="1" ht="12.75">
      <c r="C1120" s="779"/>
      <c r="D1120" s="779"/>
      <c r="E1120" s="779"/>
      <c r="F1120" s="779"/>
      <c r="G1120" s="779"/>
      <c r="H1120" s="779"/>
    </row>
    <row r="1121" spans="3:8" s="146" customFormat="1" ht="12.75">
      <c r="C1121" s="779"/>
      <c r="D1121" s="779"/>
      <c r="E1121" s="779"/>
      <c r="F1121" s="779"/>
      <c r="G1121" s="779"/>
      <c r="H1121" s="779"/>
    </row>
    <row r="1122" spans="3:8" s="146" customFormat="1" ht="12.75">
      <c r="C1122" s="779"/>
      <c r="D1122" s="779"/>
      <c r="E1122" s="779"/>
      <c r="F1122" s="779"/>
      <c r="G1122" s="779"/>
      <c r="H1122" s="779"/>
    </row>
    <row r="1123" spans="3:8" s="146" customFormat="1" ht="12.75">
      <c r="C1123" s="779"/>
      <c r="D1123" s="779"/>
      <c r="E1123" s="779"/>
      <c r="F1123" s="779"/>
      <c r="G1123" s="779"/>
      <c r="H1123" s="779"/>
    </row>
    <row r="1124" spans="3:8" s="146" customFormat="1" ht="12.75">
      <c r="C1124" s="779"/>
      <c r="D1124" s="779"/>
      <c r="E1124" s="779"/>
      <c r="F1124" s="779"/>
      <c r="G1124" s="779"/>
      <c r="H1124" s="779"/>
    </row>
    <row r="1125" spans="3:8" s="146" customFormat="1" ht="12.75">
      <c r="C1125" s="779"/>
      <c r="D1125" s="779"/>
      <c r="E1125" s="779"/>
      <c r="F1125" s="779"/>
      <c r="G1125" s="779"/>
      <c r="H1125" s="779"/>
    </row>
    <row r="1126" spans="3:8" s="146" customFormat="1" ht="12.75">
      <c r="C1126" s="779"/>
      <c r="D1126" s="779"/>
      <c r="E1126" s="779"/>
      <c r="F1126" s="779"/>
      <c r="G1126" s="779"/>
      <c r="H1126" s="779"/>
    </row>
    <row r="1127" spans="3:8" s="146" customFormat="1" ht="12.75">
      <c r="C1127" s="779"/>
      <c r="D1127" s="779"/>
      <c r="E1127" s="779"/>
      <c r="F1127" s="779"/>
      <c r="G1127" s="779"/>
      <c r="H1127" s="779"/>
    </row>
    <row r="1128" spans="3:8" s="146" customFormat="1" ht="12.75">
      <c r="C1128" s="779"/>
      <c r="D1128" s="779"/>
      <c r="E1128" s="779"/>
      <c r="F1128" s="779"/>
      <c r="G1128" s="779"/>
      <c r="H1128" s="779"/>
    </row>
    <row r="1129" spans="3:8" s="146" customFormat="1" ht="12.75">
      <c r="C1129" s="779"/>
      <c r="D1129" s="779"/>
      <c r="E1129" s="779"/>
      <c r="F1129" s="779"/>
      <c r="G1129" s="779"/>
      <c r="H1129" s="779"/>
    </row>
    <row r="1130" spans="3:8" s="146" customFormat="1" ht="12.75">
      <c r="C1130" s="779"/>
      <c r="D1130" s="779"/>
      <c r="E1130" s="779"/>
      <c r="F1130" s="779"/>
      <c r="G1130" s="779"/>
      <c r="H1130" s="779"/>
    </row>
    <row r="1131" spans="3:8" s="146" customFormat="1" ht="12.75">
      <c r="C1131" s="779"/>
      <c r="D1131" s="779"/>
      <c r="E1131" s="779"/>
      <c r="F1131" s="779"/>
      <c r="G1131" s="779"/>
      <c r="H1131" s="779"/>
    </row>
    <row r="1132" spans="3:8" s="146" customFormat="1" ht="12.75">
      <c r="C1132" s="779"/>
      <c r="D1132" s="779"/>
      <c r="E1132" s="779"/>
      <c r="F1132" s="779"/>
      <c r="G1132" s="779"/>
      <c r="H1132" s="779"/>
    </row>
    <row r="1133" spans="3:8" s="146" customFormat="1" ht="12.75">
      <c r="C1133" s="779"/>
      <c r="D1133" s="779"/>
      <c r="E1133" s="779"/>
      <c r="F1133" s="779"/>
      <c r="G1133" s="779"/>
      <c r="H1133" s="779"/>
    </row>
    <row r="1134" spans="3:8" s="146" customFormat="1" ht="12.75">
      <c r="C1134" s="779"/>
      <c r="D1134" s="779"/>
      <c r="E1134" s="779"/>
      <c r="F1134" s="779"/>
      <c r="G1134" s="779"/>
      <c r="H1134" s="779"/>
    </row>
    <row r="1135" spans="3:8" s="146" customFormat="1" ht="12.75">
      <c r="C1135" s="779"/>
      <c r="D1135" s="779"/>
      <c r="E1135" s="779"/>
      <c r="F1135" s="779"/>
      <c r="G1135" s="779"/>
      <c r="H1135" s="779"/>
    </row>
    <row r="1136" spans="3:8" s="146" customFormat="1" ht="12.75">
      <c r="C1136" s="779"/>
      <c r="D1136" s="779"/>
      <c r="E1136" s="779"/>
      <c r="F1136" s="779"/>
      <c r="G1136" s="779"/>
      <c r="H1136" s="779"/>
    </row>
    <row r="1137" spans="3:8" s="146" customFormat="1" ht="12.75">
      <c r="C1137" s="779"/>
      <c r="D1137" s="779"/>
      <c r="E1137" s="779"/>
      <c r="F1137" s="779"/>
      <c r="G1137" s="779"/>
      <c r="H1137" s="779"/>
    </row>
    <row r="1138" spans="3:8" s="146" customFormat="1" ht="12.75">
      <c r="C1138" s="779"/>
      <c r="D1138" s="779"/>
      <c r="E1138" s="779"/>
      <c r="F1138" s="779"/>
      <c r="G1138" s="779"/>
      <c r="H1138" s="779"/>
    </row>
    <row r="1139" spans="3:8" s="146" customFormat="1" ht="12.75">
      <c r="C1139" s="779"/>
      <c r="D1139" s="779"/>
      <c r="E1139" s="779"/>
      <c r="F1139" s="779"/>
      <c r="G1139" s="779"/>
      <c r="H1139" s="779"/>
    </row>
    <row r="1140" spans="3:8" s="146" customFormat="1" ht="12.75">
      <c r="C1140" s="779"/>
      <c r="D1140" s="779"/>
      <c r="E1140" s="779"/>
      <c r="F1140" s="779"/>
      <c r="G1140" s="779"/>
      <c r="H1140" s="779"/>
    </row>
    <row r="1141" spans="3:8" s="146" customFormat="1" ht="12.75">
      <c r="C1141" s="779"/>
      <c r="D1141" s="779"/>
      <c r="E1141" s="779"/>
      <c r="F1141" s="779"/>
      <c r="G1141" s="779"/>
      <c r="H1141" s="779"/>
    </row>
    <row r="1142" spans="3:8" s="146" customFormat="1" ht="12.75">
      <c r="C1142" s="779"/>
      <c r="D1142" s="779"/>
      <c r="E1142" s="779"/>
      <c r="F1142" s="779"/>
      <c r="G1142" s="779"/>
      <c r="H1142" s="779"/>
    </row>
    <row r="1143" spans="3:8" s="146" customFormat="1" ht="12.75">
      <c r="C1143" s="779"/>
      <c r="D1143" s="779"/>
      <c r="E1143" s="779"/>
      <c r="F1143" s="779"/>
      <c r="G1143" s="779"/>
      <c r="H1143" s="779"/>
    </row>
    <row r="1144" spans="3:8" s="146" customFormat="1" ht="12.75">
      <c r="C1144" s="779"/>
      <c r="D1144" s="779"/>
      <c r="E1144" s="779"/>
      <c r="F1144" s="779"/>
      <c r="G1144" s="779"/>
      <c r="H1144" s="779"/>
    </row>
    <row r="1145" spans="3:8" s="146" customFormat="1" ht="12.75">
      <c r="C1145" s="779"/>
      <c r="D1145" s="779"/>
      <c r="E1145" s="779"/>
      <c r="F1145" s="779"/>
      <c r="G1145" s="779"/>
      <c r="H1145" s="779"/>
    </row>
    <row r="1146" spans="3:8" s="146" customFormat="1" ht="12.75">
      <c r="C1146" s="779"/>
      <c r="D1146" s="779"/>
      <c r="E1146" s="779"/>
      <c r="F1146" s="779"/>
      <c r="G1146" s="779"/>
      <c r="H1146" s="779"/>
    </row>
    <row r="1147" spans="3:8" s="146" customFormat="1" ht="12.75">
      <c r="C1147" s="779"/>
      <c r="D1147" s="779"/>
      <c r="E1147" s="779"/>
      <c r="F1147" s="779"/>
      <c r="G1147" s="779"/>
      <c r="H1147" s="779"/>
    </row>
    <row r="1148" spans="3:8" s="146" customFormat="1" ht="12.75">
      <c r="C1148" s="779"/>
      <c r="D1148" s="779"/>
      <c r="E1148" s="779"/>
      <c r="F1148" s="779"/>
      <c r="G1148" s="779"/>
      <c r="H1148" s="779"/>
    </row>
    <row r="1149" spans="3:8" s="146" customFormat="1" ht="12.75">
      <c r="C1149" s="779"/>
      <c r="D1149" s="779"/>
      <c r="E1149" s="779"/>
      <c r="F1149" s="779"/>
      <c r="G1149" s="779"/>
      <c r="H1149" s="779"/>
    </row>
    <row r="1150" spans="3:8" s="146" customFormat="1" ht="12.75">
      <c r="C1150" s="779"/>
      <c r="D1150" s="779"/>
      <c r="E1150" s="779"/>
      <c r="F1150" s="779"/>
      <c r="G1150" s="779"/>
      <c r="H1150" s="779"/>
    </row>
    <row r="1151" spans="3:8" s="146" customFormat="1" ht="12.75">
      <c r="C1151" s="779"/>
      <c r="D1151" s="779"/>
      <c r="E1151" s="779"/>
      <c r="F1151" s="779"/>
      <c r="G1151" s="779"/>
      <c r="H1151" s="779"/>
    </row>
    <row r="1152" spans="3:8" s="146" customFormat="1" ht="12.75">
      <c r="C1152" s="779"/>
      <c r="D1152" s="779"/>
      <c r="E1152" s="779"/>
      <c r="F1152" s="779"/>
      <c r="G1152" s="779"/>
      <c r="H1152" s="779"/>
    </row>
    <row r="1153" spans="3:8" s="146" customFormat="1" ht="12.75">
      <c r="C1153" s="779"/>
      <c r="D1153" s="779"/>
      <c r="E1153" s="779"/>
      <c r="F1153" s="779"/>
      <c r="G1153" s="779"/>
      <c r="H1153" s="779"/>
    </row>
    <row r="1154" spans="3:8" s="146" customFormat="1" ht="12.75">
      <c r="C1154" s="779"/>
      <c r="D1154" s="779"/>
      <c r="E1154" s="779"/>
      <c r="F1154" s="779"/>
      <c r="G1154" s="779"/>
      <c r="H1154" s="779"/>
    </row>
    <row r="1155" spans="3:8" s="146" customFormat="1" ht="12.75">
      <c r="C1155" s="779"/>
      <c r="D1155" s="779"/>
      <c r="E1155" s="779"/>
      <c r="F1155" s="779"/>
      <c r="G1155" s="779"/>
      <c r="H1155" s="779"/>
    </row>
    <row r="1156" spans="3:8" s="146" customFormat="1" ht="12.75">
      <c r="C1156" s="779"/>
      <c r="D1156" s="779"/>
      <c r="E1156" s="779"/>
      <c r="F1156" s="779"/>
      <c r="G1156" s="779"/>
      <c r="H1156" s="779"/>
    </row>
    <row r="1157" spans="3:8" s="146" customFormat="1" ht="12.75">
      <c r="C1157" s="779"/>
      <c r="D1157" s="779"/>
      <c r="E1157" s="779"/>
      <c r="F1157" s="779"/>
      <c r="G1157" s="779"/>
      <c r="H1157" s="779"/>
    </row>
    <row r="1158" spans="3:8" s="146" customFormat="1" ht="12.75">
      <c r="C1158" s="779"/>
      <c r="D1158" s="779"/>
      <c r="E1158" s="779"/>
      <c r="F1158" s="779"/>
      <c r="G1158" s="779"/>
      <c r="H1158" s="779"/>
    </row>
    <row r="1159" spans="3:8" s="146" customFormat="1" ht="12.75">
      <c r="C1159" s="779"/>
      <c r="D1159" s="779"/>
      <c r="E1159" s="779"/>
      <c r="F1159" s="779"/>
      <c r="G1159" s="779"/>
      <c r="H1159" s="779"/>
    </row>
    <row r="1160" spans="3:8" s="146" customFormat="1" ht="12.75">
      <c r="C1160" s="779"/>
      <c r="D1160" s="779"/>
      <c r="E1160" s="779"/>
      <c r="F1160" s="779"/>
      <c r="G1160" s="779"/>
      <c r="H1160" s="779"/>
    </row>
    <row r="1161" spans="3:8" s="146" customFormat="1" ht="12.75">
      <c r="C1161" s="779"/>
      <c r="D1161" s="779"/>
      <c r="E1161" s="779"/>
      <c r="F1161" s="779"/>
      <c r="G1161" s="779"/>
      <c r="H1161" s="779"/>
    </row>
    <row r="1162" spans="3:8" s="146" customFormat="1" ht="12.75">
      <c r="C1162" s="779"/>
      <c r="D1162" s="779"/>
      <c r="E1162" s="779"/>
      <c r="F1162" s="779"/>
      <c r="G1162" s="779"/>
      <c r="H1162" s="779"/>
    </row>
    <row r="1163" spans="3:8" s="146" customFormat="1" ht="12.75">
      <c r="C1163" s="779"/>
      <c r="D1163" s="779"/>
      <c r="E1163" s="779"/>
      <c r="F1163" s="779"/>
      <c r="G1163" s="779"/>
      <c r="H1163" s="779"/>
    </row>
    <row r="1164" spans="3:8" s="146" customFormat="1" ht="12.75">
      <c r="C1164" s="779"/>
      <c r="D1164" s="779"/>
      <c r="E1164" s="779"/>
      <c r="F1164" s="779"/>
      <c r="G1164" s="779"/>
      <c r="H1164" s="779"/>
    </row>
    <row r="1165" spans="3:8" s="146" customFormat="1" ht="12.75">
      <c r="C1165" s="779"/>
      <c r="D1165" s="779"/>
      <c r="E1165" s="779"/>
      <c r="F1165" s="779"/>
      <c r="G1165" s="779"/>
      <c r="H1165" s="779"/>
    </row>
    <row r="1166" spans="3:8" s="146" customFormat="1" ht="12.75">
      <c r="C1166" s="779"/>
      <c r="D1166" s="779"/>
      <c r="E1166" s="779"/>
      <c r="F1166" s="779"/>
      <c r="G1166" s="779"/>
      <c r="H1166" s="779"/>
    </row>
    <row r="1167" spans="3:8" s="146" customFormat="1" ht="12.75">
      <c r="C1167" s="779"/>
      <c r="D1167" s="779"/>
      <c r="E1167" s="779"/>
      <c r="F1167" s="779"/>
      <c r="G1167" s="779"/>
      <c r="H1167" s="779"/>
    </row>
    <row r="1168" spans="3:8" s="146" customFormat="1" ht="12.75">
      <c r="C1168" s="779"/>
      <c r="D1168" s="779"/>
      <c r="E1168" s="779"/>
      <c r="F1168" s="779"/>
      <c r="G1168" s="779"/>
      <c r="H1168" s="779"/>
    </row>
    <row r="1169" spans="3:8" s="146" customFormat="1" ht="12.75">
      <c r="C1169" s="779"/>
      <c r="D1169" s="779"/>
      <c r="E1169" s="779"/>
      <c r="F1169" s="779"/>
      <c r="G1169" s="779"/>
      <c r="H1169" s="779"/>
    </row>
    <row r="1170" spans="3:8" s="146" customFormat="1" ht="12.75">
      <c r="C1170" s="779"/>
      <c r="D1170" s="779"/>
      <c r="E1170" s="779"/>
      <c r="F1170" s="779"/>
      <c r="G1170" s="779"/>
      <c r="H1170" s="779"/>
    </row>
    <row r="1171" spans="3:8" s="146" customFormat="1" ht="12.75">
      <c r="C1171" s="779"/>
      <c r="D1171" s="779"/>
      <c r="E1171" s="779"/>
      <c r="F1171" s="779"/>
      <c r="G1171" s="779"/>
      <c r="H1171" s="779"/>
    </row>
    <row r="1172" spans="3:8" s="146" customFormat="1" ht="12.75">
      <c r="C1172" s="779"/>
      <c r="D1172" s="779"/>
      <c r="E1172" s="779"/>
      <c r="F1172" s="779"/>
      <c r="G1172" s="779"/>
      <c r="H1172" s="779"/>
    </row>
    <row r="1173" spans="3:8" s="146" customFormat="1" ht="12.75">
      <c r="C1173" s="779"/>
      <c r="D1173" s="779"/>
      <c r="E1173" s="779"/>
      <c r="F1173" s="779"/>
      <c r="G1173" s="779"/>
      <c r="H1173" s="779"/>
    </row>
    <row r="1174" spans="3:8" s="146" customFormat="1" ht="12.75">
      <c r="C1174" s="779"/>
      <c r="D1174" s="779"/>
      <c r="E1174" s="779"/>
      <c r="F1174" s="779"/>
      <c r="G1174" s="779"/>
      <c r="H1174" s="779"/>
    </row>
    <row r="1175" spans="3:8" s="146" customFormat="1" ht="12.75">
      <c r="C1175" s="779"/>
      <c r="D1175" s="779"/>
      <c r="E1175" s="779"/>
      <c r="F1175" s="779"/>
      <c r="G1175" s="779"/>
      <c r="H1175" s="779"/>
    </row>
    <row r="1176" spans="3:8" s="146" customFormat="1" ht="12.75">
      <c r="C1176" s="779"/>
      <c r="D1176" s="779"/>
      <c r="E1176" s="779"/>
      <c r="F1176" s="779"/>
      <c r="G1176" s="779"/>
      <c r="H1176" s="779"/>
    </row>
    <row r="1177" spans="3:8" s="146" customFormat="1" ht="12.75">
      <c r="C1177" s="779"/>
      <c r="D1177" s="779"/>
      <c r="E1177" s="779"/>
      <c r="F1177" s="779"/>
      <c r="G1177" s="779"/>
      <c r="H1177" s="779"/>
    </row>
    <row r="1178" spans="3:8" s="146" customFormat="1" ht="12.75">
      <c r="C1178" s="779"/>
      <c r="D1178" s="779"/>
      <c r="E1178" s="779"/>
      <c r="F1178" s="779"/>
      <c r="G1178" s="779"/>
      <c r="H1178" s="779"/>
    </row>
    <row r="1179" spans="3:8" s="146" customFormat="1" ht="12.75">
      <c r="C1179" s="779"/>
      <c r="D1179" s="779"/>
      <c r="E1179" s="779"/>
      <c r="F1179" s="779"/>
      <c r="G1179" s="779"/>
      <c r="H1179" s="779"/>
    </row>
    <row r="1180" spans="3:8" s="146" customFormat="1" ht="12.75">
      <c r="C1180" s="779"/>
      <c r="D1180" s="779"/>
      <c r="E1180" s="779"/>
      <c r="F1180" s="779"/>
      <c r="G1180" s="779"/>
      <c r="H1180" s="779"/>
    </row>
    <row r="1181" spans="3:8" s="146" customFormat="1" ht="12.75">
      <c r="C1181" s="779"/>
      <c r="D1181" s="779"/>
      <c r="E1181" s="779"/>
      <c r="F1181" s="779"/>
      <c r="G1181" s="779"/>
      <c r="H1181" s="779"/>
    </row>
    <row r="1182" spans="3:8" s="146" customFormat="1" ht="12.75">
      <c r="C1182" s="779"/>
      <c r="D1182" s="779"/>
      <c r="E1182" s="779"/>
      <c r="F1182" s="779"/>
      <c r="G1182" s="779"/>
      <c r="H1182" s="779"/>
    </row>
    <row r="1183" spans="3:8" s="146" customFormat="1" ht="12.75">
      <c r="C1183" s="779"/>
      <c r="D1183" s="779"/>
      <c r="E1183" s="779"/>
      <c r="F1183" s="779"/>
      <c r="G1183" s="779"/>
      <c r="H1183" s="779"/>
    </row>
    <row r="1184" spans="3:8" s="146" customFormat="1" ht="12.75">
      <c r="C1184" s="779"/>
      <c r="D1184" s="779"/>
      <c r="E1184" s="779"/>
      <c r="F1184" s="779"/>
      <c r="G1184" s="779"/>
      <c r="H1184" s="779"/>
    </row>
    <row r="1185" spans="3:8" s="146" customFormat="1" ht="12.75">
      <c r="C1185" s="779"/>
      <c r="D1185" s="779"/>
      <c r="E1185" s="779"/>
      <c r="F1185" s="779"/>
      <c r="G1185" s="779"/>
      <c r="H1185" s="779"/>
    </row>
    <row r="1186" spans="3:8" s="146" customFormat="1" ht="12.75">
      <c r="C1186" s="779"/>
      <c r="D1186" s="779"/>
      <c r="E1186" s="779"/>
      <c r="F1186" s="779"/>
      <c r="G1186" s="779"/>
      <c r="H1186" s="779"/>
    </row>
    <row r="1187" spans="3:8" s="146" customFormat="1" ht="12.75">
      <c r="C1187" s="779"/>
      <c r="D1187" s="779"/>
      <c r="E1187" s="779"/>
      <c r="F1187" s="779"/>
      <c r="G1187" s="779"/>
      <c r="H1187" s="779"/>
    </row>
    <row r="1188" spans="3:8" s="146" customFormat="1" ht="12.75">
      <c r="C1188" s="779"/>
      <c r="D1188" s="779"/>
      <c r="E1188" s="779"/>
      <c r="F1188" s="779"/>
      <c r="G1188" s="779"/>
      <c r="H1188" s="779"/>
    </row>
    <row r="1189" spans="3:8" s="146" customFormat="1" ht="12.75">
      <c r="C1189" s="779"/>
      <c r="D1189" s="779"/>
      <c r="E1189" s="779"/>
      <c r="F1189" s="779"/>
      <c r="G1189" s="779"/>
      <c r="H1189" s="779"/>
    </row>
    <row r="1190" spans="3:8" s="146" customFormat="1" ht="12.75">
      <c r="C1190" s="779"/>
      <c r="D1190" s="779"/>
      <c r="E1190" s="779"/>
      <c r="F1190" s="779"/>
      <c r="G1190" s="779"/>
      <c r="H1190" s="779"/>
    </row>
    <row r="1191" spans="3:8" s="146" customFormat="1" ht="12.75">
      <c r="C1191" s="779"/>
      <c r="D1191" s="779"/>
      <c r="E1191" s="779"/>
      <c r="F1191" s="779"/>
      <c r="G1191" s="779"/>
      <c r="H1191" s="779"/>
    </row>
    <row r="1192" spans="3:8" s="146" customFormat="1" ht="12.75">
      <c r="C1192" s="779"/>
      <c r="D1192" s="779"/>
      <c r="E1192" s="779"/>
      <c r="F1192" s="779"/>
      <c r="G1192" s="779"/>
      <c r="H1192" s="779"/>
    </row>
    <row r="1193" spans="3:8" s="146" customFormat="1" ht="12.75">
      <c r="C1193" s="779"/>
      <c r="D1193" s="779"/>
      <c r="E1193" s="779"/>
      <c r="F1193" s="779"/>
      <c r="G1193" s="779"/>
      <c r="H1193" s="779"/>
    </row>
    <row r="1194" spans="3:8" s="146" customFormat="1" ht="12.75">
      <c r="C1194" s="779"/>
      <c r="D1194" s="779"/>
      <c r="E1194" s="779"/>
      <c r="F1194" s="779"/>
      <c r="G1194" s="779"/>
      <c r="H1194" s="779"/>
    </row>
    <row r="1195" spans="3:8" s="146" customFormat="1" ht="12.75">
      <c r="C1195" s="779"/>
      <c r="D1195" s="779"/>
      <c r="E1195" s="779"/>
      <c r="F1195" s="779"/>
      <c r="G1195" s="779"/>
      <c r="H1195" s="779"/>
    </row>
    <row r="1196" spans="3:8" s="146" customFormat="1" ht="12.75">
      <c r="C1196" s="779"/>
      <c r="D1196" s="779"/>
      <c r="E1196" s="779"/>
      <c r="F1196" s="779"/>
      <c r="G1196" s="779"/>
      <c r="H1196" s="779"/>
    </row>
    <row r="1197" spans="3:8" s="146" customFormat="1" ht="12.75">
      <c r="C1197" s="779"/>
      <c r="D1197" s="779"/>
      <c r="E1197" s="779"/>
      <c r="F1197" s="779"/>
      <c r="G1197" s="779"/>
      <c r="H1197" s="779"/>
    </row>
    <row r="1198" spans="3:8" s="146" customFormat="1" ht="12.75">
      <c r="C1198" s="779"/>
      <c r="D1198" s="779"/>
      <c r="E1198" s="779"/>
      <c r="F1198" s="779"/>
      <c r="G1198" s="779"/>
      <c r="H1198" s="779"/>
    </row>
    <row r="1199" spans="3:8" s="146" customFormat="1" ht="12.75">
      <c r="C1199" s="779"/>
      <c r="D1199" s="779"/>
      <c r="E1199" s="779"/>
      <c r="F1199" s="779"/>
      <c r="G1199" s="779"/>
      <c r="H1199" s="779"/>
    </row>
    <row r="1200" spans="3:8" s="146" customFormat="1" ht="12.75">
      <c r="C1200" s="779"/>
      <c r="D1200" s="779"/>
      <c r="E1200" s="779"/>
      <c r="F1200" s="779"/>
      <c r="G1200" s="779"/>
      <c r="H1200" s="779"/>
    </row>
    <row r="1201" spans="3:8" s="146" customFormat="1" ht="12.75">
      <c r="C1201" s="779"/>
      <c r="D1201" s="779"/>
      <c r="E1201" s="779"/>
      <c r="F1201" s="779"/>
      <c r="G1201" s="779"/>
      <c r="H1201" s="779"/>
    </row>
    <row r="1202" spans="3:8" s="146" customFormat="1" ht="12.75">
      <c r="C1202" s="779"/>
      <c r="D1202" s="779"/>
      <c r="E1202" s="779"/>
      <c r="F1202" s="779"/>
      <c r="G1202" s="779"/>
      <c r="H1202" s="779"/>
    </row>
    <row r="1203" spans="3:8" s="146" customFormat="1" ht="12.75">
      <c r="C1203" s="779"/>
      <c r="D1203" s="779"/>
      <c r="E1203" s="779"/>
      <c r="F1203" s="779"/>
      <c r="G1203" s="779"/>
      <c r="H1203" s="779"/>
    </row>
    <row r="1204" spans="3:8" s="146" customFormat="1" ht="12.75">
      <c r="C1204" s="779"/>
      <c r="D1204" s="779"/>
      <c r="E1204" s="779"/>
      <c r="F1204" s="779"/>
      <c r="G1204" s="779"/>
      <c r="H1204" s="779"/>
    </row>
    <row r="1205" spans="3:8" s="146" customFormat="1" ht="12.75">
      <c r="C1205" s="779"/>
      <c r="D1205" s="779"/>
      <c r="E1205" s="779"/>
      <c r="F1205" s="779"/>
      <c r="G1205" s="779"/>
      <c r="H1205" s="779"/>
    </row>
    <row r="1206" spans="3:8" s="146" customFormat="1" ht="12.75">
      <c r="C1206" s="779"/>
      <c r="D1206" s="779"/>
      <c r="E1206" s="779"/>
      <c r="F1206" s="779"/>
      <c r="G1206" s="779"/>
      <c r="H1206" s="779"/>
    </row>
    <row r="1207" spans="3:8" s="146" customFormat="1" ht="12.75">
      <c r="C1207" s="779"/>
      <c r="D1207" s="779"/>
      <c r="E1207" s="779"/>
      <c r="F1207" s="779"/>
      <c r="G1207" s="779"/>
      <c r="H1207" s="779"/>
    </row>
    <row r="1208" spans="3:8" s="146" customFormat="1" ht="12.75">
      <c r="C1208" s="779"/>
      <c r="D1208" s="779"/>
      <c r="E1208" s="779"/>
      <c r="F1208" s="779"/>
      <c r="G1208" s="779"/>
      <c r="H1208" s="779"/>
    </row>
    <row r="1209" spans="3:8" s="146" customFormat="1" ht="12.75">
      <c r="C1209" s="779"/>
      <c r="D1209" s="779"/>
      <c r="E1209" s="779"/>
      <c r="F1209" s="779"/>
      <c r="G1209" s="779"/>
      <c r="H1209" s="779"/>
    </row>
    <row r="1210" spans="3:8" s="146" customFormat="1" ht="12.75">
      <c r="C1210" s="779"/>
      <c r="D1210" s="779"/>
      <c r="E1210" s="779"/>
      <c r="F1210" s="779"/>
      <c r="G1210" s="779"/>
      <c r="H1210" s="779"/>
    </row>
    <row r="1211" spans="3:8" s="146" customFormat="1" ht="12.75">
      <c r="C1211" s="779"/>
      <c r="D1211" s="779"/>
      <c r="E1211" s="779"/>
      <c r="F1211" s="779"/>
      <c r="G1211" s="779"/>
      <c r="H1211" s="779"/>
    </row>
    <row r="1212" spans="3:8" s="146" customFormat="1" ht="12.75">
      <c r="C1212" s="779"/>
      <c r="D1212" s="779"/>
      <c r="E1212" s="779"/>
      <c r="F1212" s="779"/>
      <c r="G1212" s="779"/>
      <c r="H1212" s="779"/>
    </row>
    <row r="1213" spans="3:8" s="146" customFormat="1" ht="12.75">
      <c r="C1213" s="779"/>
      <c r="D1213" s="779"/>
      <c r="E1213" s="779"/>
      <c r="F1213" s="779"/>
      <c r="G1213" s="779"/>
      <c r="H1213" s="779"/>
    </row>
    <row r="1214" spans="3:8" s="146" customFormat="1" ht="12.75">
      <c r="C1214" s="779"/>
      <c r="D1214" s="779"/>
      <c r="E1214" s="779"/>
      <c r="F1214" s="779"/>
      <c r="G1214" s="779"/>
      <c r="H1214" s="779"/>
    </row>
    <row r="1215" spans="3:8" s="146" customFormat="1" ht="12.75">
      <c r="C1215" s="779"/>
      <c r="D1215" s="779"/>
      <c r="E1215" s="779"/>
      <c r="F1215" s="779"/>
      <c r="G1215" s="779"/>
      <c r="H1215" s="779"/>
    </row>
    <row r="1216" spans="3:8" s="146" customFormat="1" ht="12.75">
      <c r="C1216" s="779"/>
      <c r="D1216" s="779"/>
      <c r="E1216" s="779"/>
      <c r="F1216" s="779"/>
      <c r="G1216" s="779"/>
      <c r="H1216" s="779"/>
    </row>
    <row r="1217" spans="3:8" s="146" customFormat="1" ht="12.75">
      <c r="C1217" s="779"/>
      <c r="D1217" s="779"/>
      <c r="E1217" s="779"/>
      <c r="F1217" s="779"/>
      <c r="G1217" s="779"/>
      <c r="H1217" s="779"/>
    </row>
    <row r="1218" spans="3:8" s="146" customFormat="1" ht="12.75">
      <c r="C1218" s="779"/>
      <c r="D1218" s="779"/>
      <c r="E1218" s="779"/>
      <c r="F1218" s="779"/>
      <c r="G1218" s="779"/>
      <c r="H1218" s="779"/>
    </row>
    <row r="1219" spans="3:8" s="146" customFormat="1" ht="12.75">
      <c r="C1219" s="779"/>
      <c r="D1219" s="779"/>
      <c r="E1219" s="779"/>
      <c r="F1219" s="779"/>
      <c r="G1219" s="779"/>
      <c r="H1219" s="779"/>
    </row>
    <row r="1220" spans="3:8" s="146" customFormat="1" ht="12.75">
      <c r="C1220" s="779"/>
      <c r="D1220" s="779"/>
      <c r="E1220" s="779"/>
      <c r="F1220" s="779"/>
      <c r="G1220" s="779"/>
      <c r="H1220" s="779"/>
    </row>
    <row r="1221" spans="3:8" s="146" customFormat="1" ht="12.75">
      <c r="C1221" s="779"/>
      <c r="D1221" s="779"/>
      <c r="E1221" s="779"/>
      <c r="F1221" s="779"/>
      <c r="G1221" s="779"/>
      <c r="H1221" s="779"/>
    </row>
    <row r="1222" spans="3:8" s="146" customFormat="1" ht="12.75">
      <c r="C1222" s="779"/>
      <c r="D1222" s="779"/>
      <c r="E1222" s="779"/>
      <c r="F1222" s="779"/>
      <c r="G1222" s="779"/>
      <c r="H1222" s="779"/>
    </row>
    <row r="1223" spans="3:8" s="146" customFormat="1" ht="12.75">
      <c r="C1223" s="779"/>
      <c r="D1223" s="779"/>
      <c r="E1223" s="779"/>
      <c r="F1223" s="779"/>
      <c r="G1223" s="779"/>
      <c r="H1223" s="779"/>
    </row>
    <row r="1224" spans="3:8" s="146" customFormat="1" ht="12.75">
      <c r="C1224" s="779"/>
      <c r="D1224" s="779"/>
      <c r="E1224" s="779"/>
      <c r="F1224" s="779"/>
      <c r="G1224" s="779"/>
      <c r="H1224" s="779"/>
    </row>
    <row r="1225" spans="3:8" s="146" customFormat="1" ht="12.75">
      <c r="C1225" s="779"/>
      <c r="D1225" s="779"/>
      <c r="E1225" s="779"/>
      <c r="F1225" s="779"/>
      <c r="G1225" s="779"/>
      <c r="H1225" s="779"/>
    </row>
    <row r="1226" spans="3:8" s="146" customFormat="1" ht="12.75">
      <c r="C1226" s="779"/>
      <c r="D1226" s="779"/>
      <c r="E1226" s="779"/>
      <c r="F1226" s="779"/>
      <c r="G1226" s="779"/>
      <c r="H1226" s="779"/>
    </row>
    <row r="1227" spans="3:8" s="146" customFormat="1" ht="12.75">
      <c r="C1227" s="779"/>
      <c r="D1227" s="779"/>
      <c r="E1227" s="779"/>
      <c r="F1227" s="779"/>
      <c r="G1227" s="779"/>
      <c r="H1227" s="779"/>
    </row>
    <row r="1228" spans="3:8" s="146" customFormat="1" ht="12.75">
      <c r="C1228" s="779"/>
      <c r="D1228" s="779"/>
      <c r="E1228" s="779"/>
      <c r="F1228" s="779"/>
      <c r="G1228" s="779"/>
      <c r="H1228" s="779"/>
    </row>
    <row r="1229" spans="3:8" s="146" customFormat="1" ht="12.75">
      <c r="C1229" s="779"/>
      <c r="D1229" s="779"/>
      <c r="E1229" s="779"/>
      <c r="F1229" s="779"/>
      <c r="G1229" s="779"/>
      <c r="H1229" s="779"/>
    </row>
    <row r="1230" spans="3:8" s="146" customFormat="1" ht="12.75">
      <c r="C1230" s="779"/>
      <c r="D1230" s="779"/>
      <c r="E1230" s="779"/>
      <c r="F1230" s="779"/>
      <c r="G1230" s="779"/>
      <c r="H1230" s="779"/>
    </row>
    <row r="1231" spans="3:8" s="146" customFormat="1" ht="12.75">
      <c r="C1231" s="779"/>
      <c r="D1231" s="779"/>
      <c r="E1231" s="779"/>
      <c r="F1231" s="779"/>
      <c r="G1231" s="779"/>
      <c r="H1231" s="779"/>
    </row>
    <row r="1232" spans="3:8" s="146" customFormat="1" ht="12.75">
      <c r="C1232" s="779"/>
      <c r="D1232" s="779"/>
      <c r="E1232" s="779"/>
      <c r="F1232" s="779"/>
      <c r="G1232" s="779"/>
      <c r="H1232" s="779"/>
    </row>
    <row r="1233" spans="3:8" s="146" customFormat="1" ht="12.75">
      <c r="C1233" s="779"/>
      <c r="D1233" s="779"/>
      <c r="E1233" s="779"/>
      <c r="F1233" s="779"/>
      <c r="G1233" s="779"/>
      <c r="H1233" s="779"/>
    </row>
    <row r="1234" spans="3:8" s="146" customFormat="1" ht="12.75">
      <c r="C1234" s="779"/>
      <c r="D1234" s="779"/>
      <c r="E1234" s="779"/>
      <c r="F1234" s="779"/>
      <c r="G1234" s="779"/>
      <c r="H1234" s="779"/>
    </row>
    <row r="1235" spans="3:8" s="146" customFormat="1" ht="12.75">
      <c r="C1235" s="779"/>
      <c r="D1235" s="779"/>
      <c r="E1235" s="779"/>
      <c r="F1235" s="779"/>
      <c r="G1235" s="779"/>
      <c r="H1235" s="779"/>
    </row>
    <row r="1236" spans="3:8" s="146" customFormat="1" ht="12.75">
      <c r="C1236" s="779"/>
      <c r="D1236" s="779"/>
      <c r="E1236" s="779"/>
      <c r="F1236" s="779"/>
      <c r="G1236" s="779"/>
      <c r="H1236" s="779"/>
    </row>
    <row r="1237" spans="3:8" s="146" customFormat="1" ht="12.75">
      <c r="C1237" s="779"/>
      <c r="D1237" s="779"/>
      <c r="E1237" s="779"/>
      <c r="F1237" s="779"/>
      <c r="G1237" s="779"/>
      <c r="H1237" s="779"/>
    </row>
    <row r="1238" spans="3:8" s="146" customFormat="1" ht="12.75">
      <c r="C1238" s="779"/>
      <c r="D1238" s="779"/>
      <c r="E1238" s="779"/>
      <c r="F1238" s="779"/>
      <c r="G1238" s="779"/>
      <c r="H1238" s="779"/>
    </row>
    <row r="1239" spans="3:8" s="146" customFormat="1" ht="12.75">
      <c r="C1239" s="779"/>
      <c r="D1239" s="779"/>
      <c r="E1239" s="779"/>
      <c r="F1239" s="779"/>
      <c r="G1239" s="779"/>
      <c r="H1239" s="779"/>
    </row>
    <row r="1240" spans="3:8" s="146" customFormat="1" ht="12.75">
      <c r="C1240" s="779"/>
      <c r="D1240" s="779"/>
      <c r="E1240" s="779"/>
      <c r="F1240" s="779"/>
      <c r="G1240" s="779"/>
      <c r="H1240" s="779"/>
    </row>
    <row r="1241" spans="3:8" s="146" customFormat="1" ht="12.75">
      <c r="C1241" s="779"/>
      <c r="D1241" s="779"/>
      <c r="E1241" s="779"/>
      <c r="F1241" s="779"/>
      <c r="G1241" s="779"/>
      <c r="H1241" s="779"/>
    </row>
    <row r="1242" spans="3:8" s="146" customFormat="1" ht="12.75">
      <c r="C1242" s="779"/>
      <c r="D1242" s="779"/>
      <c r="E1242" s="779"/>
      <c r="F1242" s="779"/>
      <c r="G1242" s="779"/>
      <c r="H1242" s="779"/>
    </row>
    <row r="1243" spans="3:8" s="146" customFormat="1" ht="12.75">
      <c r="C1243" s="779"/>
      <c r="D1243" s="779"/>
      <c r="E1243" s="779"/>
      <c r="F1243" s="779"/>
      <c r="G1243" s="779"/>
      <c r="H1243" s="779"/>
    </row>
    <row r="1244" spans="3:8" s="146" customFormat="1" ht="12.75">
      <c r="C1244" s="779"/>
      <c r="D1244" s="779"/>
      <c r="E1244" s="779"/>
      <c r="F1244" s="779"/>
      <c r="G1244" s="779"/>
      <c r="H1244" s="779"/>
    </row>
    <row r="1245" spans="3:8" s="146" customFormat="1" ht="12.75">
      <c r="C1245" s="779"/>
      <c r="D1245" s="779"/>
      <c r="E1245" s="779"/>
      <c r="F1245" s="779"/>
      <c r="G1245" s="779"/>
      <c r="H1245" s="779"/>
    </row>
    <row r="1246" spans="3:8" s="146" customFormat="1" ht="12.75">
      <c r="C1246" s="779"/>
      <c r="D1246" s="779"/>
      <c r="E1246" s="779"/>
      <c r="F1246" s="779"/>
      <c r="G1246" s="779"/>
      <c r="H1246" s="779"/>
    </row>
    <row r="1247" spans="3:8" s="146" customFormat="1" ht="12.75">
      <c r="C1247" s="779"/>
      <c r="D1247" s="779"/>
      <c r="E1247" s="779"/>
      <c r="F1247" s="779"/>
      <c r="G1247" s="779"/>
      <c r="H1247" s="779"/>
    </row>
    <row r="1248" spans="3:8" s="146" customFormat="1" ht="12.75">
      <c r="C1248" s="779"/>
      <c r="D1248" s="779"/>
      <c r="E1248" s="779"/>
      <c r="F1248" s="779"/>
      <c r="G1248" s="779"/>
      <c r="H1248" s="779"/>
    </row>
    <row r="1249" spans="3:8" s="146" customFormat="1" ht="12.75">
      <c r="C1249" s="779"/>
      <c r="D1249" s="779"/>
      <c r="E1249" s="779"/>
      <c r="F1249" s="779"/>
      <c r="G1249" s="779"/>
      <c r="H1249" s="779"/>
    </row>
    <row r="1250" spans="3:8" s="146" customFormat="1" ht="12.75">
      <c r="C1250" s="779"/>
      <c r="D1250" s="779"/>
      <c r="E1250" s="779"/>
      <c r="F1250" s="779"/>
      <c r="G1250" s="779"/>
      <c r="H1250" s="779"/>
    </row>
    <row r="1251" spans="3:8" s="146" customFormat="1" ht="12.75">
      <c r="C1251" s="779"/>
      <c r="D1251" s="779"/>
      <c r="E1251" s="779"/>
      <c r="F1251" s="779"/>
      <c r="G1251" s="779"/>
      <c r="H1251" s="779"/>
    </row>
    <row r="1252" spans="3:8" s="146" customFormat="1" ht="12.75">
      <c r="C1252" s="779"/>
      <c r="D1252" s="779"/>
      <c r="E1252" s="779"/>
      <c r="F1252" s="779"/>
      <c r="G1252" s="779"/>
      <c r="H1252" s="779"/>
    </row>
    <row r="1253" spans="3:8" s="146" customFormat="1" ht="12.75">
      <c r="C1253" s="779"/>
      <c r="D1253" s="779"/>
      <c r="E1253" s="779"/>
      <c r="F1253" s="779"/>
      <c r="G1253" s="779"/>
      <c r="H1253" s="779"/>
    </row>
    <row r="1254" spans="3:8" s="146" customFormat="1" ht="12.75">
      <c r="C1254" s="779"/>
      <c r="D1254" s="779"/>
      <c r="E1254" s="779"/>
      <c r="F1254" s="779"/>
      <c r="G1254" s="779"/>
      <c r="H1254" s="779"/>
    </row>
    <row r="1255" spans="3:8" s="146" customFormat="1" ht="12.75">
      <c r="C1255" s="779"/>
      <c r="D1255" s="779"/>
      <c r="E1255" s="779"/>
      <c r="F1255" s="779"/>
      <c r="G1255" s="779"/>
      <c r="H1255" s="779"/>
    </row>
    <row r="1256" spans="3:8" s="146" customFormat="1" ht="12.75">
      <c r="C1256" s="779"/>
      <c r="D1256" s="779"/>
      <c r="E1256" s="779"/>
      <c r="F1256" s="779"/>
      <c r="G1256" s="779"/>
      <c r="H1256" s="779"/>
    </row>
    <row r="1257" spans="3:8" s="146" customFormat="1" ht="12.75">
      <c r="C1257" s="779"/>
      <c r="D1257" s="779"/>
      <c r="E1257" s="779"/>
      <c r="F1257" s="779"/>
      <c r="G1257" s="779"/>
      <c r="H1257" s="779"/>
    </row>
    <row r="1258" spans="3:8" s="146" customFormat="1" ht="12.75">
      <c r="C1258" s="779"/>
      <c r="D1258" s="779"/>
      <c r="E1258" s="779"/>
      <c r="F1258" s="779"/>
      <c r="G1258" s="779"/>
      <c r="H1258" s="779"/>
    </row>
    <row r="1259" spans="3:8" s="146" customFormat="1" ht="12.75">
      <c r="C1259" s="779"/>
      <c r="D1259" s="779"/>
      <c r="E1259" s="779"/>
      <c r="F1259" s="779"/>
      <c r="G1259" s="779"/>
      <c r="H1259" s="779"/>
    </row>
    <row r="1260" spans="3:8" s="146" customFormat="1" ht="12.75">
      <c r="C1260" s="779"/>
      <c r="D1260" s="779"/>
      <c r="E1260" s="779"/>
      <c r="F1260" s="779"/>
      <c r="G1260" s="779"/>
      <c r="H1260" s="779"/>
    </row>
    <row r="1261" spans="3:8" s="146" customFormat="1" ht="12.75">
      <c r="C1261" s="779"/>
      <c r="D1261" s="779"/>
      <c r="E1261" s="779"/>
      <c r="F1261" s="779"/>
      <c r="G1261" s="779"/>
      <c r="H1261" s="779"/>
    </row>
    <row r="1262" spans="3:8" s="146" customFormat="1" ht="12.75">
      <c r="C1262" s="779"/>
      <c r="D1262" s="779"/>
      <c r="E1262" s="779"/>
      <c r="F1262" s="779"/>
      <c r="G1262" s="779"/>
      <c r="H1262" s="779"/>
    </row>
    <row r="1263" spans="3:8" s="146" customFormat="1" ht="12.75">
      <c r="C1263" s="779"/>
      <c r="D1263" s="779"/>
      <c r="E1263" s="779"/>
      <c r="F1263" s="779"/>
      <c r="G1263" s="779"/>
      <c r="H1263" s="779"/>
    </row>
    <row r="1264" spans="3:8" s="146" customFormat="1" ht="12.75">
      <c r="C1264" s="779"/>
      <c r="D1264" s="779"/>
      <c r="E1264" s="779"/>
      <c r="F1264" s="779"/>
      <c r="G1264" s="779"/>
      <c r="H1264" s="779"/>
    </row>
    <row r="1265" spans="3:8" s="146" customFormat="1" ht="12.75">
      <c r="C1265" s="779"/>
      <c r="D1265" s="779"/>
      <c r="E1265" s="779"/>
      <c r="F1265" s="779"/>
      <c r="G1265" s="779"/>
      <c r="H1265" s="779"/>
    </row>
    <row r="1266" spans="3:8" s="146" customFormat="1" ht="12.75">
      <c r="C1266" s="779"/>
      <c r="D1266" s="779"/>
      <c r="E1266" s="779"/>
      <c r="F1266" s="779"/>
      <c r="G1266" s="779"/>
      <c r="H1266" s="779"/>
    </row>
    <row r="1267" spans="3:8" s="146" customFormat="1" ht="12.75">
      <c r="C1267" s="779"/>
      <c r="D1267" s="779"/>
      <c r="E1267" s="779"/>
      <c r="F1267" s="779"/>
      <c r="G1267" s="779"/>
      <c r="H1267" s="779"/>
    </row>
    <row r="1268" spans="3:8" s="146" customFormat="1" ht="12.75">
      <c r="C1268" s="779"/>
      <c r="D1268" s="779"/>
      <c r="E1268" s="779"/>
      <c r="F1268" s="779"/>
      <c r="G1268" s="779"/>
      <c r="H1268" s="779"/>
    </row>
    <row r="1269" spans="3:8" s="146" customFormat="1" ht="12.75">
      <c r="C1269" s="779"/>
      <c r="D1269" s="779"/>
      <c r="E1269" s="779"/>
      <c r="F1269" s="779"/>
      <c r="G1269" s="779"/>
      <c r="H1269" s="779"/>
    </row>
    <row r="1270" spans="3:8" s="146" customFormat="1" ht="12.75">
      <c r="C1270" s="779"/>
      <c r="D1270" s="779"/>
      <c r="E1270" s="779"/>
      <c r="F1270" s="779"/>
      <c r="G1270" s="779"/>
      <c r="H1270" s="779"/>
    </row>
    <row r="1271" spans="3:8" s="146" customFormat="1" ht="12.75">
      <c r="C1271" s="779"/>
      <c r="D1271" s="779"/>
      <c r="E1271" s="779"/>
      <c r="F1271" s="779"/>
      <c r="G1271" s="779"/>
      <c r="H1271" s="779"/>
    </row>
    <row r="1272" spans="3:8" s="146" customFormat="1" ht="12.75">
      <c r="C1272" s="779"/>
      <c r="D1272" s="779"/>
      <c r="E1272" s="779"/>
      <c r="F1272" s="779"/>
      <c r="G1272" s="779"/>
      <c r="H1272" s="779"/>
    </row>
    <row r="1273" spans="3:8" s="146" customFormat="1" ht="12.75">
      <c r="C1273" s="779"/>
      <c r="D1273" s="779"/>
      <c r="E1273" s="779"/>
      <c r="F1273" s="779"/>
      <c r="G1273" s="779"/>
      <c r="H1273" s="779"/>
    </row>
    <row r="1274" spans="3:8" s="146" customFormat="1" ht="12.75">
      <c r="C1274" s="779"/>
      <c r="D1274" s="779"/>
      <c r="E1274" s="779"/>
      <c r="F1274" s="779"/>
      <c r="G1274" s="779"/>
      <c r="H1274" s="779"/>
    </row>
    <row r="1275" spans="3:8" s="146" customFormat="1" ht="12.75">
      <c r="C1275" s="779"/>
      <c r="D1275" s="779"/>
      <c r="E1275" s="779"/>
      <c r="F1275" s="779"/>
      <c r="G1275" s="779"/>
      <c r="H1275" s="779"/>
    </row>
    <row r="1276" spans="3:8" s="146" customFormat="1" ht="12.75">
      <c r="C1276" s="779"/>
      <c r="D1276" s="779"/>
      <c r="E1276" s="779"/>
      <c r="F1276" s="779"/>
      <c r="G1276" s="779"/>
      <c r="H1276" s="779"/>
    </row>
    <row r="1277" spans="3:8" s="146" customFormat="1" ht="12.75">
      <c r="C1277" s="779"/>
      <c r="D1277" s="779"/>
      <c r="E1277" s="779"/>
      <c r="F1277" s="779"/>
      <c r="G1277" s="779"/>
      <c r="H1277" s="779"/>
    </row>
    <row r="1278" spans="3:8" s="146" customFormat="1" ht="12.75">
      <c r="C1278" s="779"/>
      <c r="D1278" s="779"/>
      <c r="E1278" s="779"/>
      <c r="F1278" s="779"/>
      <c r="G1278" s="779"/>
      <c r="H1278" s="779"/>
    </row>
    <row r="1279" spans="3:8" s="146" customFormat="1" ht="12.75">
      <c r="C1279" s="779"/>
      <c r="D1279" s="779"/>
      <c r="E1279" s="779"/>
      <c r="F1279" s="779"/>
      <c r="G1279" s="779"/>
      <c r="H1279" s="779"/>
    </row>
    <row r="1280" spans="3:8" s="146" customFormat="1" ht="12.75">
      <c r="C1280" s="779"/>
      <c r="D1280" s="779"/>
      <c r="E1280" s="779"/>
      <c r="F1280" s="779"/>
      <c r="G1280" s="779"/>
      <c r="H1280" s="779"/>
    </row>
    <row r="1281" spans="3:8" s="146" customFormat="1" ht="12.75">
      <c r="C1281" s="779"/>
      <c r="D1281" s="779"/>
      <c r="E1281" s="779"/>
      <c r="F1281" s="779"/>
      <c r="G1281" s="779"/>
      <c r="H1281" s="779"/>
    </row>
    <row r="1282" spans="3:8" s="146" customFormat="1" ht="12.75">
      <c r="C1282" s="779"/>
      <c r="D1282" s="779"/>
      <c r="E1282" s="779"/>
      <c r="F1282" s="779"/>
      <c r="G1282" s="779"/>
      <c r="H1282" s="779"/>
    </row>
    <row r="1283" spans="3:8" s="146" customFormat="1" ht="12.75">
      <c r="C1283" s="779"/>
      <c r="D1283" s="779"/>
      <c r="E1283" s="779"/>
      <c r="F1283" s="779"/>
      <c r="G1283" s="779"/>
      <c r="H1283" s="779"/>
    </row>
    <row r="1284" spans="3:8" s="146" customFormat="1" ht="12.75">
      <c r="C1284" s="779"/>
      <c r="D1284" s="779"/>
      <c r="E1284" s="779"/>
      <c r="F1284" s="779"/>
      <c r="G1284" s="779"/>
      <c r="H1284" s="779"/>
    </row>
    <row r="1285" spans="3:8" s="146" customFormat="1" ht="12.75">
      <c r="C1285" s="779"/>
      <c r="D1285" s="779"/>
      <c r="E1285" s="779"/>
      <c r="F1285" s="779"/>
      <c r="G1285" s="779"/>
      <c r="H1285" s="779"/>
    </row>
    <row r="1286" spans="3:8" s="146" customFormat="1" ht="12.75">
      <c r="C1286" s="779"/>
      <c r="D1286" s="779"/>
      <c r="E1286" s="779"/>
      <c r="F1286" s="779"/>
      <c r="G1286" s="779"/>
      <c r="H1286" s="779"/>
    </row>
    <row r="1287" spans="3:8" s="146" customFormat="1" ht="12.75">
      <c r="C1287" s="779"/>
      <c r="D1287" s="779"/>
      <c r="E1287" s="779"/>
      <c r="F1287" s="779"/>
      <c r="G1287" s="779"/>
      <c r="H1287" s="779"/>
    </row>
    <row r="1288" spans="3:8" s="146" customFormat="1" ht="12.75">
      <c r="C1288" s="779"/>
      <c r="D1288" s="779"/>
      <c r="E1288" s="779"/>
      <c r="F1288" s="779"/>
      <c r="G1288" s="779"/>
      <c r="H1288" s="779"/>
    </row>
    <row r="1289" spans="3:8" s="146" customFormat="1" ht="12.75">
      <c r="C1289" s="779"/>
      <c r="D1289" s="779"/>
      <c r="E1289" s="779"/>
      <c r="F1289" s="779"/>
      <c r="G1289" s="779"/>
      <c r="H1289" s="779"/>
    </row>
    <row r="1290" spans="3:8" s="146" customFormat="1" ht="12.75">
      <c r="C1290" s="779"/>
      <c r="D1290" s="779"/>
      <c r="E1290" s="779"/>
      <c r="F1290" s="779"/>
      <c r="G1290" s="779"/>
      <c r="H1290" s="779"/>
    </row>
    <row r="1291" spans="3:8" s="146" customFormat="1" ht="12.75">
      <c r="C1291" s="779"/>
      <c r="D1291" s="779"/>
      <c r="E1291" s="779"/>
      <c r="F1291" s="779"/>
      <c r="G1291" s="779"/>
      <c r="H1291" s="779"/>
    </row>
    <row r="1292" spans="3:8" s="146" customFormat="1" ht="12.75">
      <c r="C1292" s="779"/>
      <c r="D1292" s="779"/>
      <c r="E1292" s="779"/>
      <c r="F1292" s="779"/>
      <c r="G1292" s="779"/>
      <c r="H1292" s="779"/>
    </row>
    <row r="1293" spans="3:8" s="146" customFormat="1" ht="12.75">
      <c r="C1293" s="779"/>
      <c r="D1293" s="779"/>
      <c r="E1293" s="779"/>
      <c r="F1293" s="779"/>
      <c r="G1293" s="779"/>
      <c r="H1293" s="779"/>
    </row>
    <row r="1294" spans="3:8" s="146" customFormat="1" ht="12.75">
      <c r="C1294" s="779"/>
      <c r="D1294" s="779"/>
      <c r="E1294" s="779"/>
      <c r="F1294" s="779"/>
      <c r="G1294" s="779"/>
      <c r="H1294" s="779"/>
    </row>
    <row r="1295" spans="3:8" s="146" customFormat="1" ht="12.75">
      <c r="C1295" s="779"/>
      <c r="D1295" s="779"/>
      <c r="E1295" s="779"/>
      <c r="F1295" s="779"/>
      <c r="G1295" s="779"/>
      <c r="H1295" s="779"/>
    </row>
    <row r="1296" spans="3:8" s="146" customFormat="1" ht="12.75">
      <c r="C1296" s="779"/>
      <c r="D1296" s="779"/>
      <c r="E1296" s="779"/>
      <c r="F1296" s="779"/>
      <c r="G1296" s="779"/>
      <c r="H1296" s="779"/>
    </row>
    <row r="1297" spans="3:8" s="146" customFormat="1" ht="12.75">
      <c r="C1297" s="779"/>
      <c r="D1297" s="779"/>
      <c r="E1297" s="779"/>
      <c r="F1297" s="779"/>
      <c r="G1297" s="779"/>
      <c r="H1297" s="779"/>
    </row>
    <row r="1298" spans="3:8" s="146" customFormat="1" ht="12.75">
      <c r="C1298" s="779"/>
      <c r="D1298" s="779"/>
      <c r="E1298" s="779"/>
      <c r="F1298" s="779"/>
      <c r="G1298" s="779"/>
      <c r="H1298" s="779"/>
    </row>
    <row r="1299" spans="3:8" s="146" customFormat="1" ht="12.75">
      <c r="C1299" s="779"/>
      <c r="D1299" s="779"/>
      <c r="E1299" s="779"/>
      <c r="F1299" s="779"/>
      <c r="G1299" s="779"/>
      <c r="H1299" s="779"/>
    </row>
    <row r="1300" spans="3:8" s="146" customFormat="1" ht="12.75">
      <c r="C1300" s="779"/>
      <c r="D1300" s="779"/>
      <c r="E1300" s="779"/>
      <c r="F1300" s="779"/>
      <c r="G1300" s="779"/>
      <c r="H1300" s="779"/>
    </row>
    <row r="1301" spans="3:8" s="146" customFormat="1" ht="12.75">
      <c r="C1301" s="779"/>
      <c r="D1301" s="779"/>
      <c r="E1301" s="779"/>
      <c r="F1301" s="779"/>
      <c r="G1301" s="779"/>
      <c r="H1301" s="779"/>
    </row>
    <row r="1302" spans="3:8" s="146" customFormat="1" ht="12.75">
      <c r="C1302" s="779"/>
      <c r="D1302" s="779"/>
      <c r="E1302" s="779"/>
      <c r="F1302" s="779"/>
      <c r="G1302" s="779"/>
      <c r="H1302" s="779"/>
    </row>
    <row r="1303" spans="3:8" s="146" customFormat="1" ht="12.75">
      <c r="C1303" s="779"/>
      <c r="D1303" s="779"/>
      <c r="E1303" s="779"/>
      <c r="F1303" s="779"/>
      <c r="G1303" s="779"/>
      <c r="H1303" s="779"/>
    </row>
    <row r="1304" spans="3:8" s="146" customFormat="1" ht="12.75">
      <c r="C1304" s="779"/>
      <c r="D1304" s="779"/>
      <c r="E1304" s="779"/>
      <c r="F1304" s="779"/>
      <c r="G1304" s="779"/>
      <c r="H1304" s="779"/>
    </row>
    <row r="1305" spans="3:8" s="146" customFormat="1" ht="12.75">
      <c r="C1305" s="779"/>
      <c r="D1305" s="779"/>
      <c r="E1305" s="779"/>
      <c r="F1305" s="779"/>
      <c r="G1305" s="779"/>
      <c r="H1305" s="779"/>
    </row>
    <row r="1306" spans="3:8" s="146" customFormat="1" ht="12.75">
      <c r="C1306" s="779"/>
      <c r="D1306" s="779"/>
      <c r="E1306" s="779"/>
      <c r="F1306" s="779"/>
      <c r="G1306" s="779"/>
      <c r="H1306" s="779"/>
    </row>
    <row r="1307" spans="3:8" s="146" customFormat="1" ht="12.75">
      <c r="C1307" s="779"/>
      <c r="D1307" s="779"/>
      <c r="E1307" s="779"/>
      <c r="F1307" s="779"/>
      <c r="G1307" s="779"/>
      <c r="H1307" s="779"/>
    </row>
    <row r="1308" spans="3:8" s="146" customFormat="1" ht="12.75">
      <c r="C1308" s="779"/>
      <c r="D1308" s="779"/>
      <c r="E1308" s="779"/>
      <c r="F1308" s="779"/>
      <c r="G1308" s="779"/>
      <c r="H1308" s="779"/>
    </row>
    <row r="1309" spans="3:8" s="146" customFormat="1" ht="12.75">
      <c r="C1309" s="779"/>
      <c r="D1309" s="779"/>
      <c r="E1309" s="779"/>
      <c r="F1309" s="779"/>
      <c r="G1309" s="779"/>
      <c r="H1309" s="779"/>
    </row>
    <row r="1310" spans="3:8" s="146" customFormat="1" ht="12.75">
      <c r="C1310" s="779"/>
      <c r="D1310" s="779"/>
      <c r="E1310" s="779"/>
      <c r="F1310" s="779"/>
      <c r="G1310" s="779"/>
      <c r="H1310" s="779"/>
    </row>
    <row r="1311" spans="3:8" s="146" customFormat="1" ht="12.75">
      <c r="C1311" s="779"/>
      <c r="D1311" s="779"/>
      <c r="E1311" s="779"/>
      <c r="F1311" s="779"/>
      <c r="G1311" s="779"/>
      <c r="H1311" s="779"/>
    </row>
    <row r="1312" spans="3:8" s="146" customFormat="1" ht="12.75">
      <c r="C1312" s="779"/>
      <c r="D1312" s="779"/>
      <c r="E1312" s="779"/>
      <c r="F1312" s="779"/>
      <c r="G1312" s="779"/>
      <c r="H1312" s="779"/>
    </row>
    <row r="1313" spans="3:8" s="146" customFormat="1" ht="12.75">
      <c r="C1313" s="779"/>
      <c r="D1313" s="779"/>
      <c r="E1313" s="779"/>
      <c r="F1313" s="779"/>
      <c r="G1313" s="779"/>
      <c r="H1313" s="779"/>
    </row>
    <row r="1314" spans="3:8" s="146" customFormat="1" ht="12.75">
      <c r="C1314" s="779"/>
      <c r="D1314" s="779"/>
      <c r="E1314" s="779"/>
      <c r="F1314" s="779"/>
      <c r="G1314" s="779"/>
      <c r="H1314" s="779"/>
    </row>
    <row r="1315" spans="3:8" s="146" customFormat="1" ht="12.75">
      <c r="C1315" s="779"/>
      <c r="D1315" s="779"/>
      <c r="E1315" s="779"/>
      <c r="F1315" s="779"/>
      <c r="G1315" s="779"/>
      <c r="H1315" s="779"/>
    </row>
    <row r="1316" spans="3:8" s="146" customFormat="1" ht="12.75">
      <c r="C1316" s="779"/>
      <c r="D1316" s="779"/>
      <c r="E1316" s="779"/>
      <c r="F1316" s="779"/>
      <c r="G1316" s="779"/>
      <c r="H1316" s="779"/>
    </row>
    <row r="1317" spans="3:8" s="146" customFormat="1" ht="12.75">
      <c r="C1317" s="779"/>
      <c r="D1317" s="779"/>
      <c r="E1317" s="779"/>
      <c r="F1317" s="779"/>
      <c r="G1317" s="779"/>
      <c r="H1317" s="779"/>
    </row>
    <row r="1318" spans="3:8" s="146" customFormat="1" ht="12.75">
      <c r="C1318" s="779"/>
      <c r="D1318" s="779"/>
      <c r="E1318" s="779"/>
      <c r="F1318" s="779"/>
      <c r="G1318" s="779"/>
      <c r="H1318" s="779"/>
    </row>
    <row r="1319" spans="3:8" s="146" customFormat="1" ht="12.75">
      <c r="C1319" s="779"/>
      <c r="D1319" s="779"/>
      <c r="E1319" s="779"/>
      <c r="F1319" s="779"/>
      <c r="G1319" s="779"/>
      <c r="H1319" s="779"/>
    </row>
    <row r="1320" spans="3:8" s="146" customFormat="1" ht="12.75">
      <c r="C1320" s="779"/>
      <c r="D1320" s="779"/>
      <c r="E1320" s="779"/>
      <c r="F1320" s="779"/>
      <c r="G1320" s="779"/>
      <c r="H1320" s="779"/>
    </row>
    <row r="1321" spans="3:8" s="146" customFormat="1" ht="12.75">
      <c r="C1321" s="779"/>
      <c r="D1321" s="779"/>
      <c r="E1321" s="779"/>
      <c r="F1321" s="779"/>
      <c r="G1321" s="779"/>
      <c r="H1321" s="779"/>
    </row>
    <row r="1322" spans="3:8" s="146" customFormat="1" ht="12.75">
      <c r="C1322" s="779"/>
      <c r="D1322" s="779"/>
      <c r="E1322" s="779"/>
      <c r="F1322" s="779"/>
      <c r="G1322" s="779"/>
      <c r="H1322" s="779"/>
    </row>
    <row r="1323" spans="3:8" s="146" customFormat="1" ht="12.75">
      <c r="C1323" s="779"/>
      <c r="D1323" s="779"/>
      <c r="E1323" s="779"/>
      <c r="F1323" s="779"/>
      <c r="G1323" s="779"/>
      <c r="H1323" s="779"/>
    </row>
    <row r="1324" spans="3:8" s="146" customFormat="1" ht="12.75">
      <c r="C1324" s="779"/>
      <c r="D1324" s="779"/>
      <c r="E1324" s="779"/>
      <c r="F1324" s="779"/>
      <c r="G1324" s="779"/>
      <c r="H1324" s="779"/>
    </row>
    <row r="1325" spans="3:8" s="146" customFormat="1" ht="12.75">
      <c r="C1325" s="779"/>
      <c r="D1325" s="779"/>
      <c r="E1325" s="779"/>
      <c r="F1325" s="779"/>
      <c r="G1325" s="779"/>
      <c r="H1325" s="779"/>
    </row>
    <row r="1326" spans="3:8" s="146" customFormat="1" ht="12.75">
      <c r="C1326" s="779"/>
      <c r="D1326" s="779"/>
      <c r="E1326" s="779"/>
      <c r="F1326" s="779"/>
      <c r="G1326" s="779"/>
      <c r="H1326" s="779"/>
    </row>
    <row r="1327" spans="3:8" s="146" customFormat="1" ht="12.75">
      <c r="C1327" s="779"/>
      <c r="D1327" s="779"/>
      <c r="E1327" s="779"/>
      <c r="F1327" s="779"/>
      <c r="G1327" s="779"/>
      <c r="H1327" s="779"/>
    </row>
    <row r="1328" spans="3:8" s="146" customFormat="1" ht="12.75">
      <c r="C1328" s="779"/>
      <c r="D1328" s="779"/>
      <c r="E1328" s="779"/>
      <c r="F1328" s="779"/>
      <c r="G1328" s="779"/>
      <c r="H1328" s="779"/>
    </row>
    <row r="1329" spans="3:8" s="146" customFormat="1" ht="12.75">
      <c r="C1329" s="779"/>
      <c r="D1329" s="779"/>
      <c r="E1329" s="779"/>
      <c r="F1329" s="779"/>
      <c r="G1329" s="779"/>
      <c r="H1329" s="779"/>
    </row>
    <row r="1330" spans="3:8" s="146" customFormat="1" ht="12.75">
      <c r="C1330" s="779"/>
      <c r="D1330" s="779"/>
      <c r="E1330" s="779"/>
      <c r="F1330" s="779"/>
      <c r="G1330" s="779"/>
      <c r="H1330" s="779"/>
    </row>
    <row r="1331" spans="3:8" s="146" customFormat="1" ht="12.75">
      <c r="C1331" s="779"/>
      <c r="D1331" s="779"/>
      <c r="E1331" s="779"/>
      <c r="F1331" s="779"/>
      <c r="G1331" s="779"/>
      <c r="H1331" s="779"/>
    </row>
    <row r="1332" spans="3:8" s="146" customFormat="1" ht="12.75">
      <c r="C1332" s="779"/>
      <c r="D1332" s="779"/>
      <c r="E1332" s="779"/>
      <c r="F1332" s="779"/>
      <c r="G1332" s="779"/>
      <c r="H1332" s="779"/>
    </row>
    <row r="1333" spans="3:8" s="146" customFormat="1" ht="12.75">
      <c r="C1333" s="779"/>
      <c r="D1333" s="779"/>
      <c r="E1333" s="779"/>
      <c r="F1333" s="779"/>
      <c r="G1333" s="779"/>
      <c r="H1333" s="779"/>
    </row>
    <row r="1334" spans="3:8" s="146" customFormat="1" ht="12.75">
      <c r="C1334" s="779"/>
      <c r="D1334" s="779"/>
      <c r="E1334" s="779"/>
      <c r="F1334" s="779"/>
      <c r="G1334" s="779"/>
      <c r="H1334" s="779"/>
    </row>
    <row r="1335" spans="3:8" s="146" customFormat="1" ht="12.75">
      <c r="C1335" s="779"/>
      <c r="D1335" s="779"/>
      <c r="E1335" s="779"/>
      <c r="F1335" s="779"/>
      <c r="G1335" s="779"/>
      <c r="H1335" s="779"/>
    </row>
    <row r="1336" spans="3:8" s="146" customFormat="1" ht="12.75">
      <c r="C1336" s="779"/>
      <c r="D1336" s="779"/>
      <c r="E1336" s="779"/>
      <c r="F1336" s="779"/>
      <c r="G1336" s="779"/>
      <c r="H1336" s="779"/>
    </row>
    <row r="1337" spans="3:8" s="146" customFormat="1" ht="12.75">
      <c r="C1337" s="779"/>
      <c r="D1337" s="779"/>
      <c r="E1337" s="779"/>
      <c r="F1337" s="779"/>
      <c r="G1337" s="779"/>
      <c r="H1337" s="779"/>
    </row>
    <row r="1338" spans="3:8" s="146" customFormat="1" ht="12.75">
      <c r="C1338" s="779"/>
      <c r="D1338" s="779"/>
      <c r="E1338" s="779"/>
      <c r="F1338" s="779"/>
      <c r="G1338" s="779"/>
      <c r="H1338" s="779"/>
    </row>
    <row r="1339" spans="3:8" s="146" customFormat="1" ht="12.75">
      <c r="C1339" s="779"/>
      <c r="D1339" s="779"/>
      <c r="E1339" s="779"/>
      <c r="F1339" s="779"/>
      <c r="G1339" s="779"/>
      <c r="H1339" s="779"/>
    </row>
    <row r="1340" spans="3:8" s="146" customFormat="1" ht="12.75">
      <c r="C1340" s="779"/>
      <c r="D1340" s="779"/>
      <c r="E1340" s="779"/>
      <c r="F1340" s="779"/>
      <c r="G1340" s="779"/>
      <c r="H1340" s="779"/>
    </row>
    <row r="1341" spans="3:8" s="146" customFormat="1" ht="12.75">
      <c r="C1341" s="779"/>
      <c r="D1341" s="779"/>
      <c r="E1341" s="779"/>
      <c r="F1341" s="779"/>
      <c r="G1341" s="779"/>
      <c r="H1341" s="779"/>
    </row>
    <row r="1342" spans="3:8" s="146" customFormat="1" ht="12.75">
      <c r="C1342" s="779"/>
      <c r="D1342" s="779"/>
      <c r="E1342" s="779"/>
      <c r="F1342" s="779"/>
      <c r="G1342" s="779"/>
      <c r="H1342" s="779"/>
    </row>
    <row r="1343" spans="3:8" s="146" customFormat="1" ht="12.75">
      <c r="C1343" s="779"/>
      <c r="D1343" s="779"/>
      <c r="E1343" s="779"/>
      <c r="F1343" s="779"/>
      <c r="G1343" s="779"/>
      <c r="H1343" s="779"/>
    </row>
    <row r="1344" spans="3:8" s="146" customFormat="1" ht="12.75">
      <c r="C1344" s="779"/>
      <c r="D1344" s="779"/>
      <c r="E1344" s="779"/>
      <c r="F1344" s="779"/>
      <c r="G1344" s="779"/>
      <c r="H1344" s="779"/>
    </row>
    <row r="1345" spans="3:8" s="146" customFormat="1" ht="12.75">
      <c r="C1345" s="779"/>
      <c r="D1345" s="779"/>
      <c r="E1345" s="779"/>
      <c r="F1345" s="779"/>
      <c r="G1345" s="779"/>
      <c r="H1345" s="779"/>
    </row>
    <row r="1346" spans="3:8" s="146" customFormat="1" ht="12.75">
      <c r="C1346" s="779"/>
      <c r="D1346" s="779"/>
      <c r="E1346" s="779"/>
      <c r="F1346" s="779"/>
      <c r="G1346" s="779"/>
      <c r="H1346" s="779"/>
    </row>
    <row r="1347" spans="3:8" s="146" customFormat="1" ht="12.75">
      <c r="C1347" s="779"/>
      <c r="D1347" s="779"/>
      <c r="E1347" s="779"/>
      <c r="F1347" s="779"/>
      <c r="G1347" s="779"/>
      <c r="H1347" s="779"/>
    </row>
    <row r="1348" spans="3:8" s="146" customFormat="1" ht="12.75">
      <c r="C1348" s="779"/>
      <c r="D1348" s="779"/>
      <c r="E1348" s="779"/>
      <c r="F1348" s="779"/>
      <c r="G1348" s="779"/>
      <c r="H1348" s="779"/>
    </row>
    <row r="1349" spans="3:8" s="146" customFormat="1" ht="12.75">
      <c r="C1349" s="779"/>
      <c r="D1349" s="779"/>
      <c r="E1349" s="779"/>
      <c r="F1349" s="779"/>
      <c r="G1349" s="779"/>
      <c r="H1349" s="779"/>
    </row>
    <row r="1350" spans="3:8" s="146" customFormat="1" ht="12.75">
      <c r="C1350" s="779"/>
      <c r="D1350" s="779"/>
      <c r="E1350" s="779"/>
      <c r="F1350" s="779"/>
      <c r="G1350" s="779"/>
      <c r="H1350" s="779"/>
    </row>
    <row r="1351" spans="3:8" s="146" customFormat="1" ht="12.75">
      <c r="C1351" s="779"/>
      <c r="D1351" s="779"/>
      <c r="E1351" s="779"/>
      <c r="F1351" s="779"/>
      <c r="G1351" s="779"/>
      <c r="H1351" s="779"/>
    </row>
    <row r="1352" spans="3:8" s="146" customFormat="1" ht="12.75">
      <c r="C1352" s="779"/>
      <c r="D1352" s="779"/>
      <c r="E1352" s="779"/>
      <c r="F1352" s="779"/>
      <c r="G1352" s="779"/>
      <c r="H1352" s="779"/>
    </row>
    <row r="1353" spans="3:8" s="146" customFormat="1" ht="12.75">
      <c r="C1353" s="779"/>
      <c r="D1353" s="779"/>
      <c r="E1353" s="779"/>
      <c r="F1353" s="779"/>
      <c r="G1353" s="779"/>
      <c r="H1353" s="779"/>
    </row>
    <row r="1354" spans="3:8" s="146" customFormat="1" ht="12.75">
      <c r="C1354" s="779"/>
      <c r="D1354" s="779"/>
      <c r="E1354" s="779"/>
      <c r="F1354" s="779"/>
      <c r="G1354" s="779"/>
      <c r="H1354" s="779"/>
    </row>
    <row r="1355" spans="3:8" s="146" customFormat="1" ht="12.75">
      <c r="C1355" s="779"/>
      <c r="D1355" s="779"/>
      <c r="E1355" s="779"/>
      <c r="F1355" s="779"/>
      <c r="G1355" s="779"/>
      <c r="H1355" s="779"/>
    </row>
    <row r="1356" spans="3:8" s="146" customFormat="1" ht="12.75">
      <c r="C1356" s="779"/>
      <c r="D1356" s="779"/>
      <c r="E1356" s="779"/>
      <c r="F1356" s="779"/>
      <c r="G1356" s="779"/>
      <c r="H1356" s="779"/>
    </row>
    <row r="1357" spans="3:8" s="146" customFormat="1" ht="12.75">
      <c r="C1357" s="779"/>
      <c r="D1357" s="779"/>
      <c r="E1357" s="779"/>
      <c r="F1357" s="779"/>
      <c r="G1357" s="779"/>
      <c r="H1357" s="779"/>
    </row>
    <row r="1358" spans="3:8" s="146" customFormat="1" ht="12.75">
      <c r="C1358" s="779"/>
      <c r="D1358" s="779"/>
      <c r="E1358" s="779"/>
      <c r="F1358" s="779"/>
      <c r="G1358" s="779"/>
      <c r="H1358" s="779"/>
    </row>
    <row r="1359" spans="3:8" s="146" customFormat="1" ht="12.75">
      <c r="C1359" s="779"/>
      <c r="D1359" s="779"/>
      <c r="E1359" s="779"/>
      <c r="F1359" s="779"/>
      <c r="G1359" s="779"/>
      <c r="H1359" s="779"/>
    </row>
    <row r="1360" spans="3:8" s="146" customFormat="1" ht="12.75">
      <c r="C1360" s="779"/>
      <c r="D1360" s="779"/>
      <c r="E1360" s="779"/>
      <c r="F1360" s="779"/>
      <c r="G1360" s="779"/>
      <c r="H1360" s="779"/>
    </row>
    <row r="1361" spans="3:8" s="146" customFormat="1" ht="12.75">
      <c r="C1361" s="779"/>
      <c r="D1361" s="779"/>
      <c r="E1361" s="779"/>
      <c r="F1361" s="779"/>
      <c r="G1361" s="779"/>
      <c r="H1361" s="779"/>
    </row>
    <row r="1362" spans="3:8" s="146" customFormat="1" ht="12.75">
      <c r="C1362" s="779"/>
      <c r="D1362" s="779"/>
      <c r="E1362" s="779"/>
      <c r="F1362" s="779"/>
      <c r="G1362" s="779"/>
      <c r="H1362" s="779"/>
    </row>
    <row r="1363" spans="3:8" s="146" customFormat="1" ht="12.75">
      <c r="C1363" s="779"/>
      <c r="D1363" s="779"/>
      <c r="E1363" s="779"/>
      <c r="F1363" s="779"/>
      <c r="G1363" s="779"/>
      <c r="H1363" s="779"/>
    </row>
    <row r="1364" spans="3:8" s="146" customFormat="1" ht="12.75">
      <c r="C1364" s="779"/>
      <c r="D1364" s="779"/>
      <c r="E1364" s="779"/>
      <c r="F1364" s="779"/>
      <c r="G1364" s="779"/>
      <c r="H1364" s="779"/>
    </row>
    <row r="1365" spans="3:8" s="146" customFormat="1" ht="12.75">
      <c r="C1365" s="779"/>
      <c r="D1365" s="779"/>
      <c r="E1365" s="779"/>
      <c r="F1365" s="779"/>
      <c r="G1365" s="779"/>
      <c r="H1365" s="779"/>
    </row>
    <row r="1366" spans="3:8" s="146" customFormat="1" ht="12.75">
      <c r="C1366" s="779"/>
      <c r="D1366" s="779"/>
      <c r="E1366" s="779"/>
      <c r="F1366" s="779"/>
      <c r="G1366" s="779"/>
      <c r="H1366" s="779"/>
    </row>
    <row r="1367" spans="3:8" s="146" customFormat="1" ht="12.75">
      <c r="C1367" s="779"/>
      <c r="D1367" s="779"/>
      <c r="E1367" s="779"/>
      <c r="F1367" s="779"/>
      <c r="G1367" s="779"/>
      <c r="H1367" s="779"/>
    </row>
    <row r="1368" spans="3:8" s="146" customFormat="1" ht="12.75">
      <c r="C1368" s="779"/>
      <c r="D1368" s="779"/>
      <c r="E1368" s="779"/>
      <c r="F1368" s="779"/>
      <c r="G1368" s="779"/>
      <c r="H1368" s="779"/>
    </row>
    <row r="1369" spans="3:8" s="146" customFormat="1" ht="12.75">
      <c r="C1369" s="779"/>
      <c r="D1369" s="779"/>
      <c r="E1369" s="779"/>
      <c r="F1369" s="779"/>
      <c r="G1369" s="779"/>
      <c r="H1369" s="779"/>
    </row>
    <row r="1370" spans="3:8" s="146" customFormat="1" ht="12.75">
      <c r="C1370" s="779"/>
      <c r="D1370" s="779"/>
      <c r="E1370" s="779"/>
      <c r="F1370" s="779"/>
      <c r="G1370" s="779"/>
      <c r="H1370" s="779"/>
    </row>
    <row r="1371" spans="3:8" s="146" customFormat="1" ht="12.75">
      <c r="C1371" s="779"/>
      <c r="D1371" s="779"/>
      <c r="E1371" s="779"/>
      <c r="F1371" s="779"/>
      <c r="G1371" s="779"/>
      <c r="H1371" s="779"/>
    </row>
    <row r="1372" spans="3:8" s="146" customFormat="1" ht="12.75">
      <c r="C1372" s="779"/>
      <c r="D1372" s="779"/>
      <c r="E1372" s="779"/>
      <c r="F1372" s="779"/>
      <c r="G1372" s="779"/>
      <c r="H1372" s="779"/>
    </row>
    <row r="1373" spans="3:8" s="146" customFormat="1" ht="12.75">
      <c r="C1373" s="779"/>
      <c r="D1373" s="779"/>
      <c r="E1373" s="779"/>
      <c r="F1373" s="779"/>
      <c r="G1373" s="779"/>
      <c r="H1373" s="779"/>
    </row>
    <row r="1374" spans="3:8" s="146" customFormat="1" ht="12.75">
      <c r="C1374" s="779"/>
      <c r="D1374" s="779"/>
      <c r="E1374" s="779"/>
      <c r="F1374" s="779"/>
      <c r="G1374" s="779"/>
      <c r="H1374" s="779"/>
    </row>
    <row r="1375" spans="3:8" s="146" customFormat="1" ht="12.75">
      <c r="C1375" s="779"/>
      <c r="D1375" s="779"/>
      <c r="E1375" s="779"/>
      <c r="F1375" s="779"/>
      <c r="G1375" s="779"/>
      <c r="H1375" s="779"/>
    </row>
    <row r="1376" spans="3:8" s="146" customFormat="1" ht="12.75">
      <c r="C1376" s="779"/>
      <c r="D1376" s="779"/>
      <c r="E1376" s="779"/>
      <c r="F1376" s="779"/>
      <c r="G1376" s="779"/>
      <c r="H1376" s="779"/>
    </row>
    <row r="1377" spans="3:8" s="146" customFormat="1" ht="12.75">
      <c r="C1377" s="779"/>
      <c r="D1377" s="779"/>
      <c r="E1377" s="779"/>
      <c r="F1377" s="779"/>
      <c r="G1377" s="779"/>
      <c r="H1377" s="779"/>
    </row>
    <row r="1378" spans="3:8" s="146" customFormat="1" ht="12.75">
      <c r="C1378" s="779"/>
      <c r="D1378" s="779"/>
      <c r="E1378" s="779"/>
      <c r="F1378" s="779"/>
      <c r="G1378" s="779"/>
      <c r="H1378" s="779"/>
    </row>
    <row r="1379" spans="3:8" s="146" customFormat="1" ht="12.75">
      <c r="C1379" s="779"/>
      <c r="D1379" s="779"/>
      <c r="E1379" s="779"/>
      <c r="F1379" s="779"/>
      <c r="G1379" s="779"/>
      <c r="H1379" s="779"/>
    </row>
    <row r="1380" spans="3:8" s="146" customFormat="1" ht="12.75">
      <c r="C1380" s="779"/>
      <c r="D1380" s="779"/>
      <c r="E1380" s="779"/>
      <c r="F1380" s="779"/>
      <c r="G1380" s="779"/>
      <c r="H1380" s="779"/>
    </row>
    <row r="1381" spans="3:8" s="146" customFormat="1" ht="12.75">
      <c r="C1381" s="779"/>
      <c r="D1381" s="779"/>
      <c r="E1381" s="779"/>
      <c r="F1381" s="779"/>
      <c r="G1381" s="779"/>
      <c r="H1381" s="779"/>
    </row>
    <row r="1382" spans="3:8" s="146" customFormat="1" ht="12.75">
      <c r="C1382" s="779"/>
      <c r="D1382" s="779"/>
      <c r="E1382" s="779"/>
      <c r="F1382" s="779"/>
      <c r="G1382" s="779"/>
      <c r="H1382" s="779"/>
    </row>
    <row r="1383" spans="3:8" s="146" customFormat="1" ht="12.75">
      <c r="C1383" s="779"/>
      <c r="D1383" s="779"/>
      <c r="E1383" s="779"/>
      <c r="F1383" s="779"/>
      <c r="G1383" s="779"/>
      <c r="H1383" s="779"/>
    </row>
    <row r="1384" spans="3:8" s="146" customFormat="1" ht="12.75">
      <c r="C1384" s="779"/>
      <c r="D1384" s="779"/>
      <c r="E1384" s="779"/>
      <c r="F1384" s="779"/>
      <c r="G1384" s="779"/>
      <c r="H1384" s="779"/>
    </row>
    <row r="1385" spans="3:8" s="146" customFormat="1" ht="12.75">
      <c r="C1385" s="779"/>
      <c r="D1385" s="779"/>
      <c r="E1385" s="779"/>
      <c r="F1385" s="779"/>
      <c r="G1385" s="779"/>
      <c r="H1385" s="779"/>
    </row>
    <row r="1386" spans="3:8" s="146" customFormat="1" ht="12.75">
      <c r="C1386" s="779"/>
      <c r="D1386" s="779"/>
      <c r="E1386" s="779"/>
      <c r="F1386" s="779"/>
      <c r="G1386" s="779"/>
      <c r="H1386" s="779"/>
    </row>
    <row r="1387" spans="3:8" s="146" customFormat="1" ht="12.75">
      <c r="C1387" s="779"/>
      <c r="D1387" s="779"/>
      <c r="E1387" s="779"/>
      <c r="F1387" s="779"/>
      <c r="G1387" s="779"/>
      <c r="H1387" s="779"/>
    </row>
    <row r="1388" spans="3:8" s="146" customFormat="1" ht="12.75">
      <c r="C1388" s="779"/>
      <c r="D1388" s="779"/>
      <c r="E1388" s="779"/>
      <c r="F1388" s="779"/>
      <c r="G1388" s="779"/>
      <c r="H1388" s="779"/>
    </row>
    <row r="1389" spans="3:8" s="146" customFormat="1" ht="12.75">
      <c r="C1389" s="779"/>
      <c r="D1389" s="779"/>
      <c r="E1389" s="779"/>
      <c r="F1389" s="779"/>
      <c r="G1389" s="779"/>
      <c r="H1389" s="779"/>
    </row>
    <row r="1390" spans="3:8" s="146" customFormat="1" ht="12.75">
      <c r="C1390" s="779"/>
      <c r="D1390" s="779"/>
      <c r="E1390" s="779"/>
      <c r="F1390" s="779"/>
      <c r="G1390" s="779"/>
      <c r="H1390" s="779"/>
    </row>
    <row r="1391" spans="3:8" s="146" customFormat="1" ht="12.75">
      <c r="C1391" s="779"/>
      <c r="D1391" s="779"/>
      <c r="E1391" s="779"/>
      <c r="F1391" s="779"/>
      <c r="G1391" s="779"/>
      <c r="H1391" s="779"/>
    </row>
    <row r="1392" spans="3:8" s="146" customFormat="1" ht="12.75">
      <c r="C1392" s="779"/>
      <c r="D1392" s="779"/>
      <c r="E1392" s="779"/>
      <c r="F1392" s="779"/>
      <c r="G1392" s="779"/>
      <c r="H1392" s="779"/>
    </row>
    <row r="1393" spans="3:8" s="146" customFormat="1" ht="12.75">
      <c r="C1393" s="779"/>
      <c r="D1393" s="779"/>
      <c r="E1393" s="779"/>
      <c r="F1393" s="779"/>
      <c r="G1393" s="779"/>
      <c r="H1393" s="779"/>
    </row>
    <row r="1394" spans="3:8" s="146" customFormat="1" ht="12.75">
      <c r="C1394" s="779"/>
      <c r="D1394" s="779"/>
      <c r="E1394" s="779"/>
      <c r="F1394" s="779"/>
      <c r="G1394" s="779"/>
      <c r="H1394" s="779"/>
    </row>
    <row r="1395" spans="3:8" s="146" customFormat="1" ht="12.75">
      <c r="C1395" s="779"/>
      <c r="D1395" s="779"/>
      <c r="E1395" s="779"/>
      <c r="F1395" s="779"/>
      <c r="G1395" s="779"/>
      <c r="H1395" s="779"/>
    </row>
    <row r="1396" spans="3:8" s="146" customFormat="1" ht="12.75">
      <c r="C1396" s="779"/>
      <c r="D1396" s="779"/>
      <c r="E1396" s="779"/>
      <c r="F1396" s="779"/>
      <c r="G1396" s="779"/>
      <c r="H1396" s="779"/>
    </row>
    <row r="1397" spans="3:8" s="146" customFormat="1" ht="12.75">
      <c r="C1397" s="779"/>
      <c r="D1397" s="779"/>
      <c r="E1397" s="779"/>
      <c r="F1397" s="779"/>
      <c r="G1397" s="779"/>
      <c r="H1397" s="779"/>
    </row>
    <row r="1398" spans="3:8" s="146" customFormat="1" ht="12.75">
      <c r="C1398" s="779"/>
      <c r="D1398" s="779"/>
      <c r="E1398" s="779"/>
      <c r="F1398" s="779"/>
      <c r="G1398" s="779"/>
      <c r="H1398" s="779"/>
    </row>
    <row r="1399" spans="3:8" s="146" customFormat="1" ht="12.75">
      <c r="C1399" s="779"/>
      <c r="D1399" s="779"/>
      <c r="E1399" s="779"/>
      <c r="F1399" s="779"/>
      <c r="G1399" s="779"/>
      <c r="H1399" s="779"/>
    </row>
    <row r="1400" spans="3:8" s="146" customFormat="1" ht="12.75">
      <c r="C1400" s="779"/>
      <c r="D1400" s="779"/>
      <c r="E1400" s="779"/>
      <c r="F1400" s="779"/>
      <c r="G1400" s="779"/>
      <c r="H1400" s="779"/>
    </row>
    <row r="1401" spans="3:8" s="146" customFormat="1" ht="12.75">
      <c r="C1401" s="779"/>
      <c r="D1401" s="779"/>
      <c r="E1401" s="779"/>
      <c r="F1401" s="779"/>
      <c r="G1401" s="779"/>
      <c r="H1401" s="779"/>
    </row>
    <row r="1402" spans="3:8" s="146" customFormat="1" ht="12.75">
      <c r="C1402" s="779"/>
      <c r="D1402" s="779"/>
      <c r="E1402" s="779"/>
      <c r="F1402" s="779"/>
      <c r="G1402" s="779"/>
      <c r="H1402" s="779"/>
    </row>
    <row r="1403" spans="3:8" s="146" customFormat="1" ht="12.75">
      <c r="C1403" s="779"/>
      <c r="D1403" s="779"/>
      <c r="E1403" s="779"/>
      <c r="F1403" s="779"/>
      <c r="G1403" s="779"/>
      <c r="H1403" s="779"/>
    </row>
    <row r="1404" spans="3:8" s="146" customFormat="1" ht="12.75">
      <c r="C1404" s="779"/>
      <c r="D1404" s="779"/>
      <c r="E1404" s="779"/>
      <c r="F1404" s="779"/>
      <c r="G1404" s="779"/>
      <c r="H1404" s="779"/>
    </row>
    <row r="1405" spans="3:8" s="146" customFormat="1" ht="12.75">
      <c r="C1405" s="779"/>
      <c r="D1405" s="779"/>
      <c r="E1405" s="779"/>
      <c r="F1405" s="779"/>
      <c r="G1405" s="779"/>
      <c r="H1405" s="779"/>
    </row>
    <row r="1406" spans="3:8" s="146" customFormat="1" ht="12.75">
      <c r="C1406" s="779"/>
      <c r="D1406" s="779"/>
      <c r="E1406" s="779"/>
      <c r="F1406" s="779"/>
      <c r="G1406" s="779"/>
      <c r="H1406" s="779"/>
    </row>
    <row r="1407" spans="3:8" s="146" customFormat="1" ht="12.75">
      <c r="C1407" s="779"/>
      <c r="D1407" s="779"/>
      <c r="E1407" s="779"/>
      <c r="F1407" s="779"/>
      <c r="G1407" s="779"/>
      <c r="H1407" s="779"/>
    </row>
    <row r="1408" spans="3:8" s="146" customFormat="1" ht="12.75">
      <c r="C1408" s="779"/>
      <c r="D1408" s="779"/>
      <c r="E1408" s="779"/>
      <c r="F1408" s="779"/>
      <c r="G1408" s="779"/>
      <c r="H1408" s="779"/>
    </row>
    <row r="1409" spans="3:8" s="146" customFormat="1" ht="12.75">
      <c r="C1409" s="779"/>
      <c r="D1409" s="779"/>
      <c r="E1409" s="779"/>
      <c r="F1409" s="779"/>
      <c r="G1409" s="779"/>
      <c r="H1409" s="779"/>
    </row>
    <row r="1410" spans="3:8" s="146" customFormat="1" ht="12.75">
      <c r="C1410" s="779"/>
      <c r="D1410" s="779"/>
      <c r="E1410" s="779"/>
      <c r="F1410" s="779"/>
      <c r="G1410" s="779"/>
      <c r="H1410" s="779"/>
    </row>
    <row r="1411" spans="3:8" s="146" customFormat="1" ht="12.75">
      <c r="C1411" s="779"/>
      <c r="D1411" s="779"/>
      <c r="E1411" s="779"/>
      <c r="F1411" s="779"/>
      <c r="G1411" s="779"/>
      <c r="H1411" s="779"/>
    </row>
    <row r="1412" spans="3:8" s="146" customFormat="1" ht="12.75">
      <c r="C1412" s="779"/>
      <c r="D1412" s="779"/>
      <c r="E1412" s="779"/>
      <c r="F1412" s="779"/>
      <c r="G1412" s="779"/>
      <c r="H1412" s="779"/>
    </row>
    <row r="1413" spans="3:8" s="146" customFormat="1" ht="12.75">
      <c r="C1413" s="779"/>
      <c r="D1413" s="779"/>
      <c r="E1413" s="779"/>
      <c r="F1413" s="779"/>
      <c r="G1413" s="779"/>
      <c r="H1413" s="779"/>
    </row>
    <row r="1414" spans="3:8" s="146" customFormat="1" ht="12.75">
      <c r="C1414" s="779"/>
      <c r="D1414" s="779"/>
      <c r="E1414" s="779"/>
      <c r="F1414" s="779"/>
      <c r="G1414" s="779"/>
      <c r="H1414" s="779"/>
    </row>
    <row r="1415" spans="3:8" s="146" customFormat="1" ht="12.75">
      <c r="C1415" s="779"/>
      <c r="D1415" s="779"/>
      <c r="E1415" s="779"/>
      <c r="F1415" s="779"/>
      <c r="G1415" s="779"/>
      <c r="H1415" s="779"/>
    </row>
    <row r="1416" spans="3:8" s="146" customFormat="1" ht="12.75">
      <c r="C1416" s="779"/>
      <c r="D1416" s="779"/>
      <c r="E1416" s="779"/>
      <c r="F1416" s="779"/>
      <c r="G1416" s="779"/>
      <c r="H1416" s="779"/>
    </row>
    <row r="1417" spans="3:8" s="146" customFormat="1" ht="12.75">
      <c r="C1417" s="779"/>
      <c r="D1417" s="779"/>
      <c r="E1417" s="779"/>
      <c r="F1417" s="779"/>
      <c r="G1417" s="779"/>
      <c r="H1417" s="779"/>
    </row>
    <row r="1418" spans="3:8" s="146" customFormat="1" ht="12.75">
      <c r="C1418" s="779"/>
      <c r="D1418" s="779"/>
      <c r="E1418" s="779"/>
      <c r="F1418" s="779"/>
      <c r="G1418" s="779"/>
      <c r="H1418" s="779"/>
    </row>
    <row r="1419" spans="3:8" s="146" customFormat="1" ht="12.75">
      <c r="C1419" s="779"/>
      <c r="D1419" s="779"/>
      <c r="E1419" s="779"/>
      <c r="F1419" s="779"/>
      <c r="G1419" s="779"/>
      <c r="H1419" s="779"/>
    </row>
    <row r="1420" spans="3:8" s="146" customFormat="1" ht="12.75">
      <c r="C1420" s="779"/>
      <c r="D1420" s="779"/>
      <c r="E1420" s="779"/>
      <c r="F1420" s="779"/>
      <c r="G1420" s="779"/>
      <c r="H1420" s="779"/>
    </row>
    <row r="1421" spans="3:8" s="146" customFormat="1" ht="12.75">
      <c r="C1421" s="779"/>
      <c r="D1421" s="779"/>
      <c r="E1421" s="779"/>
      <c r="F1421" s="779"/>
      <c r="G1421" s="779"/>
      <c r="H1421" s="779"/>
    </row>
    <row r="1422" spans="3:8" s="146" customFormat="1" ht="12.75">
      <c r="C1422" s="779"/>
      <c r="D1422" s="779"/>
      <c r="E1422" s="779"/>
      <c r="F1422" s="779"/>
      <c r="G1422" s="779"/>
      <c r="H1422" s="779"/>
    </row>
    <row r="1423" spans="3:8" s="146" customFormat="1" ht="12.75">
      <c r="C1423" s="779"/>
      <c r="D1423" s="779"/>
      <c r="E1423" s="779"/>
      <c r="F1423" s="779"/>
      <c r="G1423" s="779"/>
      <c r="H1423" s="779"/>
    </row>
    <row r="1424" spans="3:8" s="146" customFormat="1" ht="12.75">
      <c r="C1424" s="779"/>
      <c r="D1424" s="779"/>
      <c r="E1424" s="779"/>
      <c r="F1424" s="779"/>
      <c r="G1424" s="779"/>
      <c r="H1424" s="779"/>
    </row>
    <row r="1425" spans="3:8" s="146" customFormat="1" ht="12.75">
      <c r="C1425" s="779"/>
      <c r="D1425" s="779"/>
      <c r="E1425" s="779"/>
      <c r="F1425" s="779"/>
      <c r="G1425" s="779"/>
      <c r="H1425" s="779"/>
    </row>
    <row r="1426" spans="3:8" s="146" customFormat="1" ht="12.75">
      <c r="C1426" s="779"/>
      <c r="D1426" s="779"/>
      <c r="E1426" s="779"/>
      <c r="F1426" s="779"/>
      <c r="G1426" s="779"/>
      <c r="H1426" s="779"/>
    </row>
    <row r="1427" spans="3:8" s="146" customFormat="1" ht="12.75">
      <c r="C1427" s="779"/>
      <c r="D1427" s="779"/>
      <c r="E1427" s="779"/>
      <c r="F1427" s="779"/>
      <c r="G1427" s="779"/>
      <c r="H1427" s="779"/>
    </row>
    <row r="1428" spans="3:8" s="146" customFormat="1" ht="12.75">
      <c r="C1428" s="779"/>
      <c r="D1428" s="779"/>
      <c r="E1428" s="779"/>
      <c r="F1428" s="779"/>
      <c r="G1428" s="779"/>
      <c r="H1428" s="779"/>
    </row>
    <row r="1429" spans="3:8" s="146" customFormat="1" ht="12.75">
      <c r="C1429" s="779"/>
      <c r="D1429" s="779"/>
      <c r="E1429" s="779"/>
      <c r="F1429" s="779"/>
      <c r="G1429" s="779"/>
      <c r="H1429" s="779"/>
    </row>
    <row r="1430" spans="3:8" s="146" customFormat="1" ht="12.75">
      <c r="C1430" s="779"/>
      <c r="D1430" s="779"/>
      <c r="E1430" s="779"/>
      <c r="F1430" s="779"/>
      <c r="G1430" s="779"/>
      <c r="H1430" s="779"/>
    </row>
    <row r="1431" spans="3:8" s="146" customFormat="1" ht="12.75">
      <c r="C1431" s="779"/>
      <c r="D1431" s="779"/>
      <c r="E1431" s="779"/>
      <c r="F1431" s="779"/>
      <c r="G1431" s="779"/>
      <c r="H1431" s="779"/>
    </row>
    <row r="1432" spans="3:8" s="146" customFormat="1" ht="12.75">
      <c r="C1432" s="779"/>
      <c r="D1432" s="779"/>
      <c r="E1432" s="779"/>
      <c r="F1432" s="779"/>
      <c r="G1432" s="779"/>
      <c r="H1432" s="779"/>
    </row>
    <row r="1433" spans="3:8" s="146" customFormat="1" ht="12.75">
      <c r="C1433" s="779"/>
      <c r="D1433" s="779"/>
      <c r="E1433" s="779"/>
      <c r="F1433" s="779"/>
      <c r="G1433" s="779"/>
      <c r="H1433" s="779"/>
    </row>
    <row r="1434" spans="3:8" s="146" customFormat="1" ht="12.75">
      <c r="C1434" s="779"/>
      <c r="D1434" s="779"/>
      <c r="E1434" s="779"/>
      <c r="F1434" s="779"/>
      <c r="G1434" s="779"/>
      <c r="H1434" s="779"/>
    </row>
    <row r="1435" spans="3:8" s="146" customFormat="1" ht="12.75">
      <c r="C1435" s="779"/>
      <c r="D1435" s="779"/>
      <c r="E1435" s="779"/>
      <c r="F1435" s="779"/>
      <c r="G1435" s="779"/>
      <c r="H1435" s="779"/>
    </row>
    <row r="1436" spans="3:8" s="146" customFormat="1" ht="12.75">
      <c r="C1436" s="779"/>
      <c r="D1436" s="779"/>
      <c r="E1436" s="779"/>
      <c r="F1436" s="779"/>
      <c r="G1436" s="779"/>
      <c r="H1436" s="779"/>
    </row>
    <row r="1437" spans="3:8" s="146" customFormat="1" ht="12.75">
      <c r="C1437" s="779"/>
      <c r="D1437" s="779"/>
      <c r="E1437" s="779"/>
      <c r="F1437" s="779"/>
      <c r="G1437" s="779"/>
      <c r="H1437" s="779"/>
    </row>
    <row r="1438" spans="3:8" s="146" customFormat="1" ht="12.75">
      <c r="C1438" s="779"/>
      <c r="D1438" s="779"/>
      <c r="E1438" s="779"/>
      <c r="F1438" s="779"/>
      <c r="G1438" s="779"/>
      <c r="H1438" s="779"/>
    </row>
    <row r="1439" spans="3:8" s="146" customFormat="1" ht="12.75">
      <c r="C1439" s="779"/>
      <c r="D1439" s="779"/>
      <c r="E1439" s="779"/>
      <c r="F1439" s="779"/>
      <c r="G1439" s="779"/>
      <c r="H1439" s="779"/>
    </row>
    <row r="1440" spans="3:8" s="146" customFormat="1" ht="12.75">
      <c r="C1440" s="779"/>
      <c r="D1440" s="779"/>
      <c r="E1440" s="779"/>
      <c r="F1440" s="779"/>
      <c r="G1440" s="779"/>
      <c r="H1440" s="779"/>
    </row>
    <row r="1441" spans="3:8" s="146" customFormat="1" ht="12.75">
      <c r="C1441" s="779"/>
      <c r="D1441" s="779"/>
      <c r="E1441" s="779"/>
      <c r="F1441" s="779"/>
      <c r="G1441" s="779"/>
      <c r="H1441" s="779"/>
    </row>
    <row r="1442" spans="3:8" s="146" customFormat="1" ht="12.75">
      <c r="C1442" s="779"/>
      <c r="D1442" s="779"/>
      <c r="E1442" s="779"/>
      <c r="F1442" s="779"/>
      <c r="G1442" s="779"/>
      <c r="H1442" s="779"/>
    </row>
    <row r="1443" spans="3:8" s="146" customFormat="1" ht="12.75">
      <c r="C1443" s="779"/>
      <c r="D1443" s="779"/>
      <c r="E1443" s="779"/>
      <c r="F1443" s="779"/>
      <c r="G1443" s="779"/>
      <c r="H1443" s="779"/>
    </row>
    <row r="1444" spans="3:8" s="146" customFormat="1" ht="12.75">
      <c r="C1444" s="779"/>
      <c r="D1444" s="779"/>
      <c r="E1444" s="779"/>
      <c r="F1444" s="779"/>
      <c r="G1444" s="779"/>
      <c r="H1444" s="779"/>
    </row>
    <row r="1445" spans="3:8" s="146" customFormat="1" ht="12.75">
      <c r="C1445" s="779"/>
      <c r="D1445" s="779"/>
      <c r="E1445" s="779"/>
      <c r="F1445" s="779"/>
      <c r="G1445" s="779"/>
      <c r="H1445" s="779"/>
    </row>
    <row r="1446" spans="3:8" s="146" customFormat="1" ht="12.75">
      <c r="C1446" s="779"/>
      <c r="D1446" s="779"/>
      <c r="E1446" s="779"/>
      <c r="F1446" s="779"/>
      <c r="G1446" s="779"/>
      <c r="H1446" s="779"/>
    </row>
    <row r="1447" spans="3:8" s="146" customFormat="1" ht="12.75">
      <c r="C1447" s="779"/>
      <c r="D1447" s="779"/>
      <c r="E1447" s="779"/>
      <c r="F1447" s="779"/>
      <c r="G1447" s="779"/>
      <c r="H1447" s="779"/>
    </row>
    <row r="1448" spans="3:8" s="146" customFormat="1" ht="12.75">
      <c r="C1448" s="779"/>
      <c r="D1448" s="779"/>
      <c r="E1448" s="779"/>
      <c r="F1448" s="779"/>
      <c r="G1448" s="779"/>
      <c r="H1448" s="779"/>
    </row>
    <row r="1449" spans="3:8" s="146" customFormat="1" ht="12.75">
      <c r="C1449" s="779"/>
      <c r="D1449" s="779"/>
      <c r="E1449" s="779"/>
      <c r="F1449" s="779"/>
      <c r="G1449" s="779"/>
      <c r="H1449" s="779"/>
    </row>
    <row r="1450" spans="3:8" s="146" customFormat="1" ht="12.75">
      <c r="C1450" s="779"/>
      <c r="D1450" s="779"/>
      <c r="E1450" s="779"/>
      <c r="F1450" s="779"/>
      <c r="G1450" s="779"/>
      <c r="H1450" s="779"/>
    </row>
    <row r="1451" spans="3:8" s="146" customFormat="1" ht="12.75">
      <c r="C1451" s="779"/>
      <c r="D1451" s="779"/>
      <c r="E1451" s="779"/>
      <c r="F1451" s="779"/>
      <c r="G1451" s="779"/>
      <c r="H1451" s="779"/>
    </row>
    <row r="1452" spans="3:8" s="146" customFormat="1" ht="12.75">
      <c r="C1452" s="779"/>
      <c r="D1452" s="779"/>
      <c r="E1452" s="779"/>
      <c r="F1452" s="779"/>
      <c r="G1452" s="779"/>
      <c r="H1452" s="779"/>
    </row>
    <row r="1453" spans="3:8" s="146" customFormat="1" ht="12.75">
      <c r="C1453" s="779"/>
      <c r="D1453" s="779"/>
      <c r="E1453" s="779"/>
      <c r="F1453" s="779"/>
      <c r="G1453" s="779"/>
      <c r="H1453" s="779"/>
    </row>
    <row r="1454" spans="3:8" s="146" customFormat="1" ht="12.75">
      <c r="C1454" s="779"/>
      <c r="D1454" s="779"/>
      <c r="E1454" s="779"/>
      <c r="F1454" s="779"/>
      <c r="G1454" s="779"/>
      <c r="H1454" s="779"/>
    </row>
    <row r="1455" spans="3:8" s="146" customFormat="1" ht="12.75">
      <c r="C1455" s="779"/>
      <c r="D1455" s="779"/>
      <c r="E1455" s="779"/>
      <c r="F1455" s="779"/>
      <c r="G1455" s="779"/>
      <c r="H1455" s="779"/>
    </row>
    <row r="1456" spans="3:8" s="146" customFormat="1" ht="12.75">
      <c r="C1456" s="779"/>
      <c r="D1456" s="779"/>
      <c r="E1456" s="779"/>
      <c r="F1456" s="779"/>
      <c r="G1456" s="779"/>
      <c r="H1456" s="779"/>
    </row>
    <row r="1457" spans="3:8" s="146" customFormat="1" ht="12.75">
      <c r="C1457" s="779"/>
      <c r="D1457" s="779"/>
      <c r="E1457" s="779"/>
      <c r="F1457" s="779"/>
      <c r="G1457" s="779"/>
      <c r="H1457" s="779"/>
    </row>
    <row r="1458" spans="3:8" s="146" customFormat="1" ht="12.75">
      <c r="C1458" s="779"/>
      <c r="D1458" s="779"/>
      <c r="E1458" s="779"/>
      <c r="F1458" s="779"/>
      <c r="G1458" s="779"/>
      <c r="H1458" s="779"/>
    </row>
    <row r="1459" spans="3:8" s="146" customFormat="1" ht="12.75">
      <c r="C1459" s="779"/>
      <c r="D1459" s="779"/>
      <c r="E1459" s="779"/>
      <c r="F1459" s="779"/>
      <c r="G1459" s="779"/>
      <c r="H1459" s="779"/>
    </row>
    <row r="1460" spans="3:8" s="146" customFormat="1" ht="12.75">
      <c r="C1460" s="779"/>
      <c r="D1460" s="779"/>
      <c r="E1460" s="779"/>
      <c r="F1460" s="779"/>
      <c r="G1460" s="779"/>
      <c r="H1460" s="779"/>
    </row>
    <row r="1461" spans="3:8" s="146" customFormat="1" ht="12.75">
      <c r="C1461" s="779"/>
      <c r="D1461" s="779"/>
      <c r="E1461" s="779"/>
      <c r="F1461" s="779"/>
      <c r="G1461" s="779"/>
      <c r="H1461" s="779"/>
    </row>
    <row r="1462" spans="3:8" s="146" customFormat="1" ht="12.75">
      <c r="C1462" s="779"/>
      <c r="D1462" s="779"/>
      <c r="E1462" s="779"/>
      <c r="F1462" s="779"/>
      <c r="G1462" s="779"/>
      <c r="H1462" s="779"/>
    </row>
    <row r="1463" spans="3:8" s="146" customFormat="1" ht="12.75">
      <c r="C1463" s="779"/>
      <c r="D1463" s="779"/>
      <c r="E1463" s="779"/>
      <c r="F1463" s="779"/>
      <c r="G1463" s="779"/>
      <c r="H1463" s="779"/>
    </row>
    <row r="1464" spans="3:8" s="146" customFormat="1" ht="12.75">
      <c r="C1464" s="779"/>
      <c r="D1464" s="779"/>
      <c r="E1464" s="779"/>
      <c r="F1464" s="779"/>
      <c r="G1464" s="779"/>
      <c r="H1464" s="779"/>
    </row>
    <row r="1465" spans="3:8" s="146" customFormat="1" ht="12.75">
      <c r="C1465" s="779"/>
      <c r="D1465" s="779"/>
      <c r="E1465" s="779"/>
      <c r="F1465" s="779"/>
      <c r="G1465" s="779"/>
      <c r="H1465" s="779"/>
    </row>
    <row r="1466" spans="3:8" s="146" customFormat="1" ht="12.75">
      <c r="C1466" s="779"/>
      <c r="D1466" s="779"/>
      <c r="E1466" s="779"/>
      <c r="F1466" s="779"/>
      <c r="G1466" s="779"/>
      <c r="H1466" s="779"/>
    </row>
    <row r="1467" spans="3:8" s="146" customFormat="1" ht="12.75">
      <c r="C1467" s="779"/>
      <c r="D1467" s="779"/>
      <c r="E1467" s="779"/>
      <c r="F1467" s="779"/>
      <c r="G1467" s="779"/>
      <c r="H1467" s="779"/>
    </row>
    <row r="1468" spans="3:8" s="146" customFormat="1" ht="12.75">
      <c r="C1468" s="779"/>
      <c r="D1468" s="779"/>
      <c r="E1468" s="779"/>
      <c r="F1468" s="779"/>
      <c r="G1468" s="779"/>
      <c r="H1468" s="779"/>
    </row>
    <row r="1469" spans="3:8" s="146" customFormat="1" ht="12.75">
      <c r="C1469" s="779"/>
      <c r="D1469" s="779"/>
      <c r="E1469" s="779"/>
      <c r="F1469" s="779"/>
      <c r="G1469" s="779"/>
      <c r="H1469" s="779"/>
    </row>
    <row r="1470" spans="3:8" s="146" customFormat="1" ht="12.75">
      <c r="C1470" s="779"/>
      <c r="D1470" s="779"/>
      <c r="E1470" s="779"/>
      <c r="F1470" s="779"/>
      <c r="G1470" s="779"/>
      <c r="H1470" s="779"/>
    </row>
    <row r="1471" spans="3:8" s="146" customFormat="1" ht="12.75">
      <c r="C1471" s="779"/>
      <c r="D1471" s="779"/>
      <c r="E1471" s="779"/>
      <c r="F1471" s="779"/>
      <c r="G1471" s="779"/>
      <c r="H1471" s="779"/>
    </row>
    <row r="1472" spans="3:8" s="146" customFormat="1" ht="12.75">
      <c r="C1472" s="779"/>
      <c r="D1472" s="779"/>
      <c r="E1472" s="779"/>
      <c r="F1472" s="779"/>
      <c r="G1472" s="779"/>
      <c r="H1472" s="779"/>
    </row>
    <row r="1473" spans="3:8" s="146" customFormat="1" ht="12.75">
      <c r="C1473" s="779"/>
      <c r="D1473" s="779"/>
      <c r="E1473" s="779"/>
      <c r="F1473" s="779"/>
      <c r="G1473" s="779"/>
      <c r="H1473" s="779"/>
    </row>
    <row r="1474" spans="3:8" s="146" customFormat="1" ht="12.75">
      <c r="C1474" s="779"/>
      <c r="D1474" s="779"/>
      <c r="E1474" s="779"/>
      <c r="F1474" s="779"/>
      <c r="G1474" s="779"/>
      <c r="H1474" s="779"/>
    </row>
    <row r="1475" spans="3:8" s="146" customFormat="1" ht="12.75">
      <c r="C1475" s="779"/>
      <c r="D1475" s="779"/>
      <c r="E1475" s="779"/>
      <c r="F1475" s="779"/>
      <c r="G1475" s="779"/>
      <c r="H1475" s="779"/>
    </row>
    <row r="1476" spans="3:8" s="146" customFormat="1" ht="12.75">
      <c r="C1476" s="779"/>
      <c r="D1476" s="779"/>
      <c r="E1476" s="779"/>
      <c r="F1476" s="779"/>
      <c r="G1476" s="779"/>
      <c r="H1476" s="779"/>
    </row>
    <row r="1477" spans="3:8" s="146" customFormat="1" ht="12.75">
      <c r="C1477" s="779"/>
      <c r="D1477" s="779"/>
      <c r="E1477" s="779"/>
      <c r="F1477" s="779"/>
      <c r="G1477" s="779"/>
      <c r="H1477" s="779"/>
    </row>
    <row r="1478" spans="3:8" s="146" customFormat="1" ht="12.75">
      <c r="C1478" s="779"/>
      <c r="D1478" s="779"/>
      <c r="E1478" s="779"/>
      <c r="F1478" s="779"/>
      <c r="G1478" s="779"/>
      <c r="H1478" s="779"/>
    </row>
    <row r="1479" spans="3:8" s="146" customFormat="1" ht="12.75">
      <c r="C1479" s="779"/>
      <c r="D1479" s="779"/>
      <c r="E1479" s="779"/>
      <c r="F1479" s="779"/>
      <c r="G1479" s="779"/>
      <c r="H1479" s="779"/>
    </row>
    <row r="1480" spans="3:8" s="146" customFormat="1" ht="12.75">
      <c r="C1480" s="779"/>
      <c r="D1480" s="779"/>
      <c r="E1480" s="779"/>
      <c r="F1480" s="779"/>
      <c r="G1480" s="779"/>
      <c r="H1480" s="779"/>
    </row>
    <row r="1481" spans="3:8" s="146" customFormat="1" ht="12.75">
      <c r="C1481" s="779"/>
      <c r="D1481" s="779"/>
      <c r="E1481" s="779"/>
      <c r="F1481" s="779"/>
      <c r="G1481" s="779"/>
      <c r="H1481" s="779"/>
    </row>
    <row r="1482" spans="3:8" s="146" customFormat="1" ht="12.75">
      <c r="C1482" s="779"/>
      <c r="D1482" s="779"/>
      <c r="E1482" s="779"/>
      <c r="F1482" s="779"/>
      <c r="G1482" s="779"/>
      <c r="H1482" s="779"/>
    </row>
    <row r="1483" spans="3:8" s="146" customFormat="1" ht="12.75">
      <c r="C1483" s="779"/>
      <c r="D1483" s="779"/>
      <c r="E1483" s="779"/>
      <c r="F1483" s="779"/>
      <c r="G1483" s="779"/>
      <c r="H1483" s="779"/>
    </row>
    <row r="1484" spans="3:8" s="146" customFormat="1" ht="12.75">
      <c r="C1484" s="779"/>
      <c r="D1484" s="779"/>
      <c r="E1484" s="779"/>
      <c r="F1484" s="779"/>
      <c r="G1484" s="779"/>
      <c r="H1484" s="779"/>
    </row>
    <row r="1485" spans="3:8" s="146" customFormat="1" ht="12.75">
      <c r="C1485" s="779"/>
      <c r="D1485" s="779"/>
      <c r="E1485" s="779"/>
      <c r="F1485" s="779"/>
      <c r="G1485" s="779"/>
      <c r="H1485" s="779"/>
    </row>
    <row r="1486" spans="3:8" s="146" customFormat="1" ht="12.75">
      <c r="C1486" s="779"/>
      <c r="D1486" s="779"/>
      <c r="E1486" s="779"/>
      <c r="F1486" s="779"/>
      <c r="G1486" s="779"/>
      <c r="H1486" s="779"/>
    </row>
    <row r="1487" spans="3:8" s="146" customFormat="1" ht="12.75">
      <c r="C1487" s="779"/>
      <c r="D1487" s="779"/>
      <c r="E1487" s="779"/>
      <c r="F1487" s="779"/>
      <c r="G1487" s="779"/>
      <c r="H1487" s="779"/>
    </row>
    <row r="1488" spans="3:8" s="146" customFormat="1" ht="12.75">
      <c r="C1488" s="779"/>
      <c r="D1488" s="779"/>
      <c r="E1488" s="779"/>
      <c r="F1488" s="779"/>
      <c r="G1488" s="779"/>
      <c r="H1488" s="779"/>
    </row>
    <row r="1489" spans="3:8" s="146" customFormat="1" ht="12.75">
      <c r="C1489" s="779"/>
      <c r="D1489" s="779"/>
      <c r="E1489" s="779"/>
      <c r="F1489" s="779"/>
      <c r="G1489" s="779"/>
      <c r="H1489" s="779"/>
    </row>
    <row r="1490" spans="3:8" s="146" customFormat="1" ht="12.75">
      <c r="C1490" s="779"/>
      <c r="D1490" s="779"/>
      <c r="E1490" s="779"/>
      <c r="F1490" s="779"/>
      <c r="G1490" s="779"/>
      <c r="H1490" s="779"/>
    </row>
    <row r="1491" spans="3:8" s="146" customFormat="1" ht="12.75">
      <c r="C1491" s="779"/>
      <c r="D1491" s="779"/>
      <c r="E1491" s="779"/>
      <c r="F1491" s="779"/>
      <c r="G1491" s="779"/>
      <c r="H1491" s="779"/>
    </row>
    <row r="1492" spans="3:8" s="146" customFormat="1" ht="12.75">
      <c r="C1492" s="779"/>
      <c r="D1492" s="779"/>
      <c r="E1492" s="779"/>
      <c r="F1492" s="779"/>
      <c r="G1492" s="779"/>
      <c r="H1492" s="779"/>
    </row>
    <row r="1493" spans="3:8" s="146" customFormat="1" ht="12.75">
      <c r="C1493" s="779"/>
      <c r="D1493" s="779"/>
      <c r="E1493" s="779"/>
      <c r="F1493" s="779"/>
      <c r="G1493" s="779"/>
      <c r="H1493" s="779"/>
    </row>
    <row r="1494" spans="3:8" s="146" customFormat="1" ht="12.75">
      <c r="C1494" s="779"/>
      <c r="D1494" s="779"/>
      <c r="E1494" s="779"/>
      <c r="F1494" s="779"/>
      <c r="G1494" s="779"/>
      <c r="H1494" s="779"/>
    </row>
    <row r="1495" spans="3:8" s="146" customFormat="1" ht="12.75">
      <c r="C1495" s="779"/>
      <c r="D1495" s="779"/>
      <c r="E1495" s="779"/>
      <c r="F1495" s="779"/>
      <c r="G1495" s="779"/>
      <c r="H1495" s="779"/>
    </row>
    <row r="1496" spans="3:8" s="146" customFormat="1" ht="12.75">
      <c r="C1496" s="779"/>
      <c r="D1496" s="779"/>
      <c r="E1496" s="779"/>
      <c r="F1496" s="779"/>
      <c r="G1496" s="779"/>
      <c r="H1496" s="779"/>
    </row>
    <row r="1497" spans="3:8" s="146" customFormat="1" ht="12.75">
      <c r="C1497" s="779"/>
      <c r="D1497" s="779"/>
      <c r="E1497" s="779"/>
      <c r="F1497" s="779"/>
      <c r="G1497" s="779"/>
      <c r="H1497" s="779"/>
    </row>
    <row r="1498" spans="3:8" s="146" customFormat="1" ht="12.75">
      <c r="C1498" s="779"/>
      <c r="D1498" s="779"/>
      <c r="E1498" s="779"/>
      <c r="F1498" s="779"/>
      <c r="G1498" s="779"/>
      <c r="H1498" s="779"/>
    </row>
    <row r="1499" spans="3:8" s="146" customFormat="1" ht="12.75">
      <c r="C1499" s="779"/>
      <c r="D1499" s="779"/>
      <c r="E1499" s="779"/>
      <c r="F1499" s="779"/>
      <c r="G1499" s="779"/>
      <c r="H1499" s="779"/>
    </row>
    <row r="1500" spans="3:8" s="146" customFormat="1" ht="12.75">
      <c r="C1500" s="779"/>
      <c r="D1500" s="779"/>
      <c r="E1500" s="779"/>
      <c r="F1500" s="779"/>
      <c r="G1500" s="779"/>
      <c r="H1500" s="779"/>
    </row>
    <row r="1501" spans="3:8" s="146" customFormat="1" ht="12.75">
      <c r="C1501" s="779"/>
      <c r="D1501" s="779"/>
      <c r="E1501" s="779"/>
      <c r="F1501" s="779"/>
      <c r="G1501" s="779"/>
      <c r="H1501" s="779"/>
    </row>
    <row r="1502" spans="3:8" s="146" customFormat="1" ht="12.75">
      <c r="C1502" s="779"/>
      <c r="D1502" s="779"/>
      <c r="E1502" s="779"/>
      <c r="F1502" s="779"/>
      <c r="G1502" s="779"/>
      <c r="H1502" s="779"/>
    </row>
    <row r="1503" spans="3:8" s="146" customFormat="1" ht="12.75">
      <c r="C1503" s="779"/>
      <c r="D1503" s="779"/>
      <c r="E1503" s="779"/>
      <c r="F1503" s="779"/>
      <c r="G1503" s="779"/>
      <c r="H1503" s="779"/>
    </row>
    <row r="1504" spans="3:8" s="146" customFormat="1" ht="12.75">
      <c r="C1504" s="779"/>
      <c r="D1504" s="779"/>
      <c r="E1504" s="779"/>
      <c r="F1504" s="779"/>
      <c r="G1504" s="779"/>
      <c r="H1504" s="779"/>
    </row>
    <row r="1505" spans="3:8" s="146" customFormat="1" ht="12.75">
      <c r="C1505" s="779"/>
      <c r="D1505" s="779"/>
      <c r="E1505" s="779"/>
      <c r="F1505" s="779"/>
      <c r="G1505" s="779"/>
      <c r="H1505" s="779"/>
    </row>
    <row r="1506" spans="3:8" s="146" customFormat="1" ht="12.75">
      <c r="C1506" s="779"/>
      <c r="D1506" s="779"/>
      <c r="E1506" s="779"/>
      <c r="F1506" s="779"/>
      <c r="G1506" s="779"/>
      <c r="H1506" s="779"/>
    </row>
    <row r="1507" spans="3:8" s="146" customFormat="1" ht="12.75">
      <c r="C1507" s="779"/>
      <c r="D1507" s="779"/>
      <c r="E1507" s="779"/>
      <c r="F1507" s="779"/>
      <c r="G1507" s="779"/>
      <c r="H1507" s="779"/>
    </row>
    <row r="1508" spans="3:8" s="146" customFormat="1" ht="12.75">
      <c r="C1508" s="779"/>
      <c r="D1508" s="779"/>
      <c r="E1508" s="779"/>
      <c r="F1508" s="779"/>
      <c r="G1508" s="779"/>
      <c r="H1508" s="779"/>
    </row>
    <row r="1509" spans="3:8" s="146" customFormat="1" ht="12.75">
      <c r="C1509" s="779"/>
      <c r="D1509" s="779"/>
      <c r="E1509" s="779"/>
      <c r="F1509" s="779"/>
      <c r="G1509" s="779"/>
      <c r="H1509" s="779"/>
    </row>
    <row r="1510" spans="3:8" s="146" customFormat="1" ht="12.75">
      <c r="C1510" s="779"/>
      <c r="D1510" s="779"/>
      <c r="E1510" s="779"/>
      <c r="F1510" s="779"/>
      <c r="G1510" s="779"/>
      <c r="H1510" s="779"/>
    </row>
    <row r="1511" spans="3:8" s="146" customFormat="1" ht="12.75">
      <c r="C1511" s="779"/>
      <c r="D1511" s="779"/>
      <c r="E1511" s="779"/>
      <c r="F1511" s="779"/>
      <c r="G1511" s="779"/>
      <c r="H1511" s="779"/>
    </row>
    <row r="1512" spans="3:8" s="146" customFormat="1" ht="12.75">
      <c r="C1512" s="779"/>
      <c r="D1512" s="779"/>
      <c r="E1512" s="779"/>
      <c r="F1512" s="779"/>
      <c r="G1512" s="779"/>
      <c r="H1512" s="779"/>
    </row>
    <row r="1513" spans="3:8" s="146" customFormat="1" ht="12.75">
      <c r="C1513" s="779"/>
      <c r="D1513" s="779"/>
      <c r="E1513" s="779"/>
      <c r="F1513" s="779"/>
      <c r="G1513" s="779"/>
      <c r="H1513" s="779"/>
    </row>
    <row r="1514" spans="3:8" s="146" customFormat="1" ht="12.75">
      <c r="C1514" s="779"/>
      <c r="D1514" s="779"/>
      <c r="E1514" s="779"/>
      <c r="F1514" s="779"/>
      <c r="G1514" s="779"/>
      <c r="H1514" s="779"/>
    </row>
    <row r="1515" spans="3:8" s="146" customFormat="1" ht="12.75">
      <c r="C1515" s="779"/>
      <c r="D1515" s="779"/>
      <c r="E1515" s="779"/>
      <c r="F1515" s="779"/>
      <c r="G1515" s="779"/>
      <c r="H1515" s="779"/>
    </row>
    <row r="1516" spans="3:8" s="146" customFormat="1" ht="12.75">
      <c r="C1516" s="779"/>
      <c r="D1516" s="779"/>
      <c r="E1516" s="779"/>
      <c r="F1516" s="779"/>
      <c r="G1516" s="779"/>
      <c r="H1516" s="779"/>
    </row>
    <row r="1517" spans="3:8" s="146" customFormat="1" ht="12.75">
      <c r="C1517" s="779"/>
      <c r="D1517" s="779"/>
      <c r="E1517" s="779"/>
      <c r="F1517" s="779"/>
      <c r="G1517" s="779"/>
      <c r="H1517" s="779"/>
    </row>
    <row r="1518" spans="3:8" s="146" customFormat="1" ht="12.75">
      <c r="C1518" s="779"/>
      <c r="D1518" s="779"/>
      <c r="E1518" s="779"/>
      <c r="F1518" s="779"/>
      <c r="G1518" s="779"/>
      <c r="H1518" s="779"/>
    </row>
    <row r="1519" spans="3:8" s="146" customFormat="1" ht="12.75">
      <c r="C1519" s="779"/>
      <c r="D1519" s="779"/>
      <c r="E1519" s="779"/>
      <c r="F1519" s="779"/>
      <c r="G1519" s="779"/>
      <c r="H1519" s="779"/>
    </row>
    <row r="1520" spans="3:8" s="146" customFormat="1" ht="12.75">
      <c r="C1520" s="779"/>
      <c r="D1520" s="779"/>
      <c r="E1520" s="779"/>
      <c r="F1520" s="779"/>
      <c r="G1520" s="779"/>
      <c r="H1520" s="779"/>
    </row>
    <row r="1521" spans="3:8" s="146" customFormat="1" ht="12.75">
      <c r="C1521" s="779"/>
      <c r="D1521" s="779"/>
      <c r="E1521" s="779"/>
      <c r="F1521" s="779"/>
      <c r="G1521" s="779"/>
      <c r="H1521" s="779"/>
    </row>
    <row r="1522" spans="3:8" s="146" customFormat="1" ht="12.75">
      <c r="C1522" s="779"/>
      <c r="D1522" s="779"/>
      <c r="E1522" s="779"/>
      <c r="F1522" s="779"/>
      <c r="G1522" s="779"/>
      <c r="H1522" s="779"/>
    </row>
    <row r="1523" spans="3:8" s="146" customFormat="1" ht="12.75">
      <c r="C1523" s="779"/>
      <c r="D1523" s="779"/>
      <c r="E1523" s="779"/>
      <c r="F1523" s="779"/>
      <c r="G1523" s="779"/>
      <c r="H1523" s="779"/>
    </row>
    <row r="1524" spans="3:8" s="146" customFormat="1" ht="12.75">
      <c r="C1524" s="779"/>
      <c r="D1524" s="779"/>
      <c r="E1524" s="779"/>
      <c r="F1524" s="779"/>
      <c r="G1524" s="779"/>
      <c r="H1524" s="779"/>
    </row>
    <row r="1525" spans="3:8" s="146" customFormat="1" ht="12.75">
      <c r="C1525" s="779"/>
      <c r="D1525" s="779"/>
      <c r="E1525" s="779"/>
      <c r="F1525" s="779"/>
      <c r="G1525" s="779"/>
      <c r="H1525" s="779"/>
    </row>
    <row r="1526" spans="3:8" s="146" customFormat="1" ht="12.75">
      <c r="C1526" s="779"/>
      <c r="D1526" s="779"/>
      <c r="E1526" s="779"/>
      <c r="F1526" s="779"/>
      <c r="G1526" s="779"/>
      <c r="H1526" s="779"/>
    </row>
    <row r="1527" spans="3:8" s="146" customFormat="1" ht="12.75">
      <c r="C1527" s="779"/>
      <c r="D1527" s="779"/>
      <c r="E1527" s="779"/>
      <c r="F1527" s="779"/>
      <c r="G1527" s="779"/>
      <c r="H1527" s="779"/>
    </row>
    <row r="1528" spans="3:8" s="146" customFormat="1" ht="12.75">
      <c r="C1528" s="779"/>
      <c r="D1528" s="779"/>
      <c r="E1528" s="779"/>
      <c r="F1528" s="779"/>
      <c r="G1528" s="779"/>
      <c r="H1528" s="779"/>
    </row>
    <row r="1529" spans="3:8" s="146" customFormat="1" ht="12.75">
      <c r="C1529" s="779"/>
      <c r="D1529" s="779"/>
      <c r="E1529" s="779"/>
      <c r="F1529" s="779"/>
      <c r="G1529" s="779"/>
      <c r="H1529" s="779"/>
    </row>
    <row r="1530" spans="3:8" s="146" customFormat="1" ht="12.75">
      <c r="C1530" s="779"/>
      <c r="D1530" s="779"/>
      <c r="E1530" s="779"/>
      <c r="F1530" s="779"/>
      <c r="G1530" s="779"/>
      <c r="H1530" s="779"/>
    </row>
    <row r="1531" spans="3:8" s="146" customFormat="1" ht="12.75">
      <c r="C1531" s="779"/>
      <c r="D1531" s="779"/>
      <c r="E1531" s="779"/>
      <c r="F1531" s="779"/>
      <c r="G1531" s="779"/>
      <c r="H1531" s="779"/>
    </row>
    <row r="1532" spans="3:8" s="146" customFormat="1" ht="12.75">
      <c r="C1532" s="779"/>
      <c r="D1532" s="779"/>
      <c r="E1532" s="779"/>
      <c r="F1532" s="779"/>
      <c r="G1532" s="779"/>
      <c r="H1532" s="779"/>
    </row>
    <row r="1533" spans="3:8" s="146" customFormat="1" ht="12.75">
      <c r="C1533" s="779"/>
      <c r="D1533" s="779"/>
      <c r="E1533" s="779"/>
      <c r="F1533" s="779"/>
      <c r="G1533" s="779"/>
      <c r="H1533" s="779"/>
    </row>
    <row r="1534" spans="3:8" s="146" customFormat="1" ht="12.75">
      <c r="C1534" s="779"/>
      <c r="D1534" s="779"/>
      <c r="E1534" s="779"/>
      <c r="F1534" s="779"/>
      <c r="G1534" s="779"/>
      <c r="H1534" s="779"/>
    </row>
    <row r="1535" spans="3:8" s="146" customFormat="1" ht="12.75">
      <c r="C1535" s="779"/>
      <c r="D1535" s="779"/>
      <c r="E1535" s="779"/>
      <c r="F1535" s="779"/>
      <c r="G1535" s="779"/>
      <c r="H1535" s="779"/>
    </row>
    <row r="1536" spans="3:8" s="146" customFormat="1" ht="12.75">
      <c r="C1536" s="779"/>
      <c r="D1536" s="779"/>
      <c r="E1536" s="779"/>
      <c r="F1536" s="779"/>
      <c r="G1536" s="779"/>
      <c r="H1536" s="779"/>
    </row>
    <row r="1537" spans="3:8" s="146" customFormat="1" ht="12.75">
      <c r="C1537" s="779"/>
      <c r="D1537" s="779"/>
      <c r="E1537" s="779"/>
      <c r="F1537" s="779"/>
      <c r="G1537" s="779"/>
      <c r="H1537" s="779"/>
    </row>
    <row r="1538" spans="3:8" s="146" customFormat="1" ht="12.75">
      <c r="C1538" s="779"/>
      <c r="D1538" s="779"/>
      <c r="E1538" s="779"/>
      <c r="F1538" s="779"/>
      <c r="G1538" s="779"/>
      <c r="H1538" s="779"/>
    </row>
    <row r="1539" spans="3:8" s="146" customFormat="1" ht="12.75">
      <c r="C1539" s="779"/>
      <c r="D1539" s="779"/>
      <c r="E1539" s="779"/>
      <c r="F1539" s="779"/>
      <c r="G1539" s="779"/>
      <c r="H1539" s="779"/>
    </row>
    <row r="1540" spans="3:8" s="146" customFormat="1" ht="12.75">
      <c r="C1540" s="779"/>
      <c r="D1540" s="779"/>
      <c r="E1540" s="779"/>
      <c r="F1540" s="779"/>
      <c r="G1540" s="779"/>
      <c r="H1540" s="779"/>
    </row>
    <row r="1541" spans="3:8" s="146" customFormat="1" ht="12.75">
      <c r="C1541" s="779"/>
      <c r="D1541" s="779"/>
      <c r="E1541" s="779"/>
      <c r="F1541" s="779"/>
      <c r="G1541" s="779"/>
      <c r="H1541" s="779"/>
    </row>
    <row r="1542" spans="3:8" s="146" customFormat="1" ht="12.75">
      <c r="C1542" s="779"/>
      <c r="D1542" s="779"/>
      <c r="E1542" s="779"/>
      <c r="F1542" s="779"/>
      <c r="G1542" s="779"/>
      <c r="H1542" s="779"/>
    </row>
    <row r="1543" spans="3:8" s="146" customFormat="1" ht="12.75">
      <c r="C1543" s="779"/>
      <c r="D1543" s="779"/>
      <c r="E1543" s="779"/>
      <c r="F1543" s="779"/>
      <c r="G1543" s="779"/>
      <c r="H1543" s="779"/>
    </row>
    <row r="1544" spans="3:8" s="146" customFormat="1" ht="12.75">
      <c r="C1544" s="779"/>
      <c r="D1544" s="779"/>
      <c r="E1544" s="779"/>
      <c r="F1544" s="779"/>
      <c r="G1544" s="779"/>
      <c r="H1544" s="779"/>
    </row>
    <row r="1545" spans="3:8" s="146" customFormat="1" ht="12.75">
      <c r="C1545" s="779"/>
      <c r="D1545" s="779"/>
      <c r="E1545" s="779"/>
      <c r="F1545" s="779"/>
      <c r="G1545" s="779"/>
      <c r="H1545" s="779"/>
    </row>
    <row r="1546" spans="3:8" s="146" customFormat="1" ht="12.75">
      <c r="C1546" s="779"/>
      <c r="D1546" s="779"/>
      <c r="E1546" s="779"/>
      <c r="F1546" s="779"/>
      <c r="G1546" s="779"/>
      <c r="H1546" s="779"/>
    </row>
    <row r="1547" spans="3:8" s="146" customFormat="1" ht="12.75">
      <c r="C1547" s="779"/>
      <c r="D1547" s="779"/>
      <c r="E1547" s="779"/>
      <c r="F1547" s="779"/>
      <c r="G1547" s="779"/>
      <c r="H1547" s="779"/>
    </row>
    <row r="1548" spans="3:8" s="146" customFormat="1" ht="12.75">
      <c r="C1548" s="779"/>
      <c r="D1548" s="779"/>
      <c r="E1548" s="779"/>
      <c r="F1548" s="779"/>
      <c r="G1548" s="779"/>
      <c r="H1548" s="779"/>
    </row>
    <row r="1549" spans="3:8" s="146" customFormat="1" ht="12.75">
      <c r="C1549" s="779"/>
      <c r="D1549" s="779"/>
      <c r="E1549" s="779"/>
      <c r="F1549" s="779"/>
      <c r="G1549" s="779"/>
      <c r="H1549" s="779"/>
    </row>
    <row r="1550" spans="3:8" s="146" customFormat="1" ht="12.75">
      <c r="C1550" s="779"/>
      <c r="D1550" s="779"/>
      <c r="E1550" s="779"/>
      <c r="F1550" s="779"/>
      <c r="G1550" s="779"/>
      <c r="H1550" s="779"/>
    </row>
    <row r="1551" spans="3:8" s="146" customFormat="1" ht="12.75">
      <c r="C1551" s="779"/>
      <c r="D1551" s="779"/>
      <c r="E1551" s="779"/>
      <c r="F1551" s="779"/>
      <c r="G1551" s="779"/>
      <c r="H1551" s="779"/>
    </row>
    <row r="1552" spans="3:8" s="146" customFormat="1" ht="12.75">
      <c r="C1552" s="779"/>
      <c r="D1552" s="779"/>
      <c r="E1552" s="779"/>
      <c r="F1552" s="779"/>
      <c r="G1552" s="779"/>
      <c r="H1552" s="779"/>
    </row>
    <row r="1553" spans="3:8" s="146" customFormat="1" ht="12.75">
      <c r="C1553" s="779"/>
      <c r="D1553" s="779"/>
      <c r="E1553" s="779"/>
      <c r="F1553" s="779"/>
      <c r="G1553" s="779"/>
      <c r="H1553" s="779"/>
    </row>
    <row r="1554" spans="3:8" s="146" customFormat="1" ht="12.75">
      <c r="C1554" s="779"/>
      <c r="D1554" s="779"/>
      <c r="E1554" s="779"/>
      <c r="F1554" s="779"/>
      <c r="G1554" s="779"/>
      <c r="H1554" s="779"/>
    </row>
    <row r="1555" spans="3:8" s="146" customFormat="1" ht="12.75">
      <c r="C1555" s="779"/>
      <c r="D1555" s="779"/>
      <c r="E1555" s="779"/>
      <c r="F1555" s="779"/>
      <c r="G1555" s="779"/>
      <c r="H1555" s="779"/>
    </row>
    <row r="1556" spans="3:8" s="146" customFormat="1" ht="12.75">
      <c r="C1556" s="779"/>
      <c r="D1556" s="779"/>
      <c r="E1556" s="779"/>
      <c r="F1556" s="779"/>
      <c r="G1556" s="779"/>
      <c r="H1556" s="779"/>
    </row>
    <row r="1557" spans="3:8" s="146" customFormat="1" ht="12.75">
      <c r="C1557" s="779"/>
      <c r="D1557" s="779"/>
      <c r="E1557" s="779"/>
      <c r="F1557" s="779"/>
      <c r="G1557" s="779"/>
      <c r="H1557" s="779"/>
    </row>
    <row r="1558" spans="3:8" s="146" customFormat="1" ht="12.75">
      <c r="C1558" s="779"/>
      <c r="D1558" s="779"/>
      <c r="E1558" s="779"/>
      <c r="F1558" s="779"/>
      <c r="G1558" s="779"/>
      <c r="H1558" s="779"/>
    </row>
    <row r="1559" spans="3:8" s="146" customFormat="1" ht="12.75">
      <c r="C1559" s="779"/>
      <c r="D1559" s="779"/>
      <c r="E1559" s="779"/>
      <c r="F1559" s="779"/>
      <c r="G1559" s="779"/>
      <c r="H1559" s="779"/>
    </row>
    <row r="1560" spans="3:8" s="146" customFormat="1" ht="12.75">
      <c r="C1560" s="779"/>
      <c r="D1560" s="779"/>
      <c r="E1560" s="779"/>
      <c r="F1560" s="779"/>
      <c r="G1560" s="779"/>
      <c r="H1560" s="779"/>
    </row>
    <row r="1561" spans="3:8" s="146" customFormat="1" ht="12.75">
      <c r="C1561" s="779"/>
      <c r="D1561" s="779"/>
      <c r="E1561" s="779"/>
      <c r="F1561" s="779"/>
      <c r="G1561" s="779"/>
      <c r="H1561" s="779"/>
    </row>
    <row r="1562" spans="3:8" s="146" customFormat="1" ht="12.75">
      <c r="C1562" s="779"/>
      <c r="D1562" s="779"/>
      <c r="E1562" s="779"/>
      <c r="F1562" s="779"/>
      <c r="G1562" s="779"/>
      <c r="H1562" s="779"/>
    </row>
    <row r="1563" spans="3:8" s="146" customFormat="1" ht="12.75">
      <c r="C1563" s="779"/>
      <c r="D1563" s="779"/>
      <c r="E1563" s="779"/>
      <c r="F1563" s="779"/>
      <c r="G1563" s="779"/>
      <c r="H1563" s="779"/>
    </row>
    <row r="1564" spans="3:8" s="146" customFormat="1" ht="12.75">
      <c r="C1564" s="779"/>
      <c r="D1564" s="779"/>
      <c r="E1564" s="779"/>
      <c r="F1564" s="779"/>
      <c r="G1564" s="779"/>
      <c r="H1564" s="779"/>
    </row>
    <row r="1565" spans="3:8" s="146" customFormat="1" ht="12.75">
      <c r="C1565" s="779"/>
      <c r="D1565" s="779"/>
      <c r="E1565" s="779"/>
      <c r="F1565" s="779"/>
      <c r="G1565" s="779"/>
      <c r="H1565" s="779"/>
    </row>
    <row r="1566" spans="3:8" s="146" customFormat="1" ht="12.75">
      <c r="C1566" s="779"/>
      <c r="D1566" s="779"/>
      <c r="E1566" s="779"/>
      <c r="F1566" s="779"/>
      <c r="G1566" s="779"/>
      <c r="H1566" s="779"/>
    </row>
    <row r="1567" spans="3:8" s="146" customFormat="1" ht="12.75">
      <c r="C1567" s="779"/>
      <c r="D1567" s="779"/>
      <c r="E1567" s="779"/>
      <c r="F1567" s="779"/>
      <c r="G1567" s="779"/>
      <c r="H1567" s="779"/>
    </row>
    <row r="1568" spans="3:8" s="146" customFormat="1" ht="12.75">
      <c r="C1568" s="779"/>
      <c r="D1568" s="779"/>
      <c r="E1568" s="779"/>
      <c r="F1568" s="779"/>
      <c r="G1568" s="779"/>
      <c r="H1568" s="779"/>
    </row>
    <row r="1569" spans="3:8" s="146" customFormat="1" ht="12.75">
      <c r="C1569" s="779"/>
      <c r="D1569" s="779"/>
      <c r="E1569" s="779"/>
      <c r="F1569" s="779"/>
      <c r="G1569" s="779"/>
      <c r="H1569" s="779"/>
    </row>
    <row r="1570" spans="3:8" s="146" customFormat="1" ht="12.75">
      <c r="C1570" s="779"/>
      <c r="D1570" s="779"/>
      <c r="E1570" s="779"/>
      <c r="F1570" s="779"/>
      <c r="G1570" s="779"/>
      <c r="H1570" s="779"/>
    </row>
    <row r="1571" spans="3:8" s="146" customFormat="1" ht="12.75">
      <c r="C1571" s="779"/>
      <c r="D1571" s="779"/>
      <c r="E1571" s="779"/>
      <c r="F1571" s="779"/>
      <c r="G1571" s="779"/>
      <c r="H1571" s="779"/>
    </row>
    <row r="1572" spans="3:8" s="146" customFormat="1" ht="12.75">
      <c r="C1572" s="779"/>
      <c r="D1572" s="779"/>
      <c r="E1572" s="779"/>
      <c r="F1572" s="779"/>
      <c r="G1572" s="779"/>
      <c r="H1572" s="779"/>
    </row>
    <row r="1573" spans="3:8" s="146" customFormat="1" ht="12.75">
      <c r="C1573" s="779"/>
      <c r="D1573" s="779"/>
      <c r="E1573" s="779"/>
      <c r="F1573" s="779"/>
      <c r="G1573" s="779"/>
      <c r="H1573" s="779"/>
    </row>
    <row r="1574" spans="3:8" s="146" customFormat="1" ht="12.75">
      <c r="C1574" s="779"/>
      <c r="D1574" s="779"/>
      <c r="E1574" s="779"/>
      <c r="F1574" s="779"/>
      <c r="G1574" s="779"/>
      <c r="H1574" s="779"/>
    </row>
    <row r="1575" spans="3:8" s="146" customFormat="1" ht="12.75">
      <c r="C1575" s="779"/>
      <c r="D1575" s="779"/>
      <c r="E1575" s="779"/>
      <c r="F1575" s="779"/>
      <c r="G1575" s="779"/>
      <c r="H1575" s="779"/>
    </row>
    <row r="1576" spans="3:8" s="146" customFormat="1" ht="12.75">
      <c r="C1576" s="779"/>
      <c r="D1576" s="779"/>
      <c r="E1576" s="779"/>
      <c r="F1576" s="779"/>
      <c r="G1576" s="779"/>
      <c r="H1576" s="779"/>
    </row>
    <row r="1577" spans="3:8" s="146" customFormat="1" ht="12.75">
      <c r="C1577" s="779"/>
      <c r="D1577" s="779"/>
      <c r="E1577" s="779"/>
      <c r="F1577" s="779"/>
      <c r="G1577" s="779"/>
      <c r="H1577" s="779"/>
    </row>
    <row r="1578" spans="3:8" s="146" customFormat="1" ht="12.75">
      <c r="C1578" s="779"/>
      <c r="D1578" s="779"/>
      <c r="E1578" s="779"/>
      <c r="F1578" s="779"/>
      <c r="G1578" s="779"/>
      <c r="H1578" s="779"/>
    </row>
    <row r="1579" spans="3:8" s="146" customFormat="1" ht="12.75">
      <c r="C1579" s="779"/>
      <c r="D1579" s="779"/>
      <c r="E1579" s="779"/>
      <c r="F1579" s="779"/>
      <c r="G1579" s="779"/>
      <c r="H1579" s="779"/>
    </row>
    <row r="1580" spans="3:8" s="146" customFormat="1" ht="12.75">
      <c r="C1580" s="779"/>
      <c r="D1580" s="779"/>
      <c r="E1580" s="779"/>
      <c r="F1580" s="779"/>
      <c r="G1580" s="779"/>
      <c r="H1580" s="779"/>
    </row>
    <row r="1581" spans="3:8" s="146" customFormat="1" ht="12.75">
      <c r="C1581" s="779"/>
      <c r="D1581" s="779"/>
      <c r="E1581" s="779"/>
      <c r="F1581" s="779"/>
      <c r="G1581" s="779"/>
      <c r="H1581" s="779"/>
    </row>
    <row r="1582" spans="3:8" s="146" customFormat="1" ht="12.75">
      <c r="C1582" s="779"/>
      <c r="D1582" s="779"/>
      <c r="E1582" s="779"/>
      <c r="F1582" s="779"/>
      <c r="G1582" s="779"/>
      <c r="H1582" s="779"/>
    </row>
    <row r="1583" spans="3:8" s="146" customFormat="1" ht="12.75">
      <c r="C1583" s="779"/>
      <c r="D1583" s="779"/>
      <c r="E1583" s="779"/>
      <c r="F1583" s="779"/>
      <c r="G1583" s="779"/>
      <c r="H1583" s="779"/>
    </row>
    <row r="1584" spans="3:8" s="146" customFormat="1" ht="12.75">
      <c r="C1584" s="779"/>
      <c r="D1584" s="779"/>
      <c r="E1584" s="779"/>
      <c r="F1584" s="779"/>
      <c r="G1584" s="779"/>
      <c r="H1584" s="779"/>
    </row>
    <row r="1585" spans="3:8" s="146" customFormat="1" ht="12.75">
      <c r="C1585" s="779"/>
      <c r="D1585" s="779"/>
      <c r="E1585" s="779"/>
      <c r="F1585" s="779"/>
      <c r="G1585" s="779"/>
      <c r="H1585" s="779"/>
    </row>
    <row r="1586" spans="3:8" s="146" customFormat="1" ht="12.75">
      <c r="C1586" s="779"/>
      <c r="D1586" s="779"/>
      <c r="E1586" s="779"/>
      <c r="F1586" s="779"/>
      <c r="G1586" s="779"/>
      <c r="H1586" s="779"/>
    </row>
    <row r="1587" spans="3:8" s="146" customFormat="1" ht="12.75">
      <c r="C1587" s="779"/>
      <c r="D1587" s="779"/>
      <c r="E1587" s="779"/>
      <c r="F1587" s="779"/>
      <c r="G1587" s="779"/>
      <c r="H1587" s="779"/>
    </row>
    <row r="1588" spans="3:8" s="146" customFormat="1" ht="12.75">
      <c r="C1588" s="779"/>
      <c r="D1588" s="779"/>
      <c r="E1588" s="779"/>
      <c r="F1588" s="779"/>
      <c r="G1588" s="779"/>
      <c r="H1588" s="779"/>
    </row>
    <row r="1589" spans="3:8" s="146" customFormat="1" ht="12.75">
      <c r="C1589" s="779"/>
      <c r="D1589" s="779"/>
      <c r="E1589" s="779"/>
      <c r="F1589" s="779"/>
      <c r="G1589" s="779"/>
      <c r="H1589" s="779"/>
    </row>
    <row r="1590" spans="3:8" s="146" customFormat="1" ht="12.75">
      <c r="C1590" s="779"/>
      <c r="D1590" s="779"/>
      <c r="E1590" s="779"/>
      <c r="F1590" s="779"/>
      <c r="G1590" s="779"/>
      <c r="H1590" s="779"/>
    </row>
    <row r="1591" spans="3:8" s="146" customFormat="1" ht="12.75">
      <c r="C1591" s="779"/>
      <c r="D1591" s="779"/>
      <c r="E1591" s="779"/>
      <c r="F1591" s="779"/>
      <c r="G1591" s="779"/>
      <c r="H1591" s="779"/>
    </row>
    <row r="1592" spans="3:8" s="146" customFormat="1" ht="12.75">
      <c r="C1592" s="779"/>
      <c r="D1592" s="779"/>
      <c r="E1592" s="779"/>
      <c r="F1592" s="779"/>
      <c r="G1592" s="779"/>
      <c r="H1592" s="779"/>
    </row>
    <row r="1593" spans="3:8" s="146" customFormat="1" ht="12.75">
      <c r="C1593" s="779"/>
      <c r="D1593" s="779"/>
      <c r="E1593" s="779"/>
      <c r="F1593" s="779"/>
      <c r="G1593" s="779"/>
      <c r="H1593" s="779"/>
    </row>
    <row r="1594" spans="3:8" s="146" customFormat="1" ht="12.75">
      <c r="C1594" s="779"/>
      <c r="D1594" s="779"/>
      <c r="E1594" s="779"/>
      <c r="F1594" s="779"/>
      <c r="G1594" s="779"/>
      <c r="H1594" s="779"/>
    </row>
    <row r="1595" spans="3:8" s="146" customFormat="1" ht="12.75">
      <c r="C1595" s="779"/>
      <c r="D1595" s="779"/>
      <c r="E1595" s="779"/>
      <c r="F1595" s="779"/>
      <c r="G1595" s="779"/>
      <c r="H1595" s="779"/>
    </row>
    <row r="1596" spans="3:8" s="146" customFormat="1" ht="12.75">
      <c r="C1596" s="779"/>
      <c r="D1596" s="779"/>
      <c r="E1596" s="779"/>
      <c r="F1596" s="779"/>
      <c r="G1596" s="779"/>
      <c r="H1596" s="779"/>
    </row>
    <row r="1597" spans="3:8" s="146" customFormat="1" ht="12.75">
      <c r="C1597" s="779"/>
      <c r="D1597" s="779"/>
      <c r="E1597" s="779"/>
      <c r="F1597" s="779"/>
      <c r="G1597" s="779"/>
      <c r="H1597" s="779"/>
    </row>
    <row r="1598" spans="3:8" s="146" customFormat="1" ht="12.75">
      <c r="C1598" s="779"/>
      <c r="D1598" s="779"/>
      <c r="E1598" s="779"/>
      <c r="F1598" s="779"/>
      <c r="G1598" s="779"/>
      <c r="H1598" s="779"/>
    </row>
    <row r="1599" spans="3:8" s="146" customFormat="1" ht="12.75">
      <c r="C1599" s="779"/>
      <c r="D1599" s="779"/>
      <c r="E1599" s="779"/>
      <c r="F1599" s="779"/>
      <c r="G1599" s="779"/>
      <c r="H1599" s="779"/>
    </row>
    <row r="1600" spans="3:8" s="146" customFormat="1" ht="12.75">
      <c r="C1600" s="779"/>
      <c r="D1600" s="779"/>
      <c r="E1600" s="779"/>
      <c r="F1600" s="779"/>
      <c r="G1600" s="779"/>
      <c r="H1600" s="779"/>
    </row>
    <row r="1601" spans="3:8" s="146" customFormat="1" ht="12.75">
      <c r="C1601" s="779"/>
      <c r="D1601" s="779"/>
      <c r="E1601" s="779"/>
      <c r="F1601" s="779"/>
      <c r="G1601" s="779"/>
      <c r="H1601" s="779"/>
    </row>
    <row r="1602" spans="3:8" s="146" customFormat="1" ht="12.75">
      <c r="C1602" s="779"/>
      <c r="D1602" s="779"/>
      <c r="E1602" s="779"/>
      <c r="F1602" s="779"/>
      <c r="G1602" s="779"/>
      <c r="H1602" s="779"/>
    </row>
    <row r="1603" spans="3:8" s="146" customFormat="1" ht="12.75">
      <c r="C1603" s="779"/>
      <c r="D1603" s="779"/>
      <c r="E1603" s="779"/>
      <c r="F1603" s="779"/>
      <c r="G1603" s="779"/>
      <c r="H1603" s="779"/>
    </row>
    <row r="1604" spans="3:8" s="146" customFormat="1" ht="12.75">
      <c r="C1604" s="779"/>
      <c r="D1604" s="779"/>
      <c r="E1604" s="779"/>
      <c r="F1604" s="779"/>
      <c r="G1604" s="779"/>
      <c r="H1604" s="779"/>
    </row>
    <row r="1605" spans="3:8" s="146" customFormat="1" ht="12.75">
      <c r="C1605" s="779"/>
      <c r="D1605" s="779"/>
      <c r="E1605" s="779"/>
      <c r="F1605" s="779"/>
      <c r="G1605" s="779"/>
      <c r="H1605" s="779"/>
    </row>
    <row r="1606" spans="3:8" s="146" customFormat="1" ht="12.75">
      <c r="C1606" s="779"/>
      <c r="D1606" s="779"/>
      <c r="E1606" s="779"/>
      <c r="F1606" s="779"/>
      <c r="G1606" s="779"/>
      <c r="H1606" s="779"/>
    </row>
    <row r="1607" spans="3:8" s="146" customFormat="1" ht="12.75">
      <c r="C1607" s="779"/>
      <c r="D1607" s="779"/>
      <c r="E1607" s="779"/>
      <c r="F1607" s="779"/>
      <c r="G1607" s="779"/>
      <c r="H1607" s="779"/>
    </row>
    <row r="1608" spans="3:8" s="146" customFormat="1" ht="12.75">
      <c r="C1608" s="779"/>
      <c r="D1608" s="779"/>
      <c r="E1608" s="779"/>
      <c r="F1608" s="779"/>
      <c r="G1608" s="779"/>
      <c r="H1608" s="779"/>
    </row>
    <row r="1609" spans="3:8" s="146" customFormat="1" ht="12.75">
      <c r="C1609" s="779"/>
      <c r="D1609" s="779"/>
      <c r="E1609" s="779"/>
      <c r="F1609" s="779"/>
      <c r="G1609" s="779"/>
      <c r="H1609" s="779"/>
    </row>
    <row r="1610" spans="3:8" s="146" customFormat="1" ht="12.75">
      <c r="C1610" s="779"/>
      <c r="D1610" s="779"/>
      <c r="E1610" s="779"/>
      <c r="F1610" s="779"/>
      <c r="G1610" s="779"/>
      <c r="H1610" s="779"/>
    </row>
    <row r="1611" spans="3:8" s="146" customFormat="1" ht="12.75">
      <c r="C1611" s="779"/>
      <c r="D1611" s="779"/>
      <c r="E1611" s="779"/>
      <c r="F1611" s="779"/>
      <c r="G1611" s="779"/>
      <c r="H1611" s="779"/>
    </row>
    <row r="1612" spans="3:8" s="146" customFormat="1" ht="12.75">
      <c r="C1612" s="779"/>
      <c r="D1612" s="779"/>
      <c r="E1612" s="779"/>
      <c r="F1612" s="779"/>
      <c r="G1612" s="779"/>
      <c r="H1612" s="779"/>
    </row>
    <row r="1613" spans="3:8" s="146" customFormat="1" ht="12.75">
      <c r="C1613" s="779"/>
      <c r="D1613" s="779"/>
      <c r="E1613" s="779"/>
      <c r="F1613" s="779"/>
      <c r="G1613" s="779"/>
      <c r="H1613" s="779"/>
    </row>
    <row r="1614" spans="3:8" s="146" customFormat="1" ht="12.75">
      <c r="C1614" s="779"/>
      <c r="D1614" s="779"/>
      <c r="E1614" s="779"/>
      <c r="F1614" s="779"/>
      <c r="G1614" s="779"/>
      <c r="H1614" s="779"/>
    </row>
    <row r="1615" spans="3:8" s="146" customFormat="1" ht="12.75">
      <c r="C1615" s="779"/>
      <c r="D1615" s="779"/>
      <c r="E1615" s="779"/>
      <c r="F1615" s="779"/>
      <c r="G1615" s="779"/>
      <c r="H1615" s="779"/>
    </row>
    <row r="1616" spans="3:8" s="146" customFormat="1" ht="12.75">
      <c r="C1616" s="779"/>
      <c r="D1616" s="779"/>
      <c r="E1616" s="779"/>
      <c r="F1616" s="779"/>
      <c r="G1616" s="779"/>
      <c r="H1616" s="779"/>
    </row>
    <row r="1617" spans="3:8" s="146" customFormat="1" ht="12.75">
      <c r="C1617" s="779"/>
      <c r="D1617" s="779"/>
      <c r="E1617" s="779"/>
      <c r="F1617" s="779"/>
      <c r="G1617" s="779"/>
      <c r="H1617" s="779"/>
    </row>
    <row r="1618" spans="3:8" s="146" customFormat="1" ht="12.75">
      <c r="C1618" s="779"/>
      <c r="D1618" s="779"/>
      <c r="E1618" s="779"/>
      <c r="F1618" s="779"/>
      <c r="G1618" s="779"/>
      <c r="H1618" s="779"/>
    </row>
    <row r="1619" spans="3:8" s="146" customFormat="1" ht="12.75">
      <c r="C1619" s="779"/>
      <c r="D1619" s="779"/>
      <c r="E1619" s="779"/>
      <c r="F1619" s="779"/>
      <c r="G1619" s="779"/>
      <c r="H1619" s="779"/>
    </row>
    <row r="1620" spans="3:8" s="146" customFormat="1" ht="12.75">
      <c r="C1620" s="779"/>
      <c r="D1620" s="779"/>
      <c r="E1620" s="779"/>
      <c r="F1620" s="779"/>
      <c r="G1620" s="779"/>
      <c r="H1620" s="779"/>
    </row>
    <row r="1621" spans="3:8" s="146" customFormat="1" ht="12.75">
      <c r="C1621" s="779"/>
      <c r="D1621" s="779"/>
      <c r="E1621" s="779"/>
      <c r="F1621" s="779"/>
      <c r="G1621" s="779"/>
      <c r="H1621" s="779"/>
    </row>
    <row r="1622" spans="3:8" s="146" customFormat="1" ht="12.75">
      <c r="C1622" s="779"/>
      <c r="D1622" s="779"/>
      <c r="E1622" s="779"/>
      <c r="F1622" s="779"/>
      <c r="G1622" s="779"/>
      <c r="H1622" s="779"/>
    </row>
    <row r="1623" spans="3:8" s="146" customFormat="1" ht="12.75">
      <c r="C1623" s="779"/>
      <c r="D1623" s="779"/>
      <c r="E1623" s="779"/>
      <c r="F1623" s="779"/>
      <c r="G1623" s="779"/>
      <c r="H1623" s="779"/>
    </row>
    <row r="1624" spans="3:8" s="146" customFormat="1" ht="12.75">
      <c r="C1624" s="779"/>
      <c r="D1624" s="779"/>
      <c r="E1624" s="779"/>
      <c r="F1624" s="779"/>
      <c r="G1624" s="779"/>
      <c r="H1624" s="779"/>
    </row>
    <row r="1625" spans="3:8" s="146" customFormat="1" ht="12.75">
      <c r="C1625" s="779"/>
      <c r="D1625" s="779"/>
      <c r="E1625" s="779"/>
      <c r="F1625" s="779"/>
      <c r="G1625" s="779"/>
      <c r="H1625" s="779"/>
    </row>
    <row r="1626" spans="3:8" s="146" customFormat="1" ht="12.75">
      <c r="C1626" s="779"/>
      <c r="D1626" s="779"/>
      <c r="E1626" s="779"/>
      <c r="F1626" s="779"/>
      <c r="G1626" s="779"/>
      <c r="H1626" s="779"/>
    </row>
    <row r="1627" spans="3:8" s="146" customFormat="1" ht="12.75">
      <c r="C1627" s="779"/>
      <c r="D1627" s="779"/>
      <c r="E1627" s="779"/>
      <c r="F1627" s="779"/>
      <c r="G1627" s="779"/>
      <c r="H1627" s="779"/>
    </row>
    <row r="1628" spans="3:8" s="146" customFormat="1" ht="12.75">
      <c r="C1628" s="779"/>
      <c r="D1628" s="779"/>
      <c r="E1628" s="779"/>
      <c r="F1628" s="779"/>
      <c r="G1628" s="779"/>
      <c r="H1628" s="779"/>
    </row>
    <row r="1629" spans="3:8" s="146" customFormat="1" ht="12.75">
      <c r="C1629" s="779"/>
      <c r="D1629" s="779"/>
      <c r="E1629" s="779"/>
      <c r="F1629" s="779"/>
      <c r="G1629" s="779"/>
      <c r="H1629" s="779"/>
    </row>
    <row r="1630" spans="3:8" s="146" customFormat="1" ht="12.75">
      <c r="C1630" s="779"/>
      <c r="D1630" s="779"/>
      <c r="E1630" s="779"/>
      <c r="F1630" s="779"/>
      <c r="G1630" s="779"/>
      <c r="H1630" s="779"/>
    </row>
    <row r="1631" spans="3:8" s="146" customFormat="1" ht="12.75">
      <c r="C1631" s="779"/>
      <c r="D1631" s="779"/>
      <c r="E1631" s="779"/>
      <c r="F1631" s="779"/>
      <c r="G1631" s="779"/>
      <c r="H1631" s="779"/>
    </row>
    <row r="1632" spans="3:8" s="146" customFormat="1" ht="12.75">
      <c r="C1632" s="779"/>
      <c r="D1632" s="779"/>
      <c r="E1632" s="779"/>
      <c r="F1632" s="779"/>
      <c r="G1632" s="779"/>
      <c r="H1632" s="779"/>
    </row>
    <row r="1633" spans="3:8" s="146" customFormat="1" ht="12.75">
      <c r="C1633" s="779"/>
      <c r="D1633" s="779"/>
      <c r="E1633" s="779"/>
      <c r="F1633" s="779"/>
      <c r="G1633" s="779"/>
      <c r="H1633" s="779"/>
    </row>
    <row r="1634" spans="3:8" s="146" customFormat="1" ht="12.75">
      <c r="C1634" s="779"/>
      <c r="D1634" s="779"/>
      <c r="E1634" s="779"/>
      <c r="F1634" s="779"/>
      <c r="G1634" s="779"/>
      <c r="H1634" s="779"/>
    </row>
    <row r="1635" spans="3:8" s="146" customFormat="1" ht="12.75">
      <c r="C1635" s="779"/>
      <c r="D1635" s="779"/>
      <c r="E1635" s="779"/>
      <c r="F1635" s="779"/>
      <c r="G1635" s="779"/>
      <c r="H1635" s="779"/>
    </row>
    <row r="1636" spans="3:8" s="146" customFormat="1" ht="12.75">
      <c r="C1636" s="779"/>
      <c r="D1636" s="779"/>
      <c r="E1636" s="779"/>
      <c r="F1636" s="779"/>
      <c r="G1636" s="779"/>
      <c r="H1636" s="779"/>
    </row>
    <row r="1637" spans="3:8" s="146" customFormat="1" ht="12.75">
      <c r="C1637" s="779"/>
      <c r="D1637" s="779"/>
      <c r="E1637" s="779"/>
      <c r="F1637" s="779"/>
      <c r="G1637" s="779"/>
      <c r="H1637" s="779"/>
    </row>
    <row r="1638" spans="3:8" s="146" customFormat="1" ht="12.75">
      <c r="C1638" s="779"/>
      <c r="D1638" s="779"/>
      <c r="E1638" s="779"/>
      <c r="F1638" s="779"/>
      <c r="G1638" s="779"/>
      <c r="H1638" s="779"/>
    </row>
    <row r="1639" spans="3:8" s="146" customFormat="1" ht="12.75">
      <c r="C1639" s="779"/>
      <c r="D1639" s="779"/>
      <c r="E1639" s="779"/>
      <c r="F1639" s="779"/>
      <c r="G1639" s="779"/>
      <c r="H1639" s="779"/>
    </row>
    <row r="1640" spans="3:8" s="146" customFormat="1" ht="12.75">
      <c r="C1640" s="779"/>
      <c r="D1640" s="779"/>
      <c r="E1640" s="779"/>
      <c r="F1640" s="779"/>
      <c r="G1640" s="779"/>
      <c r="H1640" s="779"/>
    </row>
    <row r="1641" spans="3:8" s="146" customFormat="1" ht="12.75">
      <c r="C1641" s="779"/>
      <c r="D1641" s="779"/>
      <c r="E1641" s="779"/>
      <c r="F1641" s="779"/>
      <c r="G1641" s="779"/>
      <c r="H1641" s="779"/>
    </row>
    <row r="1642" spans="3:8" s="146" customFormat="1" ht="12.75">
      <c r="C1642" s="779"/>
      <c r="D1642" s="779"/>
      <c r="E1642" s="779"/>
      <c r="F1642" s="779"/>
      <c r="G1642" s="779"/>
      <c r="H1642" s="779"/>
    </row>
    <row r="1643" spans="3:8" s="146" customFormat="1" ht="12.75">
      <c r="C1643" s="779"/>
      <c r="D1643" s="779"/>
      <c r="E1643" s="779"/>
      <c r="F1643" s="779"/>
      <c r="G1643" s="779"/>
      <c r="H1643" s="779"/>
    </row>
    <row r="1644" spans="3:8" s="146" customFormat="1" ht="12.75">
      <c r="C1644" s="779"/>
      <c r="D1644" s="779"/>
      <c r="E1644" s="779"/>
      <c r="F1644" s="779"/>
      <c r="G1644" s="779"/>
      <c r="H1644" s="779"/>
    </row>
    <row r="1645" spans="3:8" s="146" customFormat="1" ht="12.75">
      <c r="C1645" s="779"/>
      <c r="D1645" s="779"/>
      <c r="E1645" s="779"/>
      <c r="F1645" s="779"/>
      <c r="G1645" s="779"/>
      <c r="H1645" s="779"/>
    </row>
    <row r="1646" spans="3:8" s="146" customFormat="1" ht="12.75">
      <c r="C1646" s="779"/>
      <c r="D1646" s="779"/>
      <c r="E1646" s="779"/>
      <c r="F1646" s="779"/>
      <c r="G1646" s="779"/>
      <c r="H1646" s="779"/>
    </row>
    <row r="1647" spans="3:8" s="146" customFormat="1" ht="12.75">
      <c r="C1647" s="779"/>
      <c r="D1647" s="779"/>
      <c r="E1647" s="779"/>
      <c r="F1647" s="779"/>
      <c r="G1647" s="779"/>
      <c r="H1647" s="779"/>
    </row>
    <row r="1648" spans="3:8" s="146" customFormat="1" ht="12.75">
      <c r="C1648" s="779"/>
      <c r="D1648" s="779"/>
      <c r="E1648" s="779"/>
      <c r="F1648" s="779"/>
      <c r="G1648" s="779"/>
      <c r="H1648" s="779"/>
    </row>
    <row r="1649" spans="3:8" s="146" customFormat="1" ht="12.75">
      <c r="C1649" s="779"/>
      <c r="D1649" s="779"/>
      <c r="E1649" s="779"/>
      <c r="F1649" s="779"/>
      <c r="G1649" s="779"/>
      <c r="H1649" s="779"/>
    </row>
    <row r="1650" spans="3:8" s="146" customFormat="1" ht="12.75">
      <c r="C1650" s="779"/>
      <c r="D1650" s="779"/>
      <c r="E1650" s="779"/>
      <c r="F1650" s="779"/>
      <c r="G1650" s="779"/>
      <c r="H1650" s="779"/>
    </row>
    <row r="1651" spans="3:8" s="146" customFormat="1" ht="12.75">
      <c r="C1651" s="779"/>
      <c r="D1651" s="779"/>
      <c r="E1651" s="779"/>
      <c r="F1651" s="779"/>
      <c r="G1651" s="779"/>
      <c r="H1651" s="779"/>
    </row>
    <row r="1652" spans="3:8" s="146" customFormat="1" ht="12.75">
      <c r="C1652" s="779"/>
      <c r="D1652" s="779"/>
      <c r="E1652" s="779"/>
      <c r="F1652" s="779"/>
      <c r="G1652" s="779"/>
      <c r="H1652" s="779"/>
    </row>
    <row r="1653" spans="3:8" s="146" customFormat="1" ht="12.75">
      <c r="C1653" s="779"/>
      <c r="D1653" s="779"/>
      <c r="E1653" s="779"/>
      <c r="F1653" s="779"/>
      <c r="G1653" s="779"/>
      <c r="H1653" s="779"/>
    </row>
    <row r="1654" spans="3:8" s="146" customFormat="1" ht="12.75">
      <c r="C1654" s="779"/>
      <c r="D1654" s="779"/>
      <c r="E1654" s="779"/>
      <c r="F1654" s="779"/>
      <c r="G1654" s="779"/>
      <c r="H1654" s="779"/>
    </row>
    <row r="1655" spans="3:8" s="146" customFormat="1" ht="12.75">
      <c r="C1655" s="779"/>
      <c r="D1655" s="779"/>
      <c r="E1655" s="779"/>
      <c r="F1655" s="779"/>
      <c r="G1655" s="779"/>
      <c r="H1655" s="779"/>
    </row>
    <row r="1656" spans="3:8" s="146" customFormat="1" ht="12.75">
      <c r="C1656" s="779"/>
      <c r="D1656" s="779"/>
      <c r="E1656" s="779"/>
      <c r="F1656" s="779"/>
      <c r="G1656" s="779"/>
      <c r="H1656" s="779"/>
    </row>
    <row r="1657" spans="3:8" s="146" customFormat="1" ht="12.75">
      <c r="C1657" s="779"/>
      <c r="D1657" s="779"/>
      <c r="E1657" s="779"/>
      <c r="F1657" s="779"/>
      <c r="G1657" s="779"/>
      <c r="H1657" s="779"/>
    </row>
    <row r="1658" spans="3:8" s="146" customFormat="1" ht="12.75">
      <c r="C1658" s="779"/>
      <c r="D1658" s="779"/>
      <c r="E1658" s="779"/>
      <c r="F1658" s="779"/>
      <c r="G1658" s="779"/>
      <c r="H1658" s="779"/>
    </row>
    <row r="1659" spans="3:8" s="146" customFormat="1" ht="12.75">
      <c r="C1659" s="779"/>
      <c r="D1659" s="779"/>
      <c r="E1659" s="779"/>
      <c r="F1659" s="779"/>
      <c r="G1659" s="779"/>
      <c r="H1659" s="779"/>
    </row>
    <row r="1660" spans="3:8" s="146" customFormat="1" ht="12.75">
      <c r="C1660" s="779"/>
      <c r="D1660" s="779"/>
      <c r="E1660" s="779"/>
      <c r="F1660" s="779"/>
      <c r="G1660" s="779"/>
      <c r="H1660" s="779"/>
    </row>
    <row r="1661" spans="3:8" s="146" customFormat="1" ht="12.75">
      <c r="C1661" s="779"/>
      <c r="D1661" s="779"/>
      <c r="E1661" s="779"/>
      <c r="F1661" s="779"/>
      <c r="G1661" s="779"/>
      <c r="H1661" s="779"/>
    </row>
    <row r="1662" spans="3:8" s="146" customFormat="1" ht="12.75">
      <c r="C1662" s="779"/>
      <c r="D1662" s="779"/>
      <c r="E1662" s="779"/>
      <c r="F1662" s="779"/>
      <c r="G1662" s="779"/>
      <c r="H1662" s="779"/>
    </row>
    <row r="1663" spans="3:8" s="146" customFormat="1" ht="12.75">
      <c r="C1663" s="779"/>
      <c r="D1663" s="779"/>
      <c r="E1663" s="779"/>
      <c r="F1663" s="779"/>
      <c r="G1663" s="779"/>
      <c r="H1663" s="779"/>
    </row>
    <row r="1664" spans="3:8" s="146" customFormat="1" ht="12.75">
      <c r="C1664" s="779"/>
      <c r="D1664" s="779"/>
      <c r="E1664" s="779"/>
      <c r="F1664" s="779"/>
      <c r="G1664" s="779"/>
      <c r="H1664" s="779"/>
    </row>
    <row r="1665" spans="3:8" s="146" customFormat="1" ht="12.75">
      <c r="C1665" s="779"/>
      <c r="D1665" s="779"/>
      <c r="E1665" s="779"/>
      <c r="F1665" s="779"/>
      <c r="G1665" s="779"/>
      <c r="H1665" s="779"/>
    </row>
    <row r="1666" spans="3:8" s="146" customFormat="1" ht="12.75">
      <c r="C1666" s="779"/>
      <c r="D1666" s="779"/>
      <c r="E1666" s="779"/>
      <c r="F1666" s="779"/>
      <c r="G1666" s="779"/>
      <c r="H1666" s="779"/>
    </row>
    <row r="1667" spans="3:8" s="146" customFormat="1" ht="12.75">
      <c r="C1667" s="779"/>
      <c r="D1667" s="779"/>
      <c r="E1667" s="779"/>
      <c r="F1667" s="779"/>
      <c r="G1667" s="779"/>
      <c r="H1667" s="779"/>
    </row>
    <row r="1668" spans="3:8" s="146" customFormat="1" ht="12.75">
      <c r="C1668" s="779"/>
      <c r="D1668" s="779"/>
      <c r="E1668" s="779"/>
      <c r="F1668" s="779"/>
      <c r="G1668" s="779"/>
      <c r="H1668" s="779"/>
    </row>
    <row r="1669" spans="3:8" s="146" customFormat="1" ht="12.75">
      <c r="C1669" s="779"/>
      <c r="D1669" s="779"/>
      <c r="E1669" s="779"/>
      <c r="F1669" s="779"/>
      <c r="G1669" s="779"/>
      <c r="H1669" s="779"/>
    </row>
    <row r="1670" spans="3:8" s="146" customFormat="1" ht="12.75">
      <c r="C1670" s="779"/>
      <c r="D1670" s="779"/>
      <c r="E1670" s="779"/>
      <c r="F1670" s="779"/>
      <c r="G1670" s="779"/>
      <c r="H1670" s="779"/>
    </row>
    <row r="1671" spans="3:8" s="146" customFormat="1" ht="12.75">
      <c r="C1671" s="779"/>
      <c r="D1671" s="779"/>
      <c r="E1671" s="779"/>
      <c r="F1671" s="779"/>
      <c r="G1671" s="779"/>
      <c r="H1671" s="779"/>
    </row>
    <row r="1672" spans="3:8" s="146" customFormat="1" ht="12.75">
      <c r="C1672" s="779"/>
      <c r="D1672" s="779"/>
      <c r="E1672" s="779"/>
      <c r="F1672" s="779"/>
      <c r="G1672" s="779"/>
      <c r="H1672" s="779"/>
    </row>
    <row r="1673" spans="3:8" s="146" customFormat="1" ht="12.75">
      <c r="C1673" s="779"/>
      <c r="D1673" s="779"/>
      <c r="E1673" s="779"/>
      <c r="F1673" s="779"/>
      <c r="G1673" s="779"/>
      <c r="H1673" s="779"/>
    </row>
    <row r="1674" spans="3:8" s="146" customFormat="1" ht="12.75">
      <c r="C1674" s="779"/>
      <c r="D1674" s="779"/>
      <c r="E1674" s="779"/>
      <c r="F1674" s="779"/>
      <c r="G1674" s="779"/>
      <c r="H1674" s="779"/>
    </row>
    <row r="1675" spans="3:8" s="146" customFormat="1" ht="12.75">
      <c r="C1675" s="779"/>
      <c r="D1675" s="779"/>
      <c r="E1675" s="779"/>
      <c r="F1675" s="779"/>
      <c r="G1675" s="779"/>
      <c r="H1675" s="779"/>
    </row>
    <row r="1676" spans="3:8" s="146" customFormat="1" ht="12.75">
      <c r="C1676" s="779"/>
      <c r="D1676" s="779"/>
      <c r="E1676" s="779"/>
      <c r="F1676" s="779"/>
      <c r="G1676" s="779"/>
      <c r="H1676" s="779"/>
    </row>
    <row r="1677" spans="3:8" s="146" customFormat="1" ht="12.75">
      <c r="C1677" s="779"/>
      <c r="D1677" s="779"/>
      <c r="E1677" s="779"/>
      <c r="F1677" s="779"/>
      <c r="G1677" s="779"/>
      <c r="H1677" s="779"/>
    </row>
    <row r="1678" spans="3:8" s="146" customFormat="1" ht="12.75">
      <c r="C1678" s="779"/>
      <c r="D1678" s="779"/>
      <c r="E1678" s="779"/>
      <c r="F1678" s="779"/>
      <c r="G1678" s="779"/>
      <c r="H1678" s="779"/>
    </row>
    <row r="1679" spans="3:8" s="146" customFormat="1" ht="12.75">
      <c r="C1679" s="779"/>
      <c r="D1679" s="779"/>
      <c r="E1679" s="779"/>
      <c r="F1679" s="779"/>
      <c r="G1679" s="779"/>
      <c r="H1679" s="779"/>
    </row>
    <row r="1680" spans="3:8" s="146" customFormat="1" ht="12.75">
      <c r="C1680" s="779"/>
      <c r="D1680" s="779"/>
      <c r="E1680" s="779"/>
      <c r="F1680" s="779"/>
      <c r="G1680" s="779"/>
      <c r="H1680" s="779"/>
    </row>
    <row r="1681" spans="3:8" s="146" customFormat="1" ht="12.75">
      <c r="C1681" s="779"/>
      <c r="D1681" s="779"/>
      <c r="E1681" s="779"/>
      <c r="F1681" s="779"/>
      <c r="G1681" s="779"/>
      <c r="H1681" s="779"/>
    </row>
    <row r="1682" spans="3:8" s="146" customFormat="1" ht="12.75">
      <c r="C1682" s="779"/>
      <c r="D1682" s="779"/>
      <c r="E1682" s="779"/>
      <c r="F1682" s="779"/>
      <c r="G1682" s="779"/>
      <c r="H1682" s="779"/>
    </row>
    <row r="1683" spans="3:8" s="146" customFormat="1" ht="12.75">
      <c r="C1683" s="779"/>
      <c r="D1683" s="779"/>
      <c r="E1683" s="779"/>
      <c r="F1683" s="779"/>
      <c r="G1683" s="779"/>
      <c r="H1683" s="779"/>
    </row>
    <row r="1684" spans="3:8" s="146" customFormat="1" ht="12.75">
      <c r="C1684" s="779"/>
      <c r="D1684" s="779"/>
      <c r="E1684" s="779"/>
      <c r="F1684" s="779"/>
      <c r="G1684" s="779"/>
      <c r="H1684" s="779"/>
    </row>
    <row r="1685" spans="3:8" s="146" customFormat="1" ht="12.75">
      <c r="C1685" s="779"/>
      <c r="D1685" s="779"/>
      <c r="E1685" s="779"/>
      <c r="F1685" s="779"/>
      <c r="G1685" s="779"/>
      <c r="H1685" s="779"/>
    </row>
    <row r="1686" spans="3:8" s="146" customFormat="1" ht="12.75">
      <c r="C1686" s="779"/>
      <c r="D1686" s="779"/>
      <c r="E1686" s="779"/>
      <c r="F1686" s="779"/>
      <c r="G1686" s="779"/>
      <c r="H1686" s="779"/>
    </row>
    <row r="1687" spans="3:8" s="146" customFormat="1" ht="12.75">
      <c r="C1687" s="779"/>
      <c r="D1687" s="779"/>
      <c r="E1687" s="779"/>
      <c r="F1687" s="779"/>
      <c r="G1687" s="779"/>
      <c r="H1687" s="779"/>
    </row>
    <row r="1688" spans="3:8" s="146" customFormat="1" ht="12.75">
      <c r="C1688" s="779"/>
      <c r="D1688" s="779"/>
      <c r="E1688" s="779"/>
      <c r="F1688" s="779"/>
      <c r="G1688" s="779"/>
      <c r="H1688" s="779"/>
    </row>
    <row r="1689" spans="3:8" s="146" customFormat="1" ht="12.75">
      <c r="C1689" s="779"/>
      <c r="D1689" s="779"/>
      <c r="E1689" s="779"/>
      <c r="F1689" s="779"/>
      <c r="G1689" s="779"/>
      <c r="H1689" s="779"/>
    </row>
    <row r="1690" spans="3:8" s="146" customFormat="1" ht="12.75">
      <c r="C1690" s="779"/>
      <c r="D1690" s="779"/>
      <c r="E1690" s="779"/>
      <c r="F1690" s="779"/>
      <c r="G1690" s="779"/>
      <c r="H1690" s="779"/>
    </row>
    <row r="1691" spans="3:8" s="146" customFormat="1" ht="12.75">
      <c r="C1691" s="779"/>
      <c r="D1691" s="779"/>
      <c r="E1691" s="779"/>
      <c r="F1691" s="779"/>
      <c r="G1691" s="779"/>
      <c r="H1691" s="779"/>
    </row>
    <row r="1692" spans="3:8" s="146" customFormat="1" ht="12.75">
      <c r="C1692" s="779"/>
      <c r="D1692" s="779"/>
      <c r="E1692" s="779"/>
      <c r="F1692" s="779"/>
      <c r="G1692" s="779"/>
      <c r="H1692" s="779"/>
    </row>
    <row r="1693" spans="3:8" s="146" customFormat="1" ht="12.75">
      <c r="C1693" s="779"/>
      <c r="D1693" s="779"/>
      <c r="E1693" s="779"/>
      <c r="F1693" s="779"/>
      <c r="G1693" s="779"/>
      <c r="H1693" s="779"/>
    </row>
    <row r="1694" spans="3:8" s="146" customFormat="1" ht="12.75">
      <c r="C1694" s="779"/>
      <c r="D1694" s="779"/>
      <c r="E1694" s="779"/>
      <c r="F1694" s="779"/>
      <c r="G1694" s="779"/>
      <c r="H1694" s="779"/>
    </row>
    <row r="1695" spans="3:8" s="146" customFormat="1" ht="12.75">
      <c r="C1695" s="779"/>
      <c r="D1695" s="779"/>
      <c r="E1695" s="779"/>
      <c r="F1695" s="779"/>
      <c r="G1695" s="779"/>
      <c r="H1695" s="779"/>
    </row>
    <row r="1696" spans="3:8" s="146" customFormat="1" ht="12.75">
      <c r="C1696" s="779"/>
      <c r="D1696" s="779"/>
      <c r="E1696" s="779"/>
      <c r="F1696" s="779"/>
      <c r="G1696" s="779"/>
      <c r="H1696" s="779"/>
    </row>
    <row r="1697" spans="3:8" s="146" customFormat="1" ht="12.75">
      <c r="C1697" s="779"/>
      <c r="D1697" s="779"/>
      <c r="E1697" s="779"/>
      <c r="F1697" s="779"/>
      <c r="G1697" s="779"/>
      <c r="H1697" s="779"/>
    </row>
    <row r="1698" spans="3:8" s="146" customFormat="1" ht="12.75">
      <c r="C1698" s="779"/>
      <c r="D1698" s="779"/>
      <c r="E1698" s="779"/>
      <c r="F1698" s="779"/>
      <c r="G1698" s="779"/>
      <c r="H1698" s="779"/>
    </row>
    <row r="1699" spans="3:8" s="146" customFormat="1" ht="12.75">
      <c r="C1699" s="779"/>
      <c r="D1699" s="779"/>
      <c r="E1699" s="779"/>
      <c r="F1699" s="779"/>
      <c r="G1699" s="779"/>
      <c r="H1699" s="779"/>
    </row>
    <row r="1700" spans="3:8" s="146" customFormat="1" ht="12.75">
      <c r="C1700" s="779"/>
      <c r="D1700" s="779"/>
      <c r="E1700" s="779"/>
      <c r="F1700" s="779"/>
      <c r="G1700" s="779"/>
      <c r="H1700" s="779"/>
    </row>
    <row r="1701" spans="3:8" s="146" customFormat="1" ht="12.75">
      <c r="C1701" s="779"/>
      <c r="D1701" s="779"/>
      <c r="E1701" s="779"/>
      <c r="F1701" s="779"/>
      <c r="G1701" s="779"/>
      <c r="H1701" s="779"/>
    </row>
    <row r="1702" spans="3:8" s="146" customFormat="1" ht="12.75">
      <c r="C1702" s="779"/>
      <c r="D1702" s="779"/>
      <c r="E1702" s="779"/>
      <c r="F1702" s="779"/>
      <c r="G1702" s="779"/>
      <c r="H1702" s="779"/>
    </row>
    <row r="1703" spans="3:8" s="146" customFormat="1" ht="12.75">
      <c r="C1703" s="779"/>
      <c r="D1703" s="779"/>
      <c r="E1703" s="779"/>
      <c r="F1703" s="779"/>
      <c r="G1703" s="779"/>
      <c r="H1703" s="779"/>
    </row>
    <row r="1704" spans="3:8" s="146" customFormat="1" ht="12.75">
      <c r="C1704" s="779"/>
      <c r="D1704" s="779"/>
      <c r="E1704" s="779"/>
      <c r="F1704" s="779"/>
      <c r="G1704" s="779"/>
      <c r="H1704" s="779"/>
    </row>
    <row r="1705" spans="3:8" s="146" customFormat="1" ht="12.75">
      <c r="C1705" s="779"/>
      <c r="D1705" s="779"/>
      <c r="E1705" s="779"/>
      <c r="F1705" s="779"/>
      <c r="G1705" s="779"/>
      <c r="H1705" s="779"/>
    </row>
    <row r="1706" spans="3:8" s="146" customFormat="1" ht="12.75">
      <c r="C1706" s="779"/>
      <c r="D1706" s="779"/>
      <c r="E1706" s="779"/>
      <c r="F1706" s="779"/>
      <c r="G1706" s="779"/>
      <c r="H1706" s="779"/>
    </row>
    <row r="1707" spans="3:8" s="146" customFormat="1" ht="12.75">
      <c r="C1707" s="779"/>
      <c r="D1707" s="779"/>
      <c r="E1707" s="779"/>
      <c r="F1707" s="779"/>
      <c r="G1707" s="779"/>
      <c r="H1707" s="779"/>
    </row>
    <row r="1708" spans="3:8" s="146" customFormat="1" ht="12.75">
      <c r="C1708" s="779"/>
      <c r="D1708" s="779"/>
      <c r="E1708" s="779"/>
      <c r="F1708" s="779"/>
      <c r="G1708" s="779"/>
      <c r="H1708" s="779"/>
    </row>
    <row r="1709" spans="3:8" s="146" customFormat="1" ht="12.75">
      <c r="C1709" s="779"/>
      <c r="D1709" s="779"/>
      <c r="E1709" s="779"/>
      <c r="F1709" s="779"/>
      <c r="G1709" s="779"/>
      <c r="H1709" s="779"/>
    </row>
    <row r="1710" spans="3:8" s="146" customFormat="1" ht="12.75">
      <c r="C1710" s="779"/>
      <c r="D1710" s="779"/>
      <c r="E1710" s="779"/>
      <c r="F1710" s="779"/>
      <c r="G1710" s="779"/>
      <c r="H1710" s="779"/>
    </row>
    <row r="1711" spans="3:8" s="146" customFormat="1" ht="12.75">
      <c r="C1711" s="779"/>
      <c r="D1711" s="779"/>
      <c r="E1711" s="779"/>
      <c r="F1711" s="779"/>
      <c r="G1711" s="779"/>
      <c r="H1711" s="779"/>
    </row>
    <row r="1712" spans="3:8" s="146" customFormat="1" ht="12.75">
      <c r="C1712" s="779"/>
      <c r="D1712" s="779"/>
      <c r="E1712" s="779"/>
      <c r="F1712" s="779"/>
      <c r="G1712" s="779"/>
      <c r="H1712" s="779"/>
    </row>
    <row r="1713" spans="3:8" s="146" customFormat="1" ht="12.75">
      <c r="C1713" s="779"/>
      <c r="D1713" s="779"/>
      <c r="E1713" s="779"/>
      <c r="F1713" s="779"/>
      <c r="G1713" s="779"/>
      <c r="H1713" s="779"/>
    </row>
    <row r="1714" spans="3:8" s="146" customFormat="1" ht="12.75">
      <c r="C1714" s="779"/>
      <c r="D1714" s="779"/>
      <c r="E1714" s="779"/>
      <c r="F1714" s="779"/>
      <c r="G1714" s="779"/>
      <c r="H1714" s="779"/>
    </row>
    <row r="1715" spans="3:8" s="146" customFormat="1" ht="12.75">
      <c r="C1715" s="779"/>
      <c r="D1715" s="779"/>
      <c r="E1715" s="779"/>
      <c r="F1715" s="779"/>
      <c r="G1715" s="779"/>
      <c r="H1715" s="779"/>
    </row>
    <row r="1716" spans="3:8" s="146" customFormat="1" ht="12.75">
      <c r="C1716" s="779"/>
      <c r="D1716" s="779"/>
      <c r="E1716" s="779"/>
      <c r="F1716" s="779"/>
      <c r="G1716" s="779"/>
      <c r="H1716" s="779"/>
    </row>
    <row r="1717" spans="3:8" s="146" customFormat="1" ht="12.75">
      <c r="C1717" s="779"/>
      <c r="D1717" s="779"/>
      <c r="E1717" s="779"/>
      <c r="F1717" s="779"/>
      <c r="G1717" s="779"/>
      <c r="H1717" s="779"/>
    </row>
    <row r="1718" spans="3:8" s="146" customFormat="1" ht="12.75">
      <c r="C1718" s="779"/>
      <c r="D1718" s="779"/>
      <c r="E1718" s="779"/>
      <c r="F1718" s="779"/>
      <c r="G1718" s="779"/>
      <c r="H1718" s="779"/>
    </row>
    <row r="1719" spans="3:8" s="146" customFormat="1" ht="12.75">
      <c r="C1719" s="779"/>
      <c r="D1719" s="779"/>
      <c r="E1719" s="779"/>
      <c r="F1719" s="779"/>
      <c r="G1719" s="779"/>
      <c r="H1719" s="779"/>
    </row>
    <row r="1720" spans="3:8" s="146" customFormat="1" ht="12.75">
      <c r="C1720" s="779"/>
      <c r="D1720" s="779"/>
      <c r="E1720" s="779"/>
      <c r="F1720" s="779"/>
      <c r="G1720" s="779"/>
      <c r="H1720" s="779"/>
    </row>
    <row r="1721" spans="3:8" s="146" customFormat="1" ht="12.75">
      <c r="C1721" s="779"/>
      <c r="D1721" s="779"/>
      <c r="E1721" s="779"/>
      <c r="F1721" s="779"/>
      <c r="G1721" s="779"/>
      <c r="H1721" s="779"/>
    </row>
    <row r="1722" spans="3:8" s="146" customFormat="1" ht="12.75">
      <c r="C1722" s="779"/>
      <c r="D1722" s="779"/>
      <c r="E1722" s="779"/>
      <c r="F1722" s="779"/>
      <c r="G1722" s="779"/>
      <c r="H1722" s="779"/>
    </row>
    <row r="1723" spans="3:8" s="146" customFormat="1" ht="12.75">
      <c r="C1723" s="779"/>
      <c r="D1723" s="779"/>
      <c r="E1723" s="779"/>
      <c r="F1723" s="779"/>
      <c r="G1723" s="779"/>
      <c r="H1723" s="779"/>
    </row>
    <row r="1724" spans="3:8" s="146" customFormat="1" ht="12.75">
      <c r="C1724" s="779"/>
      <c r="D1724" s="779"/>
      <c r="E1724" s="779"/>
      <c r="F1724" s="779"/>
      <c r="G1724" s="779"/>
      <c r="H1724" s="779"/>
    </row>
    <row r="1725" spans="3:8" s="146" customFormat="1" ht="12.75">
      <c r="C1725" s="779"/>
      <c r="D1725" s="779"/>
      <c r="E1725" s="779"/>
      <c r="F1725" s="779"/>
      <c r="G1725" s="779"/>
      <c r="H1725" s="779"/>
    </row>
    <row r="1726" spans="3:8" s="146" customFormat="1" ht="12.75">
      <c r="C1726" s="779"/>
      <c r="D1726" s="779"/>
      <c r="E1726" s="779"/>
      <c r="F1726" s="779"/>
      <c r="G1726" s="779"/>
      <c r="H1726" s="779"/>
    </row>
    <row r="1727" spans="3:8" s="146" customFormat="1" ht="12.75">
      <c r="C1727" s="779"/>
      <c r="D1727" s="779"/>
      <c r="E1727" s="779"/>
      <c r="F1727" s="779"/>
      <c r="G1727" s="779"/>
      <c r="H1727" s="779"/>
    </row>
    <row r="1728" spans="3:8" s="146" customFormat="1" ht="12.75">
      <c r="C1728" s="779"/>
      <c r="D1728" s="779"/>
      <c r="E1728" s="779"/>
      <c r="F1728" s="779"/>
      <c r="G1728" s="779"/>
      <c r="H1728" s="779"/>
    </row>
    <row r="1729" spans="3:8" s="146" customFormat="1" ht="12.75">
      <c r="C1729" s="779"/>
      <c r="D1729" s="779"/>
      <c r="E1729" s="779"/>
      <c r="F1729" s="779"/>
      <c r="G1729" s="779"/>
      <c r="H1729" s="779"/>
    </row>
    <row r="1730" spans="3:8" s="146" customFormat="1" ht="12.75">
      <c r="C1730" s="779"/>
      <c r="D1730" s="779"/>
      <c r="E1730" s="779"/>
      <c r="F1730" s="779"/>
      <c r="G1730" s="779"/>
      <c r="H1730" s="779"/>
    </row>
    <row r="1731" spans="3:8" s="146" customFormat="1" ht="12.75">
      <c r="C1731" s="779"/>
      <c r="D1731" s="779"/>
      <c r="E1731" s="779"/>
      <c r="F1731" s="779"/>
      <c r="G1731" s="779"/>
      <c r="H1731" s="779"/>
    </row>
    <row r="1732" spans="3:8" s="146" customFormat="1" ht="12.75">
      <c r="C1732" s="779"/>
      <c r="D1732" s="779"/>
      <c r="E1732" s="779"/>
      <c r="F1732" s="779"/>
      <c r="G1732" s="779"/>
      <c r="H1732" s="779"/>
    </row>
    <row r="1733" spans="3:8" s="146" customFormat="1" ht="12.75">
      <c r="C1733" s="779"/>
      <c r="D1733" s="779"/>
      <c r="E1733" s="779"/>
      <c r="F1733" s="779"/>
      <c r="G1733" s="779"/>
      <c r="H1733" s="779"/>
    </row>
    <row r="1734" spans="3:8" s="146" customFormat="1" ht="12.75">
      <c r="C1734" s="779"/>
      <c r="D1734" s="779"/>
      <c r="E1734" s="779"/>
      <c r="F1734" s="779"/>
      <c r="G1734" s="779"/>
      <c r="H1734" s="779"/>
    </row>
    <row r="1735" spans="3:8" s="146" customFormat="1" ht="12.75">
      <c r="C1735" s="779"/>
      <c r="D1735" s="779"/>
      <c r="E1735" s="779"/>
      <c r="F1735" s="779"/>
      <c r="G1735" s="779"/>
      <c r="H1735" s="779"/>
    </row>
    <row r="1736" spans="3:8" s="146" customFormat="1" ht="12.75">
      <c r="C1736" s="779"/>
      <c r="D1736" s="779"/>
      <c r="E1736" s="779"/>
      <c r="F1736" s="779"/>
      <c r="G1736" s="779"/>
      <c r="H1736" s="779"/>
    </row>
    <row r="1737" spans="3:8" s="146" customFormat="1" ht="12.75">
      <c r="C1737" s="779"/>
      <c r="D1737" s="779"/>
      <c r="E1737" s="779"/>
      <c r="F1737" s="779"/>
      <c r="G1737" s="779"/>
      <c r="H1737" s="779"/>
    </row>
    <row r="1738" spans="3:8" s="146" customFormat="1" ht="12.75">
      <c r="C1738" s="779"/>
      <c r="D1738" s="779"/>
      <c r="E1738" s="779"/>
      <c r="F1738" s="779"/>
      <c r="G1738" s="779"/>
      <c r="H1738" s="779"/>
    </row>
    <row r="1739" spans="3:8" s="146" customFormat="1" ht="12.75">
      <c r="C1739" s="779"/>
      <c r="D1739" s="779"/>
      <c r="E1739" s="779"/>
      <c r="F1739" s="779"/>
      <c r="G1739" s="779"/>
      <c r="H1739" s="779"/>
    </row>
    <row r="1740" spans="3:8" s="146" customFormat="1" ht="12.75">
      <c r="C1740" s="779"/>
      <c r="D1740" s="779"/>
      <c r="E1740" s="779"/>
      <c r="F1740" s="779"/>
      <c r="G1740" s="779"/>
      <c r="H1740" s="779"/>
    </row>
    <row r="1741" spans="3:8" s="146" customFormat="1" ht="12.75">
      <c r="C1741" s="779"/>
      <c r="D1741" s="779"/>
      <c r="E1741" s="779"/>
      <c r="F1741" s="779"/>
      <c r="G1741" s="779"/>
      <c r="H1741" s="779"/>
    </row>
    <row r="1742" spans="3:8" s="146" customFormat="1" ht="12.75">
      <c r="C1742" s="779"/>
      <c r="D1742" s="779"/>
      <c r="E1742" s="779"/>
      <c r="F1742" s="779"/>
      <c r="G1742" s="779"/>
      <c r="H1742" s="779"/>
    </row>
    <row r="1743" spans="3:8" s="146" customFormat="1" ht="12.75">
      <c r="C1743" s="779"/>
      <c r="D1743" s="779"/>
      <c r="E1743" s="779"/>
      <c r="F1743" s="779"/>
      <c r="G1743" s="779"/>
      <c r="H1743" s="779"/>
    </row>
    <row r="1744" spans="3:8" s="146" customFormat="1" ht="12.75">
      <c r="C1744" s="779"/>
      <c r="D1744" s="779"/>
      <c r="E1744" s="779"/>
      <c r="F1744" s="779"/>
      <c r="G1744" s="779"/>
      <c r="H1744" s="779"/>
    </row>
    <row r="1745" spans="3:8" s="146" customFormat="1" ht="12.75">
      <c r="C1745" s="779"/>
      <c r="D1745" s="779"/>
      <c r="E1745" s="779"/>
      <c r="F1745" s="779"/>
      <c r="G1745" s="779"/>
      <c r="H1745" s="779"/>
    </row>
    <row r="1746" spans="3:8" s="146" customFormat="1" ht="12.75">
      <c r="C1746" s="779"/>
      <c r="D1746" s="779"/>
      <c r="E1746" s="779"/>
      <c r="F1746" s="779"/>
      <c r="G1746" s="779"/>
      <c r="H1746" s="779"/>
    </row>
    <row r="1747" spans="3:8" s="146" customFormat="1" ht="12.75">
      <c r="C1747" s="779"/>
      <c r="D1747" s="779"/>
      <c r="E1747" s="779"/>
      <c r="F1747" s="779"/>
      <c r="G1747" s="779"/>
      <c r="H1747" s="779"/>
    </row>
    <row r="1748" spans="3:8" s="146" customFormat="1" ht="12.75">
      <c r="C1748" s="779"/>
      <c r="D1748" s="779"/>
      <c r="E1748" s="779"/>
      <c r="F1748" s="779"/>
      <c r="G1748" s="779"/>
      <c r="H1748" s="779"/>
    </row>
    <row r="1749" spans="3:8" s="146" customFormat="1" ht="12.75">
      <c r="C1749" s="779"/>
      <c r="D1749" s="779"/>
      <c r="E1749" s="779"/>
      <c r="F1749" s="779"/>
      <c r="G1749" s="779"/>
      <c r="H1749" s="779"/>
    </row>
    <row r="1750" spans="3:8" s="146" customFormat="1" ht="12.75">
      <c r="C1750" s="779"/>
      <c r="D1750" s="779"/>
      <c r="E1750" s="779"/>
      <c r="F1750" s="779"/>
      <c r="G1750" s="779"/>
      <c r="H1750" s="779"/>
    </row>
    <row r="1751" spans="3:8" s="146" customFormat="1" ht="12.75">
      <c r="C1751" s="779"/>
      <c r="D1751" s="779"/>
      <c r="E1751" s="779"/>
      <c r="F1751" s="779"/>
      <c r="G1751" s="779"/>
      <c r="H1751" s="779"/>
    </row>
    <row r="1752" spans="3:8" s="146" customFormat="1" ht="12.75">
      <c r="C1752" s="779"/>
      <c r="D1752" s="779"/>
      <c r="E1752" s="779"/>
      <c r="F1752" s="779"/>
      <c r="G1752" s="779"/>
      <c r="H1752" s="779"/>
    </row>
    <row r="1753" spans="3:8" s="146" customFormat="1" ht="12.75">
      <c r="C1753" s="779"/>
      <c r="D1753" s="779"/>
      <c r="E1753" s="779"/>
      <c r="F1753" s="779"/>
      <c r="G1753" s="779"/>
      <c r="H1753" s="779"/>
    </row>
    <row r="1754" spans="3:8" s="146" customFormat="1" ht="12.75">
      <c r="C1754" s="779"/>
      <c r="D1754" s="779"/>
      <c r="E1754" s="779"/>
      <c r="F1754" s="779"/>
      <c r="G1754" s="779"/>
      <c r="H1754" s="779"/>
    </row>
    <row r="1755" spans="3:8" s="146" customFormat="1" ht="12.75">
      <c r="C1755" s="779"/>
      <c r="D1755" s="779"/>
      <c r="E1755" s="779"/>
      <c r="F1755" s="779"/>
      <c r="G1755" s="779"/>
      <c r="H1755" s="779"/>
    </row>
    <row r="1756" spans="3:8" s="146" customFormat="1" ht="12.75">
      <c r="C1756" s="779"/>
      <c r="D1756" s="779"/>
      <c r="E1756" s="779"/>
      <c r="F1756" s="779"/>
      <c r="G1756" s="779"/>
      <c r="H1756" s="779"/>
    </row>
    <row r="1757" spans="3:8" s="146" customFormat="1" ht="12.75">
      <c r="C1757" s="779"/>
      <c r="D1757" s="779"/>
      <c r="E1757" s="779"/>
      <c r="F1757" s="779"/>
      <c r="G1757" s="779"/>
      <c r="H1757" s="779"/>
    </row>
    <row r="1758" spans="3:8" s="146" customFormat="1" ht="12.75">
      <c r="C1758" s="779"/>
      <c r="D1758" s="779"/>
      <c r="E1758" s="779"/>
      <c r="F1758" s="779"/>
      <c r="G1758" s="779"/>
      <c r="H1758" s="779"/>
    </row>
    <row r="1759" spans="3:8" s="146" customFormat="1" ht="12.75">
      <c r="C1759" s="779"/>
      <c r="D1759" s="779"/>
      <c r="E1759" s="779"/>
      <c r="F1759" s="779"/>
      <c r="G1759" s="779"/>
      <c r="H1759" s="779"/>
    </row>
    <row r="1760" spans="3:8" s="146" customFormat="1" ht="12.75">
      <c r="C1760" s="779"/>
      <c r="D1760" s="779"/>
      <c r="E1760" s="779"/>
      <c r="F1760" s="779"/>
      <c r="G1760" s="779"/>
      <c r="H1760" s="779"/>
    </row>
    <row r="1761" spans="3:8" s="146" customFormat="1" ht="12.75">
      <c r="C1761" s="779"/>
      <c r="D1761" s="779"/>
      <c r="E1761" s="779"/>
      <c r="F1761" s="779"/>
      <c r="G1761" s="779"/>
      <c r="H1761" s="779"/>
    </row>
    <row r="1762" spans="3:8" s="146" customFormat="1" ht="12.75">
      <c r="C1762" s="779"/>
      <c r="D1762" s="779"/>
      <c r="E1762" s="779"/>
      <c r="F1762" s="779"/>
      <c r="G1762" s="779"/>
      <c r="H1762" s="779"/>
    </row>
    <row r="1763" spans="3:8" s="146" customFormat="1" ht="12.75">
      <c r="C1763" s="779"/>
      <c r="D1763" s="779"/>
      <c r="E1763" s="779"/>
      <c r="F1763" s="779"/>
      <c r="G1763" s="779"/>
      <c r="H1763" s="779"/>
    </row>
    <row r="1764" spans="3:8" s="146" customFormat="1" ht="12.75">
      <c r="C1764" s="779"/>
      <c r="D1764" s="779"/>
      <c r="E1764" s="779"/>
      <c r="F1764" s="779"/>
      <c r="G1764" s="779"/>
      <c r="H1764" s="779"/>
    </row>
    <row r="1765" spans="3:8" s="146" customFormat="1" ht="12.75">
      <c r="C1765" s="779"/>
      <c r="D1765" s="779"/>
      <c r="E1765" s="779"/>
      <c r="F1765" s="779"/>
      <c r="G1765" s="779"/>
      <c r="H1765" s="779"/>
    </row>
    <row r="1766" spans="3:8" s="146" customFormat="1" ht="12.75">
      <c r="C1766" s="779"/>
      <c r="D1766" s="779"/>
      <c r="E1766" s="779"/>
      <c r="F1766" s="779"/>
      <c r="G1766" s="779"/>
      <c r="H1766" s="779"/>
    </row>
    <row r="1767" spans="3:8" s="146" customFormat="1" ht="12.75">
      <c r="C1767" s="779"/>
      <c r="D1767" s="779"/>
      <c r="E1767" s="779"/>
      <c r="F1767" s="779"/>
      <c r="G1767" s="779"/>
      <c r="H1767" s="779"/>
    </row>
    <row r="1768" spans="3:8" s="146" customFormat="1" ht="12.75">
      <c r="C1768" s="779"/>
      <c r="D1768" s="779"/>
      <c r="E1768" s="779"/>
      <c r="F1768" s="779"/>
      <c r="G1768" s="779"/>
      <c r="H1768" s="779"/>
    </row>
    <row r="1769" spans="3:8" s="146" customFormat="1" ht="12.75">
      <c r="C1769" s="779"/>
      <c r="D1769" s="779"/>
      <c r="E1769" s="779"/>
      <c r="F1769" s="779"/>
      <c r="G1769" s="779"/>
      <c r="H1769" s="779"/>
    </row>
    <row r="1770" spans="3:8" s="146" customFormat="1" ht="12.75">
      <c r="C1770" s="779"/>
      <c r="D1770" s="779"/>
      <c r="E1770" s="779"/>
      <c r="F1770" s="779"/>
      <c r="G1770" s="779"/>
      <c r="H1770" s="779"/>
    </row>
    <row r="1771" spans="3:8" s="146" customFormat="1" ht="12.75">
      <c r="C1771" s="779"/>
      <c r="D1771" s="779"/>
      <c r="E1771" s="779"/>
      <c r="F1771" s="779"/>
      <c r="G1771" s="779"/>
      <c r="H1771" s="779"/>
    </row>
    <row r="1772" spans="3:8" s="146" customFormat="1" ht="12.75">
      <c r="C1772" s="779"/>
      <c r="D1772" s="779"/>
      <c r="E1772" s="779"/>
      <c r="F1772" s="779"/>
      <c r="G1772" s="779"/>
      <c r="H1772" s="779"/>
    </row>
    <row r="1773" spans="3:8" s="146" customFormat="1" ht="12.75">
      <c r="C1773" s="779"/>
      <c r="D1773" s="779"/>
      <c r="E1773" s="779"/>
      <c r="F1773" s="779"/>
      <c r="G1773" s="779"/>
      <c r="H1773" s="779"/>
    </row>
    <row r="1774" spans="3:8" s="146" customFormat="1" ht="12.75">
      <c r="C1774" s="779"/>
      <c r="D1774" s="779"/>
      <c r="E1774" s="779"/>
      <c r="F1774" s="779"/>
      <c r="G1774" s="779"/>
      <c r="H1774" s="779"/>
    </row>
    <row r="1775" spans="3:8" s="146" customFormat="1" ht="12.75">
      <c r="C1775" s="779"/>
      <c r="D1775" s="779"/>
      <c r="E1775" s="779"/>
      <c r="F1775" s="779"/>
      <c r="G1775" s="779"/>
      <c r="H1775" s="779"/>
    </row>
    <row r="1776" spans="3:8" s="146" customFormat="1" ht="12.75">
      <c r="C1776" s="779"/>
      <c r="D1776" s="779"/>
      <c r="E1776" s="779"/>
      <c r="F1776" s="779"/>
      <c r="G1776" s="779"/>
      <c r="H1776" s="779"/>
    </row>
    <row r="1777" spans="3:8" s="146" customFormat="1" ht="12.75">
      <c r="C1777" s="779"/>
      <c r="D1777" s="779"/>
      <c r="E1777" s="779"/>
      <c r="F1777" s="779"/>
      <c r="G1777" s="779"/>
      <c r="H1777" s="779"/>
    </row>
    <row r="1778" spans="3:8" s="146" customFormat="1" ht="12.75">
      <c r="C1778" s="779"/>
      <c r="D1778" s="779"/>
      <c r="E1778" s="779"/>
      <c r="F1778" s="779"/>
      <c r="G1778" s="779"/>
      <c r="H1778" s="779"/>
    </row>
    <row r="1779" spans="3:8" s="146" customFormat="1" ht="12.75">
      <c r="C1779" s="779"/>
      <c r="D1779" s="779"/>
      <c r="E1779" s="779"/>
      <c r="F1779" s="779"/>
      <c r="G1779" s="779"/>
      <c r="H1779" s="779"/>
    </row>
    <row r="1780" spans="3:8" s="146" customFormat="1" ht="12.75">
      <c r="C1780" s="779"/>
      <c r="D1780" s="779"/>
      <c r="E1780" s="779"/>
      <c r="F1780" s="779"/>
      <c r="G1780" s="779"/>
      <c r="H1780" s="779"/>
    </row>
    <row r="1781" spans="3:8" s="146" customFormat="1" ht="12.75">
      <c r="C1781" s="779"/>
      <c r="D1781" s="779"/>
      <c r="E1781" s="779"/>
      <c r="F1781" s="779"/>
      <c r="G1781" s="779"/>
      <c r="H1781" s="779"/>
    </row>
    <row r="1782" spans="3:8" s="146" customFormat="1" ht="12.75">
      <c r="C1782" s="779"/>
      <c r="D1782" s="779"/>
      <c r="E1782" s="779"/>
      <c r="F1782" s="779"/>
      <c r="G1782" s="779"/>
      <c r="H1782" s="779"/>
    </row>
    <row r="1783" spans="3:8" s="146" customFormat="1" ht="12.75">
      <c r="C1783" s="779"/>
      <c r="D1783" s="779"/>
      <c r="E1783" s="779"/>
      <c r="F1783" s="779"/>
      <c r="G1783" s="779"/>
      <c r="H1783" s="779"/>
    </row>
    <row r="1784" spans="3:8" s="146" customFormat="1" ht="12.75">
      <c r="C1784" s="779"/>
      <c r="D1784" s="779"/>
      <c r="E1784" s="779"/>
      <c r="F1784" s="779"/>
      <c r="G1784" s="779"/>
      <c r="H1784" s="779"/>
    </row>
    <row r="1785" spans="3:8" s="146" customFormat="1" ht="12.75">
      <c r="C1785" s="779"/>
      <c r="D1785" s="779"/>
      <c r="E1785" s="779"/>
      <c r="F1785" s="779"/>
      <c r="G1785" s="779"/>
      <c r="H1785" s="779"/>
    </row>
    <row r="1786" spans="3:8" s="146" customFormat="1" ht="12.75">
      <c r="C1786" s="779"/>
      <c r="D1786" s="779"/>
      <c r="E1786" s="779"/>
      <c r="F1786" s="779"/>
      <c r="G1786" s="779"/>
      <c r="H1786" s="779"/>
    </row>
    <row r="1787" spans="3:8" s="146" customFormat="1" ht="12.75">
      <c r="C1787" s="779"/>
      <c r="D1787" s="779"/>
      <c r="E1787" s="779"/>
      <c r="F1787" s="779"/>
      <c r="G1787" s="779"/>
      <c r="H1787" s="779"/>
    </row>
    <row r="1788" spans="3:8" s="146" customFormat="1" ht="12.75">
      <c r="C1788" s="779"/>
      <c r="D1788" s="779"/>
      <c r="E1788" s="779"/>
      <c r="F1788" s="779"/>
      <c r="G1788" s="779"/>
      <c r="H1788" s="779"/>
    </row>
    <row r="1789" spans="3:8" s="146" customFormat="1" ht="12.75">
      <c r="C1789" s="779"/>
      <c r="D1789" s="779"/>
      <c r="E1789" s="779"/>
      <c r="F1789" s="779"/>
      <c r="G1789" s="779"/>
      <c r="H1789" s="779"/>
    </row>
    <row r="1790" spans="3:8" s="146" customFormat="1" ht="12.75">
      <c r="C1790" s="779"/>
      <c r="D1790" s="779"/>
      <c r="E1790" s="779"/>
      <c r="F1790" s="779"/>
      <c r="G1790" s="779"/>
      <c r="H1790" s="779"/>
    </row>
    <row r="1791" spans="3:8" s="146" customFormat="1" ht="12.75">
      <c r="C1791" s="779"/>
      <c r="D1791" s="779"/>
      <c r="E1791" s="779"/>
      <c r="F1791" s="779"/>
      <c r="G1791" s="779"/>
      <c r="H1791" s="779"/>
    </row>
    <row r="1792" spans="3:8" s="146" customFormat="1" ht="12.75">
      <c r="C1792" s="779"/>
      <c r="D1792" s="779"/>
      <c r="E1792" s="779"/>
      <c r="F1792" s="779"/>
      <c r="G1792" s="779"/>
      <c r="H1792" s="779"/>
    </row>
    <row r="1793" spans="3:8" s="146" customFormat="1" ht="12.75">
      <c r="C1793" s="779"/>
      <c r="D1793" s="779"/>
      <c r="E1793" s="779"/>
      <c r="F1793" s="779"/>
      <c r="G1793" s="779"/>
      <c r="H1793" s="779"/>
    </row>
    <row r="1794" spans="3:8" s="146" customFormat="1" ht="12.75">
      <c r="C1794" s="779"/>
      <c r="D1794" s="779"/>
      <c r="E1794" s="779"/>
      <c r="F1794" s="779"/>
      <c r="G1794" s="779"/>
      <c r="H1794" s="779"/>
    </row>
    <row r="1795" spans="3:8" s="146" customFormat="1" ht="12.75">
      <c r="C1795" s="779"/>
      <c r="D1795" s="779"/>
      <c r="E1795" s="779"/>
      <c r="F1795" s="779"/>
      <c r="G1795" s="779"/>
      <c r="H1795" s="779"/>
    </row>
    <row r="1796" spans="3:8" s="146" customFormat="1" ht="12.75">
      <c r="C1796" s="779"/>
      <c r="D1796" s="779"/>
      <c r="E1796" s="779"/>
      <c r="F1796" s="779"/>
      <c r="G1796" s="779"/>
      <c r="H1796" s="779"/>
    </row>
    <row r="1797" spans="3:8" s="146" customFormat="1" ht="12.75">
      <c r="C1797" s="779"/>
      <c r="D1797" s="779"/>
      <c r="E1797" s="779"/>
      <c r="F1797" s="779"/>
      <c r="G1797" s="779"/>
      <c r="H1797" s="779"/>
    </row>
    <row r="1798" spans="3:8" s="146" customFormat="1" ht="12.75">
      <c r="C1798" s="779"/>
      <c r="D1798" s="779"/>
      <c r="E1798" s="779"/>
      <c r="F1798" s="779"/>
      <c r="G1798" s="779"/>
      <c r="H1798" s="779"/>
    </row>
    <row r="1799" spans="3:8" s="146" customFormat="1" ht="12.75">
      <c r="C1799" s="779"/>
      <c r="D1799" s="779"/>
      <c r="E1799" s="779"/>
      <c r="F1799" s="779"/>
      <c r="G1799" s="779"/>
      <c r="H1799" s="779"/>
    </row>
    <row r="1800" spans="3:8" s="146" customFormat="1" ht="12.75">
      <c r="C1800" s="779"/>
      <c r="D1800" s="779"/>
      <c r="E1800" s="779"/>
      <c r="F1800" s="779"/>
      <c r="G1800" s="779"/>
      <c r="H1800" s="779"/>
    </row>
    <row r="1801" spans="3:8" s="146" customFormat="1" ht="12.75">
      <c r="C1801" s="779"/>
      <c r="D1801" s="779"/>
      <c r="E1801" s="779"/>
      <c r="F1801" s="779"/>
      <c r="G1801" s="779"/>
      <c r="H1801" s="779"/>
    </row>
    <row r="1802" spans="3:8" s="146" customFormat="1" ht="12.75">
      <c r="C1802" s="779"/>
      <c r="D1802" s="779"/>
      <c r="E1802" s="779"/>
      <c r="F1802" s="779"/>
      <c r="G1802" s="779"/>
      <c r="H1802" s="779"/>
    </row>
    <row r="1803" spans="3:8" s="146" customFormat="1" ht="12.75">
      <c r="C1803" s="779"/>
      <c r="D1803" s="779"/>
      <c r="E1803" s="779"/>
      <c r="F1803" s="779"/>
      <c r="G1803" s="779"/>
      <c r="H1803" s="779"/>
    </row>
    <row r="1804" spans="3:8" s="146" customFormat="1" ht="12.75">
      <c r="C1804" s="779"/>
      <c r="D1804" s="779"/>
      <c r="E1804" s="779"/>
      <c r="F1804" s="779"/>
      <c r="G1804" s="779"/>
      <c r="H1804" s="779"/>
    </row>
    <row r="1805" spans="3:8" s="146" customFormat="1" ht="12.75">
      <c r="C1805" s="779"/>
      <c r="D1805" s="779"/>
      <c r="E1805" s="779"/>
      <c r="F1805" s="779"/>
      <c r="G1805" s="779"/>
      <c r="H1805" s="779"/>
    </row>
    <row r="1806" spans="3:8" s="146" customFormat="1" ht="12.75">
      <c r="C1806" s="779"/>
      <c r="D1806" s="779"/>
      <c r="E1806" s="779"/>
      <c r="F1806" s="779"/>
      <c r="G1806" s="779"/>
      <c r="H1806" s="779"/>
    </row>
    <row r="1807" spans="3:8" s="146" customFormat="1" ht="12.75">
      <c r="C1807" s="779"/>
      <c r="D1807" s="779"/>
      <c r="E1807" s="779"/>
      <c r="F1807" s="779"/>
      <c r="G1807" s="779"/>
      <c r="H1807" s="779"/>
    </row>
    <row r="1808" spans="3:8" s="146" customFormat="1" ht="12.75">
      <c r="C1808" s="779"/>
      <c r="D1808" s="779"/>
      <c r="E1808" s="779"/>
      <c r="F1808" s="779"/>
      <c r="G1808" s="779"/>
      <c r="H1808" s="779"/>
    </row>
    <row r="1809" spans="3:8" s="146" customFormat="1" ht="12.75">
      <c r="C1809" s="779"/>
      <c r="D1809" s="779"/>
      <c r="E1809" s="779"/>
      <c r="F1809" s="779"/>
      <c r="G1809" s="779"/>
      <c r="H1809" s="779"/>
    </row>
    <row r="1810" spans="3:8" s="146" customFormat="1" ht="12.75">
      <c r="C1810" s="779"/>
      <c r="D1810" s="779"/>
      <c r="E1810" s="779"/>
      <c r="F1810" s="779"/>
      <c r="G1810" s="779"/>
      <c r="H1810" s="779"/>
    </row>
    <row r="1811" spans="3:8" s="146" customFormat="1" ht="12.75">
      <c r="C1811" s="779"/>
      <c r="D1811" s="779"/>
      <c r="E1811" s="779"/>
      <c r="F1811" s="779"/>
      <c r="G1811" s="779"/>
      <c r="H1811" s="779"/>
    </row>
    <row r="1812" spans="3:8" s="146" customFormat="1" ht="12.75">
      <c r="C1812" s="779"/>
      <c r="D1812" s="779"/>
      <c r="E1812" s="779"/>
      <c r="F1812" s="779"/>
      <c r="G1812" s="779"/>
      <c r="H1812" s="779"/>
    </row>
    <row r="1813" spans="3:8" s="146" customFormat="1" ht="12.75">
      <c r="C1813" s="779"/>
      <c r="D1813" s="779"/>
      <c r="E1813" s="779"/>
      <c r="F1813" s="779"/>
      <c r="G1813" s="779"/>
      <c r="H1813" s="779"/>
    </row>
    <row r="1814" spans="3:8" s="146" customFormat="1" ht="12.75">
      <c r="C1814" s="779"/>
      <c r="D1814" s="779"/>
      <c r="E1814" s="779"/>
      <c r="F1814" s="779"/>
      <c r="G1814" s="779"/>
      <c r="H1814" s="779"/>
    </row>
    <row r="1815" spans="3:8" s="146" customFormat="1" ht="12.75">
      <c r="C1815" s="779"/>
      <c r="D1815" s="779"/>
      <c r="E1815" s="779"/>
      <c r="F1815" s="779"/>
      <c r="G1815" s="779"/>
      <c r="H1815" s="779"/>
    </row>
    <row r="1816" spans="3:8" s="146" customFormat="1" ht="12.75">
      <c r="C1816" s="779"/>
      <c r="D1816" s="779"/>
      <c r="E1816" s="779"/>
      <c r="F1816" s="779"/>
      <c r="G1816" s="779"/>
      <c r="H1816" s="779"/>
    </row>
    <row r="1817" spans="3:8" s="146" customFormat="1" ht="12.75">
      <c r="C1817" s="779"/>
      <c r="D1817" s="779"/>
      <c r="E1817" s="779"/>
      <c r="F1817" s="779"/>
      <c r="G1817" s="779"/>
      <c r="H1817" s="779"/>
    </row>
    <row r="1818" spans="3:8" s="146" customFormat="1" ht="12.75">
      <c r="C1818" s="779"/>
      <c r="D1818" s="779"/>
      <c r="E1818" s="779"/>
      <c r="F1818" s="779"/>
      <c r="G1818" s="779"/>
      <c r="H1818" s="779"/>
    </row>
    <row r="1819" spans="3:8" s="146" customFormat="1" ht="12.75">
      <c r="C1819" s="779"/>
      <c r="D1819" s="779"/>
      <c r="E1819" s="779"/>
      <c r="F1819" s="779"/>
      <c r="G1819" s="779"/>
      <c r="H1819" s="779"/>
    </row>
    <row r="1820" spans="3:8" s="146" customFormat="1" ht="12.75">
      <c r="C1820" s="779"/>
      <c r="D1820" s="779"/>
      <c r="E1820" s="779"/>
      <c r="F1820" s="779"/>
      <c r="G1820" s="779"/>
      <c r="H1820" s="779"/>
    </row>
    <row r="1821" spans="3:8" s="146" customFormat="1" ht="12.75">
      <c r="C1821" s="779"/>
      <c r="D1821" s="779"/>
      <c r="E1821" s="779"/>
      <c r="F1821" s="779"/>
      <c r="G1821" s="779"/>
      <c r="H1821" s="779"/>
    </row>
    <row r="1822" spans="3:8" s="146" customFormat="1" ht="12.75">
      <c r="C1822" s="779"/>
      <c r="D1822" s="779"/>
      <c r="E1822" s="779"/>
      <c r="F1822" s="779"/>
      <c r="G1822" s="779"/>
      <c r="H1822" s="779"/>
    </row>
    <row r="1823" spans="3:8" s="146" customFormat="1" ht="12.75">
      <c r="C1823" s="779"/>
      <c r="D1823" s="779"/>
      <c r="E1823" s="779"/>
      <c r="F1823" s="779"/>
      <c r="G1823" s="779"/>
      <c r="H1823" s="779"/>
    </row>
    <row r="1824" spans="3:8" s="146" customFormat="1" ht="12.75">
      <c r="C1824" s="779"/>
      <c r="D1824" s="779"/>
      <c r="E1824" s="779"/>
      <c r="F1824" s="779"/>
      <c r="G1824" s="779"/>
      <c r="H1824" s="779"/>
    </row>
    <row r="1825" spans="3:8" s="146" customFormat="1" ht="12.75">
      <c r="C1825" s="779"/>
      <c r="D1825" s="779"/>
      <c r="E1825" s="779"/>
      <c r="F1825" s="779"/>
      <c r="G1825" s="779"/>
      <c r="H1825" s="779"/>
    </row>
    <row r="1826" spans="3:8" s="146" customFormat="1" ht="12.75">
      <c r="C1826" s="779"/>
      <c r="D1826" s="779"/>
      <c r="E1826" s="779"/>
      <c r="F1826" s="779"/>
      <c r="G1826" s="779"/>
      <c r="H1826" s="779"/>
    </row>
    <row r="1827" spans="3:8" s="146" customFormat="1" ht="12.75">
      <c r="C1827" s="779"/>
      <c r="D1827" s="779"/>
      <c r="E1827" s="779"/>
      <c r="F1827" s="779"/>
      <c r="G1827" s="779"/>
      <c r="H1827" s="779"/>
    </row>
    <row r="1828" spans="3:8" s="146" customFormat="1" ht="12.75">
      <c r="C1828" s="779"/>
      <c r="D1828" s="779"/>
      <c r="E1828" s="779"/>
      <c r="F1828" s="779"/>
      <c r="G1828" s="779"/>
      <c r="H1828" s="779"/>
    </row>
    <row r="1829" spans="3:8" s="146" customFormat="1" ht="12.75">
      <c r="C1829" s="779"/>
      <c r="D1829" s="779"/>
      <c r="E1829" s="779"/>
      <c r="F1829" s="779"/>
      <c r="G1829" s="779"/>
      <c r="H1829" s="779"/>
    </row>
    <row r="1830" spans="3:8" s="146" customFormat="1" ht="12.75">
      <c r="C1830" s="779"/>
      <c r="D1830" s="779"/>
      <c r="E1830" s="779"/>
      <c r="F1830" s="779"/>
      <c r="G1830" s="779"/>
      <c r="H1830" s="779"/>
    </row>
    <row r="1831" spans="3:8" s="146" customFormat="1" ht="12.75">
      <c r="C1831" s="779"/>
      <c r="D1831" s="779"/>
      <c r="E1831" s="779"/>
      <c r="F1831" s="779"/>
      <c r="G1831" s="779"/>
      <c r="H1831" s="779"/>
    </row>
    <row r="1832" spans="3:8" s="146" customFormat="1" ht="12.75">
      <c r="C1832" s="779"/>
      <c r="D1832" s="779"/>
      <c r="E1832" s="779"/>
      <c r="F1832" s="779"/>
      <c r="G1832" s="779"/>
      <c r="H1832" s="779"/>
    </row>
    <row r="1833" spans="3:8" s="146" customFormat="1" ht="12.75">
      <c r="C1833" s="779"/>
      <c r="D1833" s="779"/>
      <c r="E1833" s="779"/>
      <c r="F1833" s="779"/>
      <c r="G1833" s="779"/>
      <c r="H1833" s="779"/>
    </row>
    <row r="1834" spans="3:8" s="146" customFormat="1" ht="12.75">
      <c r="C1834" s="779"/>
      <c r="D1834" s="779"/>
      <c r="E1834" s="779"/>
      <c r="F1834" s="779"/>
      <c r="G1834" s="779"/>
      <c r="H1834" s="779"/>
    </row>
    <row r="1835" spans="3:8" s="146" customFormat="1" ht="12.75">
      <c r="C1835" s="779"/>
      <c r="D1835" s="779"/>
      <c r="E1835" s="779"/>
      <c r="F1835" s="779"/>
      <c r="G1835" s="779"/>
      <c r="H1835" s="779"/>
    </row>
    <row r="1836" spans="3:8" s="146" customFormat="1" ht="12.75">
      <c r="C1836" s="779"/>
      <c r="D1836" s="779"/>
      <c r="E1836" s="779"/>
      <c r="F1836" s="779"/>
      <c r="G1836" s="779"/>
      <c r="H1836" s="779"/>
    </row>
    <row r="1837" spans="3:8" s="146" customFormat="1" ht="12.75">
      <c r="C1837" s="779"/>
      <c r="D1837" s="779"/>
      <c r="E1837" s="779"/>
      <c r="F1837" s="779"/>
      <c r="G1837" s="779"/>
      <c r="H1837" s="779"/>
    </row>
    <row r="1838" spans="3:8" s="146" customFormat="1" ht="12.75">
      <c r="C1838" s="779"/>
      <c r="D1838" s="779"/>
      <c r="E1838" s="779"/>
      <c r="F1838" s="779"/>
      <c r="G1838" s="779"/>
      <c r="H1838" s="779"/>
    </row>
    <row r="1839" spans="3:8" s="146" customFormat="1" ht="12.75">
      <c r="C1839" s="779"/>
      <c r="D1839" s="779"/>
      <c r="E1839" s="779"/>
      <c r="F1839" s="779"/>
      <c r="G1839" s="779"/>
      <c r="H1839" s="779"/>
    </row>
    <row r="1840" spans="3:8" s="146" customFormat="1" ht="12.75">
      <c r="C1840" s="779"/>
      <c r="D1840" s="779"/>
      <c r="E1840" s="779"/>
      <c r="F1840" s="779"/>
      <c r="G1840" s="779"/>
      <c r="H1840" s="779"/>
    </row>
    <row r="1841" spans="3:8" s="146" customFormat="1" ht="12.75">
      <c r="C1841" s="779"/>
      <c r="D1841" s="779"/>
      <c r="E1841" s="779"/>
      <c r="F1841" s="779"/>
      <c r="G1841" s="779"/>
      <c r="H1841" s="779"/>
    </row>
    <row r="1842" spans="3:8" s="146" customFormat="1" ht="12.75">
      <c r="C1842" s="779"/>
      <c r="D1842" s="779"/>
      <c r="E1842" s="779"/>
      <c r="F1842" s="779"/>
      <c r="G1842" s="779"/>
      <c r="H1842" s="779"/>
    </row>
    <row r="1843" spans="3:8" s="146" customFormat="1" ht="12.75">
      <c r="C1843" s="779"/>
      <c r="D1843" s="779"/>
      <c r="E1843" s="779"/>
      <c r="F1843" s="779"/>
      <c r="G1843" s="779"/>
      <c r="H1843" s="779"/>
    </row>
    <row r="1844" spans="3:8" s="146" customFormat="1" ht="12.75">
      <c r="C1844" s="779"/>
      <c r="D1844" s="779"/>
      <c r="E1844" s="779"/>
      <c r="F1844" s="779"/>
      <c r="G1844" s="779"/>
      <c r="H1844" s="779"/>
    </row>
    <row r="1845" spans="3:8" s="146" customFormat="1" ht="12.75">
      <c r="C1845" s="779"/>
      <c r="D1845" s="779"/>
      <c r="E1845" s="779"/>
      <c r="F1845" s="779"/>
      <c r="G1845" s="779"/>
      <c r="H1845" s="779"/>
    </row>
    <row r="1846" spans="3:8" s="146" customFormat="1" ht="12.75">
      <c r="C1846" s="779"/>
      <c r="D1846" s="779"/>
      <c r="E1846" s="779"/>
      <c r="F1846" s="779"/>
      <c r="G1846" s="779"/>
      <c r="H1846" s="779"/>
    </row>
    <row r="1847" spans="3:8" s="146" customFormat="1" ht="12.75">
      <c r="C1847" s="779"/>
      <c r="D1847" s="779"/>
      <c r="E1847" s="779"/>
      <c r="F1847" s="779"/>
      <c r="G1847" s="779"/>
      <c r="H1847" s="779"/>
    </row>
    <row r="1848" spans="3:8" s="146" customFormat="1" ht="12.75">
      <c r="C1848" s="779"/>
      <c r="D1848" s="779"/>
      <c r="E1848" s="779"/>
      <c r="F1848" s="779"/>
      <c r="G1848" s="779"/>
      <c r="H1848" s="779"/>
    </row>
    <row r="1849" spans="3:8" s="146" customFormat="1" ht="12.75">
      <c r="C1849" s="779"/>
      <c r="D1849" s="779"/>
      <c r="E1849" s="779"/>
      <c r="F1849" s="779"/>
      <c r="G1849" s="779"/>
      <c r="H1849" s="779"/>
    </row>
    <row r="1850" spans="3:8" s="146" customFormat="1" ht="12.75">
      <c r="C1850" s="779"/>
      <c r="D1850" s="779"/>
      <c r="E1850" s="779"/>
      <c r="F1850" s="779"/>
      <c r="G1850" s="779"/>
      <c r="H1850" s="779"/>
    </row>
    <row r="1851" spans="3:8" s="146" customFormat="1" ht="12.75">
      <c r="C1851" s="779"/>
      <c r="D1851" s="779"/>
      <c r="E1851" s="779"/>
      <c r="F1851" s="779"/>
      <c r="G1851" s="779"/>
      <c r="H1851" s="779"/>
    </row>
    <row r="1852" spans="3:8" s="146" customFormat="1" ht="12.75">
      <c r="C1852" s="779"/>
      <c r="D1852" s="779"/>
      <c r="E1852" s="779"/>
      <c r="F1852" s="779"/>
      <c r="G1852" s="779"/>
      <c r="H1852" s="779"/>
    </row>
    <row r="1853" spans="3:8" s="146" customFormat="1" ht="12.75">
      <c r="C1853" s="779"/>
      <c r="D1853" s="779"/>
      <c r="E1853" s="779"/>
      <c r="F1853" s="779"/>
      <c r="G1853" s="779"/>
      <c r="H1853" s="779"/>
    </row>
    <row r="1854" spans="3:8" s="146" customFormat="1" ht="12.75">
      <c r="C1854" s="779"/>
      <c r="D1854" s="779"/>
      <c r="E1854" s="779"/>
      <c r="F1854" s="779"/>
      <c r="G1854" s="779"/>
      <c r="H1854" s="779"/>
    </row>
    <row r="1855" spans="3:8" s="146" customFormat="1" ht="12.75">
      <c r="C1855" s="779"/>
      <c r="D1855" s="779"/>
      <c r="E1855" s="779"/>
      <c r="F1855" s="779"/>
      <c r="G1855" s="779"/>
      <c r="H1855" s="779"/>
    </row>
    <row r="1856" spans="3:8" s="146" customFormat="1" ht="12.75">
      <c r="C1856" s="779"/>
      <c r="D1856" s="779"/>
      <c r="E1856" s="779"/>
      <c r="F1856" s="779"/>
      <c r="G1856" s="779"/>
      <c r="H1856" s="779"/>
    </row>
    <row r="1857" spans="3:8" s="146" customFormat="1" ht="12.75">
      <c r="C1857" s="779"/>
      <c r="D1857" s="779"/>
      <c r="E1857" s="779"/>
      <c r="F1857" s="779"/>
      <c r="G1857" s="779"/>
      <c r="H1857" s="779"/>
    </row>
    <row r="1858" spans="3:8" s="146" customFormat="1" ht="12.75">
      <c r="C1858" s="779"/>
      <c r="D1858" s="779"/>
      <c r="E1858" s="779"/>
      <c r="F1858" s="779"/>
      <c r="G1858" s="779"/>
      <c r="H1858" s="779"/>
    </row>
    <row r="1859" spans="3:8" s="146" customFormat="1" ht="12.75">
      <c r="C1859" s="779"/>
      <c r="D1859" s="779"/>
      <c r="E1859" s="779"/>
      <c r="F1859" s="779"/>
      <c r="G1859" s="779"/>
      <c r="H1859" s="779"/>
    </row>
    <row r="1860" spans="3:8" s="146" customFormat="1" ht="12.75">
      <c r="C1860" s="779"/>
      <c r="D1860" s="779"/>
      <c r="E1860" s="779"/>
      <c r="F1860" s="779"/>
      <c r="G1860" s="779"/>
      <c r="H1860" s="779"/>
    </row>
    <row r="1861" spans="3:8" s="146" customFormat="1" ht="12.75">
      <c r="C1861" s="779"/>
      <c r="D1861" s="779"/>
      <c r="E1861" s="779"/>
      <c r="F1861" s="779"/>
      <c r="G1861" s="779"/>
      <c r="H1861" s="779"/>
    </row>
    <row r="1862" spans="3:8" s="146" customFormat="1" ht="12.75">
      <c r="C1862" s="779"/>
      <c r="D1862" s="779"/>
      <c r="E1862" s="779"/>
      <c r="F1862" s="779"/>
      <c r="G1862" s="779"/>
      <c r="H1862" s="779"/>
    </row>
    <row r="1863" spans="3:8" s="146" customFormat="1" ht="12.75">
      <c r="C1863" s="779"/>
      <c r="D1863" s="779"/>
      <c r="E1863" s="779"/>
      <c r="F1863" s="779"/>
      <c r="G1863" s="779"/>
      <c r="H1863" s="779"/>
    </row>
    <row r="1864" spans="3:8" s="146" customFormat="1" ht="12.75">
      <c r="C1864" s="779"/>
      <c r="D1864" s="779"/>
      <c r="E1864" s="779"/>
      <c r="F1864" s="779"/>
      <c r="G1864" s="779"/>
      <c r="H1864" s="779"/>
    </row>
    <row r="1865" spans="3:8" s="146" customFormat="1" ht="12.75">
      <c r="C1865" s="779"/>
      <c r="D1865" s="779"/>
      <c r="E1865" s="779"/>
      <c r="F1865" s="779"/>
      <c r="G1865" s="779"/>
      <c r="H1865" s="779"/>
    </row>
    <row r="1866" spans="3:8" s="146" customFormat="1" ht="12.75">
      <c r="C1866" s="779"/>
      <c r="D1866" s="779"/>
      <c r="E1866" s="779"/>
      <c r="F1866" s="779"/>
      <c r="G1866" s="779"/>
      <c r="H1866" s="779"/>
    </row>
    <row r="1867" spans="3:8" s="146" customFormat="1" ht="12.75">
      <c r="C1867" s="779"/>
      <c r="D1867" s="779"/>
      <c r="E1867" s="779"/>
      <c r="F1867" s="779"/>
      <c r="G1867" s="779"/>
      <c r="H1867" s="779"/>
    </row>
    <row r="1868" spans="3:8" s="146" customFormat="1" ht="12.75">
      <c r="C1868" s="779"/>
      <c r="D1868" s="779"/>
      <c r="E1868" s="779"/>
      <c r="F1868" s="779"/>
      <c r="G1868" s="779"/>
      <c r="H1868" s="779"/>
    </row>
    <row r="1869" spans="3:8" s="146" customFormat="1" ht="12.75">
      <c r="C1869" s="779"/>
      <c r="D1869" s="779"/>
      <c r="E1869" s="779"/>
      <c r="F1869" s="779"/>
      <c r="G1869" s="779"/>
      <c r="H1869" s="779"/>
    </row>
    <row r="1870" spans="3:8" s="146" customFormat="1" ht="12.75">
      <c r="C1870" s="779"/>
      <c r="D1870" s="779"/>
      <c r="E1870" s="779"/>
      <c r="F1870" s="779"/>
      <c r="G1870" s="779"/>
      <c r="H1870" s="779"/>
    </row>
    <row r="1871" spans="3:8" s="146" customFormat="1" ht="12.75">
      <c r="C1871" s="779"/>
      <c r="D1871" s="779"/>
      <c r="E1871" s="779"/>
      <c r="F1871" s="779"/>
      <c r="G1871" s="779"/>
      <c r="H1871" s="779"/>
    </row>
    <row r="1872" spans="3:8" s="146" customFormat="1" ht="12.75">
      <c r="C1872" s="779"/>
      <c r="D1872" s="779"/>
      <c r="E1872" s="779"/>
      <c r="F1872" s="779"/>
      <c r="G1872" s="779"/>
      <c r="H1872" s="779"/>
    </row>
    <row r="1873" spans="3:8" s="146" customFormat="1" ht="12.75">
      <c r="C1873" s="779"/>
      <c r="D1873" s="779"/>
      <c r="E1873" s="779"/>
      <c r="F1873" s="779"/>
      <c r="G1873" s="779"/>
      <c r="H1873" s="779"/>
    </row>
    <row r="1874" spans="3:8" s="146" customFormat="1" ht="12.75">
      <c r="C1874" s="779"/>
      <c r="D1874" s="779"/>
      <c r="E1874" s="779"/>
      <c r="F1874" s="779"/>
      <c r="G1874" s="779"/>
      <c r="H1874" s="779"/>
    </row>
    <row r="1875" spans="3:8" s="146" customFormat="1" ht="12.75">
      <c r="C1875" s="779"/>
      <c r="D1875" s="779"/>
      <c r="E1875" s="779"/>
      <c r="F1875" s="779"/>
      <c r="G1875" s="779"/>
      <c r="H1875" s="779"/>
    </row>
    <row r="1876" spans="3:8" s="146" customFormat="1" ht="12.75">
      <c r="C1876" s="779"/>
      <c r="D1876" s="779"/>
      <c r="E1876" s="779"/>
      <c r="F1876" s="779"/>
      <c r="G1876" s="779"/>
      <c r="H1876" s="779"/>
    </row>
    <row r="1877" spans="3:8" s="146" customFormat="1" ht="12.75">
      <c r="C1877" s="779"/>
      <c r="D1877" s="779"/>
      <c r="E1877" s="779"/>
      <c r="F1877" s="779"/>
      <c r="G1877" s="779"/>
      <c r="H1877" s="779"/>
    </row>
    <row r="1878" spans="3:8" s="146" customFormat="1" ht="12.75">
      <c r="C1878" s="779"/>
      <c r="D1878" s="779"/>
      <c r="E1878" s="779"/>
      <c r="F1878" s="779"/>
      <c r="G1878" s="779"/>
      <c r="H1878" s="779"/>
    </row>
    <row r="1879" spans="3:8" s="146" customFormat="1" ht="12.75">
      <c r="C1879" s="779"/>
      <c r="D1879" s="779"/>
      <c r="E1879" s="779"/>
      <c r="F1879" s="779"/>
      <c r="G1879" s="779"/>
      <c r="H1879" s="779"/>
    </row>
    <row r="1880" spans="3:8" s="146" customFormat="1" ht="12.75">
      <c r="C1880" s="779"/>
      <c r="D1880" s="779"/>
      <c r="E1880" s="779"/>
      <c r="F1880" s="779"/>
      <c r="G1880" s="779"/>
      <c r="H1880" s="779"/>
    </row>
    <row r="1881" spans="3:8" s="146" customFormat="1" ht="12.75">
      <c r="C1881" s="779"/>
      <c r="D1881" s="779"/>
      <c r="E1881" s="779"/>
      <c r="F1881" s="779"/>
      <c r="G1881" s="779"/>
      <c r="H1881" s="779"/>
    </row>
    <row r="1882" spans="3:8" s="146" customFormat="1" ht="12.75">
      <c r="C1882" s="779"/>
      <c r="D1882" s="779"/>
      <c r="E1882" s="779"/>
      <c r="F1882" s="779"/>
      <c r="G1882" s="779"/>
      <c r="H1882" s="779"/>
    </row>
    <row r="1883" spans="3:8" s="146" customFormat="1" ht="12.75">
      <c r="C1883" s="779"/>
      <c r="D1883" s="779"/>
      <c r="E1883" s="779"/>
      <c r="F1883" s="779"/>
      <c r="G1883" s="779"/>
      <c r="H1883" s="779"/>
    </row>
    <row r="1884" spans="3:8" s="146" customFormat="1" ht="12.75">
      <c r="C1884" s="779"/>
      <c r="D1884" s="779"/>
      <c r="E1884" s="779"/>
      <c r="F1884" s="779"/>
      <c r="G1884" s="779"/>
      <c r="H1884" s="779"/>
    </row>
    <row r="1885" spans="3:8" s="146" customFormat="1" ht="12.75">
      <c r="C1885" s="779"/>
      <c r="D1885" s="779"/>
      <c r="E1885" s="779"/>
      <c r="F1885" s="779"/>
      <c r="G1885" s="779"/>
      <c r="H1885" s="779"/>
    </row>
    <row r="1886" spans="3:8" s="146" customFormat="1" ht="12.75">
      <c r="C1886" s="779"/>
      <c r="D1886" s="779"/>
      <c r="E1886" s="779"/>
      <c r="F1886" s="779"/>
      <c r="G1886" s="779"/>
      <c r="H1886" s="779"/>
    </row>
    <row r="1887" spans="3:8" s="146" customFormat="1" ht="12.75">
      <c r="C1887" s="779"/>
      <c r="D1887" s="779"/>
      <c r="E1887" s="779"/>
      <c r="F1887" s="779"/>
      <c r="G1887" s="779"/>
      <c r="H1887" s="779"/>
    </row>
    <row r="1888" spans="3:8" s="146" customFormat="1" ht="12.75">
      <c r="C1888" s="779"/>
      <c r="D1888" s="779"/>
      <c r="E1888" s="779"/>
      <c r="F1888" s="779"/>
      <c r="G1888" s="779"/>
      <c r="H1888" s="779"/>
    </row>
    <row r="1889" spans="3:8" s="146" customFormat="1" ht="12.75">
      <c r="C1889" s="779"/>
      <c r="D1889" s="779"/>
      <c r="E1889" s="779"/>
      <c r="F1889" s="779"/>
      <c r="G1889" s="779"/>
      <c r="H1889" s="779"/>
    </row>
    <row r="1890" spans="3:8" s="146" customFormat="1" ht="12.75">
      <c r="C1890" s="779"/>
      <c r="D1890" s="779"/>
      <c r="E1890" s="779"/>
      <c r="F1890" s="779"/>
      <c r="G1890" s="779"/>
      <c r="H1890" s="779"/>
    </row>
    <row r="1891" spans="3:8" s="146" customFormat="1" ht="12.75">
      <c r="C1891" s="779"/>
      <c r="D1891" s="779"/>
      <c r="E1891" s="779"/>
      <c r="F1891" s="779"/>
      <c r="G1891" s="779"/>
      <c r="H1891" s="779"/>
    </row>
    <row r="1892" spans="3:8" s="146" customFormat="1" ht="12.75">
      <c r="C1892" s="779"/>
      <c r="D1892" s="779"/>
      <c r="E1892" s="779"/>
      <c r="F1892" s="779"/>
      <c r="G1892" s="779"/>
      <c r="H1892" s="779"/>
    </row>
    <row r="1893" spans="3:8" s="146" customFormat="1" ht="12.75">
      <c r="C1893" s="779"/>
      <c r="D1893" s="779"/>
      <c r="E1893" s="779"/>
      <c r="F1893" s="779"/>
      <c r="G1893" s="779"/>
      <c r="H1893" s="779"/>
    </row>
    <row r="1894" spans="3:8" s="146" customFormat="1" ht="12.75">
      <c r="C1894" s="779"/>
      <c r="D1894" s="779"/>
      <c r="E1894" s="779"/>
      <c r="F1894" s="779"/>
      <c r="G1894" s="779"/>
      <c r="H1894" s="779"/>
    </row>
    <row r="1895" spans="3:8" s="146" customFormat="1" ht="12.75">
      <c r="C1895" s="779"/>
      <c r="D1895" s="779"/>
      <c r="E1895" s="779"/>
      <c r="F1895" s="779"/>
      <c r="G1895" s="779"/>
      <c r="H1895" s="779"/>
    </row>
    <row r="1896" spans="3:8" s="146" customFormat="1" ht="12.75">
      <c r="C1896" s="779"/>
      <c r="D1896" s="779"/>
      <c r="E1896" s="779"/>
      <c r="F1896" s="779"/>
      <c r="G1896" s="779"/>
      <c r="H1896" s="779"/>
    </row>
    <row r="1897" spans="3:8" s="146" customFormat="1" ht="12.75">
      <c r="C1897" s="779"/>
      <c r="D1897" s="779"/>
      <c r="E1897" s="779"/>
      <c r="F1897" s="779"/>
      <c r="G1897" s="779"/>
      <c r="H1897" s="779"/>
    </row>
    <row r="1898" spans="3:8" s="146" customFormat="1" ht="12.75">
      <c r="C1898" s="779"/>
      <c r="D1898" s="779"/>
      <c r="E1898" s="779"/>
      <c r="F1898" s="779"/>
      <c r="G1898" s="779"/>
      <c r="H1898" s="779"/>
    </row>
    <row r="1899" spans="3:8" s="146" customFormat="1" ht="12.75">
      <c r="C1899" s="779"/>
      <c r="D1899" s="779"/>
      <c r="E1899" s="779"/>
      <c r="F1899" s="779"/>
      <c r="G1899" s="779"/>
      <c r="H1899" s="779"/>
    </row>
    <row r="1900" spans="3:8" s="146" customFormat="1" ht="12.75">
      <c r="C1900" s="779"/>
      <c r="D1900" s="779"/>
      <c r="E1900" s="779"/>
      <c r="F1900" s="779"/>
      <c r="G1900" s="779"/>
      <c r="H1900" s="779"/>
    </row>
    <row r="1901" spans="3:8" s="146" customFormat="1" ht="12.75">
      <c r="C1901" s="779"/>
      <c r="D1901" s="779"/>
      <c r="E1901" s="779"/>
      <c r="F1901" s="779"/>
      <c r="G1901" s="779"/>
      <c r="H1901" s="779"/>
    </row>
    <row r="1902" spans="3:8" s="146" customFormat="1" ht="12.75">
      <c r="C1902" s="779"/>
      <c r="D1902" s="779"/>
      <c r="E1902" s="779"/>
      <c r="F1902" s="779"/>
      <c r="G1902" s="779"/>
      <c r="H1902" s="779"/>
    </row>
    <row r="1903" spans="3:8" s="146" customFormat="1" ht="12.75">
      <c r="C1903" s="779"/>
      <c r="D1903" s="779"/>
      <c r="E1903" s="779"/>
      <c r="F1903" s="779"/>
      <c r="G1903" s="779"/>
      <c r="H1903" s="779"/>
    </row>
    <row r="1904" spans="3:8" s="146" customFormat="1" ht="12.75">
      <c r="C1904" s="779"/>
      <c r="D1904" s="779"/>
      <c r="E1904" s="779"/>
      <c r="F1904" s="779"/>
      <c r="G1904" s="779"/>
      <c r="H1904" s="779"/>
    </row>
    <row r="1905" spans="3:8" s="146" customFormat="1" ht="12.75">
      <c r="C1905" s="779"/>
      <c r="D1905" s="779"/>
      <c r="E1905" s="779"/>
      <c r="F1905" s="779"/>
      <c r="G1905" s="779"/>
      <c r="H1905" s="779"/>
    </row>
    <row r="1906" spans="3:8" s="146" customFormat="1" ht="12.75">
      <c r="C1906" s="779"/>
      <c r="D1906" s="779"/>
      <c r="E1906" s="779"/>
      <c r="F1906" s="779"/>
      <c r="G1906" s="779"/>
      <c r="H1906" s="779"/>
    </row>
    <row r="1907" spans="3:8" s="146" customFormat="1" ht="12.75">
      <c r="C1907" s="779"/>
      <c r="D1907" s="779"/>
      <c r="E1907" s="779"/>
      <c r="F1907" s="779"/>
      <c r="G1907" s="779"/>
      <c r="H1907" s="779"/>
    </row>
    <row r="1908" spans="3:8" s="146" customFormat="1" ht="12.75">
      <c r="C1908" s="779"/>
      <c r="D1908" s="779"/>
      <c r="E1908" s="779"/>
      <c r="F1908" s="779"/>
      <c r="G1908" s="779"/>
      <c r="H1908" s="779"/>
    </row>
    <row r="1909" spans="3:8" s="146" customFormat="1" ht="12.75">
      <c r="C1909" s="779"/>
      <c r="D1909" s="779"/>
      <c r="E1909" s="779"/>
      <c r="F1909" s="779"/>
      <c r="G1909" s="779"/>
      <c r="H1909" s="779"/>
    </row>
    <row r="1910" spans="3:8" s="146" customFormat="1" ht="12.75">
      <c r="C1910" s="779"/>
      <c r="D1910" s="779"/>
      <c r="E1910" s="779"/>
      <c r="F1910" s="779"/>
      <c r="G1910" s="779"/>
      <c r="H1910" s="779"/>
    </row>
    <row r="1911" spans="3:8" s="146" customFormat="1" ht="12.75">
      <c r="C1911" s="779"/>
      <c r="D1911" s="779"/>
      <c r="E1911" s="779"/>
      <c r="F1911" s="779"/>
      <c r="G1911" s="779"/>
      <c r="H1911" s="779"/>
    </row>
    <row r="1912" spans="3:8" s="146" customFormat="1" ht="12.75">
      <c r="C1912" s="779"/>
      <c r="D1912" s="779"/>
      <c r="E1912" s="779"/>
      <c r="F1912" s="779"/>
      <c r="G1912" s="779"/>
      <c r="H1912" s="779"/>
    </row>
    <row r="1913" spans="3:8" s="146" customFormat="1" ht="12.75">
      <c r="C1913" s="779"/>
      <c r="D1913" s="779"/>
      <c r="E1913" s="779"/>
      <c r="F1913" s="779"/>
      <c r="G1913" s="779"/>
      <c r="H1913" s="779"/>
    </row>
    <row r="1914" spans="3:8" s="146" customFormat="1" ht="12.75">
      <c r="C1914" s="779"/>
      <c r="D1914" s="779"/>
      <c r="E1914" s="779"/>
      <c r="F1914" s="779"/>
      <c r="G1914" s="779"/>
      <c r="H1914" s="779"/>
    </row>
    <row r="1915" spans="3:8" s="146" customFormat="1" ht="12.75">
      <c r="C1915" s="779"/>
      <c r="D1915" s="779"/>
      <c r="E1915" s="779"/>
      <c r="F1915" s="779"/>
      <c r="G1915" s="779"/>
      <c r="H1915" s="779"/>
    </row>
    <row r="1916" spans="3:8" s="146" customFormat="1" ht="12.75">
      <c r="C1916" s="779"/>
      <c r="D1916" s="779"/>
      <c r="E1916" s="779"/>
      <c r="F1916" s="779"/>
      <c r="G1916" s="779"/>
      <c r="H1916" s="779"/>
    </row>
    <row r="1917" spans="3:8" s="146" customFormat="1" ht="12.75">
      <c r="C1917" s="779"/>
      <c r="D1917" s="779"/>
      <c r="E1917" s="779"/>
      <c r="F1917" s="779"/>
      <c r="G1917" s="779"/>
      <c r="H1917" s="779"/>
    </row>
    <row r="1918" spans="3:8" s="146" customFormat="1" ht="12.75">
      <c r="C1918" s="779"/>
      <c r="D1918" s="779"/>
      <c r="E1918" s="779"/>
      <c r="F1918" s="779"/>
      <c r="G1918" s="779"/>
      <c r="H1918" s="779"/>
    </row>
    <row r="1919" spans="3:8" s="146" customFormat="1" ht="12.75">
      <c r="C1919" s="779"/>
      <c r="D1919" s="779"/>
      <c r="E1919" s="779"/>
      <c r="F1919" s="779"/>
      <c r="G1919" s="779"/>
      <c r="H1919" s="779"/>
    </row>
    <row r="1920" spans="3:8" s="146" customFormat="1" ht="12.75">
      <c r="C1920" s="779"/>
      <c r="D1920" s="779"/>
      <c r="E1920" s="779"/>
      <c r="F1920" s="779"/>
      <c r="G1920" s="779"/>
      <c r="H1920" s="779"/>
    </row>
    <row r="1921" spans="3:8" s="146" customFormat="1" ht="12.75">
      <c r="C1921" s="779"/>
      <c r="D1921" s="779"/>
      <c r="E1921" s="779"/>
      <c r="F1921" s="779"/>
      <c r="G1921" s="779"/>
      <c r="H1921" s="779"/>
    </row>
    <row r="1922" spans="3:8" s="146" customFormat="1" ht="12.75">
      <c r="C1922" s="779"/>
      <c r="D1922" s="779"/>
      <c r="E1922" s="779"/>
      <c r="F1922" s="779"/>
      <c r="G1922" s="779"/>
      <c r="H1922" s="779"/>
    </row>
    <row r="1923" spans="3:8" s="146" customFormat="1" ht="12.75">
      <c r="C1923" s="779"/>
      <c r="D1923" s="779"/>
      <c r="E1923" s="779"/>
      <c r="F1923" s="779"/>
      <c r="G1923" s="779"/>
      <c r="H1923" s="779"/>
    </row>
    <row r="1924" spans="3:8" s="146" customFormat="1" ht="12.75">
      <c r="C1924" s="779"/>
      <c r="D1924" s="779"/>
      <c r="E1924" s="779"/>
      <c r="F1924" s="779"/>
      <c r="G1924" s="779"/>
      <c r="H1924" s="779"/>
    </row>
    <row r="1925" spans="3:8" s="146" customFormat="1" ht="12.75">
      <c r="C1925" s="779"/>
      <c r="D1925" s="779"/>
      <c r="E1925" s="779"/>
      <c r="F1925" s="779"/>
      <c r="G1925" s="779"/>
      <c r="H1925" s="779"/>
    </row>
    <row r="1926" spans="3:8" s="146" customFormat="1" ht="12.75">
      <c r="C1926" s="779"/>
      <c r="D1926" s="779"/>
      <c r="E1926" s="779"/>
      <c r="F1926" s="779"/>
      <c r="G1926" s="779"/>
      <c r="H1926" s="779"/>
    </row>
    <row r="1927" spans="3:8" s="146" customFormat="1" ht="12.75">
      <c r="C1927" s="779"/>
      <c r="D1927" s="779"/>
      <c r="E1927" s="779"/>
      <c r="F1927" s="779"/>
      <c r="G1927" s="779"/>
      <c r="H1927" s="779"/>
    </row>
    <row r="1928" spans="3:8" s="146" customFormat="1" ht="12.75">
      <c r="C1928" s="779"/>
      <c r="D1928" s="779"/>
      <c r="E1928" s="779"/>
      <c r="F1928" s="779"/>
      <c r="G1928" s="779"/>
      <c r="H1928" s="779"/>
    </row>
    <row r="1929" spans="3:8" s="146" customFormat="1" ht="12.75">
      <c r="C1929" s="779"/>
      <c r="D1929" s="779"/>
      <c r="E1929" s="779"/>
      <c r="F1929" s="779"/>
      <c r="G1929" s="779"/>
      <c r="H1929" s="779"/>
    </row>
    <row r="1930" spans="3:8" s="146" customFormat="1" ht="12.75">
      <c r="C1930" s="779"/>
      <c r="D1930" s="779"/>
      <c r="E1930" s="779"/>
      <c r="F1930" s="779"/>
      <c r="G1930" s="779"/>
      <c r="H1930" s="779"/>
    </row>
    <row r="1931" spans="3:8" s="146" customFormat="1" ht="12.75">
      <c r="C1931" s="779"/>
      <c r="D1931" s="779"/>
      <c r="E1931" s="779"/>
      <c r="F1931" s="779"/>
      <c r="G1931" s="779"/>
      <c r="H1931" s="779"/>
    </row>
    <row r="1932" spans="3:8" s="146" customFormat="1" ht="12.75">
      <c r="C1932" s="779"/>
      <c r="D1932" s="779"/>
      <c r="E1932" s="779"/>
      <c r="F1932" s="779"/>
      <c r="G1932" s="779"/>
      <c r="H1932" s="779"/>
    </row>
    <row r="1933" spans="3:8" s="146" customFormat="1" ht="12.75">
      <c r="C1933" s="779"/>
      <c r="D1933" s="779"/>
      <c r="E1933" s="779"/>
      <c r="F1933" s="779"/>
      <c r="G1933" s="779"/>
      <c r="H1933" s="779"/>
    </row>
    <row r="1934" spans="3:8" s="146" customFormat="1" ht="12.75">
      <c r="C1934" s="779"/>
      <c r="D1934" s="779"/>
      <c r="E1934" s="779"/>
      <c r="F1934" s="779"/>
      <c r="G1934" s="779"/>
      <c r="H1934" s="779"/>
    </row>
    <row r="1935" spans="3:8" s="146" customFormat="1" ht="12.75">
      <c r="C1935" s="779"/>
      <c r="D1935" s="779"/>
      <c r="E1935" s="779"/>
      <c r="F1935" s="779"/>
      <c r="G1935" s="779"/>
      <c r="H1935" s="779"/>
    </row>
    <row r="1936" spans="3:8" s="146" customFormat="1" ht="12.75">
      <c r="C1936" s="779"/>
      <c r="D1936" s="779"/>
      <c r="E1936" s="779"/>
      <c r="F1936" s="779"/>
      <c r="G1936" s="779"/>
      <c r="H1936" s="779"/>
    </row>
    <row r="1937" spans="3:8" s="146" customFormat="1" ht="12.75">
      <c r="C1937" s="779"/>
      <c r="D1937" s="779"/>
      <c r="E1937" s="779"/>
      <c r="F1937" s="779"/>
      <c r="G1937" s="779"/>
      <c r="H1937" s="779"/>
    </row>
    <row r="1938" spans="3:8" s="146" customFormat="1" ht="12.75">
      <c r="C1938" s="779"/>
      <c r="D1938" s="779"/>
      <c r="E1938" s="779"/>
      <c r="F1938" s="779"/>
      <c r="G1938" s="779"/>
      <c r="H1938" s="779"/>
    </row>
    <row r="1939" spans="3:8" s="146" customFormat="1" ht="12.75">
      <c r="C1939" s="779"/>
      <c r="D1939" s="779"/>
      <c r="E1939" s="779"/>
      <c r="F1939" s="779"/>
      <c r="G1939" s="779"/>
      <c r="H1939" s="779"/>
    </row>
    <row r="1940" spans="3:8" s="146" customFormat="1" ht="12.75">
      <c r="C1940" s="779"/>
      <c r="D1940" s="779"/>
      <c r="E1940" s="779"/>
      <c r="F1940" s="779"/>
      <c r="G1940" s="779"/>
      <c r="H1940" s="779"/>
    </row>
    <row r="1941" spans="3:8" s="146" customFormat="1" ht="12.75">
      <c r="C1941" s="779"/>
      <c r="D1941" s="779"/>
      <c r="E1941" s="779"/>
      <c r="F1941" s="779"/>
      <c r="G1941" s="779"/>
      <c r="H1941" s="779"/>
    </row>
    <row r="1942" spans="3:8" s="146" customFormat="1" ht="12.75">
      <c r="C1942" s="779"/>
      <c r="D1942" s="779"/>
      <c r="E1942" s="779"/>
      <c r="F1942" s="779"/>
      <c r="G1942" s="779"/>
      <c r="H1942" s="779"/>
    </row>
    <row r="1943" spans="3:8" s="146" customFormat="1" ht="12.75">
      <c r="C1943" s="779"/>
      <c r="D1943" s="779"/>
      <c r="E1943" s="779"/>
      <c r="F1943" s="779"/>
      <c r="G1943" s="779"/>
      <c r="H1943" s="779"/>
    </row>
    <row r="1944" spans="3:8" s="146" customFormat="1" ht="12.75">
      <c r="C1944" s="779"/>
      <c r="D1944" s="779"/>
      <c r="E1944" s="779"/>
      <c r="F1944" s="779"/>
      <c r="G1944" s="779"/>
      <c r="H1944" s="779"/>
    </row>
    <row r="1945" spans="3:8" s="146" customFormat="1" ht="12.75">
      <c r="C1945" s="779"/>
      <c r="D1945" s="779"/>
      <c r="E1945" s="779"/>
      <c r="F1945" s="779"/>
      <c r="G1945" s="779"/>
      <c r="H1945" s="779"/>
    </row>
    <row r="1946" spans="3:8" s="146" customFormat="1" ht="12.75">
      <c r="C1946" s="779"/>
      <c r="D1946" s="779"/>
      <c r="E1946" s="779"/>
      <c r="F1946" s="779"/>
      <c r="G1946" s="779"/>
      <c r="H1946" s="779"/>
    </row>
    <row r="1947" spans="3:8" s="146" customFormat="1" ht="12.75">
      <c r="C1947" s="779"/>
      <c r="D1947" s="779"/>
      <c r="E1947" s="779"/>
      <c r="F1947" s="779"/>
      <c r="G1947" s="779"/>
      <c r="H1947" s="779"/>
    </row>
    <row r="1948" spans="3:8" s="146" customFormat="1" ht="12.75">
      <c r="C1948" s="779"/>
      <c r="D1948" s="779"/>
      <c r="E1948" s="779"/>
      <c r="F1948" s="779"/>
      <c r="G1948" s="779"/>
      <c r="H1948" s="779"/>
    </row>
    <row r="1949" spans="3:8" s="146" customFormat="1" ht="12.75">
      <c r="C1949" s="779"/>
      <c r="D1949" s="779"/>
      <c r="E1949" s="779"/>
      <c r="F1949" s="779"/>
      <c r="G1949" s="779"/>
      <c r="H1949" s="779"/>
    </row>
    <row r="1950" spans="3:8" s="146" customFormat="1" ht="12.75">
      <c r="C1950" s="779"/>
      <c r="D1950" s="779"/>
      <c r="E1950" s="779"/>
      <c r="F1950" s="779"/>
      <c r="G1950" s="779"/>
      <c r="H1950" s="779"/>
    </row>
    <row r="1951" spans="3:8" s="146" customFormat="1" ht="12.75">
      <c r="C1951" s="779"/>
      <c r="D1951" s="779"/>
      <c r="E1951" s="779"/>
      <c r="F1951" s="779"/>
      <c r="G1951" s="779"/>
      <c r="H1951" s="779"/>
    </row>
    <row r="1952" spans="3:8" s="146" customFormat="1" ht="12.75">
      <c r="C1952" s="779"/>
      <c r="D1952" s="779"/>
      <c r="E1952" s="779"/>
      <c r="F1952" s="779"/>
      <c r="G1952" s="779"/>
      <c r="H1952" s="779"/>
    </row>
    <row r="1953" spans="3:8" s="146" customFormat="1" ht="12.75">
      <c r="C1953" s="779"/>
      <c r="D1953" s="779"/>
      <c r="E1953" s="779"/>
      <c r="F1953" s="779"/>
      <c r="G1953" s="779"/>
      <c r="H1953" s="779"/>
    </row>
    <row r="1954" spans="3:8" s="146" customFormat="1" ht="12.75">
      <c r="C1954" s="779"/>
      <c r="D1954" s="779"/>
      <c r="E1954" s="779"/>
      <c r="F1954" s="779"/>
      <c r="G1954" s="779"/>
      <c r="H1954" s="779"/>
    </row>
    <row r="1955" spans="3:8" s="146" customFormat="1" ht="12.75">
      <c r="C1955" s="779"/>
      <c r="D1955" s="779"/>
      <c r="E1955" s="779"/>
      <c r="F1955" s="779"/>
      <c r="G1955" s="779"/>
      <c r="H1955" s="779"/>
    </row>
    <row r="1956" spans="3:8" s="146" customFormat="1" ht="12.75">
      <c r="C1956" s="779"/>
      <c r="D1956" s="779"/>
      <c r="E1956" s="779"/>
      <c r="F1956" s="779"/>
      <c r="G1956" s="779"/>
      <c r="H1956" s="779"/>
    </row>
    <row r="1957" spans="3:8" s="146" customFormat="1" ht="12.75">
      <c r="C1957" s="779"/>
      <c r="D1957" s="779"/>
      <c r="E1957" s="779"/>
      <c r="F1957" s="779"/>
      <c r="G1957" s="779"/>
      <c r="H1957" s="779"/>
    </row>
    <row r="1958" spans="3:8" s="146" customFormat="1" ht="12.75">
      <c r="C1958" s="779"/>
      <c r="D1958" s="779"/>
      <c r="E1958" s="779"/>
      <c r="F1958" s="779"/>
      <c r="G1958" s="779"/>
      <c r="H1958" s="779"/>
    </row>
    <row r="1959" spans="3:8" s="146" customFormat="1" ht="12.75">
      <c r="C1959" s="779"/>
      <c r="D1959" s="779"/>
      <c r="E1959" s="779"/>
      <c r="F1959" s="779"/>
      <c r="G1959" s="779"/>
      <c r="H1959" s="779"/>
    </row>
    <row r="1960" spans="3:8" s="146" customFormat="1" ht="12.75">
      <c r="C1960" s="779"/>
      <c r="D1960" s="779"/>
      <c r="E1960" s="779"/>
      <c r="F1960" s="779"/>
      <c r="G1960" s="779"/>
      <c r="H1960" s="779"/>
    </row>
    <row r="1961" spans="3:8" s="146" customFormat="1" ht="12.75">
      <c r="C1961" s="779"/>
      <c r="D1961" s="779"/>
      <c r="E1961" s="779"/>
      <c r="F1961" s="779"/>
      <c r="G1961" s="779"/>
      <c r="H1961" s="779"/>
    </row>
    <row r="1962" spans="3:8" s="146" customFormat="1" ht="12.75">
      <c r="C1962" s="779"/>
      <c r="D1962" s="779"/>
      <c r="E1962" s="779"/>
      <c r="F1962" s="779"/>
      <c r="G1962" s="779"/>
      <c r="H1962" s="779"/>
    </row>
    <row r="1963" spans="3:8" s="146" customFormat="1" ht="12.75">
      <c r="C1963" s="779"/>
      <c r="D1963" s="779"/>
      <c r="E1963" s="779"/>
      <c r="F1963" s="779"/>
      <c r="G1963" s="779"/>
      <c r="H1963" s="779"/>
    </row>
    <row r="1964" spans="3:8" s="146" customFormat="1" ht="12.75">
      <c r="C1964" s="779"/>
      <c r="D1964" s="779"/>
      <c r="E1964" s="779"/>
      <c r="F1964" s="779"/>
      <c r="G1964" s="779"/>
      <c r="H1964" s="779"/>
    </row>
    <row r="1965" spans="3:8" s="146" customFormat="1" ht="12.75">
      <c r="C1965" s="779"/>
      <c r="D1965" s="779"/>
      <c r="E1965" s="779"/>
      <c r="F1965" s="779"/>
      <c r="G1965" s="779"/>
      <c r="H1965" s="779"/>
    </row>
    <row r="1966" spans="3:8" s="146" customFormat="1" ht="12.75">
      <c r="C1966" s="779"/>
      <c r="D1966" s="779"/>
      <c r="E1966" s="779"/>
      <c r="F1966" s="779"/>
      <c r="G1966" s="779"/>
      <c r="H1966" s="779"/>
    </row>
    <row r="1967" spans="3:8" s="146" customFormat="1" ht="12.75">
      <c r="C1967" s="779"/>
      <c r="D1967" s="779"/>
      <c r="E1967" s="779"/>
      <c r="F1967" s="779"/>
      <c r="G1967" s="779"/>
      <c r="H1967" s="779"/>
    </row>
    <row r="1968" spans="3:8" s="146" customFormat="1" ht="12.75">
      <c r="C1968" s="779"/>
      <c r="D1968" s="779"/>
      <c r="E1968" s="779"/>
      <c r="F1968" s="779"/>
      <c r="G1968" s="779"/>
      <c r="H1968" s="779"/>
    </row>
    <row r="1969" spans="3:8" s="146" customFormat="1" ht="12.75">
      <c r="C1969" s="779"/>
      <c r="D1969" s="779"/>
      <c r="E1969" s="779"/>
      <c r="F1969" s="779"/>
      <c r="G1969" s="779"/>
      <c r="H1969" s="779"/>
    </row>
    <row r="1970" spans="3:8" s="146" customFormat="1" ht="12.75">
      <c r="C1970" s="779"/>
      <c r="D1970" s="779"/>
      <c r="E1970" s="779"/>
      <c r="F1970" s="779"/>
      <c r="G1970" s="779"/>
      <c r="H1970" s="779"/>
    </row>
    <row r="1971" spans="3:8" s="146" customFormat="1" ht="12.75">
      <c r="C1971" s="779"/>
      <c r="D1971" s="779"/>
      <c r="E1971" s="779"/>
      <c r="F1971" s="779"/>
      <c r="G1971" s="779"/>
      <c r="H1971" s="779"/>
    </row>
    <row r="1972" spans="3:8" s="146" customFormat="1" ht="12.75">
      <c r="C1972" s="779"/>
      <c r="D1972" s="779"/>
      <c r="E1972" s="779"/>
      <c r="F1972" s="779"/>
      <c r="G1972" s="779"/>
      <c r="H1972" s="779"/>
    </row>
    <row r="1973" spans="3:8" s="146" customFormat="1" ht="12.75">
      <c r="C1973" s="779"/>
      <c r="D1973" s="779"/>
      <c r="E1973" s="779"/>
      <c r="F1973" s="779"/>
      <c r="G1973" s="779"/>
      <c r="H1973" s="779"/>
    </row>
    <row r="1974" spans="3:8" s="146" customFormat="1" ht="12.75">
      <c r="C1974" s="779"/>
      <c r="D1974" s="779"/>
      <c r="E1974" s="779"/>
      <c r="F1974" s="779"/>
      <c r="G1974" s="779"/>
      <c r="H1974" s="779"/>
    </row>
    <row r="1975" spans="3:8" s="146" customFormat="1" ht="12.75">
      <c r="C1975" s="779"/>
      <c r="D1975" s="779"/>
      <c r="E1975" s="779"/>
      <c r="F1975" s="779"/>
      <c r="G1975" s="779"/>
      <c r="H1975" s="779"/>
    </row>
    <row r="1976" spans="3:8" s="146" customFormat="1" ht="12.75">
      <c r="C1976" s="779"/>
      <c r="D1976" s="779"/>
      <c r="E1976" s="779"/>
      <c r="F1976" s="779"/>
      <c r="G1976" s="779"/>
      <c r="H1976" s="779"/>
    </row>
    <row r="1977" spans="3:8" s="146" customFormat="1" ht="12.75">
      <c r="C1977" s="779"/>
      <c r="D1977" s="779"/>
      <c r="E1977" s="779"/>
      <c r="F1977" s="779"/>
      <c r="G1977" s="779"/>
      <c r="H1977" s="779"/>
    </row>
    <row r="1978" spans="3:8" s="146" customFormat="1" ht="12.75">
      <c r="C1978" s="779"/>
      <c r="D1978" s="779"/>
      <c r="E1978" s="779"/>
      <c r="F1978" s="779"/>
      <c r="G1978" s="779"/>
      <c r="H1978" s="779"/>
    </row>
    <row r="1979" spans="3:8" s="146" customFormat="1" ht="12.75">
      <c r="C1979" s="779"/>
      <c r="D1979" s="779"/>
      <c r="E1979" s="779"/>
      <c r="F1979" s="779"/>
      <c r="G1979" s="779"/>
      <c r="H1979" s="779"/>
    </row>
    <row r="1980" spans="3:8" s="146" customFormat="1" ht="12.75">
      <c r="C1980" s="779"/>
      <c r="D1980" s="779"/>
      <c r="E1980" s="779"/>
      <c r="F1980" s="779"/>
      <c r="G1980" s="779"/>
      <c r="H1980" s="779"/>
    </row>
    <row r="1981" spans="3:8" s="146" customFormat="1" ht="12.75">
      <c r="C1981" s="779"/>
      <c r="D1981" s="779"/>
      <c r="E1981" s="779"/>
      <c r="F1981" s="779"/>
      <c r="G1981" s="779"/>
      <c r="H1981" s="779"/>
    </row>
    <row r="1982" spans="3:8" s="146" customFormat="1" ht="12.75">
      <c r="C1982" s="779"/>
      <c r="D1982" s="779"/>
      <c r="E1982" s="779"/>
      <c r="F1982" s="779"/>
      <c r="G1982" s="779"/>
      <c r="H1982" s="779"/>
    </row>
    <row r="1983" spans="3:8" s="146" customFormat="1" ht="12.75">
      <c r="C1983" s="779"/>
      <c r="D1983" s="779"/>
      <c r="E1983" s="779"/>
      <c r="F1983" s="779"/>
      <c r="G1983" s="779"/>
      <c r="H1983" s="779"/>
    </row>
    <row r="1984" spans="3:8" s="146" customFormat="1" ht="12.75">
      <c r="C1984" s="779"/>
      <c r="D1984" s="779"/>
      <c r="E1984" s="779"/>
      <c r="F1984" s="779"/>
      <c r="G1984" s="779"/>
      <c r="H1984" s="779"/>
    </row>
    <row r="1985" spans="3:8" s="146" customFormat="1" ht="12.75">
      <c r="C1985" s="779"/>
      <c r="D1985" s="779"/>
      <c r="E1985" s="779"/>
      <c r="F1985" s="779"/>
      <c r="G1985" s="779"/>
      <c r="H1985" s="779"/>
    </row>
    <row r="1986" spans="3:8" s="146" customFormat="1" ht="12.75">
      <c r="C1986" s="779"/>
      <c r="D1986" s="779"/>
      <c r="E1986" s="779"/>
      <c r="F1986" s="779"/>
      <c r="G1986" s="779"/>
      <c r="H1986" s="779"/>
    </row>
    <row r="1987" spans="3:8" s="146" customFormat="1" ht="12.75">
      <c r="C1987" s="779"/>
      <c r="D1987" s="779"/>
      <c r="E1987" s="779"/>
      <c r="F1987" s="779"/>
      <c r="G1987" s="779"/>
      <c r="H1987" s="779"/>
    </row>
    <row r="1988" spans="3:8" s="146" customFormat="1" ht="12.75">
      <c r="C1988" s="779"/>
      <c r="D1988" s="779"/>
      <c r="E1988" s="779"/>
      <c r="F1988" s="779"/>
      <c r="G1988" s="779"/>
      <c r="H1988" s="779"/>
    </row>
    <row r="1989" spans="3:8" s="146" customFormat="1" ht="12.75">
      <c r="C1989" s="779"/>
      <c r="D1989" s="779"/>
      <c r="E1989" s="779"/>
      <c r="F1989" s="779"/>
      <c r="G1989" s="779"/>
      <c r="H1989" s="779"/>
    </row>
    <row r="1990" spans="3:8" s="146" customFormat="1" ht="12.75">
      <c r="C1990" s="779"/>
      <c r="D1990" s="779"/>
      <c r="E1990" s="779"/>
      <c r="F1990" s="779"/>
      <c r="G1990" s="779"/>
      <c r="H1990" s="779"/>
    </row>
    <row r="1991" spans="3:8" s="146" customFormat="1" ht="12.75">
      <c r="C1991" s="779"/>
      <c r="D1991" s="779"/>
      <c r="E1991" s="779"/>
      <c r="F1991" s="779"/>
      <c r="G1991" s="779"/>
      <c r="H1991" s="779"/>
    </row>
    <row r="1992" spans="3:8" s="146" customFormat="1" ht="12.75">
      <c r="C1992" s="779"/>
      <c r="D1992" s="779"/>
      <c r="E1992" s="779"/>
      <c r="F1992" s="779"/>
      <c r="G1992" s="779"/>
      <c r="H1992" s="779"/>
    </row>
    <row r="1993" spans="3:8" s="146" customFormat="1" ht="12.75">
      <c r="C1993" s="779"/>
      <c r="D1993" s="779"/>
      <c r="E1993" s="779"/>
      <c r="F1993" s="779"/>
      <c r="G1993" s="779"/>
      <c r="H1993" s="779"/>
    </row>
    <row r="1994" spans="3:8" s="146" customFormat="1" ht="12.75">
      <c r="C1994" s="779"/>
      <c r="D1994" s="779"/>
      <c r="E1994" s="779"/>
      <c r="F1994" s="779"/>
      <c r="G1994" s="779"/>
      <c r="H1994" s="779"/>
    </row>
    <row r="1995" spans="3:8" s="146" customFormat="1" ht="12.75">
      <c r="C1995" s="779"/>
      <c r="D1995" s="779"/>
      <c r="E1995" s="779"/>
      <c r="F1995" s="779"/>
      <c r="G1995" s="779"/>
      <c r="H1995" s="779"/>
    </row>
    <row r="1996" spans="3:8" s="146" customFormat="1" ht="12.75">
      <c r="C1996" s="779"/>
      <c r="D1996" s="779"/>
      <c r="E1996" s="779"/>
      <c r="F1996" s="779"/>
      <c r="G1996" s="779"/>
      <c r="H1996" s="779"/>
    </row>
    <row r="1997" spans="3:8" s="146" customFormat="1" ht="12.75">
      <c r="C1997" s="779"/>
      <c r="D1997" s="779"/>
      <c r="E1997" s="779"/>
      <c r="F1997" s="779"/>
      <c r="G1997" s="779"/>
      <c r="H1997" s="779"/>
    </row>
    <row r="1998" spans="3:8" s="146" customFormat="1" ht="12.75">
      <c r="C1998" s="779"/>
      <c r="D1998" s="779"/>
      <c r="E1998" s="779"/>
      <c r="F1998" s="779"/>
      <c r="G1998" s="779"/>
      <c r="H1998" s="779"/>
    </row>
    <row r="1999" spans="3:8" s="146" customFormat="1" ht="12.75">
      <c r="C1999" s="779"/>
      <c r="D1999" s="779"/>
      <c r="E1999" s="779"/>
      <c r="F1999" s="779"/>
      <c r="G1999" s="779"/>
      <c r="H1999" s="779"/>
    </row>
    <row r="2000" spans="3:8" s="146" customFormat="1" ht="12.75">
      <c r="C2000" s="779"/>
      <c r="D2000" s="779"/>
      <c r="E2000" s="779"/>
      <c r="F2000" s="779"/>
      <c r="G2000" s="779"/>
      <c r="H2000" s="779"/>
    </row>
    <row r="2001" spans="3:8" s="146" customFormat="1" ht="12.75">
      <c r="C2001" s="779"/>
      <c r="D2001" s="779"/>
      <c r="E2001" s="779"/>
      <c r="F2001" s="779"/>
      <c r="G2001" s="779"/>
      <c r="H2001" s="779"/>
    </row>
    <row r="2002" spans="3:8" s="146" customFormat="1" ht="12.75">
      <c r="C2002" s="779"/>
      <c r="D2002" s="779"/>
      <c r="E2002" s="779"/>
      <c r="F2002" s="779"/>
      <c r="G2002" s="779"/>
      <c r="H2002" s="779"/>
    </row>
    <row r="2003" spans="3:8" s="146" customFormat="1" ht="12.75">
      <c r="C2003" s="779"/>
      <c r="D2003" s="779"/>
      <c r="E2003" s="779"/>
      <c r="F2003" s="779"/>
      <c r="G2003" s="779"/>
      <c r="H2003" s="779"/>
    </row>
    <row r="2004" spans="3:8" s="146" customFormat="1" ht="12.75">
      <c r="C2004" s="779"/>
      <c r="D2004" s="779"/>
      <c r="E2004" s="779"/>
      <c r="F2004" s="779"/>
      <c r="G2004" s="779"/>
      <c r="H2004" s="779"/>
    </row>
    <row r="2005" spans="3:8" s="146" customFormat="1" ht="12.75">
      <c r="C2005" s="779"/>
      <c r="D2005" s="779"/>
      <c r="E2005" s="779"/>
      <c r="F2005" s="779"/>
      <c r="G2005" s="779"/>
      <c r="H2005" s="779"/>
    </row>
    <row r="2006" spans="3:8" s="146" customFormat="1" ht="12.75">
      <c r="C2006" s="779"/>
      <c r="D2006" s="779"/>
      <c r="E2006" s="779"/>
      <c r="F2006" s="779"/>
      <c r="G2006" s="779"/>
      <c r="H2006" s="779"/>
    </row>
    <row r="2007" spans="3:8" s="146" customFormat="1" ht="12.75">
      <c r="C2007" s="779"/>
      <c r="D2007" s="779"/>
      <c r="E2007" s="779"/>
      <c r="F2007" s="779"/>
      <c r="G2007" s="779"/>
      <c r="H2007" s="779"/>
    </row>
    <row r="2008" spans="3:8" s="146" customFormat="1" ht="12.75">
      <c r="C2008" s="779"/>
      <c r="D2008" s="779"/>
      <c r="E2008" s="779"/>
      <c r="F2008" s="779"/>
      <c r="G2008" s="779"/>
      <c r="H2008" s="779"/>
    </row>
    <row r="2009" spans="3:8" s="146" customFormat="1" ht="12.75">
      <c r="C2009" s="779"/>
      <c r="D2009" s="779"/>
      <c r="E2009" s="779"/>
      <c r="F2009" s="779"/>
      <c r="G2009" s="779"/>
      <c r="H2009" s="779"/>
    </row>
    <row r="2010" spans="3:8" s="146" customFormat="1" ht="12.75">
      <c r="C2010" s="779"/>
      <c r="D2010" s="779"/>
      <c r="E2010" s="779"/>
      <c r="F2010" s="779"/>
      <c r="G2010" s="779"/>
      <c r="H2010" s="779"/>
    </row>
    <row r="2011" spans="3:8" s="146" customFormat="1" ht="12.75">
      <c r="C2011" s="779"/>
      <c r="D2011" s="779"/>
      <c r="E2011" s="779"/>
      <c r="F2011" s="779"/>
      <c r="G2011" s="779"/>
      <c r="H2011" s="779"/>
    </row>
    <row r="2012" spans="3:8" s="146" customFormat="1" ht="12.75">
      <c r="C2012" s="779"/>
      <c r="D2012" s="779"/>
      <c r="E2012" s="779"/>
      <c r="F2012" s="779"/>
      <c r="G2012" s="779"/>
      <c r="H2012" s="779"/>
    </row>
    <row r="2013" spans="3:8" s="146" customFormat="1" ht="12.75">
      <c r="C2013" s="779"/>
      <c r="D2013" s="779"/>
      <c r="E2013" s="779"/>
      <c r="F2013" s="779"/>
      <c r="G2013" s="779"/>
      <c r="H2013" s="779"/>
    </row>
    <row r="2014" spans="3:8" s="146" customFormat="1" ht="12.75">
      <c r="C2014" s="779"/>
      <c r="D2014" s="779"/>
      <c r="E2014" s="779"/>
      <c r="F2014" s="779"/>
      <c r="G2014" s="779"/>
      <c r="H2014" s="779"/>
    </row>
    <row r="2015" spans="3:8" s="146" customFormat="1" ht="12.75">
      <c r="C2015" s="779"/>
      <c r="D2015" s="779"/>
      <c r="E2015" s="779"/>
      <c r="F2015" s="779"/>
      <c r="G2015" s="779"/>
      <c r="H2015" s="779"/>
    </row>
    <row r="2016" spans="3:8" s="146" customFormat="1" ht="12.75">
      <c r="C2016" s="779"/>
      <c r="D2016" s="779"/>
      <c r="E2016" s="779"/>
      <c r="F2016" s="779"/>
      <c r="G2016" s="779"/>
      <c r="H2016" s="779"/>
    </row>
    <row r="2017" spans="3:8" s="146" customFormat="1" ht="12.75">
      <c r="C2017" s="779"/>
      <c r="D2017" s="779"/>
      <c r="E2017" s="779"/>
      <c r="F2017" s="779"/>
      <c r="G2017" s="779"/>
      <c r="H2017" s="779"/>
    </row>
    <row r="2018" spans="3:8" s="146" customFormat="1" ht="12.75">
      <c r="C2018" s="779"/>
      <c r="D2018" s="779"/>
      <c r="E2018" s="779"/>
      <c r="F2018" s="779"/>
      <c r="G2018" s="779"/>
      <c r="H2018" s="779"/>
    </row>
    <row r="2019" spans="3:8" s="146" customFormat="1" ht="12.75">
      <c r="C2019" s="779"/>
      <c r="D2019" s="779"/>
      <c r="E2019" s="779"/>
      <c r="F2019" s="779"/>
      <c r="G2019" s="779"/>
      <c r="H2019" s="779"/>
    </row>
    <row r="2020" spans="3:8" s="146" customFormat="1" ht="12.75">
      <c r="C2020" s="779"/>
      <c r="D2020" s="779"/>
      <c r="E2020" s="779"/>
      <c r="F2020" s="779"/>
      <c r="G2020" s="779"/>
      <c r="H2020" s="779"/>
    </row>
    <row r="2021" spans="3:8" s="146" customFormat="1" ht="12.75">
      <c r="C2021" s="779"/>
      <c r="D2021" s="779"/>
      <c r="E2021" s="779"/>
      <c r="F2021" s="779"/>
      <c r="G2021" s="779"/>
      <c r="H2021" s="779"/>
    </row>
    <row r="2022" spans="3:8" s="146" customFormat="1" ht="12.75">
      <c r="C2022" s="779"/>
      <c r="D2022" s="779"/>
      <c r="E2022" s="779"/>
      <c r="F2022" s="779"/>
      <c r="G2022" s="779"/>
      <c r="H2022" s="779"/>
    </row>
    <row r="2023" spans="3:8" s="146" customFormat="1" ht="12.75">
      <c r="C2023" s="779"/>
      <c r="D2023" s="779"/>
      <c r="E2023" s="779"/>
      <c r="F2023" s="779"/>
      <c r="G2023" s="779"/>
      <c r="H2023" s="779"/>
    </row>
    <row r="2024" spans="3:8" s="146" customFormat="1" ht="12.75">
      <c r="C2024" s="779"/>
      <c r="D2024" s="779"/>
      <c r="E2024" s="779"/>
      <c r="F2024" s="779"/>
      <c r="G2024" s="779"/>
      <c r="H2024" s="779"/>
    </row>
    <row r="2025" spans="3:8" s="146" customFormat="1" ht="12.75">
      <c r="C2025" s="779"/>
      <c r="D2025" s="779"/>
      <c r="E2025" s="779"/>
      <c r="F2025" s="779"/>
      <c r="G2025" s="779"/>
      <c r="H2025" s="779"/>
    </row>
    <row r="2026" spans="3:8" s="146" customFormat="1" ht="12.75">
      <c r="C2026" s="779"/>
      <c r="D2026" s="779"/>
      <c r="E2026" s="779"/>
      <c r="F2026" s="779"/>
      <c r="G2026" s="779"/>
      <c r="H2026" s="779"/>
    </row>
    <row r="2027" spans="3:8" s="146" customFormat="1" ht="12.75">
      <c r="C2027" s="779"/>
      <c r="D2027" s="779"/>
      <c r="E2027" s="779"/>
      <c r="F2027" s="779"/>
      <c r="G2027" s="779"/>
      <c r="H2027" s="779"/>
    </row>
    <row r="2028" spans="3:8" s="146" customFormat="1" ht="12.75">
      <c r="C2028" s="779"/>
      <c r="D2028" s="779"/>
      <c r="E2028" s="779"/>
      <c r="F2028" s="779"/>
      <c r="G2028" s="779"/>
      <c r="H2028" s="779"/>
    </row>
    <row r="2029" spans="3:8" s="146" customFormat="1" ht="12.75">
      <c r="C2029" s="779"/>
      <c r="D2029" s="779"/>
      <c r="E2029" s="779"/>
      <c r="F2029" s="779"/>
      <c r="G2029" s="779"/>
      <c r="H2029" s="779"/>
    </row>
    <row r="2030" spans="3:8" s="146" customFormat="1" ht="12.75">
      <c r="C2030" s="779"/>
      <c r="D2030" s="779"/>
      <c r="E2030" s="779"/>
      <c r="F2030" s="779"/>
      <c r="G2030" s="779"/>
      <c r="H2030" s="779"/>
    </row>
    <row r="2031" spans="3:8" s="146" customFormat="1" ht="12.75">
      <c r="C2031" s="779"/>
      <c r="D2031" s="779"/>
      <c r="E2031" s="779"/>
      <c r="F2031" s="779"/>
      <c r="G2031" s="779"/>
      <c r="H2031" s="779"/>
    </row>
    <row r="2032" spans="3:8" s="146" customFormat="1" ht="12.75">
      <c r="C2032" s="779"/>
      <c r="D2032" s="779"/>
      <c r="E2032" s="779"/>
      <c r="F2032" s="779"/>
      <c r="G2032" s="779"/>
      <c r="H2032" s="779"/>
    </row>
    <row r="2033" spans="3:8" s="146" customFormat="1" ht="12.75">
      <c r="C2033" s="779"/>
      <c r="D2033" s="779"/>
      <c r="E2033" s="779"/>
      <c r="F2033" s="779"/>
      <c r="G2033" s="779"/>
      <c r="H2033" s="779"/>
    </row>
    <row r="2034" spans="3:8" s="146" customFormat="1" ht="12.75">
      <c r="C2034" s="779"/>
      <c r="D2034" s="779"/>
      <c r="E2034" s="779"/>
      <c r="F2034" s="779"/>
      <c r="G2034" s="779"/>
      <c r="H2034" s="779"/>
    </row>
    <row r="2035" spans="3:8" s="146" customFormat="1" ht="12.75">
      <c r="C2035" s="779"/>
      <c r="D2035" s="779"/>
      <c r="E2035" s="779"/>
      <c r="F2035" s="779"/>
      <c r="G2035" s="779"/>
      <c r="H2035" s="779"/>
    </row>
    <row r="2036" spans="3:8" s="146" customFormat="1" ht="12.75">
      <c r="C2036" s="779"/>
      <c r="D2036" s="779"/>
      <c r="E2036" s="779"/>
      <c r="F2036" s="779"/>
      <c r="G2036" s="779"/>
      <c r="H2036" s="779"/>
    </row>
    <row r="2037" spans="3:8" s="146" customFormat="1" ht="12.75">
      <c r="C2037" s="779"/>
      <c r="D2037" s="779"/>
      <c r="E2037" s="779"/>
      <c r="F2037" s="779"/>
      <c r="G2037" s="779"/>
      <c r="H2037" s="779"/>
    </row>
    <row r="2038" spans="3:8" s="146" customFormat="1" ht="12.75">
      <c r="C2038" s="779"/>
      <c r="D2038" s="779"/>
      <c r="E2038" s="779"/>
      <c r="F2038" s="779"/>
      <c r="G2038" s="779"/>
      <c r="H2038" s="779"/>
    </row>
    <row r="2039" spans="3:8" s="146" customFormat="1" ht="12.75">
      <c r="C2039" s="779"/>
      <c r="D2039" s="779"/>
      <c r="E2039" s="779"/>
      <c r="F2039" s="779"/>
      <c r="G2039" s="779"/>
      <c r="H2039" s="779"/>
    </row>
    <row r="2040" spans="3:8" s="146" customFormat="1" ht="12.75">
      <c r="C2040" s="779"/>
      <c r="D2040" s="779"/>
      <c r="E2040" s="779"/>
      <c r="F2040" s="779"/>
      <c r="G2040" s="779"/>
      <c r="H2040" s="779"/>
    </row>
    <row r="2041" spans="3:8" s="146" customFormat="1" ht="12.75">
      <c r="C2041" s="779"/>
      <c r="D2041" s="779"/>
      <c r="E2041" s="779"/>
      <c r="F2041" s="779"/>
      <c r="G2041" s="779"/>
      <c r="H2041" s="779"/>
    </row>
    <row r="2042" spans="3:8" s="146" customFormat="1" ht="12.75">
      <c r="C2042" s="779"/>
      <c r="D2042" s="779"/>
      <c r="E2042" s="779"/>
      <c r="F2042" s="779"/>
      <c r="G2042" s="779"/>
      <c r="H2042" s="779"/>
    </row>
    <row r="2043" spans="3:8" s="146" customFormat="1" ht="12.75">
      <c r="C2043" s="779"/>
      <c r="D2043" s="779"/>
      <c r="E2043" s="779"/>
      <c r="F2043" s="779"/>
      <c r="G2043" s="779"/>
      <c r="H2043" s="779"/>
    </row>
    <row r="2044" spans="3:8" s="146" customFormat="1" ht="12.75">
      <c r="C2044" s="779"/>
      <c r="D2044" s="779"/>
      <c r="E2044" s="779"/>
      <c r="F2044" s="779"/>
      <c r="G2044" s="779"/>
      <c r="H2044" s="779"/>
    </row>
    <row r="2045" spans="3:8" s="146" customFormat="1" ht="12.75">
      <c r="C2045" s="779"/>
      <c r="D2045" s="779"/>
      <c r="E2045" s="779"/>
      <c r="F2045" s="779"/>
      <c r="G2045" s="779"/>
      <c r="H2045" s="779"/>
    </row>
    <row r="2046" spans="3:8" s="146" customFormat="1" ht="12.75">
      <c r="C2046" s="779"/>
      <c r="D2046" s="779"/>
      <c r="E2046" s="779"/>
      <c r="F2046" s="779"/>
      <c r="G2046" s="779"/>
      <c r="H2046" s="779"/>
    </row>
    <row r="2047" spans="3:8" s="146" customFormat="1" ht="12.75">
      <c r="C2047" s="779"/>
      <c r="D2047" s="779"/>
      <c r="E2047" s="779"/>
      <c r="F2047" s="779"/>
      <c r="G2047" s="779"/>
      <c r="H2047" s="779"/>
    </row>
    <row r="2048" spans="3:8" s="146" customFormat="1" ht="12.75">
      <c r="C2048" s="779"/>
      <c r="D2048" s="779"/>
      <c r="E2048" s="779"/>
      <c r="F2048" s="779"/>
      <c r="G2048" s="779"/>
      <c r="H2048" s="779"/>
    </row>
    <row r="2049" spans="3:8" s="146" customFormat="1" ht="12.75">
      <c r="C2049" s="779"/>
      <c r="D2049" s="779"/>
      <c r="E2049" s="779"/>
      <c r="F2049" s="779"/>
      <c r="G2049" s="779"/>
      <c r="H2049" s="779"/>
    </row>
    <row r="2050" spans="3:8" s="146" customFormat="1" ht="12.75">
      <c r="C2050" s="779"/>
      <c r="D2050" s="779"/>
      <c r="E2050" s="779"/>
      <c r="F2050" s="779"/>
      <c r="G2050" s="779"/>
      <c r="H2050" s="779"/>
    </row>
    <row r="2051" spans="3:8" s="146" customFormat="1" ht="12.75">
      <c r="C2051" s="779"/>
      <c r="D2051" s="779"/>
      <c r="E2051" s="779"/>
      <c r="F2051" s="779"/>
      <c r="G2051" s="779"/>
      <c r="H2051" s="779"/>
    </row>
    <row r="2052" spans="3:8" s="146" customFormat="1" ht="12.75">
      <c r="C2052" s="779"/>
      <c r="D2052" s="779"/>
      <c r="E2052" s="779"/>
      <c r="F2052" s="779"/>
      <c r="G2052" s="779"/>
      <c r="H2052" s="779"/>
    </row>
    <row r="2053" spans="3:8" s="146" customFormat="1" ht="12.75">
      <c r="C2053" s="779"/>
      <c r="D2053" s="779"/>
      <c r="E2053" s="779"/>
      <c r="F2053" s="779"/>
      <c r="G2053" s="779"/>
      <c r="H2053" s="779"/>
    </row>
    <row r="2054" spans="3:8" s="146" customFormat="1" ht="12.75">
      <c r="C2054" s="779"/>
      <c r="D2054" s="779"/>
      <c r="E2054" s="779"/>
      <c r="F2054" s="779"/>
      <c r="G2054" s="779"/>
      <c r="H2054" s="779"/>
    </row>
    <row r="2055" spans="3:8" s="146" customFormat="1" ht="12.75">
      <c r="C2055" s="779"/>
      <c r="D2055" s="779"/>
      <c r="E2055" s="779"/>
      <c r="F2055" s="779"/>
      <c r="G2055" s="779"/>
      <c r="H2055" s="779"/>
    </row>
    <row r="2056" spans="3:8" s="146" customFormat="1" ht="12.75">
      <c r="C2056" s="779"/>
      <c r="D2056" s="779"/>
      <c r="E2056" s="779"/>
      <c r="F2056" s="779"/>
      <c r="G2056" s="779"/>
      <c r="H2056" s="779"/>
    </row>
    <row r="2057" spans="3:8" s="146" customFormat="1" ht="12.75">
      <c r="C2057" s="779"/>
      <c r="D2057" s="779"/>
      <c r="E2057" s="779"/>
      <c r="F2057" s="779"/>
      <c r="G2057" s="779"/>
      <c r="H2057" s="779"/>
    </row>
    <row r="2058" spans="3:8" s="146" customFormat="1" ht="12.75">
      <c r="C2058" s="779"/>
      <c r="D2058" s="779"/>
      <c r="E2058" s="779"/>
      <c r="F2058" s="779"/>
      <c r="G2058" s="779"/>
      <c r="H2058" s="779"/>
    </row>
    <row r="2059" spans="3:8" s="146" customFormat="1" ht="12.75">
      <c r="C2059" s="779"/>
      <c r="D2059" s="779"/>
      <c r="E2059" s="779"/>
      <c r="F2059" s="779"/>
      <c r="G2059" s="779"/>
      <c r="H2059" s="779"/>
    </row>
    <row r="2060" spans="3:8" s="146" customFormat="1" ht="12.75">
      <c r="C2060" s="779"/>
      <c r="D2060" s="779"/>
      <c r="E2060" s="779"/>
      <c r="F2060" s="779"/>
      <c r="G2060" s="779"/>
      <c r="H2060" s="779"/>
    </row>
    <row r="2061" spans="3:8" s="146" customFormat="1" ht="12.75">
      <c r="C2061" s="779"/>
      <c r="D2061" s="779"/>
      <c r="E2061" s="779"/>
      <c r="F2061" s="779"/>
      <c r="G2061" s="779"/>
      <c r="H2061" s="779"/>
    </row>
    <row r="2062" spans="3:8" s="146" customFormat="1" ht="12.75">
      <c r="C2062" s="779"/>
      <c r="D2062" s="779"/>
      <c r="E2062" s="779"/>
      <c r="F2062" s="779"/>
      <c r="G2062" s="779"/>
      <c r="H2062" s="779"/>
    </row>
    <row r="2063" spans="3:8" s="146" customFormat="1" ht="12.75">
      <c r="C2063" s="779"/>
      <c r="D2063" s="779"/>
      <c r="E2063" s="779"/>
      <c r="F2063" s="779"/>
      <c r="G2063" s="779"/>
      <c r="H2063" s="779"/>
    </row>
    <row r="2064" spans="3:8" s="146" customFormat="1" ht="12.75">
      <c r="C2064" s="779"/>
      <c r="D2064" s="779"/>
      <c r="E2064" s="779"/>
      <c r="F2064" s="779"/>
      <c r="G2064" s="779"/>
      <c r="H2064" s="779"/>
    </row>
    <row r="2065" spans="3:8" s="146" customFormat="1" ht="12.75">
      <c r="C2065" s="779"/>
      <c r="D2065" s="779"/>
      <c r="E2065" s="779"/>
      <c r="F2065" s="779"/>
      <c r="G2065" s="779"/>
      <c r="H2065" s="779"/>
    </row>
    <row r="2066" spans="3:8" s="146" customFormat="1" ht="12.75">
      <c r="C2066" s="779"/>
      <c r="D2066" s="779"/>
      <c r="E2066" s="779"/>
      <c r="F2066" s="779"/>
      <c r="G2066" s="779"/>
      <c r="H2066" s="779"/>
    </row>
    <row r="2067" spans="3:8" s="146" customFormat="1" ht="12.75">
      <c r="C2067" s="779"/>
      <c r="D2067" s="779"/>
      <c r="E2067" s="779"/>
      <c r="F2067" s="779"/>
      <c r="G2067" s="779"/>
      <c r="H2067" s="779"/>
    </row>
    <row r="2068" spans="3:8" s="146" customFormat="1" ht="12.75">
      <c r="C2068" s="779"/>
      <c r="D2068" s="779"/>
      <c r="E2068" s="779"/>
      <c r="F2068" s="779"/>
      <c r="G2068" s="779"/>
      <c r="H2068" s="779"/>
    </row>
    <row r="2069" spans="3:8" s="146" customFormat="1" ht="12.75">
      <c r="C2069" s="779"/>
      <c r="D2069" s="779"/>
      <c r="E2069" s="779"/>
      <c r="F2069" s="779"/>
      <c r="G2069" s="779"/>
      <c r="H2069" s="779"/>
    </row>
    <row r="2070" spans="3:8" s="146" customFormat="1" ht="12.75">
      <c r="C2070" s="779"/>
      <c r="D2070" s="779"/>
      <c r="E2070" s="779"/>
      <c r="F2070" s="779"/>
      <c r="G2070" s="779"/>
      <c r="H2070" s="779"/>
    </row>
    <row r="2071" spans="3:8" s="146" customFormat="1" ht="12.75">
      <c r="C2071" s="779"/>
      <c r="D2071" s="779"/>
      <c r="E2071" s="779"/>
      <c r="F2071" s="779"/>
      <c r="G2071" s="779"/>
      <c r="H2071" s="779"/>
    </row>
    <row r="2072" spans="3:8" s="146" customFormat="1" ht="12.75">
      <c r="C2072" s="779"/>
      <c r="D2072" s="779"/>
      <c r="E2072" s="779"/>
      <c r="F2072" s="779"/>
      <c r="G2072" s="779"/>
      <c r="H2072" s="779"/>
    </row>
    <row r="2073" spans="3:8" s="146" customFormat="1" ht="12.75">
      <c r="C2073" s="779"/>
      <c r="D2073" s="779"/>
      <c r="E2073" s="779"/>
      <c r="F2073" s="779"/>
      <c r="G2073" s="779"/>
      <c r="H2073" s="779"/>
    </row>
    <row r="2074" spans="3:8" s="146" customFormat="1" ht="12.75">
      <c r="C2074" s="779"/>
      <c r="D2074" s="779"/>
      <c r="E2074" s="779"/>
      <c r="F2074" s="779"/>
      <c r="G2074" s="779"/>
      <c r="H2074" s="779"/>
    </row>
    <row r="2075" spans="3:8" s="146" customFormat="1" ht="12.75">
      <c r="C2075" s="779"/>
      <c r="D2075" s="779"/>
      <c r="E2075" s="779"/>
      <c r="F2075" s="779"/>
      <c r="G2075" s="779"/>
      <c r="H2075" s="779"/>
    </row>
    <row r="2076" spans="3:8" s="146" customFormat="1" ht="12.75">
      <c r="C2076" s="779"/>
      <c r="D2076" s="779"/>
      <c r="E2076" s="779"/>
      <c r="F2076" s="779"/>
      <c r="G2076" s="779"/>
      <c r="H2076" s="779"/>
    </row>
    <row r="2077" spans="3:8" s="146" customFormat="1" ht="12.75">
      <c r="C2077" s="779"/>
      <c r="D2077" s="779"/>
      <c r="E2077" s="779"/>
      <c r="F2077" s="779"/>
      <c r="G2077" s="779"/>
      <c r="H2077" s="779"/>
    </row>
    <row r="2078" spans="3:8" s="146" customFormat="1" ht="12.75">
      <c r="C2078" s="779"/>
      <c r="D2078" s="779"/>
      <c r="E2078" s="779"/>
      <c r="F2078" s="779"/>
      <c r="G2078" s="779"/>
      <c r="H2078" s="779"/>
    </row>
    <row r="2079" spans="3:8" s="146" customFormat="1" ht="12.75">
      <c r="C2079" s="779"/>
      <c r="D2079" s="779"/>
      <c r="E2079" s="779"/>
      <c r="F2079" s="779"/>
      <c r="G2079" s="779"/>
      <c r="H2079" s="779"/>
    </row>
    <row r="2080" spans="3:8" s="146" customFormat="1" ht="12.75">
      <c r="C2080" s="779"/>
      <c r="D2080" s="779"/>
      <c r="E2080" s="779"/>
      <c r="F2080" s="779"/>
      <c r="G2080" s="779"/>
      <c r="H2080" s="779"/>
    </row>
    <row r="2081" spans="3:8" s="146" customFormat="1" ht="12.75">
      <c r="C2081" s="779"/>
      <c r="D2081" s="779"/>
      <c r="E2081" s="779"/>
      <c r="F2081" s="779"/>
      <c r="G2081" s="779"/>
      <c r="H2081" s="779"/>
    </row>
    <row r="2082" spans="3:8" s="146" customFormat="1" ht="12.75">
      <c r="C2082" s="779"/>
      <c r="D2082" s="779"/>
      <c r="E2082" s="779"/>
      <c r="F2082" s="779"/>
      <c r="G2082" s="779"/>
      <c r="H2082" s="779"/>
    </row>
    <row r="2083" spans="3:8" s="146" customFormat="1" ht="12.75">
      <c r="C2083" s="779"/>
      <c r="D2083" s="779"/>
      <c r="E2083" s="779"/>
      <c r="F2083" s="779"/>
      <c r="G2083" s="779"/>
      <c r="H2083" s="779"/>
    </row>
    <row r="2084" spans="3:8" s="146" customFormat="1" ht="12.75">
      <c r="C2084" s="779"/>
      <c r="D2084" s="779"/>
      <c r="E2084" s="779"/>
      <c r="F2084" s="779"/>
      <c r="G2084" s="779"/>
      <c r="H2084" s="779"/>
    </row>
    <row r="2085" spans="3:8" s="146" customFormat="1" ht="12.75">
      <c r="C2085" s="779"/>
      <c r="D2085" s="779"/>
      <c r="E2085" s="779"/>
      <c r="F2085" s="779"/>
      <c r="G2085" s="779"/>
      <c r="H2085" s="779"/>
    </row>
    <row r="2086" spans="3:8" s="146" customFormat="1" ht="12.75">
      <c r="C2086" s="779"/>
      <c r="D2086" s="779"/>
      <c r="E2086" s="779"/>
      <c r="F2086" s="779"/>
      <c r="G2086" s="779"/>
      <c r="H2086" s="779"/>
    </row>
    <row r="2087" spans="3:8" s="146" customFormat="1" ht="12.75">
      <c r="C2087" s="779"/>
      <c r="D2087" s="779"/>
      <c r="E2087" s="779"/>
      <c r="F2087" s="779"/>
      <c r="G2087" s="779"/>
      <c r="H2087" s="779"/>
    </row>
    <row r="2088" spans="3:8" s="146" customFormat="1" ht="12.75">
      <c r="C2088" s="779"/>
      <c r="D2088" s="779"/>
      <c r="E2088" s="779"/>
      <c r="F2088" s="779"/>
      <c r="G2088" s="779"/>
      <c r="H2088" s="779"/>
    </row>
    <row r="2089" spans="3:8" s="146" customFormat="1" ht="12.75">
      <c r="C2089" s="779"/>
      <c r="D2089" s="779"/>
      <c r="E2089" s="779"/>
      <c r="F2089" s="779"/>
      <c r="G2089" s="779"/>
      <c r="H2089" s="779"/>
    </row>
    <row r="2090" spans="3:8" s="146" customFormat="1" ht="12.75">
      <c r="C2090" s="779"/>
      <c r="D2090" s="779"/>
      <c r="E2090" s="779"/>
      <c r="F2090" s="779"/>
      <c r="G2090" s="779"/>
      <c r="H2090" s="779"/>
    </row>
    <row r="2091" spans="3:8" s="146" customFormat="1" ht="12.75">
      <c r="C2091" s="779"/>
      <c r="D2091" s="779"/>
      <c r="E2091" s="779"/>
      <c r="F2091" s="779"/>
      <c r="G2091" s="779"/>
      <c r="H2091" s="779"/>
    </row>
    <row r="2092" spans="3:8" s="146" customFormat="1" ht="12.75">
      <c r="C2092" s="779"/>
      <c r="D2092" s="779"/>
      <c r="E2092" s="779"/>
      <c r="F2092" s="779"/>
      <c r="G2092" s="779"/>
      <c r="H2092" s="779"/>
    </row>
    <row r="2093" spans="3:8" s="146" customFormat="1" ht="12.75">
      <c r="C2093" s="779"/>
      <c r="D2093" s="779"/>
      <c r="E2093" s="779"/>
      <c r="F2093" s="779"/>
      <c r="G2093" s="779"/>
      <c r="H2093" s="779"/>
    </row>
    <row r="2094" spans="3:8" s="146" customFormat="1" ht="12.75">
      <c r="C2094" s="779"/>
      <c r="D2094" s="779"/>
      <c r="E2094" s="779"/>
      <c r="F2094" s="779"/>
      <c r="G2094" s="779"/>
      <c r="H2094" s="779"/>
    </row>
    <row r="2095" spans="3:8" s="146" customFormat="1" ht="12.75">
      <c r="C2095" s="779"/>
      <c r="D2095" s="779"/>
      <c r="E2095" s="779"/>
      <c r="F2095" s="779"/>
      <c r="G2095" s="779"/>
      <c r="H2095" s="779"/>
    </row>
    <row r="2096" spans="3:8" s="146" customFormat="1" ht="12.75">
      <c r="C2096" s="779"/>
      <c r="D2096" s="779"/>
      <c r="E2096" s="779"/>
      <c r="F2096" s="779"/>
      <c r="G2096" s="779"/>
      <c r="H2096" s="779"/>
    </row>
    <row r="2097" spans="3:8" s="146" customFormat="1" ht="12.75">
      <c r="C2097" s="779"/>
      <c r="D2097" s="779"/>
      <c r="E2097" s="779"/>
      <c r="F2097" s="779"/>
      <c r="G2097" s="779"/>
      <c r="H2097" s="779"/>
    </row>
    <row r="2098" spans="3:8" s="146" customFormat="1" ht="12.75">
      <c r="C2098" s="779"/>
      <c r="D2098" s="779"/>
      <c r="E2098" s="779"/>
      <c r="F2098" s="779"/>
      <c r="G2098" s="779"/>
      <c r="H2098" s="779"/>
    </row>
    <row r="2099" spans="3:8" s="146" customFormat="1" ht="12.75">
      <c r="C2099" s="779"/>
      <c r="D2099" s="779"/>
      <c r="E2099" s="779"/>
      <c r="F2099" s="779"/>
      <c r="G2099" s="779"/>
      <c r="H2099" s="779"/>
    </row>
    <row r="2100" spans="3:8" s="146" customFormat="1" ht="12.75">
      <c r="C2100" s="779"/>
      <c r="D2100" s="779"/>
      <c r="E2100" s="779"/>
      <c r="F2100" s="779"/>
      <c r="G2100" s="779"/>
      <c r="H2100" s="779"/>
    </row>
    <row r="2101" spans="3:8" s="146" customFormat="1" ht="12.75">
      <c r="C2101" s="779"/>
      <c r="D2101" s="779"/>
      <c r="E2101" s="779"/>
      <c r="F2101" s="779"/>
      <c r="G2101" s="779"/>
      <c r="H2101" s="779"/>
    </row>
    <row r="2102" spans="3:8" s="146" customFormat="1" ht="12.75">
      <c r="C2102" s="779"/>
      <c r="D2102" s="779"/>
      <c r="E2102" s="779"/>
      <c r="F2102" s="779"/>
      <c r="G2102" s="779"/>
      <c r="H2102" s="779"/>
    </row>
    <row r="2103" spans="3:8" s="146" customFormat="1" ht="12.75">
      <c r="C2103" s="779"/>
      <c r="D2103" s="779"/>
      <c r="E2103" s="779"/>
      <c r="F2103" s="779"/>
      <c r="G2103" s="779"/>
      <c r="H2103" s="779"/>
    </row>
    <row r="2104" spans="3:8" s="146" customFormat="1" ht="12.75">
      <c r="C2104" s="779"/>
      <c r="D2104" s="779"/>
      <c r="E2104" s="779"/>
      <c r="F2104" s="779"/>
      <c r="G2104" s="779"/>
      <c r="H2104" s="779"/>
    </row>
    <row r="2105" spans="3:8" s="146" customFormat="1" ht="12.75">
      <c r="C2105" s="779"/>
      <c r="D2105" s="779"/>
      <c r="E2105" s="779"/>
      <c r="F2105" s="779"/>
      <c r="G2105" s="779"/>
      <c r="H2105" s="779"/>
    </row>
    <row r="2106" spans="3:8" s="146" customFormat="1" ht="12.75">
      <c r="C2106" s="779"/>
      <c r="D2106" s="779"/>
      <c r="E2106" s="779"/>
      <c r="F2106" s="779"/>
      <c r="G2106" s="779"/>
      <c r="H2106" s="779"/>
    </row>
    <row r="2107" spans="3:8" s="146" customFormat="1" ht="12.75">
      <c r="C2107" s="779"/>
      <c r="D2107" s="779"/>
      <c r="E2107" s="779"/>
      <c r="F2107" s="779"/>
      <c r="G2107" s="779"/>
      <c r="H2107" s="779"/>
    </row>
    <row r="2108" spans="3:8" s="146" customFormat="1" ht="12.75">
      <c r="C2108" s="779"/>
      <c r="D2108" s="779"/>
      <c r="E2108" s="779"/>
      <c r="F2108" s="779"/>
      <c r="G2108" s="779"/>
      <c r="H2108" s="779"/>
    </row>
    <row r="2109" spans="3:8" s="146" customFormat="1" ht="12.75">
      <c r="C2109" s="779"/>
      <c r="D2109" s="779"/>
      <c r="E2109" s="779"/>
      <c r="F2109" s="779"/>
      <c r="G2109" s="779"/>
      <c r="H2109" s="779"/>
    </row>
    <row r="2110" spans="3:8" s="146" customFormat="1" ht="12.75">
      <c r="C2110" s="779"/>
      <c r="D2110" s="779"/>
      <c r="E2110" s="779"/>
      <c r="F2110" s="779"/>
      <c r="G2110" s="779"/>
      <c r="H2110" s="779"/>
    </row>
    <row r="2111" spans="3:8" s="146" customFormat="1" ht="12.75">
      <c r="C2111" s="779"/>
      <c r="D2111" s="779"/>
      <c r="E2111" s="779"/>
      <c r="F2111" s="779"/>
      <c r="G2111" s="779"/>
      <c r="H2111" s="779"/>
    </row>
    <row r="2112" spans="3:8" s="146" customFormat="1" ht="12.75">
      <c r="C2112" s="779"/>
      <c r="D2112" s="779"/>
      <c r="E2112" s="779"/>
      <c r="F2112" s="779"/>
      <c r="G2112" s="779"/>
      <c r="H2112" s="779"/>
    </row>
    <row r="2113" spans="3:8" s="146" customFormat="1" ht="12.75">
      <c r="C2113" s="779"/>
      <c r="D2113" s="779"/>
      <c r="E2113" s="779"/>
      <c r="F2113" s="779"/>
      <c r="G2113" s="779"/>
      <c r="H2113" s="779"/>
    </row>
    <row r="2114" spans="3:8" s="146" customFormat="1" ht="12.75">
      <c r="C2114" s="779"/>
      <c r="D2114" s="779"/>
      <c r="E2114" s="779"/>
      <c r="F2114" s="779"/>
      <c r="G2114" s="779"/>
      <c r="H2114" s="779"/>
    </row>
    <row r="2115" spans="3:8" s="146" customFormat="1" ht="12.75">
      <c r="C2115" s="779"/>
      <c r="D2115" s="779"/>
      <c r="E2115" s="779"/>
      <c r="F2115" s="779"/>
      <c r="G2115" s="779"/>
      <c r="H2115" s="779"/>
    </row>
    <row r="2116" spans="3:8" s="146" customFormat="1" ht="12.75">
      <c r="C2116" s="779"/>
      <c r="D2116" s="779"/>
      <c r="E2116" s="779"/>
      <c r="F2116" s="779"/>
      <c r="G2116" s="779"/>
      <c r="H2116" s="779"/>
    </row>
    <row r="2117" spans="3:8" s="146" customFormat="1" ht="12.75">
      <c r="C2117" s="779"/>
      <c r="D2117" s="779"/>
      <c r="E2117" s="779"/>
      <c r="F2117" s="779"/>
      <c r="G2117" s="779"/>
      <c r="H2117" s="779"/>
    </row>
    <row r="2118" spans="3:8" s="146" customFormat="1" ht="12.75">
      <c r="C2118" s="779"/>
      <c r="D2118" s="779"/>
      <c r="E2118" s="779"/>
      <c r="F2118" s="779"/>
      <c r="G2118" s="779"/>
      <c r="H2118" s="779"/>
    </row>
    <row r="2119" spans="3:8" s="146" customFormat="1" ht="12.75">
      <c r="C2119" s="779"/>
      <c r="D2119" s="779"/>
      <c r="E2119" s="779"/>
      <c r="F2119" s="779"/>
      <c r="G2119" s="779"/>
      <c r="H2119" s="779"/>
    </row>
    <row r="2120" spans="3:8" s="146" customFormat="1" ht="12.75">
      <c r="C2120" s="779"/>
      <c r="D2120" s="779"/>
      <c r="E2120" s="779"/>
      <c r="F2120" s="779"/>
      <c r="G2120" s="779"/>
      <c r="H2120" s="779"/>
    </row>
    <row r="2121" spans="3:8" s="146" customFormat="1" ht="12.75">
      <c r="C2121" s="779"/>
      <c r="D2121" s="779"/>
      <c r="E2121" s="779"/>
      <c r="F2121" s="779"/>
      <c r="G2121" s="779"/>
      <c r="H2121" s="779"/>
    </row>
    <row r="2122" spans="3:8" s="146" customFormat="1" ht="12.75">
      <c r="C2122" s="779"/>
      <c r="D2122" s="779"/>
      <c r="E2122" s="779"/>
      <c r="F2122" s="779"/>
      <c r="G2122" s="779"/>
      <c r="H2122" s="779"/>
    </row>
    <row r="2123" spans="3:8" s="146" customFormat="1" ht="12.75">
      <c r="C2123" s="779"/>
      <c r="D2123" s="779"/>
      <c r="E2123" s="779"/>
      <c r="F2123" s="779"/>
      <c r="G2123" s="779"/>
      <c r="H2123" s="779"/>
    </row>
    <row r="2124" spans="3:8" s="146" customFormat="1" ht="12.75">
      <c r="C2124" s="779"/>
      <c r="D2124" s="779"/>
      <c r="E2124" s="779"/>
      <c r="F2124" s="779"/>
      <c r="G2124" s="779"/>
      <c r="H2124" s="779"/>
    </row>
    <row r="2125" spans="3:8" s="146" customFormat="1" ht="12.75">
      <c r="C2125" s="779"/>
      <c r="D2125" s="779"/>
      <c r="E2125" s="779"/>
      <c r="F2125" s="779"/>
      <c r="G2125" s="779"/>
      <c r="H2125" s="779"/>
    </row>
    <row r="2126" spans="3:8" s="146" customFormat="1" ht="12.75">
      <c r="C2126" s="779"/>
      <c r="D2126" s="779"/>
      <c r="E2126" s="779"/>
      <c r="F2126" s="779"/>
      <c r="G2126" s="779"/>
      <c r="H2126" s="779"/>
    </row>
    <row r="2127" spans="3:8" s="146" customFormat="1" ht="12.75">
      <c r="C2127" s="779"/>
      <c r="D2127" s="779"/>
      <c r="E2127" s="779"/>
      <c r="F2127" s="779"/>
      <c r="G2127" s="779"/>
      <c r="H2127" s="779"/>
    </row>
    <row r="2128" spans="3:8" s="146" customFormat="1" ht="12.75">
      <c r="C2128" s="779"/>
      <c r="D2128" s="779"/>
      <c r="E2128" s="779"/>
      <c r="F2128" s="779"/>
      <c r="G2128" s="779"/>
      <c r="H2128" s="779"/>
    </row>
    <row r="2129" spans="3:8" s="146" customFormat="1" ht="12.75">
      <c r="C2129" s="779"/>
      <c r="D2129" s="779"/>
      <c r="E2129" s="779"/>
      <c r="F2129" s="779"/>
      <c r="G2129" s="779"/>
      <c r="H2129" s="779"/>
    </row>
    <row r="2130" spans="3:8" s="146" customFormat="1" ht="12.75">
      <c r="C2130" s="779"/>
      <c r="D2130" s="779"/>
      <c r="E2130" s="779"/>
      <c r="F2130" s="779"/>
      <c r="G2130" s="779"/>
      <c r="H2130" s="779"/>
    </row>
    <row r="2131" spans="3:8" s="146" customFormat="1" ht="12.75">
      <c r="C2131" s="779"/>
      <c r="D2131" s="779"/>
      <c r="E2131" s="779"/>
      <c r="F2131" s="779"/>
      <c r="G2131" s="779"/>
      <c r="H2131" s="779"/>
    </row>
    <row r="2132" spans="3:8" s="146" customFormat="1" ht="12.75">
      <c r="C2132" s="779"/>
      <c r="D2132" s="779"/>
      <c r="E2132" s="779"/>
      <c r="F2132" s="779"/>
      <c r="G2132" s="779"/>
      <c r="H2132" s="779"/>
    </row>
    <row r="2133" spans="3:8" s="146" customFormat="1" ht="12.75">
      <c r="C2133" s="779"/>
      <c r="D2133" s="779"/>
      <c r="E2133" s="779"/>
      <c r="F2133" s="779"/>
      <c r="G2133" s="779"/>
      <c r="H2133" s="779"/>
    </row>
    <row r="2134" spans="3:8" s="146" customFormat="1" ht="12.75">
      <c r="C2134" s="779"/>
      <c r="D2134" s="779"/>
      <c r="E2134" s="779"/>
      <c r="F2134" s="779"/>
      <c r="G2134" s="779"/>
      <c r="H2134" s="779"/>
    </row>
    <row r="2135" spans="3:8" s="146" customFormat="1" ht="12.75">
      <c r="C2135" s="779"/>
      <c r="D2135" s="779"/>
      <c r="E2135" s="779"/>
      <c r="F2135" s="779"/>
      <c r="G2135" s="779"/>
      <c r="H2135" s="779"/>
    </row>
    <row r="2136" spans="3:8" s="146" customFormat="1" ht="12.75">
      <c r="C2136" s="779"/>
      <c r="D2136" s="779"/>
      <c r="E2136" s="779"/>
      <c r="F2136" s="779"/>
      <c r="G2136" s="779"/>
      <c r="H2136" s="779"/>
    </row>
    <row r="2137" spans="3:8" s="146" customFormat="1" ht="12.75">
      <c r="C2137" s="779"/>
      <c r="D2137" s="779"/>
      <c r="E2137" s="779"/>
      <c r="F2137" s="779"/>
      <c r="G2137" s="779"/>
      <c r="H2137" s="779"/>
    </row>
    <row r="2138" spans="3:8" s="146" customFormat="1" ht="12.75">
      <c r="C2138" s="779"/>
      <c r="D2138" s="779"/>
      <c r="E2138" s="779"/>
      <c r="F2138" s="779"/>
      <c r="G2138" s="779"/>
      <c r="H2138" s="779"/>
    </row>
    <row r="2139" spans="3:8" s="146" customFormat="1" ht="12.75">
      <c r="C2139" s="779"/>
      <c r="D2139" s="779"/>
      <c r="E2139" s="779"/>
      <c r="F2139" s="779"/>
      <c r="G2139" s="779"/>
      <c r="H2139" s="779"/>
    </row>
    <row r="2140" spans="3:8" s="146" customFormat="1" ht="12.75">
      <c r="C2140" s="779"/>
      <c r="D2140" s="779"/>
      <c r="E2140" s="779"/>
      <c r="F2140" s="779"/>
      <c r="G2140" s="779"/>
      <c r="H2140" s="779"/>
    </row>
    <row r="2141" spans="3:8" s="146" customFormat="1" ht="12.75">
      <c r="C2141" s="779"/>
      <c r="D2141" s="779"/>
      <c r="E2141" s="779"/>
      <c r="F2141" s="779"/>
      <c r="G2141" s="779"/>
      <c r="H2141" s="779"/>
    </row>
    <row r="2142" spans="3:8" s="146" customFormat="1" ht="12.75">
      <c r="C2142" s="779"/>
      <c r="D2142" s="779"/>
      <c r="E2142" s="779"/>
      <c r="F2142" s="779"/>
      <c r="G2142" s="779"/>
      <c r="H2142" s="779"/>
    </row>
    <row r="2143" spans="3:8" s="146" customFormat="1" ht="12.75">
      <c r="C2143" s="779"/>
      <c r="D2143" s="779"/>
      <c r="E2143" s="779"/>
      <c r="F2143" s="779"/>
      <c r="G2143" s="779"/>
      <c r="H2143" s="779"/>
    </row>
    <row r="2144" spans="3:8" s="146" customFormat="1" ht="12.75">
      <c r="C2144" s="779"/>
      <c r="D2144" s="779"/>
      <c r="E2144" s="779"/>
      <c r="F2144" s="779"/>
      <c r="G2144" s="779"/>
      <c r="H2144" s="779"/>
    </row>
    <row r="2145" spans="3:8" s="146" customFormat="1" ht="12.75">
      <c r="C2145" s="779"/>
      <c r="D2145" s="779"/>
      <c r="E2145" s="779"/>
      <c r="F2145" s="779"/>
      <c r="G2145" s="779"/>
      <c r="H2145" s="779"/>
    </row>
    <row r="2146" spans="3:8" s="146" customFormat="1" ht="12.75">
      <c r="C2146" s="779"/>
      <c r="D2146" s="779"/>
      <c r="E2146" s="779"/>
      <c r="F2146" s="779"/>
      <c r="G2146" s="779"/>
      <c r="H2146" s="779"/>
    </row>
    <row r="2147" spans="3:8" s="146" customFormat="1" ht="12.75">
      <c r="C2147" s="779"/>
      <c r="D2147" s="779"/>
      <c r="E2147" s="779"/>
      <c r="F2147" s="779"/>
      <c r="G2147" s="779"/>
      <c r="H2147" s="779"/>
    </row>
    <row r="2148" spans="3:8" s="146" customFormat="1" ht="12.75">
      <c r="C2148" s="779"/>
      <c r="D2148" s="779"/>
      <c r="E2148" s="779"/>
      <c r="F2148" s="779"/>
      <c r="G2148" s="779"/>
      <c r="H2148" s="779"/>
    </row>
    <row r="2149" spans="3:8" s="146" customFormat="1" ht="12.75">
      <c r="C2149" s="779"/>
      <c r="D2149" s="779"/>
      <c r="E2149" s="779"/>
      <c r="F2149" s="779"/>
      <c r="G2149" s="779"/>
      <c r="H2149" s="779"/>
    </row>
    <row r="2150" spans="3:8" s="146" customFormat="1" ht="12.75">
      <c r="C2150" s="779"/>
      <c r="D2150" s="779"/>
      <c r="E2150" s="779"/>
      <c r="F2150" s="779"/>
      <c r="G2150" s="779"/>
      <c r="H2150" s="779"/>
    </row>
    <row r="2151" spans="3:8" s="146" customFormat="1" ht="12.75">
      <c r="C2151" s="779"/>
      <c r="D2151" s="779"/>
      <c r="E2151" s="779"/>
      <c r="F2151" s="779"/>
      <c r="G2151" s="779"/>
      <c r="H2151" s="779"/>
    </row>
    <row r="2152" spans="3:8" s="146" customFormat="1" ht="12.75">
      <c r="C2152" s="779"/>
      <c r="D2152" s="779"/>
      <c r="E2152" s="779"/>
      <c r="F2152" s="779"/>
      <c r="G2152" s="779"/>
      <c r="H2152" s="779"/>
    </row>
    <row r="2153" spans="3:8" s="146" customFormat="1" ht="12.75">
      <c r="C2153" s="779"/>
      <c r="D2153" s="779"/>
      <c r="E2153" s="779"/>
      <c r="F2153" s="779"/>
      <c r="G2153" s="779"/>
      <c r="H2153" s="779"/>
    </row>
    <row r="2154" spans="3:8" s="146" customFormat="1" ht="12.75">
      <c r="C2154" s="779"/>
      <c r="D2154" s="779"/>
      <c r="E2154" s="779"/>
      <c r="F2154" s="779"/>
      <c r="G2154" s="779"/>
      <c r="H2154" s="779"/>
    </row>
    <row r="2155" spans="3:8" s="146" customFormat="1" ht="12.75">
      <c r="C2155" s="779"/>
      <c r="D2155" s="779"/>
      <c r="E2155" s="779"/>
      <c r="F2155" s="779"/>
      <c r="G2155" s="779"/>
      <c r="H2155" s="779"/>
    </row>
    <row r="2156" spans="3:8" s="146" customFormat="1" ht="12.75">
      <c r="C2156" s="779"/>
      <c r="D2156" s="779"/>
      <c r="E2156" s="779"/>
      <c r="F2156" s="779"/>
      <c r="G2156" s="779"/>
      <c r="H2156" s="779"/>
    </row>
    <row r="2157" spans="3:8" s="146" customFormat="1" ht="12.75">
      <c r="C2157" s="779"/>
      <c r="D2157" s="779"/>
      <c r="E2157" s="779"/>
      <c r="F2157" s="779"/>
      <c r="G2157" s="779"/>
      <c r="H2157" s="779"/>
    </row>
    <row r="2158" spans="3:8" s="146" customFormat="1" ht="12.75">
      <c r="C2158" s="779"/>
      <c r="D2158" s="779"/>
      <c r="E2158" s="779"/>
      <c r="F2158" s="779"/>
      <c r="G2158" s="779"/>
      <c r="H2158" s="779"/>
    </row>
    <row r="2159" spans="3:8" s="146" customFormat="1" ht="12.75">
      <c r="C2159" s="779"/>
      <c r="D2159" s="779"/>
      <c r="E2159" s="779"/>
      <c r="F2159" s="779"/>
      <c r="G2159" s="779"/>
      <c r="H2159" s="779"/>
    </row>
    <row r="2160" spans="3:8" s="146" customFormat="1" ht="12.75">
      <c r="C2160" s="779"/>
      <c r="D2160" s="779"/>
      <c r="E2160" s="779"/>
      <c r="F2160" s="779"/>
      <c r="G2160" s="779"/>
      <c r="H2160" s="779"/>
    </row>
    <row r="2161" spans="3:8" s="146" customFormat="1" ht="12.75">
      <c r="C2161" s="779"/>
      <c r="D2161" s="779"/>
      <c r="E2161" s="779"/>
      <c r="F2161" s="779"/>
      <c r="G2161" s="779"/>
      <c r="H2161" s="779"/>
    </row>
    <row r="2162" spans="3:8" s="146" customFormat="1" ht="12.75">
      <c r="C2162" s="779"/>
      <c r="D2162" s="779"/>
      <c r="E2162" s="779"/>
      <c r="F2162" s="779"/>
      <c r="G2162" s="779"/>
      <c r="H2162" s="779"/>
    </row>
    <row r="2163" spans="3:8" s="146" customFormat="1" ht="12.75">
      <c r="C2163" s="779"/>
      <c r="D2163" s="779"/>
      <c r="E2163" s="779"/>
      <c r="F2163" s="779"/>
      <c r="G2163" s="779"/>
      <c r="H2163" s="779"/>
    </row>
    <row r="2164" spans="3:8" s="146" customFormat="1" ht="12.75">
      <c r="C2164" s="779"/>
      <c r="D2164" s="779"/>
      <c r="E2164" s="779"/>
      <c r="F2164" s="779"/>
      <c r="G2164" s="779"/>
      <c r="H2164" s="779"/>
    </row>
    <row r="2165" spans="3:8" s="146" customFormat="1" ht="12.75">
      <c r="C2165" s="779"/>
      <c r="D2165" s="779"/>
      <c r="E2165" s="779"/>
      <c r="F2165" s="779"/>
      <c r="G2165" s="779"/>
      <c r="H2165" s="779"/>
    </row>
    <row r="2166" spans="3:8" s="146" customFormat="1" ht="12.75">
      <c r="C2166" s="779"/>
      <c r="D2166" s="779"/>
      <c r="E2166" s="779"/>
      <c r="F2166" s="779"/>
      <c r="G2166" s="779"/>
      <c r="H2166" s="779"/>
    </row>
    <row r="2167" spans="3:8" s="146" customFormat="1" ht="12.75">
      <c r="C2167" s="779"/>
      <c r="D2167" s="779"/>
      <c r="E2167" s="779"/>
      <c r="F2167" s="779"/>
      <c r="G2167" s="779"/>
      <c r="H2167" s="779"/>
    </row>
    <row r="2168" spans="3:8" s="146" customFormat="1" ht="12.75">
      <c r="C2168" s="779"/>
      <c r="D2168" s="779"/>
      <c r="E2168" s="779"/>
      <c r="F2168" s="779"/>
      <c r="G2168" s="779"/>
      <c r="H2168" s="779"/>
    </row>
    <row r="2169" spans="3:8" s="146" customFormat="1" ht="12.75">
      <c r="C2169" s="779"/>
      <c r="D2169" s="779"/>
      <c r="E2169" s="779"/>
      <c r="F2169" s="779"/>
      <c r="G2169" s="779"/>
      <c r="H2169" s="779"/>
    </row>
    <row r="2170" spans="3:8" s="146" customFormat="1" ht="12.75">
      <c r="C2170" s="779"/>
      <c r="D2170" s="779"/>
      <c r="E2170" s="779"/>
      <c r="F2170" s="779"/>
      <c r="G2170" s="779"/>
      <c r="H2170" s="779"/>
    </row>
    <row r="2171" spans="3:8" s="146" customFormat="1" ht="12.75">
      <c r="C2171" s="779"/>
      <c r="D2171" s="779"/>
      <c r="E2171" s="779"/>
      <c r="F2171" s="779"/>
      <c r="G2171" s="779"/>
      <c r="H2171" s="779"/>
    </row>
    <row r="2172" spans="3:8" s="146" customFormat="1" ht="12.75">
      <c r="C2172" s="779"/>
      <c r="D2172" s="779"/>
      <c r="E2172" s="779"/>
      <c r="F2172" s="779"/>
      <c r="G2172" s="779"/>
      <c r="H2172" s="779"/>
    </row>
    <row r="2173" spans="3:8" s="146" customFormat="1" ht="12.75">
      <c r="C2173" s="779"/>
      <c r="D2173" s="779"/>
      <c r="E2173" s="779"/>
      <c r="F2173" s="779"/>
      <c r="G2173" s="779"/>
      <c r="H2173" s="779"/>
    </row>
    <row r="2174" spans="3:8" s="146" customFormat="1" ht="12.75">
      <c r="C2174" s="779"/>
      <c r="D2174" s="779"/>
      <c r="E2174" s="779"/>
      <c r="F2174" s="779"/>
      <c r="G2174" s="779"/>
      <c r="H2174" s="779"/>
    </row>
    <row r="2175" spans="3:8" s="146" customFormat="1" ht="12.75">
      <c r="C2175" s="779"/>
      <c r="D2175" s="779"/>
      <c r="E2175" s="779"/>
      <c r="F2175" s="779"/>
      <c r="G2175" s="779"/>
      <c r="H2175" s="779"/>
    </row>
    <row r="2176" spans="3:8" s="146" customFormat="1" ht="12.75">
      <c r="C2176" s="779"/>
      <c r="D2176" s="779"/>
      <c r="E2176" s="779"/>
      <c r="F2176" s="779"/>
      <c r="G2176" s="779"/>
      <c r="H2176" s="779"/>
    </row>
    <row r="2177" spans="3:8" s="146" customFormat="1" ht="12.75">
      <c r="C2177" s="779"/>
      <c r="D2177" s="779"/>
      <c r="E2177" s="779"/>
      <c r="F2177" s="779"/>
      <c r="G2177" s="779"/>
      <c r="H2177" s="779"/>
    </row>
    <row r="2178" spans="3:8" s="146" customFormat="1" ht="12.75">
      <c r="C2178" s="779"/>
      <c r="D2178" s="779"/>
      <c r="E2178" s="779"/>
      <c r="F2178" s="779"/>
      <c r="G2178" s="779"/>
      <c r="H2178" s="779"/>
    </row>
    <row r="2179" spans="3:8" s="146" customFormat="1" ht="12.75">
      <c r="C2179" s="779"/>
      <c r="D2179" s="779"/>
      <c r="E2179" s="779"/>
      <c r="F2179" s="779"/>
      <c r="G2179" s="779"/>
      <c r="H2179" s="779"/>
    </row>
    <row r="2180" spans="3:8" s="146" customFormat="1" ht="12.75">
      <c r="C2180" s="779"/>
      <c r="D2180" s="779"/>
      <c r="E2180" s="779"/>
      <c r="F2180" s="779"/>
      <c r="G2180" s="779"/>
      <c r="H2180" s="779"/>
    </row>
    <row r="2181" spans="3:8" s="146" customFormat="1" ht="12.75">
      <c r="C2181" s="779"/>
      <c r="D2181" s="779"/>
      <c r="E2181" s="779"/>
      <c r="F2181" s="779"/>
      <c r="G2181" s="779"/>
      <c r="H2181" s="779"/>
    </row>
    <row r="2182" spans="3:8" s="146" customFormat="1" ht="12.75">
      <c r="C2182" s="779"/>
      <c r="D2182" s="779"/>
      <c r="E2182" s="779"/>
      <c r="F2182" s="779"/>
      <c r="G2182" s="779"/>
      <c r="H2182" s="779"/>
    </row>
    <row r="2183" spans="3:8" s="146" customFormat="1" ht="12.75">
      <c r="C2183" s="779"/>
      <c r="D2183" s="779"/>
      <c r="E2183" s="779"/>
      <c r="F2183" s="779"/>
      <c r="G2183" s="779"/>
      <c r="H2183" s="779"/>
    </row>
    <row r="2184" spans="3:8" s="146" customFormat="1" ht="12.75">
      <c r="C2184" s="779"/>
      <c r="D2184" s="779"/>
      <c r="E2184" s="779"/>
      <c r="F2184" s="779"/>
      <c r="G2184" s="779"/>
      <c r="H2184" s="779"/>
    </row>
    <row r="2185" spans="3:8" s="146" customFormat="1" ht="12.75">
      <c r="C2185" s="779"/>
      <c r="D2185" s="779"/>
      <c r="E2185" s="779"/>
      <c r="F2185" s="779"/>
      <c r="G2185" s="779"/>
      <c r="H2185" s="779"/>
    </row>
    <row r="2186" spans="3:8" s="146" customFormat="1" ht="12.75">
      <c r="C2186" s="779"/>
      <c r="D2186" s="779"/>
      <c r="E2186" s="779"/>
      <c r="F2186" s="779"/>
      <c r="G2186" s="779"/>
      <c r="H2186" s="779"/>
    </row>
    <row r="2187" spans="3:8" s="146" customFormat="1" ht="12.75">
      <c r="C2187" s="779"/>
      <c r="D2187" s="779"/>
      <c r="E2187" s="779"/>
      <c r="F2187" s="779"/>
      <c r="G2187" s="779"/>
      <c r="H2187" s="779"/>
    </row>
    <row r="2188" spans="3:8" s="146" customFormat="1" ht="12.75">
      <c r="C2188" s="779"/>
      <c r="D2188" s="779"/>
      <c r="E2188" s="779"/>
      <c r="F2188" s="779"/>
      <c r="G2188" s="779"/>
      <c r="H2188" s="779"/>
    </row>
    <row r="2189" spans="3:8" s="146" customFormat="1" ht="12.75">
      <c r="C2189" s="779"/>
      <c r="D2189" s="779"/>
      <c r="E2189" s="779"/>
      <c r="F2189" s="779"/>
      <c r="G2189" s="779"/>
      <c r="H2189" s="779"/>
    </row>
    <row r="2190" spans="3:8" s="146" customFormat="1" ht="12.75">
      <c r="C2190" s="779"/>
      <c r="D2190" s="779"/>
      <c r="E2190" s="779"/>
      <c r="F2190" s="779"/>
      <c r="G2190" s="779"/>
      <c r="H2190" s="779"/>
    </row>
    <row r="2191" spans="3:8" s="146" customFormat="1" ht="12.75">
      <c r="C2191" s="779"/>
      <c r="D2191" s="779"/>
      <c r="E2191" s="779"/>
      <c r="F2191" s="779"/>
      <c r="G2191" s="779"/>
      <c r="H2191" s="779"/>
    </row>
    <row r="2192" spans="3:8" s="146" customFormat="1" ht="12.75">
      <c r="C2192" s="779"/>
      <c r="D2192" s="779"/>
      <c r="E2192" s="779"/>
      <c r="F2192" s="779"/>
      <c r="G2192" s="779"/>
      <c r="H2192" s="779"/>
    </row>
    <row r="2193" spans="3:8" s="146" customFormat="1" ht="12.75">
      <c r="C2193" s="779"/>
      <c r="D2193" s="779"/>
      <c r="E2193" s="779"/>
      <c r="F2193" s="779"/>
      <c r="G2193" s="779"/>
      <c r="H2193" s="779"/>
    </row>
    <row r="2194" spans="3:8" s="146" customFormat="1" ht="12.75">
      <c r="C2194" s="779"/>
      <c r="D2194" s="779"/>
      <c r="E2194" s="779"/>
      <c r="F2194" s="779"/>
      <c r="G2194" s="779"/>
      <c r="H2194" s="779"/>
    </row>
    <row r="2195" spans="3:8" s="146" customFormat="1" ht="12.75">
      <c r="C2195" s="779"/>
      <c r="D2195" s="779"/>
      <c r="E2195" s="779"/>
      <c r="F2195" s="779"/>
      <c r="G2195" s="779"/>
      <c r="H2195" s="779"/>
    </row>
    <row r="2196" spans="3:8" s="146" customFormat="1" ht="12.75">
      <c r="C2196" s="779"/>
      <c r="D2196" s="779"/>
      <c r="E2196" s="779"/>
      <c r="F2196" s="779"/>
      <c r="G2196" s="779"/>
      <c r="H2196" s="779"/>
    </row>
    <row r="2197" spans="3:8" s="146" customFormat="1" ht="12.75">
      <c r="C2197" s="779"/>
      <c r="D2197" s="779"/>
      <c r="E2197" s="779"/>
      <c r="F2197" s="779"/>
      <c r="G2197" s="779"/>
      <c r="H2197" s="779"/>
    </row>
    <row r="2198" spans="3:8" s="146" customFormat="1" ht="12.75">
      <c r="C2198" s="779"/>
      <c r="D2198" s="779"/>
      <c r="E2198" s="779"/>
      <c r="F2198" s="779"/>
      <c r="G2198" s="779"/>
      <c r="H2198" s="779"/>
    </row>
    <row r="2199" spans="3:8" s="146" customFormat="1" ht="12.75">
      <c r="C2199" s="779"/>
      <c r="D2199" s="779"/>
      <c r="E2199" s="779"/>
      <c r="F2199" s="779"/>
      <c r="G2199" s="779"/>
      <c r="H2199" s="779"/>
    </row>
    <row r="2200" spans="3:8" s="146" customFormat="1" ht="12.75">
      <c r="C2200" s="779"/>
      <c r="D2200" s="779"/>
      <c r="E2200" s="779"/>
      <c r="F2200" s="779"/>
      <c r="G2200" s="779"/>
      <c r="H2200" s="779"/>
    </row>
    <row r="2201" spans="3:8" s="146" customFormat="1" ht="12.75">
      <c r="C2201" s="779"/>
      <c r="D2201" s="779"/>
      <c r="E2201" s="779"/>
      <c r="F2201" s="779"/>
      <c r="G2201" s="779"/>
      <c r="H2201" s="779"/>
    </row>
    <row r="2202" spans="3:8" s="146" customFormat="1" ht="12.75">
      <c r="C2202" s="779"/>
      <c r="D2202" s="779"/>
      <c r="E2202" s="779"/>
      <c r="F2202" s="779"/>
      <c r="G2202" s="779"/>
      <c r="H2202" s="779"/>
    </row>
    <row r="2203" spans="3:8" s="146" customFormat="1" ht="12.75">
      <c r="C2203" s="779"/>
      <c r="D2203" s="779"/>
      <c r="E2203" s="779"/>
      <c r="F2203" s="779"/>
      <c r="G2203" s="779"/>
      <c r="H2203" s="779"/>
    </row>
    <row r="2204" spans="3:8" s="146" customFormat="1" ht="12.75">
      <c r="C2204" s="779"/>
      <c r="D2204" s="779"/>
      <c r="E2204" s="779"/>
      <c r="F2204" s="779"/>
      <c r="G2204" s="779"/>
      <c r="H2204" s="779"/>
    </row>
    <row r="2205" spans="3:8" s="146" customFormat="1" ht="12.75">
      <c r="C2205" s="779"/>
      <c r="D2205" s="779"/>
      <c r="E2205" s="779"/>
      <c r="F2205" s="779"/>
      <c r="G2205" s="779"/>
      <c r="H2205" s="779"/>
    </row>
    <row r="2206" spans="3:8" s="146" customFormat="1" ht="12.75">
      <c r="C2206" s="779"/>
      <c r="D2206" s="779"/>
      <c r="E2206" s="779"/>
      <c r="F2206" s="779"/>
      <c r="G2206" s="779"/>
      <c r="H2206" s="779"/>
    </row>
    <row r="2207" spans="3:8" s="146" customFormat="1" ht="12.75">
      <c r="C2207" s="779"/>
      <c r="D2207" s="779"/>
      <c r="E2207" s="779"/>
      <c r="F2207" s="779"/>
      <c r="G2207" s="779"/>
      <c r="H2207" s="779"/>
    </row>
    <row r="2208" spans="3:8" s="146" customFormat="1" ht="12.75">
      <c r="C2208" s="779"/>
      <c r="D2208" s="779"/>
      <c r="E2208" s="779"/>
      <c r="F2208" s="779"/>
      <c r="G2208" s="779"/>
      <c r="H2208" s="779"/>
    </row>
    <row r="2209" spans="3:8" s="146" customFormat="1" ht="12.75">
      <c r="C2209" s="779"/>
      <c r="D2209" s="779"/>
      <c r="E2209" s="779"/>
      <c r="F2209" s="779"/>
      <c r="G2209" s="779"/>
      <c r="H2209" s="779"/>
    </row>
    <row r="2210" spans="3:8" s="146" customFormat="1" ht="12.75">
      <c r="C2210" s="779"/>
      <c r="D2210" s="779"/>
      <c r="E2210" s="779"/>
      <c r="F2210" s="779"/>
      <c r="G2210" s="779"/>
      <c r="H2210" s="779"/>
    </row>
    <row r="2211" spans="3:8" s="146" customFormat="1" ht="12.75">
      <c r="C2211" s="779"/>
      <c r="D2211" s="779"/>
      <c r="E2211" s="779"/>
      <c r="F2211" s="779"/>
      <c r="G2211" s="779"/>
      <c r="H2211" s="779"/>
    </row>
    <row r="2212" spans="3:8" s="146" customFormat="1" ht="12.75">
      <c r="C2212" s="779"/>
      <c r="D2212" s="779"/>
      <c r="E2212" s="779"/>
      <c r="F2212" s="779"/>
      <c r="G2212" s="779"/>
      <c r="H2212" s="779"/>
    </row>
    <row r="2213" spans="3:8" s="146" customFormat="1" ht="12.75">
      <c r="C2213" s="779"/>
      <c r="D2213" s="779"/>
      <c r="E2213" s="779"/>
      <c r="F2213" s="779"/>
      <c r="G2213" s="779"/>
      <c r="H2213" s="779"/>
    </row>
    <row r="2214" spans="3:8" s="146" customFormat="1" ht="12.75">
      <c r="C2214" s="779"/>
      <c r="D2214" s="779"/>
      <c r="E2214" s="779"/>
      <c r="F2214" s="779"/>
      <c r="G2214" s="779"/>
      <c r="H2214" s="779"/>
    </row>
    <row r="2215" spans="3:8" s="146" customFormat="1" ht="12.75">
      <c r="C2215" s="779"/>
      <c r="D2215" s="779"/>
      <c r="E2215" s="779"/>
      <c r="F2215" s="779"/>
      <c r="G2215" s="779"/>
      <c r="H2215" s="779"/>
    </row>
    <row r="2216" spans="3:8" s="146" customFormat="1" ht="12.75">
      <c r="C2216" s="779"/>
      <c r="D2216" s="779"/>
      <c r="E2216" s="779"/>
      <c r="F2216" s="779"/>
      <c r="G2216" s="779"/>
      <c r="H2216" s="779"/>
    </row>
    <row r="2217" spans="3:8" s="146" customFormat="1" ht="12.75">
      <c r="C2217" s="779"/>
      <c r="D2217" s="779"/>
      <c r="E2217" s="779"/>
      <c r="F2217" s="779"/>
      <c r="G2217" s="779"/>
      <c r="H2217" s="779"/>
    </row>
    <row r="2218" spans="3:8" s="146" customFormat="1" ht="12.75">
      <c r="C2218" s="779"/>
      <c r="D2218" s="779"/>
      <c r="E2218" s="779"/>
      <c r="F2218" s="779"/>
      <c r="G2218" s="779"/>
      <c r="H2218" s="779"/>
    </row>
    <row r="2219" spans="3:8" s="146" customFormat="1" ht="12.75">
      <c r="C2219" s="779"/>
      <c r="D2219" s="779"/>
      <c r="E2219" s="779"/>
      <c r="F2219" s="779"/>
      <c r="G2219" s="779"/>
      <c r="H2219" s="779"/>
    </row>
    <row r="2220" spans="3:8" s="146" customFormat="1" ht="12.75">
      <c r="C2220" s="779"/>
      <c r="D2220" s="779"/>
      <c r="E2220" s="779"/>
      <c r="F2220" s="779"/>
      <c r="G2220" s="779"/>
      <c r="H2220" s="779"/>
    </row>
    <row r="2221" spans="3:8" s="146" customFormat="1" ht="12.75">
      <c r="C2221" s="779"/>
      <c r="D2221" s="779"/>
      <c r="E2221" s="779"/>
      <c r="F2221" s="779"/>
      <c r="G2221" s="779"/>
      <c r="H2221" s="779"/>
    </row>
    <row r="2222" spans="3:8" s="146" customFormat="1" ht="12.75">
      <c r="C2222" s="779"/>
      <c r="D2222" s="779"/>
      <c r="E2222" s="779"/>
      <c r="F2222" s="779"/>
      <c r="G2222" s="779"/>
      <c r="H2222" s="779"/>
    </row>
    <row r="2223" spans="3:8" s="146" customFormat="1" ht="12.75">
      <c r="C2223" s="779"/>
      <c r="D2223" s="779"/>
      <c r="E2223" s="779"/>
      <c r="F2223" s="779"/>
      <c r="G2223" s="779"/>
      <c r="H2223" s="779"/>
    </row>
    <row r="2224" spans="3:8" s="146" customFormat="1" ht="12.75">
      <c r="C2224" s="779"/>
      <c r="D2224" s="779"/>
      <c r="E2224" s="779"/>
      <c r="F2224" s="779"/>
      <c r="G2224" s="779"/>
      <c r="H2224" s="779"/>
    </row>
    <row r="2225" spans="3:8" s="146" customFormat="1" ht="12.75">
      <c r="C2225" s="779"/>
      <c r="D2225" s="779"/>
      <c r="E2225" s="779"/>
      <c r="F2225" s="779"/>
      <c r="G2225" s="779"/>
      <c r="H2225" s="779"/>
    </row>
    <row r="2226" spans="3:8" s="146" customFormat="1" ht="12.75">
      <c r="C2226" s="779"/>
      <c r="D2226" s="779"/>
      <c r="E2226" s="779"/>
      <c r="F2226" s="779"/>
      <c r="G2226" s="779"/>
      <c r="H2226" s="779"/>
    </row>
    <row r="2227" spans="3:8" s="146" customFormat="1" ht="12.75">
      <c r="C2227" s="779"/>
      <c r="D2227" s="779"/>
      <c r="E2227" s="779"/>
      <c r="F2227" s="779"/>
      <c r="G2227" s="779"/>
      <c r="H2227" s="779"/>
    </row>
    <row r="2228" spans="3:8" s="146" customFormat="1" ht="12.75">
      <c r="C2228" s="779"/>
      <c r="D2228" s="779"/>
      <c r="E2228" s="779"/>
      <c r="F2228" s="779"/>
      <c r="G2228" s="779"/>
      <c r="H2228" s="779"/>
    </row>
    <row r="2229" spans="3:8" s="146" customFormat="1" ht="12.75">
      <c r="C2229" s="779"/>
      <c r="D2229" s="779"/>
      <c r="E2229" s="779"/>
      <c r="F2229" s="779"/>
      <c r="G2229" s="779"/>
      <c r="H2229" s="779"/>
    </row>
    <row r="2230" spans="3:8" s="146" customFormat="1" ht="12.75">
      <c r="C2230" s="779"/>
      <c r="D2230" s="779"/>
      <c r="E2230" s="779"/>
      <c r="F2230" s="779"/>
      <c r="G2230" s="779"/>
      <c r="H2230" s="779"/>
    </row>
    <row r="2231" spans="3:8" s="146" customFormat="1" ht="12.75">
      <c r="C2231" s="779"/>
      <c r="D2231" s="779"/>
      <c r="E2231" s="779"/>
      <c r="F2231" s="779"/>
      <c r="G2231" s="779"/>
      <c r="H2231" s="779"/>
    </row>
    <row r="2232" spans="3:8" s="146" customFormat="1" ht="12.75">
      <c r="C2232" s="779"/>
      <c r="D2232" s="779"/>
      <c r="E2232" s="779"/>
      <c r="F2232" s="779"/>
      <c r="G2232" s="779"/>
      <c r="H2232" s="779"/>
    </row>
    <row r="2233" spans="3:8" s="146" customFormat="1" ht="12.75">
      <c r="C2233" s="779"/>
      <c r="D2233" s="779"/>
      <c r="E2233" s="779"/>
      <c r="F2233" s="779"/>
      <c r="G2233" s="779"/>
      <c r="H2233" s="779"/>
    </row>
    <row r="2234" spans="3:8" s="146" customFormat="1" ht="12.75">
      <c r="C2234" s="779"/>
      <c r="D2234" s="779"/>
      <c r="E2234" s="779"/>
      <c r="F2234" s="779"/>
      <c r="G2234" s="779"/>
      <c r="H2234" s="779"/>
    </row>
    <row r="2235" spans="3:8" s="146" customFormat="1" ht="12.75">
      <c r="C2235" s="779"/>
      <c r="D2235" s="779"/>
      <c r="E2235" s="779"/>
      <c r="F2235" s="779"/>
      <c r="G2235" s="779"/>
      <c r="H2235" s="779"/>
    </row>
    <row r="2236" spans="3:8" s="146" customFormat="1" ht="12.75">
      <c r="C2236" s="779"/>
      <c r="D2236" s="779"/>
      <c r="E2236" s="779"/>
      <c r="F2236" s="779"/>
      <c r="G2236" s="779"/>
      <c r="H2236" s="779"/>
    </row>
    <row r="2237" spans="3:8" s="146" customFormat="1" ht="12.75">
      <c r="C2237" s="779"/>
      <c r="D2237" s="779"/>
      <c r="E2237" s="779"/>
      <c r="F2237" s="779"/>
      <c r="G2237" s="779"/>
      <c r="H2237" s="779"/>
    </row>
    <row r="2238" spans="3:8" s="146" customFormat="1" ht="12.75">
      <c r="C2238" s="779"/>
      <c r="D2238" s="779"/>
      <c r="E2238" s="779"/>
      <c r="F2238" s="779"/>
      <c r="G2238" s="779"/>
      <c r="H2238" s="779"/>
    </row>
    <row r="2239" spans="3:8" s="146" customFormat="1" ht="12.75">
      <c r="C2239" s="779"/>
      <c r="D2239" s="779"/>
      <c r="E2239" s="779"/>
      <c r="F2239" s="779"/>
      <c r="G2239" s="779"/>
      <c r="H2239" s="779"/>
    </row>
    <row r="2240" spans="3:8" s="146" customFormat="1" ht="12.75">
      <c r="C2240" s="779"/>
      <c r="D2240" s="779"/>
      <c r="E2240" s="779"/>
      <c r="F2240" s="779"/>
      <c r="G2240" s="779"/>
      <c r="H2240" s="779"/>
    </row>
    <row r="2241" spans="3:8" s="146" customFormat="1" ht="12.75">
      <c r="C2241" s="779"/>
      <c r="D2241" s="779"/>
      <c r="E2241" s="779"/>
      <c r="F2241" s="779"/>
      <c r="G2241" s="779"/>
      <c r="H2241" s="779"/>
    </row>
    <row r="2242" spans="3:8" s="146" customFormat="1" ht="12.75">
      <c r="C2242" s="779"/>
      <c r="D2242" s="779"/>
      <c r="E2242" s="779"/>
      <c r="F2242" s="779"/>
      <c r="G2242" s="779"/>
      <c r="H2242" s="779"/>
    </row>
    <row r="2243" spans="3:8" s="146" customFormat="1" ht="12.75">
      <c r="C2243" s="779"/>
      <c r="D2243" s="779"/>
      <c r="E2243" s="779"/>
      <c r="F2243" s="779"/>
      <c r="G2243" s="779"/>
      <c r="H2243" s="779"/>
    </row>
    <row r="2244" spans="3:8" s="146" customFormat="1" ht="12.75">
      <c r="C2244" s="779"/>
      <c r="D2244" s="779"/>
      <c r="E2244" s="779"/>
      <c r="F2244" s="779"/>
      <c r="G2244" s="779"/>
      <c r="H2244" s="779"/>
    </row>
    <row r="2245" spans="3:8" s="146" customFormat="1" ht="12.75">
      <c r="C2245" s="779"/>
      <c r="D2245" s="779"/>
      <c r="E2245" s="779"/>
      <c r="F2245" s="779"/>
      <c r="G2245" s="779"/>
      <c r="H2245" s="779"/>
    </row>
    <row r="2246" spans="3:8" s="146" customFormat="1" ht="12.75">
      <c r="C2246" s="779"/>
      <c r="D2246" s="779"/>
      <c r="E2246" s="779"/>
      <c r="F2246" s="779"/>
      <c r="G2246" s="779"/>
      <c r="H2246" s="779"/>
    </row>
    <row r="2247" spans="3:8" s="146" customFormat="1" ht="12.75">
      <c r="C2247" s="779"/>
      <c r="D2247" s="779"/>
      <c r="E2247" s="779"/>
      <c r="F2247" s="779"/>
      <c r="G2247" s="779"/>
      <c r="H2247" s="779"/>
    </row>
    <row r="2248" spans="3:8" s="146" customFormat="1" ht="12.75">
      <c r="C2248" s="779"/>
      <c r="D2248" s="779"/>
      <c r="E2248" s="779"/>
      <c r="F2248" s="779"/>
      <c r="G2248" s="779"/>
      <c r="H2248" s="779"/>
    </row>
    <row r="2249" spans="3:8" s="146" customFormat="1" ht="12.75">
      <c r="C2249" s="779"/>
      <c r="D2249" s="779"/>
      <c r="E2249" s="779"/>
      <c r="F2249" s="779"/>
      <c r="G2249" s="779"/>
      <c r="H2249" s="779"/>
    </row>
    <row r="2250" spans="3:8" s="146" customFormat="1" ht="12.75">
      <c r="C2250" s="779"/>
      <c r="D2250" s="779"/>
      <c r="E2250" s="779"/>
      <c r="F2250" s="779"/>
      <c r="G2250" s="779"/>
      <c r="H2250" s="779"/>
    </row>
    <row r="2251" spans="3:8" s="146" customFormat="1" ht="12.75">
      <c r="C2251" s="779"/>
      <c r="D2251" s="779"/>
      <c r="E2251" s="779"/>
      <c r="F2251" s="779"/>
      <c r="G2251" s="779"/>
      <c r="H2251" s="779"/>
    </row>
    <row r="2252" spans="3:8" s="146" customFormat="1" ht="12.75">
      <c r="C2252" s="779"/>
      <c r="D2252" s="779"/>
      <c r="E2252" s="779"/>
      <c r="F2252" s="779"/>
      <c r="G2252" s="779"/>
      <c r="H2252" s="779"/>
    </row>
    <row r="2253" spans="3:8" s="146" customFormat="1" ht="12.75">
      <c r="C2253" s="779"/>
      <c r="D2253" s="779"/>
      <c r="E2253" s="779"/>
      <c r="F2253" s="779"/>
      <c r="G2253" s="779"/>
      <c r="H2253" s="779"/>
    </row>
    <row r="2254" spans="3:8" s="146" customFormat="1" ht="12.75">
      <c r="C2254" s="779"/>
      <c r="D2254" s="779"/>
      <c r="E2254" s="779"/>
      <c r="F2254" s="779"/>
      <c r="G2254" s="779"/>
      <c r="H2254" s="779"/>
    </row>
    <row r="2255" spans="3:8" s="146" customFormat="1" ht="12.75">
      <c r="C2255" s="779"/>
      <c r="D2255" s="779"/>
      <c r="E2255" s="779"/>
      <c r="F2255" s="779"/>
      <c r="G2255" s="779"/>
      <c r="H2255" s="779"/>
    </row>
    <row r="2256" spans="3:8" s="146" customFormat="1" ht="12.75">
      <c r="C2256" s="779"/>
      <c r="D2256" s="779"/>
      <c r="E2256" s="779"/>
      <c r="F2256" s="779"/>
      <c r="G2256" s="779"/>
      <c r="H2256" s="779"/>
    </row>
    <row r="2257" spans="3:8" s="146" customFormat="1" ht="12.75">
      <c r="C2257" s="779"/>
      <c r="D2257" s="779"/>
      <c r="E2257" s="779"/>
      <c r="F2257" s="779"/>
      <c r="G2257" s="779"/>
      <c r="H2257" s="779"/>
    </row>
    <row r="2258" spans="3:8" s="146" customFormat="1" ht="12.75">
      <c r="C2258" s="779"/>
      <c r="D2258" s="779"/>
      <c r="E2258" s="779"/>
      <c r="F2258" s="779"/>
      <c r="G2258" s="779"/>
      <c r="H2258" s="779"/>
    </row>
    <row r="2259" spans="3:8" s="146" customFormat="1" ht="12.75">
      <c r="C2259" s="779"/>
      <c r="D2259" s="779"/>
      <c r="E2259" s="779"/>
      <c r="F2259" s="779"/>
      <c r="G2259" s="779"/>
      <c r="H2259" s="779"/>
    </row>
    <row r="2260" spans="3:8" s="146" customFormat="1" ht="12.75">
      <c r="C2260" s="779"/>
      <c r="D2260" s="779"/>
      <c r="E2260" s="779"/>
      <c r="F2260" s="779"/>
      <c r="G2260" s="779"/>
      <c r="H2260" s="779"/>
    </row>
    <row r="2261" spans="3:8" s="146" customFormat="1" ht="12.75">
      <c r="C2261" s="779"/>
      <c r="D2261" s="779"/>
      <c r="E2261" s="779"/>
      <c r="F2261" s="779"/>
      <c r="G2261" s="779"/>
      <c r="H2261" s="779"/>
    </row>
    <row r="2262" spans="3:8" s="146" customFormat="1" ht="12.75">
      <c r="C2262" s="779"/>
      <c r="D2262" s="779"/>
      <c r="E2262" s="779"/>
      <c r="F2262" s="779"/>
      <c r="G2262" s="779"/>
      <c r="H2262" s="779"/>
    </row>
    <row r="2263" spans="3:8" s="146" customFormat="1" ht="12.75">
      <c r="C2263" s="779"/>
      <c r="D2263" s="779"/>
      <c r="E2263" s="779"/>
      <c r="F2263" s="779"/>
      <c r="G2263" s="779"/>
      <c r="H2263" s="779"/>
    </row>
    <row r="2264" spans="3:8" s="146" customFormat="1" ht="12.75">
      <c r="C2264" s="779"/>
      <c r="D2264" s="779"/>
      <c r="E2264" s="779"/>
      <c r="F2264" s="779"/>
      <c r="G2264" s="779"/>
      <c r="H2264" s="779"/>
    </row>
    <row r="2265" spans="3:8" s="146" customFormat="1" ht="12.75">
      <c r="C2265" s="779"/>
      <c r="D2265" s="779"/>
      <c r="E2265" s="779"/>
      <c r="F2265" s="779"/>
      <c r="G2265" s="779"/>
      <c r="H2265" s="779"/>
    </row>
    <row r="2266" spans="3:8" s="146" customFormat="1" ht="12.75">
      <c r="C2266" s="779"/>
      <c r="D2266" s="779"/>
      <c r="E2266" s="779"/>
      <c r="F2266" s="779"/>
      <c r="G2266" s="779"/>
      <c r="H2266" s="779"/>
    </row>
    <row r="2267" spans="3:8" s="146" customFormat="1" ht="12.75">
      <c r="C2267" s="779"/>
      <c r="D2267" s="779"/>
      <c r="E2267" s="779"/>
      <c r="F2267" s="779"/>
      <c r="G2267" s="779"/>
      <c r="H2267" s="779"/>
    </row>
    <row r="2268" spans="3:8" s="146" customFormat="1" ht="12.75">
      <c r="C2268" s="779"/>
      <c r="D2268" s="779"/>
      <c r="E2268" s="779"/>
      <c r="F2268" s="779"/>
      <c r="G2268" s="779"/>
      <c r="H2268" s="779"/>
    </row>
    <row r="2269" spans="3:8" s="146" customFormat="1" ht="12.75">
      <c r="C2269" s="779"/>
      <c r="D2269" s="779"/>
      <c r="E2269" s="779"/>
      <c r="F2269" s="779"/>
      <c r="G2269" s="779"/>
      <c r="H2269" s="779"/>
    </row>
    <row r="2270" spans="3:8" s="146" customFormat="1" ht="12.75">
      <c r="C2270" s="779"/>
      <c r="D2270" s="779"/>
      <c r="E2270" s="779"/>
      <c r="F2270" s="779"/>
      <c r="G2270" s="779"/>
      <c r="H2270" s="779"/>
    </row>
    <row r="2271" spans="3:8" s="146" customFormat="1" ht="12.75">
      <c r="C2271" s="779"/>
      <c r="D2271" s="779"/>
      <c r="E2271" s="779"/>
      <c r="F2271" s="779"/>
      <c r="G2271" s="779"/>
      <c r="H2271" s="779"/>
    </row>
    <row r="2272" spans="3:8" s="146" customFormat="1" ht="12.75">
      <c r="C2272" s="779"/>
      <c r="D2272" s="779"/>
      <c r="E2272" s="779"/>
      <c r="F2272" s="779"/>
      <c r="G2272" s="779"/>
      <c r="H2272" s="779"/>
    </row>
    <row r="2273" spans="3:8" s="146" customFormat="1" ht="12.75">
      <c r="C2273" s="779"/>
      <c r="D2273" s="779"/>
      <c r="E2273" s="779"/>
      <c r="F2273" s="779"/>
      <c r="G2273" s="779"/>
      <c r="H2273" s="779"/>
    </row>
    <row r="2274" spans="3:8" s="146" customFormat="1" ht="12.75">
      <c r="C2274" s="779"/>
      <c r="D2274" s="779"/>
      <c r="E2274" s="779"/>
      <c r="F2274" s="779"/>
      <c r="G2274" s="779"/>
      <c r="H2274" s="779"/>
    </row>
    <row r="2275" spans="3:8" s="146" customFormat="1" ht="12.75">
      <c r="C2275" s="779"/>
      <c r="D2275" s="779"/>
      <c r="E2275" s="779"/>
      <c r="F2275" s="779"/>
      <c r="G2275" s="779"/>
      <c r="H2275" s="779"/>
    </row>
    <row r="2276" spans="3:8" s="146" customFormat="1" ht="12.75">
      <c r="C2276" s="779"/>
      <c r="D2276" s="779"/>
      <c r="E2276" s="779"/>
      <c r="F2276" s="779"/>
      <c r="G2276" s="779"/>
      <c r="H2276" s="779"/>
    </row>
    <row r="2277" spans="3:8" s="146" customFormat="1" ht="12.75">
      <c r="C2277" s="779"/>
      <c r="D2277" s="779"/>
      <c r="E2277" s="779"/>
      <c r="F2277" s="779"/>
      <c r="G2277" s="779"/>
      <c r="H2277" s="779"/>
    </row>
    <row r="2278" spans="3:8" s="146" customFormat="1" ht="12.75">
      <c r="C2278" s="779"/>
      <c r="D2278" s="779"/>
      <c r="E2278" s="779"/>
      <c r="F2278" s="779"/>
      <c r="G2278" s="779"/>
      <c r="H2278" s="779"/>
    </row>
    <row r="2279" spans="3:8" s="146" customFormat="1" ht="12.75">
      <c r="C2279" s="779"/>
      <c r="D2279" s="779"/>
      <c r="E2279" s="779"/>
      <c r="F2279" s="779"/>
      <c r="G2279" s="779"/>
      <c r="H2279" s="779"/>
    </row>
    <row r="2280" spans="3:8" s="146" customFormat="1" ht="12.75">
      <c r="C2280" s="779"/>
      <c r="D2280" s="779"/>
      <c r="E2280" s="779"/>
      <c r="F2280" s="779"/>
      <c r="G2280" s="779"/>
      <c r="H2280" s="779"/>
    </row>
    <row r="2281" spans="3:8" s="146" customFormat="1" ht="12.75">
      <c r="C2281" s="779"/>
      <c r="D2281" s="779"/>
      <c r="E2281" s="779"/>
      <c r="F2281" s="779"/>
      <c r="G2281" s="779"/>
      <c r="H2281" s="779"/>
    </row>
    <row r="2282" spans="3:8" s="146" customFormat="1" ht="12.75">
      <c r="C2282" s="779"/>
      <c r="D2282" s="779"/>
      <c r="E2282" s="779"/>
      <c r="F2282" s="779"/>
      <c r="G2282" s="779"/>
      <c r="H2282" s="779"/>
    </row>
    <row r="2283" spans="3:8" s="146" customFormat="1" ht="12.75">
      <c r="C2283" s="779"/>
      <c r="D2283" s="779"/>
      <c r="E2283" s="779"/>
      <c r="F2283" s="779"/>
      <c r="G2283" s="779"/>
      <c r="H2283" s="779"/>
    </row>
    <row r="2284" spans="3:8" s="146" customFormat="1" ht="12.75">
      <c r="C2284" s="779"/>
      <c r="D2284" s="779"/>
      <c r="E2284" s="779"/>
      <c r="F2284" s="779"/>
      <c r="G2284" s="779"/>
      <c r="H2284" s="779"/>
    </row>
    <row r="2285" spans="3:8" s="146" customFormat="1" ht="12.75">
      <c r="C2285" s="779"/>
      <c r="D2285" s="779"/>
      <c r="E2285" s="779"/>
      <c r="F2285" s="779"/>
      <c r="G2285" s="779"/>
      <c r="H2285" s="779"/>
    </row>
    <row r="2286" spans="3:8" s="146" customFormat="1" ht="12.75">
      <c r="C2286" s="779"/>
      <c r="D2286" s="779"/>
      <c r="E2286" s="779"/>
      <c r="F2286" s="779"/>
      <c r="G2286" s="779"/>
      <c r="H2286" s="779"/>
    </row>
    <row r="2287" spans="3:8" s="146" customFormat="1" ht="12.75">
      <c r="C2287" s="779"/>
      <c r="D2287" s="779"/>
      <c r="E2287" s="779"/>
      <c r="F2287" s="779"/>
      <c r="G2287" s="779"/>
      <c r="H2287" s="779"/>
    </row>
    <row r="2288" spans="3:8" s="146" customFormat="1" ht="12.75">
      <c r="C2288" s="779"/>
      <c r="D2288" s="779"/>
      <c r="E2288" s="779"/>
      <c r="F2288" s="779"/>
      <c r="G2288" s="779"/>
      <c r="H2288" s="779"/>
    </row>
    <row r="2289" spans="3:8" s="146" customFormat="1" ht="12.75">
      <c r="C2289" s="779"/>
      <c r="D2289" s="779"/>
      <c r="E2289" s="779"/>
      <c r="F2289" s="779"/>
      <c r="G2289" s="779"/>
      <c r="H2289" s="779"/>
    </row>
    <row r="2290" spans="3:8" s="146" customFormat="1" ht="12.75">
      <c r="C2290" s="779"/>
      <c r="D2290" s="779"/>
      <c r="E2290" s="779"/>
      <c r="F2290" s="779"/>
      <c r="G2290" s="779"/>
      <c r="H2290" s="779"/>
    </row>
    <row r="2291" spans="3:8" s="146" customFormat="1" ht="12.75">
      <c r="C2291" s="779"/>
      <c r="D2291" s="779"/>
      <c r="E2291" s="779"/>
      <c r="F2291" s="779"/>
      <c r="G2291" s="779"/>
      <c r="H2291" s="779"/>
    </row>
    <row r="2292" spans="3:8" s="146" customFormat="1" ht="12.75">
      <c r="C2292" s="779"/>
      <c r="D2292" s="779"/>
      <c r="E2292" s="779"/>
      <c r="F2292" s="779"/>
      <c r="G2292" s="779"/>
      <c r="H2292" s="779"/>
    </row>
    <row r="2293" spans="3:8" s="146" customFormat="1" ht="12.75">
      <c r="C2293" s="779"/>
      <c r="D2293" s="779"/>
      <c r="E2293" s="779"/>
      <c r="F2293" s="779"/>
      <c r="G2293" s="779"/>
      <c r="H2293" s="779"/>
    </row>
    <row r="2294" spans="3:8" s="146" customFormat="1" ht="12.75">
      <c r="C2294" s="779"/>
      <c r="D2294" s="779"/>
      <c r="E2294" s="779"/>
      <c r="F2294" s="779"/>
      <c r="G2294" s="779"/>
      <c r="H2294" s="779"/>
    </row>
    <row r="2295" spans="3:8" s="146" customFormat="1" ht="12.75">
      <c r="C2295" s="779"/>
      <c r="D2295" s="779"/>
      <c r="E2295" s="779"/>
      <c r="F2295" s="779"/>
      <c r="G2295" s="779"/>
      <c r="H2295" s="779"/>
    </row>
    <row r="2296" spans="3:8" s="146" customFormat="1" ht="12.75">
      <c r="C2296" s="779"/>
      <c r="D2296" s="779"/>
      <c r="E2296" s="779"/>
      <c r="F2296" s="779"/>
      <c r="G2296" s="779"/>
      <c r="H2296" s="779"/>
    </row>
    <row r="2297" spans="3:8" s="146" customFormat="1" ht="12.75">
      <c r="C2297" s="779"/>
      <c r="D2297" s="779"/>
      <c r="E2297" s="779"/>
      <c r="F2297" s="779"/>
      <c r="G2297" s="779"/>
      <c r="H2297" s="779"/>
    </row>
    <row r="2298" spans="3:8" s="146" customFormat="1" ht="12.75">
      <c r="C2298" s="779"/>
      <c r="D2298" s="779"/>
      <c r="E2298" s="779"/>
      <c r="F2298" s="779"/>
      <c r="G2298" s="779"/>
      <c r="H2298" s="779"/>
    </row>
    <row r="2299" spans="3:8" s="146" customFormat="1" ht="12.75">
      <c r="C2299" s="779"/>
      <c r="D2299" s="779"/>
      <c r="E2299" s="779"/>
      <c r="F2299" s="779"/>
      <c r="G2299" s="779"/>
      <c r="H2299" s="779"/>
    </row>
    <row r="2300" spans="3:8" s="146" customFormat="1" ht="12.75">
      <c r="C2300" s="779"/>
      <c r="D2300" s="779"/>
      <c r="E2300" s="779"/>
      <c r="F2300" s="779"/>
      <c r="G2300" s="779"/>
      <c r="H2300" s="779"/>
    </row>
    <row r="2301" spans="3:8" s="146" customFormat="1" ht="12.75">
      <c r="C2301" s="779"/>
      <c r="D2301" s="779"/>
      <c r="E2301" s="779"/>
      <c r="F2301" s="779"/>
      <c r="G2301" s="779"/>
      <c r="H2301" s="779"/>
    </row>
    <row r="2302" spans="3:8" s="146" customFormat="1" ht="12.75">
      <c r="C2302" s="779"/>
      <c r="D2302" s="779"/>
      <c r="E2302" s="779"/>
      <c r="F2302" s="779"/>
      <c r="G2302" s="779"/>
      <c r="H2302" s="779"/>
    </row>
    <row r="2303" spans="3:8" s="146" customFormat="1" ht="12.75">
      <c r="C2303" s="779"/>
      <c r="D2303" s="779"/>
      <c r="E2303" s="779"/>
      <c r="F2303" s="779"/>
      <c r="G2303" s="779"/>
      <c r="H2303" s="779"/>
    </row>
    <row r="2304" spans="3:8" s="146" customFormat="1" ht="12.75">
      <c r="C2304" s="779"/>
      <c r="D2304" s="779"/>
      <c r="E2304" s="779"/>
      <c r="F2304" s="779"/>
      <c r="G2304" s="779"/>
      <c r="H2304" s="779"/>
    </row>
    <row r="2305" spans="3:8" s="146" customFormat="1" ht="12.75">
      <c r="C2305" s="779"/>
      <c r="D2305" s="779"/>
      <c r="E2305" s="779"/>
      <c r="F2305" s="779"/>
      <c r="G2305" s="779"/>
      <c r="H2305" s="779"/>
    </row>
    <row r="2306" spans="3:8" s="146" customFormat="1" ht="12.75">
      <c r="C2306" s="779"/>
      <c r="D2306" s="779"/>
      <c r="E2306" s="779"/>
      <c r="F2306" s="779"/>
      <c r="G2306" s="779"/>
      <c r="H2306" s="779"/>
    </row>
    <row r="2307" spans="3:8" s="146" customFormat="1" ht="12.75">
      <c r="C2307" s="779"/>
      <c r="D2307" s="779"/>
      <c r="E2307" s="779"/>
      <c r="F2307" s="779"/>
      <c r="G2307" s="779"/>
      <c r="H2307" s="779"/>
    </row>
    <row r="2308" spans="3:8" s="146" customFormat="1" ht="12.75">
      <c r="C2308" s="779"/>
      <c r="D2308" s="779"/>
      <c r="E2308" s="779"/>
      <c r="F2308" s="779"/>
      <c r="G2308" s="779"/>
      <c r="H2308" s="779"/>
    </row>
    <row r="2309" spans="3:8" s="146" customFormat="1" ht="12.75">
      <c r="C2309" s="779"/>
      <c r="D2309" s="779"/>
      <c r="E2309" s="779"/>
      <c r="F2309" s="779"/>
      <c r="G2309" s="779"/>
      <c r="H2309" s="779"/>
    </row>
    <row r="2310" spans="3:8" s="146" customFormat="1" ht="12.75">
      <c r="C2310" s="779"/>
      <c r="D2310" s="779"/>
      <c r="E2310" s="779"/>
      <c r="F2310" s="779"/>
      <c r="G2310" s="779"/>
      <c r="H2310" s="779"/>
    </row>
    <row r="2311" spans="3:8" s="146" customFormat="1" ht="12.75">
      <c r="C2311" s="779"/>
      <c r="D2311" s="779"/>
      <c r="E2311" s="779"/>
      <c r="F2311" s="779"/>
      <c r="G2311" s="779"/>
      <c r="H2311" s="779"/>
    </row>
    <row r="2312" spans="3:8" s="146" customFormat="1" ht="12.75">
      <c r="C2312" s="779"/>
      <c r="D2312" s="779"/>
      <c r="E2312" s="779"/>
      <c r="F2312" s="779"/>
      <c r="G2312" s="779"/>
      <c r="H2312" s="779"/>
    </row>
    <row r="2313" spans="3:8" s="146" customFormat="1" ht="12.75">
      <c r="C2313" s="779"/>
      <c r="D2313" s="779"/>
      <c r="E2313" s="779"/>
      <c r="F2313" s="779"/>
      <c r="G2313" s="779"/>
      <c r="H2313" s="779"/>
    </row>
    <row r="2314" spans="3:8" s="146" customFormat="1" ht="12.75">
      <c r="C2314" s="779"/>
      <c r="D2314" s="779"/>
      <c r="E2314" s="779"/>
      <c r="F2314" s="779"/>
      <c r="G2314" s="779"/>
      <c r="H2314" s="779"/>
    </row>
    <row r="2315" spans="3:8" s="146" customFormat="1" ht="12.75">
      <c r="C2315" s="779"/>
      <c r="D2315" s="779"/>
      <c r="E2315" s="779"/>
      <c r="F2315" s="779"/>
      <c r="G2315" s="779"/>
      <c r="H2315" s="779"/>
    </row>
    <row r="2316" spans="3:8" s="146" customFormat="1" ht="12.75">
      <c r="C2316" s="779"/>
      <c r="D2316" s="779"/>
      <c r="E2316" s="779"/>
      <c r="F2316" s="779"/>
      <c r="G2316" s="779"/>
      <c r="H2316" s="779"/>
    </row>
    <row r="2317" spans="3:8" s="146" customFormat="1" ht="12.75">
      <c r="C2317" s="779"/>
      <c r="D2317" s="779"/>
      <c r="E2317" s="779"/>
      <c r="F2317" s="779"/>
      <c r="G2317" s="779"/>
      <c r="H2317" s="779"/>
    </row>
    <row r="2318" spans="3:8" s="146" customFormat="1" ht="12.75">
      <c r="C2318" s="779"/>
      <c r="D2318" s="779"/>
      <c r="E2318" s="779"/>
      <c r="F2318" s="779"/>
      <c r="G2318" s="779"/>
      <c r="H2318" s="779"/>
    </row>
    <row r="2319" spans="3:8" s="146" customFormat="1" ht="12.75">
      <c r="C2319" s="779"/>
      <c r="D2319" s="779"/>
      <c r="E2319" s="779"/>
      <c r="F2319" s="779"/>
      <c r="G2319" s="779"/>
      <c r="H2319" s="779"/>
    </row>
    <row r="2320" spans="3:8" s="146" customFormat="1" ht="12.75">
      <c r="C2320" s="779"/>
      <c r="D2320" s="779"/>
      <c r="E2320" s="779"/>
      <c r="F2320" s="779"/>
      <c r="G2320" s="779"/>
      <c r="H2320" s="779"/>
    </row>
    <row r="2321" spans="3:8" s="146" customFormat="1" ht="12.75">
      <c r="C2321" s="779"/>
      <c r="D2321" s="779"/>
      <c r="E2321" s="779"/>
      <c r="F2321" s="779"/>
      <c r="G2321" s="779"/>
      <c r="H2321" s="779"/>
    </row>
    <row r="2322" spans="3:8" s="146" customFormat="1" ht="12.75">
      <c r="C2322" s="779"/>
      <c r="D2322" s="779"/>
      <c r="E2322" s="779"/>
      <c r="F2322" s="779"/>
      <c r="G2322" s="779"/>
      <c r="H2322" s="779"/>
    </row>
    <row r="2323" spans="3:8" s="146" customFormat="1" ht="12.75">
      <c r="C2323" s="779"/>
      <c r="D2323" s="779"/>
      <c r="E2323" s="779"/>
      <c r="F2323" s="779"/>
      <c r="G2323" s="779"/>
      <c r="H2323" s="779"/>
    </row>
    <row r="2324" spans="3:8" s="146" customFormat="1" ht="12.75">
      <c r="C2324" s="779"/>
      <c r="D2324" s="779"/>
      <c r="E2324" s="779"/>
      <c r="F2324" s="779"/>
      <c r="G2324" s="779"/>
      <c r="H2324" s="779"/>
    </row>
    <row r="2325" spans="3:8" s="146" customFormat="1" ht="12.75">
      <c r="C2325" s="779"/>
      <c r="D2325" s="779"/>
      <c r="E2325" s="779"/>
      <c r="F2325" s="779"/>
      <c r="G2325" s="779"/>
      <c r="H2325" s="779"/>
    </row>
    <row r="2326" spans="3:8" s="146" customFormat="1" ht="12.75">
      <c r="C2326" s="779"/>
      <c r="D2326" s="779"/>
      <c r="E2326" s="779"/>
      <c r="F2326" s="779"/>
      <c r="G2326" s="779"/>
      <c r="H2326" s="779"/>
    </row>
    <row r="2327" spans="3:8" s="146" customFormat="1" ht="12.75">
      <c r="C2327" s="779"/>
      <c r="D2327" s="779"/>
      <c r="E2327" s="779"/>
      <c r="F2327" s="779"/>
      <c r="G2327" s="779"/>
      <c r="H2327" s="779"/>
    </row>
    <row r="2328" spans="3:8" s="146" customFormat="1" ht="12.75">
      <c r="C2328" s="779"/>
      <c r="D2328" s="779"/>
      <c r="E2328" s="779"/>
      <c r="F2328" s="779"/>
      <c r="G2328" s="779"/>
      <c r="H2328" s="779"/>
    </row>
    <row r="2329" spans="3:8" s="146" customFormat="1" ht="12.75">
      <c r="C2329" s="779"/>
      <c r="D2329" s="779"/>
      <c r="E2329" s="779"/>
      <c r="F2329" s="779"/>
      <c r="G2329" s="779"/>
      <c r="H2329" s="779"/>
    </row>
    <row r="2330" spans="3:8" s="146" customFormat="1" ht="12.75">
      <c r="C2330" s="779"/>
      <c r="D2330" s="779"/>
      <c r="E2330" s="779"/>
      <c r="F2330" s="779"/>
      <c r="G2330" s="779"/>
      <c r="H2330" s="779"/>
    </row>
    <row r="2331" spans="3:8" s="146" customFormat="1" ht="12.75">
      <c r="C2331" s="779"/>
      <c r="D2331" s="779"/>
      <c r="E2331" s="779"/>
      <c r="F2331" s="779"/>
      <c r="G2331" s="779"/>
      <c r="H2331" s="779"/>
    </row>
    <row r="2332" spans="3:8" s="146" customFormat="1" ht="12.75">
      <c r="C2332" s="779"/>
      <c r="D2332" s="779"/>
      <c r="E2332" s="779"/>
      <c r="F2332" s="779"/>
      <c r="G2332" s="779"/>
      <c r="H2332" s="779"/>
    </row>
    <row r="2333" spans="3:8" s="146" customFormat="1" ht="12.75">
      <c r="C2333" s="779"/>
      <c r="D2333" s="779"/>
      <c r="E2333" s="779"/>
      <c r="F2333" s="779"/>
      <c r="G2333" s="779"/>
      <c r="H2333" s="779"/>
    </row>
    <row r="2334" spans="3:8" s="146" customFormat="1" ht="12.75">
      <c r="C2334" s="779"/>
      <c r="D2334" s="779"/>
      <c r="E2334" s="779"/>
      <c r="F2334" s="779"/>
      <c r="G2334" s="779"/>
      <c r="H2334" s="779"/>
    </row>
    <row r="2335" spans="3:8" s="146" customFormat="1" ht="12.75">
      <c r="C2335" s="779"/>
      <c r="D2335" s="779"/>
      <c r="E2335" s="779"/>
      <c r="F2335" s="779"/>
      <c r="G2335" s="779"/>
      <c r="H2335" s="779"/>
    </row>
    <row r="2336" spans="3:8" s="146" customFormat="1" ht="12.75">
      <c r="C2336" s="779"/>
      <c r="D2336" s="779"/>
      <c r="E2336" s="779"/>
      <c r="F2336" s="779"/>
      <c r="G2336" s="779"/>
      <c r="H2336" s="779"/>
    </row>
    <row r="2337" spans="3:8" s="146" customFormat="1" ht="12.75">
      <c r="C2337" s="779"/>
      <c r="D2337" s="779"/>
      <c r="E2337" s="779"/>
      <c r="F2337" s="779"/>
      <c r="G2337" s="779"/>
      <c r="H2337" s="779"/>
    </row>
    <row r="2338" spans="3:8" s="146" customFormat="1" ht="12.75">
      <c r="C2338" s="779"/>
      <c r="D2338" s="779"/>
      <c r="E2338" s="779"/>
      <c r="F2338" s="779"/>
      <c r="G2338" s="779"/>
      <c r="H2338" s="779"/>
    </row>
    <row r="2339" spans="3:8" s="146" customFormat="1" ht="12.75">
      <c r="C2339" s="779"/>
      <c r="D2339" s="779"/>
      <c r="E2339" s="779"/>
      <c r="F2339" s="779"/>
      <c r="G2339" s="779"/>
      <c r="H2339" s="779"/>
    </row>
    <row r="2340" spans="3:8" s="146" customFormat="1" ht="12.75">
      <c r="C2340" s="779"/>
      <c r="D2340" s="779"/>
      <c r="E2340" s="779"/>
      <c r="F2340" s="779"/>
      <c r="G2340" s="779"/>
      <c r="H2340" s="779"/>
    </row>
    <row r="2341" spans="3:8" s="146" customFormat="1" ht="12.75">
      <c r="C2341" s="779"/>
      <c r="D2341" s="779"/>
      <c r="E2341" s="779"/>
      <c r="F2341" s="779"/>
      <c r="G2341" s="779"/>
      <c r="H2341" s="779"/>
    </row>
    <row r="2342" spans="3:8" s="146" customFormat="1" ht="12.75">
      <c r="C2342" s="779"/>
      <c r="D2342" s="779"/>
      <c r="E2342" s="779"/>
      <c r="F2342" s="779"/>
      <c r="G2342" s="779"/>
      <c r="H2342" s="779"/>
    </row>
    <row r="2343" spans="3:8" s="146" customFormat="1" ht="12.75">
      <c r="C2343" s="779"/>
      <c r="D2343" s="779"/>
      <c r="E2343" s="779"/>
      <c r="F2343" s="779"/>
      <c r="G2343" s="779"/>
      <c r="H2343" s="779"/>
    </row>
    <row r="2344" spans="3:8" s="146" customFormat="1" ht="12.75">
      <c r="C2344" s="779"/>
      <c r="D2344" s="779"/>
      <c r="E2344" s="779"/>
      <c r="F2344" s="779"/>
      <c r="G2344" s="779"/>
      <c r="H2344" s="779"/>
    </row>
    <row r="2345" spans="3:8" s="146" customFormat="1" ht="12.75">
      <c r="C2345" s="779"/>
      <c r="D2345" s="779"/>
      <c r="E2345" s="779"/>
      <c r="F2345" s="779"/>
      <c r="G2345" s="779"/>
      <c r="H2345" s="779"/>
    </row>
    <row r="2346" spans="3:8" s="146" customFormat="1" ht="12.75">
      <c r="C2346" s="779"/>
      <c r="D2346" s="779"/>
      <c r="E2346" s="779"/>
      <c r="F2346" s="779"/>
      <c r="G2346" s="779"/>
      <c r="H2346" s="779"/>
    </row>
    <row r="2347" spans="3:8" s="146" customFormat="1" ht="12.75">
      <c r="C2347" s="779"/>
      <c r="D2347" s="779"/>
      <c r="E2347" s="779"/>
      <c r="F2347" s="779"/>
      <c r="G2347" s="779"/>
      <c r="H2347" s="779"/>
    </row>
    <row r="2348" spans="3:8" s="146" customFormat="1" ht="12.75">
      <c r="C2348" s="779"/>
      <c r="D2348" s="779"/>
      <c r="E2348" s="779"/>
      <c r="F2348" s="779"/>
      <c r="G2348" s="779"/>
      <c r="H2348" s="779"/>
    </row>
    <row r="2349" spans="3:8" s="146" customFormat="1" ht="12.75">
      <c r="C2349" s="779"/>
      <c r="D2349" s="779"/>
      <c r="E2349" s="779"/>
      <c r="F2349" s="779"/>
      <c r="G2349" s="779"/>
      <c r="H2349" s="779"/>
    </row>
    <row r="2350" spans="3:8" s="146" customFormat="1" ht="12.75">
      <c r="C2350" s="779"/>
      <c r="D2350" s="779"/>
      <c r="E2350" s="779"/>
      <c r="F2350" s="779"/>
      <c r="G2350" s="779"/>
      <c r="H2350" s="779"/>
    </row>
    <row r="2351" spans="3:8" s="146" customFormat="1" ht="12.75">
      <c r="C2351" s="779"/>
      <c r="D2351" s="779"/>
      <c r="E2351" s="779"/>
      <c r="F2351" s="779"/>
      <c r="G2351" s="779"/>
      <c r="H2351" s="779"/>
    </row>
    <row r="2352" spans="3:8" s="146" customFormat="1" ht="12.75">
      <c r="C2352" s="779"/>
      <c r="D2352" s="779"/>
      <c r="E2352" s="779"/>
      <c r="F2352" s="779"/>
      <c r="G2352" s="779"/>
      <c r="H2352" s="779"/>
    </row>
    <row r="2353" spans="3:8" s="146" customFormat="1" ht="12.75">
      <c r="C2353" s="779"/>
      <c r="D2353" s="779"/>
      <c r="E2353" s="779"/>
      <c r="F2353" s="779"/>
      <c r="G2353" s="779"/>
      <c r="H2353" s="779"/>
    </row>
    <row r="2354" spans="3:8" s="146" customFormat="1" ht="12.75">
      <c r="C2354" s="779"/>
      <c r="D2354" s="779"/>
      <c r="E2354" s="779"/>
      <c r="F2354" s="779"/>
      <c r="G2354" s="779"/>
      <c r="H2354" s="779"/>
    </row>
    <row r="2355" spans="3:8" s="146" customFormat="1" ht="12.75">
      <c r="C2355" s="779"/>
      <c r="D2355" s="779"/>
      <c r="E2355" s="779"/>
      <c r="F2355" s="779"/>
      <c r="G2355" s="779"/>
      <c r="H2355" s="779"/>
    </row>
    <row r="2356" spans="3:8" s="146" customFormat="1" ht="12.75">
      <c r="C2356" s="779"/>
      <c r="D2356" s="779"/>
      <c r="E2356" s="779"/>
      <c r="F2356" s="779"/>
      <c r="G2356" s="779"/>
      <c r="H2356" s="779"/>
    </row>
    <row r="2357" spans="3:8" s="146" customFormat="1" ht="12.75">
      <c r="C2357" s="779"/>
      <c r="D2357" s="779"/>
      <c r="E2357" s="779"/>
      <c r="F2357" s="779"/>
      <c r="G2357" s="779"/>
      <c r="H2357" s="779"/>
    </row>
    <row r="2358" spans="3:8" s="146" customFormat="1" ht="12.75">
      <c r="C2358" s="779"/>
      <c r="D2358" s="779"/>
      <c r="E2358" s="779"/>
      <c r="F2358" s="779"/>
      <c r="G2358" s="779"/>
      <c r="H2358" s="779"/>
    </row>
    <row r="2359" spans="3:8" s="146" customFormat="1" ht="12.75">
      <c r="C2359" s="779"/>
      <c r="D2359" s="779"/>
      <c r="E2359" s="779"/>
      <c r="F2359" s="779"/>
      <c r="G2359" s="779"/>
      <c r="H2359" s="779"/>
    </row>
    <row r="2360" spans="3:8" s="146" customFormat="1" ht="12.75">
      <c r="C2360" s="779"/>
      <c r="D2360" s="779"/>
      <c r="E2360" s="779"/>
      <c r="F2360" s="779"/>
      <c r="G2360" s="779"/>
      <c r="H2360" s="779"/>
    </row>
    <row r="2361" spans="3:8" s="146" customFormat="1" ht="12.75">
      <c r="C2361" s="779"/>
      <c r="D2361" s="779"/>
      <c r="E2361" s="779"/>
      <c r="F2361" s="779"/>
      <c r="G2361" s="779"/>
      <c r="H2361" s="779"/>
    </row>
    <row r="2362" spans="3:8" s="146" customFormat="1" ht="12.75">
      <c r="C2362" s="779"/>
      <c r="D2362" s="779"/>
      <c r="E2362" s="779"/>
      <c r="F2362" s="779"/>
      <c r="G2362" s="779"/>
      <c r="H2362" s="779"/>
    </row>
    <row r="2363" spans="3:8" s="146" customFormat="1" ht="12.75">
      <c r="C2363" s="779"/>
      <c r="D2363" s="779"/>
      <c r="E2363" s="779"/>
      <c r="F2363" s="779"/>
      <c r="G2363" s="779"/>
      <c r="H2363" s="779"/>
    </row>
    <row r="2364" spans="3:8" s="146" customFormat="1" ht="12.75">
      <c r="C2364" s="779"/>
      <c r="D2364" s="779"/>
      <c r="E2364" s="779"/>
      <c r="F2364" s="779"/>
      <c r="G2364" s="779"/>
      <c r="H2364" s="779"/>
    </row>
    <row r="2365" spans="3:8" s="146" customFormat="1" ht="12.75">
      <c r="C2365" s="779"/>
      <c r="D2365" s="779"/>
      <c r="E2365" s="779"/>
      <c r="F2365" s="779"/>
      <c r="G2365" s="779"/>
      <c r="H2365" s="779"/>
    </row>
    <row r="2366" spans="3:8" s="146" customFormat="1" ht="12.75">
      <c r="C2366" s="779"/>
      <c r="D2366" s="779"/>
      <c r="E2366" s="779"/>
      <c r="F2366" s="779"/>
      <c r="G2366" s="779"/>
      <c r="H2366" s="779"/>
    </row>
    <row r="2367" spans="3:8" s="146" customFormat="1" ht="12.75">
      <c r="C2367" s="779"/>
      <c r="D2367" s="779"/>
      <c r="E2367" s="779"/>
      <c r="F2367" s="779"/>
      <c r="G2367" s="779"/>
      <c r="H2367" s="779"/>
    </row>
    <row r="2368" spans="3:8" s="146" customFormat="1" ht="12.75">
      <c r="C2368" s="779"/>
      <c r="D2368" s="779"/>
      <c r="E2368" s="779"/>
      <c r="F2368" s="779"/>
      <c r="G2368" s="779"/>
      <c r="H2368" s="779"/>
    </row>
    <row r="2369" spans="3:8" s="146" customFormat="1" ht="12.75">
      <c r="C2369" s="779"/>
      <c r="D2369" s="779"/>
      <c r="E2369" s="779"/>
      <c r="F2369" s="779"/>
      <c r="G2369" s="779"/>
      <c r="H2369" s="779"/>
    </row>
    <row r="2370" spans="3:8" s="146" customFormat="1" ht="12.75">
      <c r="C2370" s="779"/>
      <c r="D2370" s="779"/>
      <c r="E2370" s="779"/>
      <c r="F2370" s="779"/>
      <c r="G2370" s="779"/>
      <c r="H2370" s="779"/>
    </row>
    <row r="2371" spans="3:8" s="146" customFormat="1" ht="12.75">
      <c r="C2371" s="779"/>
      <c r="D2371" s="779"/>
      <c r="E2371" s="779"/>
      <c r="F2371" s="779"/>
      <c r="G2371" s="779"/>
      <c r="H2371" s="779"/>
    </row>
    <row r="2372" spans="3:8" s="146" customFormat="1" ht="12.75">
      <c r="C2372" s="779"/>
      <c r="D2372" s="779"/>
      <c r="E2372" s="779"/>
      <c r="F2372" s="779"/>
      <c r="G2372" s="779"/>
      <c r="H2372" s="779"/>
    </row>
    <row r="2373" spans="3:8" s="146" customFormat="1" ht="12.75">
      <c r="C2373" s="779"/>
      <c r="D2373" s="779"/>
      <c r="E2373" s="779"/>
      <c r="F2373" s="779"/>
      <c r="G2373" s="779"/>
      <c r="H2373" s="779"/>
    </row>
    <row r="2374" spans="3:8" s="146" customFormat="1" ht="12.75">
      <c r="C2374" s="779"/>
      <c r="D2374" s="779"/>
      <c r="E2374" s="779"/>
      <c r="F2374" s="779"/>
      <c r="G2374" s="779"/>
      <c r="H2374" s="779"/>
    </row>
    <row r="2375" spans="3:8" s="146" customFormat="1" ht="12.75">
      <c r="C2375" s="779"/>
      <c r="D2375" s="779"/>
      <c r="E2375" s="779"/>
      <c r="F2375" s="779"/>
      <c r="G2375" s="779"/>
      <c r="H2375" s="779"/>
    </row>
    <row r="2376" spans="3:8" s="146" customFormat="1" ht="12.75">
      <c r="C2376" s="779"/>
      <c r="D2376" s="779"/>
      <c r="E2376" s="779"/>
      <c r="F2376" s="779"/>
      <c r="G2376" s="779"/>
      <c r="H2376" s="779"/>
    </row>
    <row r="2377" spans="3:8" s="146" customFormat="1" ht="12.75">
      <c r="C2377" s="779"/>
      <c r="D2377" s="779"/>
      <c r="E2377" s="779"/>
      <c r="F2377" s="779"/>
      <c r="G2377" s="779"/>
      <c r="H2377" s="779"/>
    </row>
    <row r="2378" spans="3:8" s="146" customFormat="1" ht="12.75">
      <c r="C2378" s="779"/>
      <c r="D2378" s="779"/>
      <c r="E2378" s="779"/>
      <c r="F2378" s="779"/>
      <c r="G2378" s="779"/>
      <c r="H2378" s="779"/>
    </row>
    <row r="2379" spans="3:8" s="146" customFormat="1" ht="12.75">
      <c r="C2379" s="779"/>
      <c r="D2379" s="779"/>
      <c r="E2379" s="779"/>
      <c r="F2379" s="779"/>
      <c r="G2379" s="779"/>
      <c r="H2379" s="779"/>
    </row>
    <row r="2380" spans="3:8" s="146" customFormat="1" ht="12.75">
      <c r="C2380" s="779"/>
      <c r="D2380" s="779"/>
      <c r="E2380" s="779"/>
      <c r="F2380" s="779"/>
      <c r="G2380" s="779"/>
      <c r="H2380" s="779"/>
    </row>
    <row r="2381" spans="3:8" s="146" customFormat="1" ht="12.75">
      <c r="C2381" s="779"/>
      <c r="D2381" s="779"/>
      <c r="E2381" s="779"/>
      <c r="F2381" s="779"/>
      <c r="G2381" s="779"/>
      <c r="H2381" s="779"/>
    </row>
    <row r="2382" spans="3:8" s="146" customFormat="1" ht="12.75">
      <c r="C2382" s="779"/>
      <c r="D2382" s="779"/>
      <c r="E2382" s="779"/>
      <c r="F2382" s="779"/>
      <c r="G2382" s="779"/>
      <c r="H2382" s="779"/>
    </row>
    <row r="2383" spans="3:8" s="146" customFormat="1" ht="12.75">
      <c r="C2383" s="779"/>
      <c r="D2383" s="779"/>
      <c r="E2383" s="779"/>
      <c r="F2383" s="779"/>
      <c r="G2383" s="779"/>
      <c r="H2383" s="779"/>
    </row>
    <row r="2384" spans="3:8" s="146" customFormat="1" ht="12.75">
      <c r="C2384" s="779"/>
      <c r="D2384" s="779"/>
      <c r="E2384" s="779"/>
      <c r="F2384" s="779"/>
      <c r="G2384" s="779"/>
      <c r="H2384" s="779"/>
    </row>
    <row r="2385" spans="3:8" s="146" customFormat="1" ht="12.75">
      <c r="C2385" s="779"/>
      <c r="D2385" s="779"/>
      <c r="E2385" s="779"/>
      <c r="F2385" s="779"/>
      <c r="G2385" s="779"/>
      <c r="H2385" s="779"/>
    </row>
    <row r="2386" spans="3:8" s="146" customFormat="1" ht="12.75">
      <c r="C2386" s="779"/>
      <c r="D2386" s="779"/>
      <c r="E2386" s="779"/>
      <c r="F2386" s="779"/>
      <c r="G2386" s="779"/>
      <c r="H2386" s="779"/>
    </row>
    <row r="2387" spans="3:8" s="146" customFormat="1" ht="12.75">
      <c r="C2387" s="779"/>
      <c r="D2387" s="779"/>
      <c r="E2387" s="779"/>
      <c r="F2387" s="779"/>
      <c r="G2387" s="779"/>
      <c r="H2387" s="779"/>
    </row>
    <row r="2388" spans="3:8" s="146" customFormat="1" ht="12.75">
      <c r="C2388" s="779"/>
      <c r="D2388" s="779"/>
      <c r="E2388" s="779"/>
      <c r="F2388" s="779"/>
      <c r="G2388" s="779"/>
      <c r="H2388" s="779"/>
    </row>
    <row r="2389" spans="3:8" s="146" customFormat="1" ht="12.75">
      <c r="C2389" s="779"/>
      <c r="D2389" s="779"/>
      <c r="E2389" s="779"/>
      <c r="F2389" s="779"/>
      <c r="G2389" s="779"/>
      <c r="H2389" s="779"/>
    </row>
    <row r="2390" spans="3:8" s="146" customFormat="1" ht="12.75">
      <c r="C2390" s="779"/>
      <c r="D2390" s="779"/>
      <c r="E2390" s="779"/>
      <c r="F2390" s="779"/>
      <c r="G2390" s="779"/>
      <c r="H2390" s="779"/>
    </row>
    <row r="2391" spans="3:8" s="146" customFormat="1" ht="12.75">
      <c r="C2391" s="779"/>
      <c r="D2391" s="779"/>
      <c r="E2391" s="779"/>
      <c r="F2391" s="779"/>
      <c r="G2391" s="779"/>
      <c r="H2391" s="779"/>
    </row>
    <row r="2392" spans="3:8" s="146" customFormat="1" ht="12.75">
      <c r="C2392" s="779"/>
      <c r="D2392" s="779"/>
      <c r="E2392" s="779"/>
      <c r="F2392" s="779"/>
      <c r="G2392" s="779"/>
      <c r="H2392" s="779"/>
    </row>
    <row r="2393" spans="3:8" s="146" customFormat="1" ht="12.75">
      <c r="C2393" s="779"/>
      <c r="D2393" s="779"/>
      <c r="E2393" s="779"/>
      <c r="F2393" s="779"/>
      <c r="G2393" s="779"/>
      <c r="H2393" s="779"/>
    </row>
    <row r="2394" spans="3:8" s="146" customFormat="1" ht="12.75">
      <c r="C2394" s="779"/>
      <c r="D2394" s="779"/>
      <c r="E2394" s="779"/>
      <c r="F2394" s="779"/>
      <c r="G2394" s="779"/>
      <c r="H2394" s="779"/>
    </row>
    <row r="2395" spans="3:8" s="146" customFormat="1" ht="12.75">
      <c r="C2395" s="779"/>
      <c r="D2395" s="779"/>
      <c r="E2395" s="779"/>
      <c r="F2395" s="779"/>
      <c r="G2395" s="779"/>
      <c r="H2395" s="779"/>
    </row>
    <row r="2396" spans="3:8" s="146" customFormat="1" ht="12.75">
      <c r="C2396" s="779"/>
      <c r="D2396" s="779"/>
      <c r="E2396" s="779"/>
      <c r="F2396" s="779"/>
      <c r="G2396" s="779"/>
      <c r="H2396" s="779"/>
    </row>
    <row r="2397" spans="3:8" s="146" customFormat="1" ht="12.75">
      <c r="C2397" s="779"/>
      <c r="D2397" s="779"/>
      <c r="E2397" s="779"/>
      <c r="F2397" s="779"/>
      <c r="G2397" s="779"/>
      <c r="H2397" s="779"/>
    </row>
    <row r="2398" spans="3:8" s="146" customFormat="1" ht="12.75">
      <c r="C2398" s="779"/>
      <c r="D2398" s="779"/>
      <c r="E2398" s="779"/>
      <c r="F2398" s="779"/>
      <c r="G2398" s="779"/>
      <c r="H2398" s="779"/>
    </row>
    <row r="2399" spans="3:8" s="146" customFormat="1" ht="12.75">
      <c r="C2399" s="779"/>
      <c r="D2399" s="779"/>
      <c r="E2399" s="779"/>
      <c r="F2399" s="779"/>
      <c r="G2399" s="779"/>
      <c r="H2399" s="779"/>
    </row>
    <row r="2400" spans="3:8" s="146" customFormat="1" ht="12.75">
      <c r="C2400" s="779"/>
      <c r="D2400" s="779"/>
      <c r="E2400" s="779"/>
      <c r="F2400" s="779"/>
      <c r="G2400" s="779"/>
      <c r="H2400" s="779"/>
    </row>
    <row r="2401" spans="3:8" s="146" customFormat="1" ht="12.75">
      <c r="C2401" s="779"/>
      <c r="D2401" s="779"/>
      <c r="E2401" s="779"/>
      <c r="F2401" s="779"/>
      <c r="G2401" s="779"/>
      <c r="H2401" s="779"/>
    </row>
    <row r="2402" spans="3:8" s="146" customFormat="1" ht="12.75">
      <c r="C2402" s="779"/>
      <c r="D2402" s="779"/>
      <c r="E2402" s="779"/>
      <c r="F2402" s="779"/>
      <c r="G2402" s="779"/>
      <c r="H2402" s="779"/>
    </row>
    <row r="2403" spans="3:8" s="146" customFormat="1" ht="12.75">
      <c r="C2403" s="779"/>
      <c r="D2403" s="779"/>
      <c r="E2403" s="779"/>
      <c r="F2403" s="779"/>
      <c r="G2403" s="779"/>
      <c r="H2403" s="779"/>
    </row>
    <row r="2404" spans="3:8" s="146" customFormat="1" ht="12.75">
      <c r="C2404" s="779"/>
      <c r="D2404" s="779"/>
      <c r="E2404" s="779"/>
      <c r="F2404" s="779"/>
      <c r="G2404" s="779"/>
      <c r="H2404" s="779"/>
    </row>
    <row r="2405" spans="3:8" s="146" customFormat="1" ht="12.75">
      <c r="C2405" s="779"/>
      <c r="D2405" s="779"/>
      <c r="E2405" s="779"/>
      <c r="F2405" s="779"/>
      <c r="G2405" s="779"/>
      <c r="H2405" s="779"/>
    </row>
    <row r="2406" spans="3:8" s="146" customFormat="1" ht="12.75">
      <c r="C2406" s="779"/>
      <c r="D2406" s="779"/>
      <c r="E2406" s="779"/>
      <c r="F2406" s="779"/>
      <c r="G2406" s="779"/>
      <c r="H2406" s="779"/>
    </row>
    <row r="2407" spans="3:8" s="146" customFormat="1" ht="12.75">
      <c r="C2407" s="779"/>
      <c r="D2407" s="779"/>
      <c r="E2407" s="779"/>
      <c r="F2407" s="779"/>
      <c r="G2407" s="779"/>
      <c r="H2407" s="779"/>
    </row>
    <row r="2408" spans="3:8" s="146" customFormat="1" ht="12.75">
      <c r="C2408" s="779"/>
      <c r="D2408" s="779"/>
      <c r="E2408" s="779"/>
      <c r="F2408" s="779"/>
      <c r="G2408" s="779"/>
      <c r="H2408" s="779"/>
    </row>
    <row r="2409" spans="3:8" s="146" customFormat="1" ht="12.75">
      <c r="C2409" s="779"/>
      <c r="D2409" s="779"/>
      <c r="E2409" s="779"/>
      <c r="F2409" s="779"/>
      <c r="G2409" s="779"/>
      <c r="H2409" s="779"/>
    </row>
    <row r="2410" spans="3:8" s="146" customFormat="1" ht="12.75">
      <c r="C2410" s="779"/>
      <c r="D2410" s="779"/>
      <c r="E2410" s="779"/>
      <c r="F2410" s="779"/>
      <c r="G2410" s="779"/>
      <c r="H2410" s="779"/>
    </row>
    <row r="2411" spans="3:8" s="146" customFormat="1" ht="12.75">
      <c r="C2411" s="779"/>
      <c r="D2411" s="779"/>
      <c r="E2411" s="779"/>
      <c r="F2411" s="779"/>
      <c r="G2411" s="779"/>
      <c r="H2411" s="779"/>
    </row>
    <row r="2412" spans="3:8" s="146" customFormat="1" ht="12.75">
      <c r="C2412" s="779"/>
      <c r="D2412" s="779"/>
      <c r="E2412" s="779"/>
      <c r="F2412" s="779"/>
      <c r="G2412" s="779"/>
      <c r="H2412" s="779"/>
    </row>
    <row r="2413" spans="3:8" s="146" customFormat="1" ht="12.75">
      <c r="C2413" s="779"/>
      <c r="D2413" s="779"/>
      <c r="E2413" s="779"/>
      <c r="F2413" s="779"/>
      <c r="G2413" s="779"/>
      <c r="H2413" s="779"/>
    </row>
    <row r="2414" spans="3:8" s="146" customFormat="1" ht="12.75">
      <c r="C2414" s="779"/>
      <c r="D2414" s="779"/>
      <c r="E2414" s="779"/>
      <c r="F2414" s="779"/>
      <c r="G2414" s="779"/>
      <c r="H2414" s="779"/>
    </row>
    <row r="2415" spans="3:8" s="146" customFormat="1" ht="12.75">
      <c r="C2415" s="779"/>
      <c r="D2415" s="779"/>
      <c r="E2415" s="779"/>
      <c r="F2415" s="779"/>
      <c r="G2415" s="779"/>
      <c r="H2415" s="779"/>
    </row>
    <row r="2416" spans="3:8" s="146" customFormat="1" ht="12.75">
      <c r="C2416" s="779"/>
      <c r="D2416" s="779"/>
      <c r="E2416" s="779"/>
      <c r="F2416" s="779"/>
      <c r="G2416" s="779"/>
      <c r="H2416" s="779"/>
    </row>
    <row r="2417" spans="3:8" s="146" customFormat="1" ht="12.75">
      <c r="C2417" s="779"/>
      <c r="D2417" s="779"/>
      <c r="E2417" s="779"/>
      <c r="F2417" s="779"/>
      <c r="G2417" s="779"/>
      <c r="H2417" s="779"/>
    </row>
    <row r="2418" spans="3:8" s="146" customFormat="1" ht="12.75">
      <c r="C2418" s="779"/>
      <c r="D2418" s="779"/>
      <c r="E2418" s="779"/>
      <c r="F2418" s="779"/>
      <c r="G2418" s="779"/>
      <c r="H2418" s="779"/>
    </row>
    <row r="2419" spans="3:8" s="146" customFormat="1" ht="12.75">
      <c r="C2419" s="779"/>
      <c r="D2419" s="779"/>
      <c r="E2419" s="779"/>
      <c r="F2419" s="779"/>
      <c r="G2419" s="779"/>
      <c r="H2419" s="779"/>
    </row>
    <row r="2420" spans="3:8" s="146" customFormat="1" ht="12.75">
      <c r="C2420" s="779"/>
      <c r="D2420" s="779"/>
      <c r="E2420" s="779"/>
      <c r="F2420" s="779"/>
      <c r="G2420" s="779"/>
      <c r="H2420" s="779"/>
    </row>
    <row r="2421" spans="3:8" s="146" customFormat="1" ht="12.75">
      <c r="C2421" s="779"/>
      <c r="D2421" s="779"/>
      <c r="E2421" s="779"/>
      <c r="F2421" s="779"/>
      <c r="G2421" s="779"/>
      <c r="H2421" s="779"/>
    </row>
    <row r="2422" spans="3:8" s="146" customFormat="1" ht="12.75">
      <c r="C2422" s="779"/>
      <c r="D2422" s="779"/>
      <c r="E2422" s="779"/>
      <c r="F2422" s="779"/>
      <c r="G2422" s="779"/>
      <c r="H2422" s="779"/>
    </row>
    <row r="2423" spans="3:8" s="146" customFormat="1" ht="12.75">
      <c r="C2423" s="779"/>
      <c r="D2423" s="779"/>
      <c r="E2423" s="779"/>
      <c r="F2423" s="779"/>
      <c r="G2423" s="779"/>
      <c r="H2423" s="779"/>
    </row>
    <row r="2424" spans="3:8" s="146" customFormat="1" ht="12.75">
      <c r="C2424" s="779"/>
      <c r="D2424" s="779"/>
      <c r="E2424" s="779"/>
      <c r="F2424" s="779"/>
      <c r="G2424" s="779"/>
      <c r="H2424" s="779"/>
    </row>
    <row r="2425" spans="3:8" s="146" customFormat="1" ht="12.75">
      <c r="C2425" s="779"/>
      <c r="D2425" s="779"/>
      <c r="E2425" s="779"/>
      <c r="F2425" s="779"/>
      <c r="G2425" s="779"/>
      <c r="H2425" s="779"/>
    </row>
    <row r="2426" spans="3:8" s="146" customFormat="1" ht="12.75">
      <c r="C2426" s="779"/>
      <c r="D2426" s="779"/>
      <c r="E2426" s="779"/>
      <c r="F2426" s="779"/>
      <c r="G2426" s="779"/>
      <c r="H2426" s="779"/>
    </row>
    <row r="2427" spans="3:8" s="146" customFormat="1" ht="12.75">
      <c r="C2427" s="779"/>
      <c r="D2427" s="779"/>
      <c r="E2427" s="779"/>
      <c r="F2427" s="779"/>
      <c r="G2427" s="779"/>
      <c r="H2427" s="779"/>
    </row>
    <row r="2428" spans="3:8" s="146" customFormat="1" ht="12.75">
      <c r="C2428" s="779"/>
      <c r="D2428" s="779"/>
      <c r="E2428" s="779"/>
      <c r="F2428" s="779"/>
      <c r="G2428" s="779"/>
      <c r="H2428" s="779"/>
    </row>
    <row r="2429" spans="3:8" s="146" customFormat="1" ht="12.75">
      <c r="C2429" s="779"/>
      <c r="D2429" s="779"/>
      <c r="E2429" s="779"/>
      <c r="F2429" s="779"/>
      <c r="G2429" s="779"/>
      <c r="H2429" s="779"/>
    </row>
    <row r="2430" spans="3:8" s="146" customFormat="1" ht="12.75">
      <c r="C2430" s="779"/>
      <c r="D2430" s="779"/>
      <c r="E2430" s="779"/>
      <c r="F2430" s="779"/>
      <c r="G2430" s="779"/>
      <c r="H2430" s="779"/>
    </row>
    <row r="2431" spans="3:8" s="146" customFormat="1" ht="12.75">
      <c r="C2431" s="779"/>
      <c r="D2431" s="779"/>
      <c r="E2431" s="779"/>
      <c r="F2431" s="779"/>
      <c r="G2431" s="779"/>
      <c r="H2431" s="779"/>
    </row>
    <row r="2432" spans="3:8" s="146" customFormat="1" ht="12.75">
      <c r="C2432" s="779"/>
      <c r="D2432" s="779"/>
      <c r="E2432" s="779"/>
      <c r="F2432" s="779"/>
      <c r="G2432" s="779"/>
      <c r="H2432" s="779"/>
    </row>
    <row r="2433" spans="3:8" s="146" customFormat="1" ht="12.75">
      <c r="C2433" s="779"/>
      <c r="D2433" s="779"/>
      <c r="E2433" s="779"/>
      <c r="F2433" s="779"/>
      <c r="G2433" s="779"/>
      <c r="H2433" s="779"/>
    </row>
    <row r="2434" spans="3:8" s="146" customFormat="1" ht="12.75">
      <c r="C2434" s="779"/>
      <c r="D2434" s="779"/>
      <c r="E2434" s="779"/>
      <c r="F2434" s="779"/>
      <c r="G2434" s="779"/>
      <c r="H2434" s="779"/>
    </row>
    <row r="2435" spans="3:8" s="146" customFormat="1" ht="12.75">
      <c r="C2435" s="779"/>
      <c r="D2435" s="779"/>
      <c r="E2435" s="779"/>
      <c r="F2435" s="779"/>
      <c r="G2435" s="779"/>
      <c r="H2435" s="779"/>
    </row>
    <row r="2436" spans="3:8" s="146" customFormat="1" ht="12.75">
      <c r="C2436" s="779"/>
      <c r="D2436" s="779"/>
      <c r="E2436" s="779"/>
      <c r="F2436" s="779"/>
      <c r="G2436" s="779"/>
      <c r="H2436" s="779"/>
    </row>
    <row r="2437" spans="3:8" s="146" customFormat="1" ht="12.75">
      <c r="C2437" s="779"/>
      <c r="D2437" s="779"/>
      <c r="E2437" s="779"/>
      <c r="F2437" s="779"/>
      <c r="G2437" s="779"/>
      <c r="H2437" s="779"/>
    </row>
    <row r="2438" spans="3:8" s="146" customFormat="1" ht="12.75">
      <c r="C2438" s="779"/>
      <c r="D2438" s="779"/>
      <c r="E2438" s="779"/>
      <c r="F2438" s="779"/>
      <c r="G2438" s="779"/>
      <c r="H2438" s="779"/>
    </row>
    <row r="2439" spans="3:8" s="146" customFormat="1" ht="12.75">
      <c r="C2439" s="779"/>
      <c r="D2439" s="779"/>
      <c r="E2439" s="779"/>
      <c r="F2439" s="779"/>
      <c r="G2439" s="779"/>
      <c r="H2439" s="779"/>
    </row>
    <row r="2440" spans="3:8" s="146" customFormat="1" ht="12.75">
      <c r="C2440" s="779"/>
      <c r="D2440" s="779"/>
      <c r="E2440" s="779"/>
      <c r="F2440" s="779"/>
      <c r="G2440" s="779"/>
      <c r="H2440" s="779"/>
    </row>
    <row r="2441" spans="3:8" s="146" customFormat="1" ht="12.75">
      <c r="C2441" s="779"/>
      <c r="D2441" s="779"/>
      <c r="E2441" s="779"/>
      <c r="F2441" s="779"/>
      <c r="G2441" s="779"/>
      <c r="H2441" s="779"/>
    </row>
    <row r="2442" spans="3:8" s="146" customFormat="1" ht="12.75">
      <c r="C2442" s="779"/>
      <c r="D2442" s="779"/>
      <c r="E2442" s="779"/>
      <c r="F2442" s="779"/>
      <c r="G2442" s="779"/>
      <c r="H2442" s="779"/>
    </row>
    <row r="2443" spans="3:8" s="146" customFormat="1" ht="12.75">
      <c r="C2443" s="779"/>
      <c r="D2443" s="779"/>
      <c r="E2443" s="779"/>
      <c r="F2443" s="779"/>
      <c r="G2443" s="779"/>
      <c r="H2443" s="779"/>
    </row>
    <row r="2444" spans="3:8" s="146" customFormat="1" ht="12.75">
      <c r="C2444" s="779"/>
      <c r="D2444" s="779"/>
      <c r="E2444" s="779"/>
      <c r="F2444" s="779"/>
      <c r="G2444" s="779"/>
      <c r="H2444" s="779"/>
    </row>
    <row r="2445" spans="3:8" s="146" customFormat="1" ht="12.75">
      <c r="C2445" s="779"/>
      <c r="D2445" s="779"/>
      <c r="E2445" s="779"/>
      <c r="F2445" s="779"/>
      <c r="G2445" s="779"/>
      <c r="H2445" s="779"/>
    </row>
    <row r="2446" spans="3:8" s="146" customFormat="1" ht="12.75">
      <c r="C2446" s="779"/>
      <c r="D2446" s="779"/>
      <c r="E2446" s="779"/>
      <c r="F2446" s="779"/>
      <c r="G2446" s="779"/>
      <c r="H2446" s="779"/>
    </row>
    <row r="2447" spans="3:8" s="146" customFormat="1" ht="12.75">
      <c r="C2447" s="779"/>
      <c r="D2447" s="779"/>
      <c r="E2447" s="779"/>
      <c r="F2447" s="779"/>
      <c r="G2447" s="779"/>
      <c r="H2447" s="779"/>
    </row>
    <row r="2448" spans="3:8" s="146" customFormat="1" ht="12.75">
      <c r="C2448" s="779"/>
      <c r="D2448" s="779"/>
      <c r="E2448" s="779"/>
      <c r="F2448" s="779"/>
      <c r="G2448" s="779"/>
      <c r="H2448" s="779"/>
    </row>
    <row r="2449" spans="3:8" s="146" customFormat="1" ht="12.75">
      <c r="C2449" s="779"/>
      <c r="D2449" s="779"/>
      <c r="E2449" s="779"/>
      <c r="F2449" s="779"/>
      <c r="G2449" s="779"/>
      <c r="H2449" s="779"/>
    </row>
    <row r="2450" spans="3:8" s="146" customFormat="1" ht="12.75">
      <c r="C2450" s="779"/>
      <c r="D2450" s="779"/>
      <c r="E2450" s="779"/>
      <c r="F2450" s="779"/>
      <c r="G2450" s="779"/>
      <c r="H2450" s="779"/>
    </row>
    <row r="2451" spans="3:8" s="146" customFormat="1" ht="12.75">
      <c r="C2451" s="779"/>
      <c r="D2451" s="779"/>
      <c r="E2451" s="779"/>
      <c r="F2451" s="779"/>
      <c r="G2451" s="779"/>
      <c r="H2451" s="779"/>
    </row>
    <row r="2452" spans="3:8" s="146" customFormat="1" ht="12.75">
      <c r="C2452" s="779"/>
      <c r="D2452" s="779"/>
      <c r="E2452" s="779"/>
      <c r="F2452" s="779"/>
      <c r="G2452" s="779"/>
      <c r="H2452" s="779"/>
    </row>
    <row r="2453" spans="3:8" s="146" customFormat="1" ht="12.75">
      <c r="C2453" s="779"/>
      <c r="D2453" s="779"/>
      <c r="E2453" s="779"/>
      <c r="F2453" s="779"/>
      <c r="G2453" s="779"/>
      <c r="H2453" s="779"/>
    </row>
    <row r="2454" spans="3:8" s="146" customFormat="1" ht="12.75">
      <c r="C2454" s="779"/>
      <c r="D2454" s="779"/>
      <c r="E2454" s="779"/>
      <c r="F2454" s="779"/>
      <c r="G2454" s="779"/>
      <c r="H2454" s="779"/>
    </row>
    <row r="2455" spans="3:8" s="146" customFormat="1" ht="12.75">
      <c r="C2455" s="779"/>
      <c r="D2455" s="779"/>
      <c r="E2455" s="779"/>
      <c r="F2455" s="779"/>
      <c r="G2455" s="779"/>
      <c r="H2455" s="779"/>
    </row>
    <row r="2456" spans="3:8" s="146" customFormat="1" ht="12.75">
      <c r="C2456" s="779"/>
      <c r="D2456" s="779"/>
      <c r="E2456" s="779"/>
      <c r="F2456" s="779"/>
      <c r="G2456" s="779"/>
      <c r="H2456" s="779"/>
    </row>
    <row r="2457" spans="3:8" s="146" customFormat="1" ht="12.75">
      <c r="C2457" s="779"/>
      <c r="D2457" s="779"/>
      <c r="E2457" s="779"/>
      <c r="F2457" s="779"/>
      <c r="G2457" s="779"/>
      <c r="H2457" s="779"/>
    </row>
    <row r="2458" spans="3:8" s="146" customFormat="1" ht="12.75">
      <c r="C2458" s="779"/>
      <c r="D2458" s="779"/>
      <c r="E2458" s="779"/>
      <c r="F2458" s="779"/>
      <c r="G2458" s="779"/>
      <c r="H2458" s="779"/>
    </row>
    <row r="2459" spans="3:8" s="146" customFormat="1" ht="12.75">
      <c r="C2459" s="779"/>
      <c r="D2459" s="779"/>
      <c r="E2459" s="779"/>
      <c r="F2459" s="779"/>
      <c r="G2459" s="779"/>
      <c r="H2459" s="779"/>
    </row>
    <row r="2460" spans="3:8" s="146" customFormat="1" ht="12.75">
      <c r="C2460" s="779"/>
      <c r="D2460" s="779"/>
      <c r="E2460" s="779"/>
      <c r="F2460" s="779"/>
      <c r="G2460" s="779"/>
      <c r="H2460" s="779"/>
    </row>
    <row r="2461" spans="3:8" s="146" customFormat="1" ht="12.75">
      <c r="C2461" s="779"/>
      <c r="D2461" s="779"/>
      <c r="E2461" s="779"/>
      <c r="F2461" s="779"/>
      <c r="G2461" s="779"/>
      <c r="H2461" s="779"/>
    </row>
    <row r="2462" spans="3:8" s="146" customFormat="1" ht="12.75">
      <c r="C2462" s="779"/>
      <c r="D2462" s="779"/>
      <c r="E2462" s="779"/>
      <c r="F2462" s="779"/>
      <c r="G2462" s="779"/>
      <c r="H2462" s="779"/>
    </row>
    <row r="2463" spans="3:8" s="146" customFormat="1" ht="12.75">
      <c r="C2463" s="779"/>
      <c r="D2463" s="779"/>
      <c r="E2463" s="779"/>
      <c r="F2463" s="779"/>
      <c r="G2463" s="779"/>
      <c r="H2463" s="779"/>
    </row>
    <row r="2464" spans="3:8" s="146" customFormat="1" ht="12.75">
      <c r="C2464" s="779"/>
      <c r="D2464" s="779"/>
      <c r="E2464" s="779"/>
      <c r="F2464" s="779"/>
      <c r="G2464" s="779"/>
      <c r="H2464" s="779"/>
    </row>
    <row r="2465" spans="3:8" s="146" customFormat="1" ht="12.75">
      <c r="C2465" s="779"/>
      <c r="D2465" s="779"/>
      <c r="E2465" s="779"/>
      <c r="F2465" s="779"/>
      <c r="G2465" s="779"/>
      <c r="H2465" s="779"/>
    </row>
    <row r="2466" spans="3:8" s="146" customFormat="1" ht="12.75">
      <c r="C2466" s="779"/>
      <c r="D2466" s="779"/>
      <c r="E2466" s="779"/>
      <c r="F2466" s="779"/>
      <c r="G2466" s="779"/>
      <c r="H2466" s="779"/>
    </row>
    <row r="2467" spans="3:8" s="146" customFormat="1" ht="12.75">
      <c r="C2467" s="779"/>
      <c r="D2467" s="779"/>
      <c r="E2467" s="779"/>
      <c r="F2467" s="779"/>
      <c r="G2467" s="779"/>
      <c r="H2467" s="779"/>
    </row>
    <row r="2468" spans="3:8" s="146" customFormat="1" ht="12.75">
      <c r="C2468" s="779"/>
      <c r="D2468" s="779"/>
      <c r="E2468" s="779"/>
      <c r="F2468" s="779"/>
      <c r="G2468" s="779"/>
      <c r="H2468" s="779"/>
    </row>
    <row r="2469" spans="3:8" s="146" customFormat="1" ht="12.75">
      <c r="C2469" s="779"/>
      <c r="D2469" s="779"/>
      <c r="E2469" s="779"/>
      <c r="F2469" s="779"/>
      <c r="G2469" s="779"/>
      <c r="H2469" s="779"/>
    </row>
    <row r="2470" spans="3:8" s="146" customFormat="1" ht="12.75">
      <c r="C2470" s="779"/>
      <c r="D2470" s="779"/>
      <c r="E2470" s="779"/>
      <c r="F2470" s="779"/>
      <c r="G2470" s="779"/>
      <c r="H2470" s="779"/>
    </row>
    <row r="2471" spans="3:8" s="146" customFormat="1" ht="12.75">
      <c r="C2471" s="779"/>
      <c r="D2471" s="779"/>
      <c r="E2471" s="779"/>
      <c r="F2471" s="779"/>
      <c r="G2471" s="779"/>
      <c r="H2471" s="779"/>
    </row>
    <row r="2472" spans="3:8" s="146" customFormat="1" ht="12.75">
      <c r="C2472" s="779"/>
      <c r="D2472" s="779"/>
      <c r="E2472" s="779"/>
      <c r="F2472" s="779"/>
      <c r="G2472" s="779"/>
      <c r="H2472" s="779"/>
    </row>
    <row r="2473" spans="3:8" s="146" customFormat="1" ht="12.75">
      <c r="C2473" s="779"/>
      <c r="D2473" s="779"/>
      <c r="E2473" s="779"/>
      <c r="F2473" s="779"/>
      <c r="G2473" s="779"/>
      <c r="H2473" s="779"/>
    </row>
    <row r="2474" spans="3:8" s="146" customFormat="1" ht="12.75">
      <c r="C2474" s="779"/>
      <c r="D2474" s="779"/>
      <c r="E2474" s="779"/>
      <c r="F2474" s="779"/>
      <c r="G2474" s="779"/>
      <c r="H2474" s="779"/>
    </row>
    <row r="2475" spans="3:8" s="146" customFormat="1" ht="12.75">
      <c r="C2475" s="779"/>
      <c r="D2475" s="779"/>
      <c r="E2475" s="779"/>
      <c r="F2475" s="779"/>
      <c r="G2475" s="779"/>
      <c r="H2475" s="779"/>
    </row>
    <row r="2476" spans="3:8" s="146" customFormat="1" ht="12.75">
      <c r="C2476" s="779"/>
      <c r="D2476" s="779"/>
      <c r="E2476" s="779"/>
      <c r="F2476" s="779"/>
      <c r="G2476" s="779"/>
      <c r="H2476" s="779"/>
    </row>
    <row r="2477" spans="3:8" s="146" customFormat="1" ht="12.75">
      <c r="C2477" s="779"/>
      <c r="D2477" s="779"/>
      <c r="E2477" s="779"/>
      <c r="F2477" s="779"/>
      <c r="G2477" s="779"/>
      <c r="H2477" s="779"/>
    </row>
    <row r="2478" spans="3:8" s="146" customFormat="1" ht="12.75">
      <c r="C2478" s="779"/>
      <c r="D2478" s="779"/>
      <c r="E2478" s="779"/>
      <c r="F2478" s="779"/>
      <c r="G2478" s="779"/>
      <c r="H2478" s="779"/>
    </row>
    <row r="2479" spans="3:8" s="146" customFormat="1" ht="12.75">
      <c r="C2479" s="779"/>
      <c r="D2479" s="779"/>
      <c r="E2479" s="779"/>
      <c r="F2479" s="779"/>
      <c r="G2479" s="779"/>
      <c r="H2479" s="779"/>
    </row>
    <row r="2480" spans="3:8" s="146" customFormat="1" ht="12.75">
      <c r="C2480" s="779"/>
      <c r="D2480" s="779"/>
      <c r="E2480" s="779"/>
      <c r="F2480" s="779"/>
      <c r="G2480" s="779"/>
      <c r="H2480" s="779"/>
    </row>
    <row r="2481" spans="3:8" s="146" customFormat="1" ht="12.75">
      <c r="C2481" s="779"/>
      <c r="D2481" s="779"/>
      <c r="E2481" s="779"/>
      <c r="F2481" s="779"/>
      <c r="G2481" s="779"/>
      <c r="H2481" s="779"/>
    </row>
    <row r="2482" spans="3:8" s="146" customFormat="1" ht="12.75">
      <c r="C2482" s="779"/>
      <c r="D2482" s="779"/>
      <c r="E2482" s="779"/>
      <c r="F2482" s="779"/>
      <c r="G2482" s="779"/>
      <c r="H2482" s="779"/>
    </row>
    <row r="2483" spans="3:8" s="146" customFormat="1" ht="12.75">
      <c r="C2483" s="779"/>
      <c r="D2483" s="779"/>
      <c r="E2483" s="779"/>
      <c r="F2483" s="779"/>
      <c r="G2483" s="779"/>
      <c r="H2483" s="779"/>
    </row>
    <row r="2484" spans="3:8" s="146" customFormat="1" ht="12.75">
      <c r="C2484" s="779"/>
      <c r="D2484" s="779"/>
      <c r="E2484" s="779"/>
      <c r="F2484" s="779"/>
      <c r="G2484" s="779"/>
      <c r="H2484" s="779"/>
    </row>
    <row r="2485" spans="3:8" s="146" customFormat="1" ht="12.75">
      <c r="C2485" s="779"/>
      <c r="D2485" s="779"/>
      <c r="E2485" s="779"/>
      <c r="F2485" s="779"/>
      <c r="G2485" s="779"/>
      <c r="H2485" s="779"/>
    </row>
    <row r="2486" spans="3:8" s="146" customFormat="1" ht="12.75">
      <c r="C2486" s="779"/>
      <c r="D2486" s="779"/>
      <c r="E2486" s="779"/>
      <c r="F2486" s="779"/>
      <c r="G2486" s="779"/>
      <c r="H2486" s="779"/>
    </row>
    <row r="2487" spans="3:8" s="146" customFormat="1" ht="12.75">
      <c r="C2487" s="779"/>
      <c r="D2487" s="779"/>
      <c r="E2487" s="779"/>
      <c r="F2487" s="779"/>
      <c r="G2487" s="779"/>
      <c r="H2487" s="779"/>
    </row>
    <row r="2488" spans="3:8" s="146" customFormat="1" ht="12.75">
      <c r="C2488" s="779"/>
      <c r="D2488" s="779"/>
      <c r="E2488" s="779"/>
      <c r="F2488" s="779"/>
      <c r="G2488" s="779"/>
      <c r="H2488" s="779"/>
    </row>
    <row r="2489" spans="3:8" s="146" customFormat="1" ht="12.75">
      <c r="C2489" s="779"/>
      <c r="D2489" s="779"/>
      <c r="E2489" s="779"/>
      <c r="F2489" s="779"/>
      <c r="G2489" s="779"/>
      <c r="H2489" s="779"/>
    </row>
    <row r="2490" spans="3:8" s="146" customFormat="1" ht="12.75">
      <c r="C2490" s="779"/>
      <c r="D2490" s="779"/>
      <c r="E2490" s="779"/>
      <c r="F2490" s="779"/>
      <c r="G2490" s="779"/>
      <c r="H2490" s="779"/>
    </row>
    <row r="2491" spans="3:8" s="146" customFormat="1" ht="12.75">
      <c r="C2491" s="779"/>
      <c r="D2491" s="779"/>
      <c r="E2491" s="779"/>
      <c r="F2491" s="779"/>
      <c r="G2491" s="779"/>
      <c r="H2491" s="779"/>
    </row>
    <row r="2492" spans="3:8" s="146" customFormat="1" ht="12.75">
      <c r="C2492" s="779"/>
      <c r="D2492" s="779"/>
      <c r="E2492" s="779"/>
      <c r="F2492" s="779"/>
      <c r="G2492" s="779"/>
      <c r="H2492" s="779"/>
    </row>
    <row r="2493" spans="3:8" s="146" customFormat="1" ht="12.75">
      <c r="C2493" s="779"/>
      <c r="D2493" s="779"/>
      <c r="E2493" s="779"/>
      <c r="F2493" s="779"/>
      <c r="G2493" s="779"/>
      <c r="H2493" s="779"/>
    </row>
    <row r="2494" spans="3:8" s="146" customFormat="1" ht="12.75">
      <c r="C2494" s="779"/>
      <c r="D2494" s="779"/>
      <c r="E2494" s="779"/>
      <c r="F2494" s="779"/>
      <c r="G2494" s="779"/>
      <c r="H2494" s="779"/>
    </row>
    <row r="2495" spans="3:8" s="146" customFormat="1" ht="12.75">
      <c r="C2495" s="779"/>
      <c r="D2495" s="779"/>
      <c r="E2495" s="779"/>
      <c r="F2495" s="779"/>
      <c r="G2495" s="779"/>
      <c r="H2495" s="779"/>
    </row>
    <row r="2496" spans="3:8" s="146" customFormat="1" ht="12.75">
      <c r="C2496" s="779"/>
      <c r="D2496" s="779"/>
      <c r="E2496" s="779"/>
      <c r="F2496" s="779"/>
      <c r="G2496" s="779"/>
      <c r="H2496" s="779"/>
    </row>
    <row r="2497" spans="3:8" s="146" customFormat="1" ht="12.75">
      <c r="C2497" s="779"/>
      <c r="D2497" s="779"/>
      <c r="E2497" s="779"/>
      <c r="F2497" s="779"/>
      <c r="G2497" s="779"/>
      <c r="H2497" s="779"/>
    </row>
    <row r="2498" spans="3:8" s="146" customFormat="1" ht="12.75">
      <c r="C2498" s="779"/>
      <c r="D2498" s="779"/>
      <c r="E2498" s="779"/>
      <c r="F2498" s="779"/>
      <c r="G2498" s="779"/>
      <c r="H2498" s="779"/>
    </row>
    <row r="2499" spans="3:8" s="146" customFormat="1" ht="12.75">
      <c r="C2499" s="779"/>
      <c r="D2499" s="779"/>
      <c r="E2499" s="779"/>
      <c r="F2499" s="779"/>
      <c r="G2499" s="779"/>
      <c r="H2499" s="779"/>
    </row>
    <row r="2500" spans="3:8" s="146" customFormat="1" ht="12.75">
      <c r="C2500" s="779"/>
      <c r="D2500" s="779"/>
      <c r="E2500" s="779"/>
      <c r="F2500" s="779"/>
      <c r="G2500" s="779"/>
      <c r="H2500" s="779"/>
    </row>
    <row r="2501" spans="3:8" s="146" customFormat="1" ht="12.75">
      <c r="C2501" s="779"/>
      <c r="D2501" s="779"/>
      <c r="E2501" s="779"/>
      <c r="F2501" s="779"/>
      <c r="G2501" s="779"/>
      <c r="H2501" s="779"/>
    </row>
    <row r="2502" spans="3:8" s="146" customFormat="1" ht="12.75">
      <c r="C2502" s="779"/>
      <c r="D2502" s="779"/>
      <c r="E2502" s="779"/>
      <c r="F2502" s="779"/>
      <c r="G2502" s="779"/>
      <c r="H2502" s="779"/>
    </row>
    <row r="2503" spans="3:8" s="146" customFormat="1" ht="12.75">
      <c r="C2503" s="779"/>
      <c r="D2503" s="779"/>
      <c r="E2503" s="779"/>
      <c r="F2503" s="779"/>
      <c r="G2503" s="779"/>
      <c r="H2503" s="779"/>
    </row>
    <row r="2504" spans="3:8" s="146" customFormat="1" ht="12.75">
      <c r="C2504" s="779"/>
      <c r="D2504" s="779"/>
      <c r="E2504" s="779"/>
      <c r="F2504" s="779"/>
      <c r="G2504" s="779"/>
      <c r="H2504" s="779"/>
    </row>
    <row r="2505" spans="3:8" s="146" customFormat="1" ht="12.75">
      <c r="C2505" s="779"/>
      <c r="D2505" s="779"/>
      <c r="E2505" s="779"/>
      <c r="F2505" s="779"/>
      <c r="G2505" s="779"/>
      <c r="H2505" s="779"/>
    </row>
    <row r="2506" spans="3:8" s="146" customFormat="1" ht="12.75">
      <c r="C2506" s="779"/>
      <c r="D2506" s="779"/>
      <c r="E2506" s="779"/>
      <c r="F2506" s="779"/>
      <c r="G2506" s="779"/>
      <c r="H2506" s="779"/>
    </row>
    <row r="2507" spans="3:8" s="146" customFormat="1" ht="12.75">
      <c r="C2507" s="779"/>
      <c r="D2507" s="779"/>
      <c r="E2507" s="779"/>
      <c r="F2507" s="779"/>
      <c r="G2507" s="779"/>
      <c r="H2507" s="779"/>
    </row>
    <row r="2508" spans="3:8" s="146" customFormat="1" ht="12.75">
      <c r="C2508" s="779"/>
      <c r="D2508" s="779"/>
      <c r="E2508" s="779"/>
      <c r="F2508" s="779"/>
      <c r="G2508" s="779"/>
      <c r="H2508" s="779"/>
    </row>
    <row r="2509" spans="3:8" s="146" customFormat="1" ht="12.75">
      <c r="C2509" s="779"/>
      <c r="D2509" s="779"/>
      <c r="E2509" s="779"/>
      <c r="F2509" s="779"/>
      <c r="G2509" s="779"/>
      <c r="H2509" s="779"/>
    </row>
    <row r="2510" spans="3:8" s="146" customFormat="1" ht="12.75">
      <c r="C2510" s="779"/>
      <c r="D2510" s="779"/>
      <c r="E2510" s="779"/>
      <c r="F2510" s="779"/>
      <c r="G2510" s="779"/>
      <c r="H2510" s="779"/>
    </row>
    <row r="2511" spans="3:8" s="146" customFormat="1" ht="12.75">
      <c r="C2511" s="779"/>
      <c r="D2511" s="779"/>
      <c r="E2511" s="779"/>
      <c r="F2511" s="779"/>
      <c r="G2511" s="779"/>
      <c r="H2511" s="779"/>
    </row>
    <row r="2512" spans="3:8" s="146" customFormat="1" ht="12.75">
      <c r="C2512" s="779"/>
      <c r="D2512" s="779"/>
      <c r="E2512" s="779"/>
      <c r="F2512" s="779"/>
      <c r="G2512" s="779"/>
      <c r="H2512" s="779"/>
    </row>
    <row r="2513" spans="3:8" s="146" customFormat="1" ht="12.75">
      <c r="C2513" s="779"/>
      <c r="D2513" s="779"/>
      <c r="E2513" s="779"/>
      <c r="F2513" s="779"/>
      <c r="G2513" s="779"/>
      <c r="H2513" s="779"/>
    </row>
    <row r="2514" spans="3:8" s="146" customFormat="1" ht="12.75">
      <c r="C2514" s="779"/>
      <c r="D2514" s="779"/>
      <c r="E2514" s="779"/>
      <c r="F2514" s="779"/>
      <c r="G2514" s="779"/>
      <c r="H2514" s="779"/>
    </row>
    <row r="2515" spans="3:8" s="146" customFormat="1" ht="12.75">
      <c r="C2515" s="779"/>
      <c r="D2515" s="779"/>
      <c r="E2515" s="779"/>
      <c r="F2515" s="779"/>
      <c r="G2515" s="779"/>
      <c r="H2515" s="779"/>
    </row>
    <row r="2516" spans="3:8" s="146" customFormat="1" ht="12.75">
      <c r="C2516" s="779"/>
      <c r="D2516" s="779"/>
      <c r="E2516" s="779"/>
      <c r="F2516" s="779"/>
      <c r="G2516" s="779"/>
      <c r="H2516" s="779"/>
    </row>
    <row r="2517" spans="3:8" s="146" customFormat="1" ht="12.75">
      <c r="C2517" s="779"/>
      <c r="D2517" s="779"/>
      <c r="E2517" s="779"/>
      <c r="F2517" s="779"/>
      <c r="G2517" s="779"/>
      <c r="H2517" s="779"/>
    </row>
    <row r="2518" spans="3:8" s="146" customFormat="1" ht="12.75">
      <c r="C2518" s="779"/>
      <c r="D2518" s="779"/>
      <c r="E2518" s="779"/>
      <c r="F2518" s="779"/>
      <c r="G2518" s="779"/>
      <c r="H2518" s="779"/>
    </row>
    <row r="2519" spans="3:8" s="146" customFormat="1" ht="12.75">
      <c r="C2519" s="779"/>
      <c r="D2519" s="779"/>
      <c r="E2519" s="779"/>
      <c r="F2519" s="779"/>
      <c r="G2519" s="779"/>
      <c r="H2519" s="779"/>
    </row>
    <row r="2520" spans="3:8" s="146" customFormat="1" ht="12.75">
      <c r="C2520" s="779"/>
      <c r="D2520" s="779"/>
      <c r="E2520" s="779"/>
      <c r="F2520" s="779"/>
      <c r="G2520" s="779"/>
      <c r="H2520" s="779"/>
    </row>
    <row r="2521" spans="3:8" s="146" customFormat="1" ht="12.75">
      <c r="C2521" s="779"/>
      <c r="D2521" s="779"/>
      <c r="E2521" s="779"/>
      <c r="F2521" s="779"/>
      <c r="G2521" s="779"/>
      <c r="H2521" s="779"/>
    </row>
    <row r="2522" spans="3:8" s="146" customFormat="1" ht="12.75">
      <c r="C2522" s="779"/>
      <c r="D2522" s="779"/>
      <c r="E2522" s="779"/>
      <c r="F2522" s="779"/>
      <c r="G2522" s="779"/>
      <c r="H2522" s="779"/>
    </row>
    <row r="2523" spans="3:8" s="146" customFormat="1" ht="12.75">
      <c r="C2523" s="779"/>
      <c r="D2523" s="779"/>
      <c r="E2523" s="779"/>
      <c r="F2523" s="779"/>
      <c r="G2523" s="779"/>
      <c r="H2523" s="779"/>
    </row>
    <row r="2524" spans="3:8" s="146" customFormat="1" ht="12.75">
      <c r="C2524" s="779"/>
      <c r="D2524" s="779"/>
      <c r="E2524" s="779"/>
      <c r="F2524" s="779"/>
      <c r="G2524" s="779"/>
      <c r="H2524" s="779"/>
    </row>
    <row r="2525" spans="3:8" s="146" customFormat="1" ht="12.75">
      <c r="C2525" s="779"/>
      <c r="D2525" s="779"/>
      <c r="E2525" s="779"/>
      <c r="F2525" s="779"/>
      <c r="G2525" s="779"/>
      <c r="H2525" s="779"/>
    </row>
    <row r="2526" spans="3:8" s="146" customFormat="1" ht="12.75">
      <c r="C2526" s="779"/>
      <c r="D2526" s="779"/>
      <c r="E2526" s="779"/>
      <c r="F2526" s="779"/>
      <c r="G2526" s="779"/>
      <c r="H2526" s="779"/>
    </row>
    <row r="2527" spans="3:8" s="146" customFormat="1" ht="12.75">
      <c r="C2527" s="779"/>
      <c r="D2527" s="779"/>
      <c r="E2527" s="779"/>
      <c r="F2527" s="779"/>
      <c r="G2527" s="779"/>
      <c r="H2527" s="779"/>
    </row>
    <row r="2528" spans="3:8" s="146" customFormat="1" ht="12.75">
      <c r="C2528" s="779"/>
      <c r="D2528" s="779"/>
      <c r="E2528" s="779"/>
      <c r="F2528" s="779"/>
      <c r="G2528" s="779"/>
      <c r="H2528" s="779"/>
    </row>
    <row r="2529" spans="3:8" s="146" customFormat="1" ht="12.75">
      <c r="C2529" s="779"/>
      <c r="D2529" s="779"/>
      <c r="E2529" s="779"/>
      <c r="F2529" s="779"/>
      <c r="G2529" s="779"/>
      <c r="H2529" s="779"/>
    </row>
    <row r="2530" spans="3:8" s="146" customFormat="1" ht="12.75">
      <c r="C2530" s="779"/>
      <c r="D2530" s="779"/>
      <c r="E2530" s="779"/>
      <c r="F2530" s="779"/>
      <c r="G2530" s="779"/>
      <c r="H2530" s="779"/>
    </row>
    <row r="2531" spans="3:8" s="146" customFormat="1" ht="12.75">
      <c r="C2531" s="779"/>
      <c r="D2531" s="779"/>
      <c r="E2531" s="779"/>
      <c r="F2531" s="779"/>
      <c r="G2531" s="779"/>
      <c r="H2531" s="779"/>
    </row>
    <row r="2532" spans="3:8" s="146" customFormat="1" ht="12.75">
      <c r="C2532" s="779"/>
      <c r="D2532" s="779"/>
      <c r="E2532" s="779"/>
      <c r="F2532" s="779"/>
      <c r="G2532" s="779"/>
      <c r="H2532" s="779"/>
    </row>
    <row r="2533" spans="3:8" s="146" customFormat="1" ht="12.75">
      <c r="C2533" s="779"/>
      <c r="D2533" s="779"/>
      <c r="E2533" s="779"/>
      <c r="F2533" s="779"/>
      <c r="G2533" s="779"/>
      <c r="H2533" s="779"/>
    </row>
    <row r="2534" spans="3:8" s="146" customFormat="1" ht="12.75">
      <c r="C2534" s="779"/>
      <c r="D2534" s="779"/>
      <c r="E2534" s="779"/>
      <c r="F2534" s="779"/>
      <c r="G2534" s="779"/>
      <c r="H2534" s="779"/>
    </row>
    <row r="2535" spans="3:8" s="146" customFormat="1" ht="12.75">
      <c r="C2535" s="779"/>
      <c r="D2535" s="779"/>
      <c r="E2535" s="779"/>
      <c r="F2535" s="779"/>
      <c r="G2535" s="779"/>
      <c r="H2535" s="779"/>
    </row>
    <row r="2536" spans="3:8" s="146" customFormat="1" ht="12.75">
      <c r="C2536" s="779"/>
      <c r="D2536" s="779"/>
      <c r="E2536" s="779"/>
      <c r="F2536" s="779"/>
      <c r="G2536" s="779"/>
      <c r="H2536" s="779"/>
    </row>
    <row r="2537" spans="3:8" s="146" customFormat="1" ht="12.75">
      <c r="C2537" s="779"/>
      <c r="D2537" s="779"/>
      <c r="E2537" s="779"/>
      <c r="F2537" s="779"/>
      <c r="G2537" s="779"/>
      <c r="H2537" s="779"/>
    </row>
    <row r="2538" spans="3:8" s="146" customFormat="1" ht="12.75">
      <c r="C2538" s="779"/>
      <c r="D2538" s="779"/>
      <c r="E2538" s="779"/>
      <c r="F2538" s="779"/>
      <c r="G2538" s="779"/>
      <c r="H2538" s="779"/>
    </row>
    <row r="2539" spans="3:8" s="146" customFormat="1" ht="12.75">
      <c r="C2539" s="779"/>
      <c r="D2539" s="779"/>
      <c r="E2539" s="779"/>
      <c r="F2539" s="779"/>
      <c r="G2539" s="779"/>
      <c r="H2539" s="779"/>
    </row>
    <row r="2540" spans="3:8" s="146" customFormat="1" ht="12.75">
      <c r="C2540" s="779"/>
      <c r="D2540" s="779"/>
      <c r="E2540" s="779"/>
      <c r="F2540" s="779"/>
      <c r="G2540" s="779"/>
      <c r="H2540" s="779"/>
    </row>
    <row r="2541" spans="3:8" s="146" customFormat="1" ht="12.75">
      <c r="C2541" s="779"/>
      <c r="D2541" s="779"/>
      <c r="E2541" s="779"/>
      <c r="F2541" s="779"/>
      <c r="G2541" s="779"/>
      <c r="H2541" s="779"/>
    </row>
    <row r="2542" spans="3:8" s="146" customFormat="1" ht="12.75">
      <c r="C2542" s="779"/>
      <c r="D2542" s="779"/>
      <c r="E2542" s="779"/>
      <c r="F2542" s="779"/>
      <c r="G2542" s="779"/>
      <c r="H2542" s="779"/>
    </row>
    <row r="2543" spans="3:8" s="146" customFormat="1" ht="12.75">
      <c r="C2543" s="779"/>
      <c r="D2543" s="779"/>
      <c r="E2543" s="779"/>
      <c r="F2543" s="779"/>
      <c r="G2543" s="779"/>
      <c r="H2543" s="779"/>
    </row>
    <row r="2544" spans="3:8" s="146" customFormat="1" ht="12.75">
      <c r="C2544" s="779"/>
      <c r="D2544" s="779"/>
      <c r="E2544" s="779"/>
      <c r="F2544" s="779"/>
      <c r="G2544" s="779"/>
      <c r="H2544" s="779"/>
    </row>
    <row r="2545" spans="3:8" s="146" customFormat="1" ht="12.75">
      <c r="C2545" s="779"/>
      <c r="D2545" s="779"/>
      <c r="E2545" s="779"/>
      <c r="F2545" s="779"/>
      <c r="G2545" s="779"/>
      <c r="H2545" s="779"/>
    </row>
    <row r="2546" spans="3:8" s="146" customFormat="1" ht="12.75">
      <c r="C2546" s="779"/>
      <c r="D2546" s="779"/>
      <c r="E2546" s="779"/>
      <c r="F2546" s="779"/>
      <c r="G2546" s="779"/>
      <c r="H2546" s="779"/>
    </row>
    <row r="2547" spans="3:8" s="146" customFormat="1" ht="12.75">
      <c r="C2547" s="779"/>
      <c r="D2547" s="779"/>
      <c r="E2547" s="779"/>
      <c r="F2547" s="779"/>
      <c r="G2547" s="779"/>
      <c r="H2547" s="779"/>
    </row>
    <row r="2548" spans="3:8" s="146" customFormat="1" ht="12.75">
      <c r="C2548" s="779"/>
      <c r="D2548" s="779"/>
      <c r="E2548" s="779"/>
      <c r="F2548" s="779"/>
      <c r="G2548" s="779"/>
      <c r="H2548" s="779"/>
    </row>
    <row r="2549" spans="3:8" s="146" customFormat="1" ht="12.75">
      <c r="C2549" s="779"/>
      <c r="D2549" s="779"/>
      <c r="E2549" s="779"/>
      <c r="F2549" s="779"/>
      <c r="G2549" s="779"/>
      <c r="H2549" s="779"/>
    </row>
    <row r="2550" spans="3:8" s="146" customFormat="1" ht="12.75">
      <c r="C2550" s="779"/>
      <c r="D2550" s="779"/>
      <c r="E2550" s="779"/>
      <c r="F2550" s="779"/>
      <c r="G2550" s="779"/>
      <c r="H2550" s="779"/>
    </row>
    <row r="2551" spans="3:8" s="146" customFormat="1" ht="12.75">
      <c r="C2551" s="779"/>
      <c r="D2551" s="779"/>
      <c r="E2551" s="779"/>
      <c r="F2551" s="779"/>
      <c r="G2551" s="779"/>
      <c r="H2551" s="779"/>
    </row>
    <row r="2552" spans="3:8" s="146" customFormat="1" ht="12.75">
      <c r="C2552" s="779"/>
      <c r="D2552" s="779"/>
      <c r="E2552" s="779"/>
      <c r="F2552" s="779"/>
      <c r="G2552" s="779"/>
      <c r="H2552" s="779"/>
    </row>
    <row r="2553" spans="3:8" s="146" customFormat="1" ht="12.75">
      <c r="C2553" s="779"/>
      <c r="D2553" s="779"/>
      <c r="E2553" s="779"/>
      <c r="F2553" s="779"/>
      <c r="G2553" s="779"/>
      <c r="H2553" s="779"/>
    </row>
    <row r="2554" spans="3:8" s="146" customFormat="1" ht="12.75">
      <c r="C2554" s="779"/>
      <c r="D2554" s="779"/>
      <c r="E2554" s="779"/>
      <c r="F2554" s="779"/>
      <c r="G2554" s="779"/>
      <c r="H2554" s="779"/>
    </row>
    <row r="2555" spans="3:8" s="146" customFormat="1" ht="12.75">
      <c r="C2555" s="779"/>
      <c r="D2555" s="779"/>
      <c r="E2555" s="779"/>
      <c r="F2555" s="779"/>
      <c r="G2555" s="779"/>
      <c r="H2555" s="779"/>
    </row>
    <row r="2556" spans="3:8" s="146" customFormat="1" ht="12.75">
      <c r="C2556" s="779"/>
      <c r="D2556" s="779"/>
      <c r="E2556" s="779"/>
      <c r="F2556" s="779"/>
      <c r="G2556" s="779"/>
      <c r="H2556" s="779"/>
    </row>
    <row r="2557" spans="3:8" s="146" customFormat="1" ht="12.75">
      <c r="C2557" s="779"/>
      <c r="D2557" s="779"/>
      <c r="E2557" s="779"/>
      <c r="F2557" s="779"/>
      <c r="G2557" s="779"/>
      <c r="H2557" s="779"/>
    </row>
    <row r="2558" spans="3:8" s="146" customFormat="1" ht="12.75">
      <c r="C2558" s="779"/>
      <c r="D2558" s="779"/>
      <c r="E2558" s="779"/>
      <c r="F2558" s="779"/>
      <c r="G2558" s="779"/>
      <c r="H2558" s="779"/>
    </row>
    <row r="2559" spans="3:8" s="146" customFormat="1" ht="12.75">
      <c r="C2559" s="779"/>
      <c r="D2559" s="779"/>
      <c r="E2559" s="779"/>
      <c r="F2559" s="779"/>
      <c r="G2559" s="779"/>
      <c r="H2559" s="779"/>
    </row>
    <row r="2560" spans="3:8" s="146" customFormat="1" ht="12.75">
      <c r="C2560" s="779"/>
      <c r="D2560" s="779"/>
      <c r="E2560" s="779"/>
      <c r="F2560" s="779"/>
      <c r="G2560" s="779"/>
      <c r="H2560" s="779"/>
    </row>
    <row r="2561" spans="3:8" s="146" customFormat="1" ht="12.75">
      <c r="C2561" s="779"/>
      <c r="D2561" s="779"/>
      <c r="E2561" s="779"/>
      <c r="F2561" s="779"/>
      <c r="G2561" s="779"/>
      <c r="H2561" s="779"/>
    </row>
    <row r="2562" spans="3:8" s="146" customFormat="1" ht="12.75">
      <c r="C2562" s="779"/>
      <c r="D2562" s="779"/>
      <c r="E2562" s="779"/>
      <c r="F2562" s="779"/>
      <c r="G2562" s="779"/>
      <c r="H2562" s="779"/>
    </row>
    <row r="2563" spans="3:8" s="146" customFormat="1" ht="12.75">
      <c r="C2563" s="779"/>
      <c r="D2563" s="779"/>
      <c r="E2563" s="779"/>
      <c r="F2563" s="779"/>
      <c r="G2563" s="779"/>
      <c r="H2563" s="779"/>
    </row>
    <row r="2564" spans="3:8" s="146" customFormat="1" ht="12.75">
      <c r="C2564" s="779"/>
      <c r="D2564" s="779"/>
      <c r="E2564" s="779"/>
      <c r="F2564" s="779"/>
      <c r="G2564" s="779"/>
      <c r="H2564" s="779"/>
    </row>
    <row r="2565" spans="3:8" s="146" customFormat="1" ht="12.75">
      <c r="C2565" s="779"/>
      <c r="D2565" s="779"/>
      <c r="E2565" s="779"/>
      <c r="F2565" s="779"/>
      <c r="G2565" s="779"/>
      <c r="H2565" s="779"/>
    </row>
    <row r="2566" spans="3:8" s="146" customFormat="1" ht="12.75">
      <c r="C2566" s="779"/>
      <c r="D2566" s="779"/>
      <c r="E2566" s="779"/>
      <c r="F2566" s="779"/>
      <c r="G2566" s="779"/>
      <c r="H2566" s="779"/>
    </row>
    <row r="2567" spans="3:8" s="146" customFormat="1" ht="12.75">
      <c r="C2567" s="779"/>
      <c r="D2567" s="779"/>
      <c r="E2567" s="779"/>
      <c r="F2567" s="779"/>
      <c r="G2567" s="779"/>
      <c r="H2567" s="779"/>
    </row>
    <row r="2568" spans="3:8" s="146" customFormat="1" ht="12.75">
      <c r="C2568" s="779"/>
      <c r="D2568" s="779"/>
      <c r="E2568" s="779"/>
      <c r="F2568" s="779"/>
      <c r="G2568" s="779"/>
      <c r="H2568" s="779"/>
    </row>
    <row r="2569" spans="3:8" s="146" customFormat="1" ht="12.75">
      <c r="C2569" s="779"/>
      <c r="D2569" s="779"/>
      <c r="E2569" s="779"/>
      <c r="F2569" s="779"/>
      <c r="G2569" s="779"/>
      <c r="H2569" s="779"/>
    </row>
    <row r="2570" spans="3:8" s="146" customFormat="1" ht="12.75">
      <c r="C2570" s="779"/>
      <c r="D2570" s="779"/>
      <c r="E2570" s="779"/>
      <c r="F2570" s="779"/>
      <c r="G2570" s="779"/>
      <c r="H2570" s="779"/>
    </row>
    <row r="2571" spans="3:8" s="146" customFormat="1" ht="12.75">
      <c r="C2571" s="779"/>
      <c r="D2571" s="779"/>
      <c r="E2571" s="779"/>
      <c r="F2571" s="779"/>
      <c r="G2571" s="779"/>
      <c r="H2571" s="779"/>
    </row>
    <row r="2572" spans="3:8" s="146" customFormat="1" ht="12.75">
      <c r="C2572" s="779"/>
      <c r="D2572" s="779"/>
      <c r="E2572" s="779"/>
      <c r="F2572" s="779"/>
      <c r="G2572" s="779"/>
      <c r="H2572" s="779"/>
    </row>
    <row r="2573" spans="3:8" s="146" customFormat="1" ht="12.75">
      <c r="C2573" s="779"/>
      <c r="D2573" s="779"/>
      <c r="E2573" s="779"/>
      <c r="F2573" s="779"/>
      <c r="G2573" s="779"/>
      <c r="H2573" s="779"/>
    </row>
    <row r="2574" spans="3:8" s="146" customFormat="1" ht="12.75">
      <c r="C2574" s="779"/>
      <c r="D2574" s="779"/>
      <c r="E2574" s="779"/>
      <c r="F2574" s="779"/>
      <c r="G2574" s="779"/>
      <c r="H2574" s="779"/>
    </row>
    <row r="2575" spans="3:8" s="146" customFormat="1" ht="12.75">
      <c r="C2575" s="779"/>
      <c r="D2575" s="779"/>
      <c r="E2575" s="779"/>
      <c r="F2575" s="779"/>
      <c r="G2575" s="779"/>
      <c r="H2575" s="779"/>
    </row>
    <row r="2576" spans="3:8" s="146" customFormat="1" ht="12.75">
      <c r="C2576" s="779"/>
      <c r="D2576" s="779"/>
      <c r="E2576" s="779"/>
      <c r="F2576" s="779"/>
      <c r="G2576" s="779"/>
      <c r="H2576" s="779"/>
    </row>
    <row r="2577" spans="3:8" s="146" customFormat="1" ht="12.75">
      <c r="C2577" s="779"/>
      <c r="D2577" s="779"/>
      <c r="E2577" s="779"/>
      <c r="F2577" s="779"/>
      <c r="G2577" s="779"/>
      <c r="H2577" s="779"/>
    </row>
    <row r="2578" spans="3:8" s="146" customFormat="1" ht="12.75">
      <c r="C2578" s="779"/>
      <c r="D2578" s="779"/>
      <c r="E2578" s="779"/>
      <c r="F2578" s="779"/>
      <c r="G2578" s="779"/>
      <c r="H2578" s="779"/>
    </row>
    <row r="2579" spans="3:8" s="146" customFormat="1" ht="12.75">
      <c r="C2579" s="779"/>
      <c r="D2579" s="779"/>
      <c r="E2579" s="779"/>
      <c r="F2579" s="779"/>
      <c r="G2579" s="779"/>
      <c r="H2579" s="779"/>
    </row>
    <row r="2580" spans="3:8" s="146" customFormat="1" ht="12.75">
      <c r="C2580" s="779"/>
      <c r="D2580" s="779"/>
      <c r="E2580" s="779"/>
      <c r="F2580" s="779"/>
      <c r="G2580" s="779"/>
      <c r="H2580" s="779"/>
    </row>
    <row r="2581" spans="3:8" s="146" customFormat="1" ht="12.75">
      <c r="C2581" s="779"/>
      <c r="D2581" s="779"/>
      <c r="E2581" s="779"/>
      <c r="F2581" s="779"/>
      <c r="G2581" s="779"/>
      <c r="H2581" s="779"/>
    </row>
    <row r="2582" spans="3:8" s="146" customFormat="1" ht="12.75">
      <c r="C2582" s="779"/>
      <c r="D2582" s="779"/>
      <c r="E2582" s="779"/>
      <c r="F2582" s="779"/>
      <c r="G2582" s="779"/>
      <c r="H2582" s="779"/>
    </row>
    <row r="2583" spans="3:8" s="146" customFormat="1" ht="12.75">
      <c r="C2583" s="779"/>
      <c r="D2583" s="779"/>
      <c r="E2583" s="779"/>
      <c r="F2583" s="779"/>
      <c r="G2583" s="779"/>
      <c r="H2583" s="779"/>
    </row>
    <row r="2584" spans="3:8" s="146" customFormat="1" ht="12.75">
      <c r="C2584" s="779"/>
      <c r="D2584" s="779"/>
      <c r="E2584" s="779"/>
      <c r="F2584" s="779"/>
      <c r="G2584" s="779"/>
      <c r="H2584" s="779"/>
    </row>
    <row r="2585" spans="3:8" s="146" customFormat="1" ht="12.75">
      <c r="C2585" s="779"/>
      <c r="D2585" s="779"/>
      <c r="E2585" s="779"/>
      <c r="F2585" s="779"/>
      <c r="G2585" s="779"/>
      <c r="H2585" s="779"/>
    </row>
    <row r="2586" spans="3:8" s="146" customFormat="1" ht="12.75">
      <c r="C2586" s="779"/>
      <c r="D2586" s="779"/>
      <c r="E2586" s="779"/>
      <c r="F2586" s="779"/>
      <c r="G2586" s="779"/>
      <c r="H2586" s="779"/>
    </row>
    <row r="2587" spans="3:8" s="146" customFormat="1" ht="12.75">
      <c r="C2587" s="779"/>
      <c r="D2587" s="779"/>
      <c r="E2587" s="779"/>
      <c r="F2587" s="779"/>
      <c r="G2587" s="779"/>
      <c r="H2587" s="779"/>
    </row>
    <row r="2588" spans="3:8" s="146" customFormat="1" ht="12.75">
      <c r="C2588" s="779"/>
      <c r="D2588" s="779"/>
      <c r="E2588" s="779"/>
      <c r="F2588" s="779"/>
      <c r="G2588" s="779"/>
      <c r="H2588" s="779"/>
    </row>
    <row r="2589" spans="3:8" s="146" customFormat="1" ht="12.75">
      <c r="C2589" s="779"/>
      <c r="D2589" s="779"/>
      <c r="E2589" s="779"/>
      <c r="F2589" s="779"/>
      <c r="G2589" s="779"/>
      <c r="H2589" s="779"/>
    </row>
    <row r="2590" spans="3:8" s="146" customFormat="1" ht="12.75">
      <c r="C2590" s="779"/>
      <c r="D2590" s="779"/>
      <c r="E2590" s="779"/>
      <c r="F2590" s="779"/>
      <c r="G2590" s="779"/>
      <c r="H2590" s="779"/>
    </row>
    <row r="2591" spans="3:8" s="146" customFormat="1" ht="12.75">
      <c r="C2591" s="779"/>
      <c r="D2591" s="779"/>
      <c r="E2591" s="779"/>
      <c r="F2591" s="779"/>
      <c r="G2591" s="779"/>
      <c r="H2591" s="779"/>
    </row>
    <row r="2592" spans="3:8" s="146" customFormat="1" ht="12.75">
      <c r="C2592" s="779"/>
      <c r="D2592" s="779"/>
      <c r="E2592" s="779"/>
      <c r="F2592" s="779"/>
      <c r="G2592" s="779"/>
      <c r="H2592" s="779"/>
    </row>
    <row r="2593" spans="3:8" s="146" customFormat="1" ht="12.75">
      <c r="C2593" s="779"/>
      <c r="D2593" s="779"/>
      <c r="E2593" s="779"/>
      <c r="F2593" s="779"/>
      <c r="G2593" s="779"/>
      <c r="H2593" s="779"/>
    </row>
    <row r="2594" spans="3:8" s="146" customFormat="1" ht="12.75">
      <c r="C2594" s="779"/>
      <c r="D2594" s="779"/>
      <c r="E2594" s="779"/>
      <c r="F2594" s="779"/>
      <c r="G2594" s="779"/>
      <c r="H2594" s="779"/>
    </row>
    <row r="2595" spans="3:8" s="146" customFormat="1" ht="12.75">
      <c r="C2595" s="779"/>
      <c r="D2595" s="779"/>
      <c r="E2595" s="779"/>
      <c r="F2595" s="779"/>
      <c r="G2595" s="779"/>
      <c r="H2595" s="779"/>
    </row>
    <row r="2596" spans="3:8" s="146" customFormat="1" ht="12.75">
      <c r="C2596" s="779"/>
      <c r="D2596" s="779"/>
      <c r="E2596" s="779"/>
      <c r="F2596" s="779"/>
      <c r="G2596" s="779"/>
      <c r="H2596" s="779"/>
    </row>
    <row r="2597" spans="3:8" s="146" customFormat="1" ht="12.75">
      <c r="C2597" s="779"/>
      <c r="D2597" s="779"/>
      <c r="E2597" s="779"/>
      <c r="F2597" s="779"/>
      <c r="G2597" s="779"/>
      <c r="H2597" s="779"/>
    </row>
    <row r="2598" spans="3:8" s="146" customFormat="1" ht="12.75">
      <c r="C2598" s="779"/>
      <c r="D2598" s="779"/>
      <c r="E2598" s="779"/>
      <c r="F2598" s="779"/>
      <c r="G2598" s="779"/>
      <c r="H2598" s="779"/>
    </row>
    <row r="2599" spans="3:8" s="146" customFormat="1" ht="12.75">
      <c r="C2599" s="779"/>
      <c r="D2599" s="779"/>
      <c r="E2599" s="779"/>
      <c r="F2599" s="779"/>
      <c r="G2599" s="779"/>
      <c r="H2599" s="779"/>
    </row>
    <row r="2600" spans="3:8" s="146" customFormat="1" ht="12.75">
      <c r="C2600" s="779"/>
      <c r="D2600" s="779"/>
      <c r="E2600" s="779"/>
      <c r="F2600" s="779"/>
      <c r="G2600" s="779"/>
      <c r="H2600" s="779"/>
    </row>
    <row r="2601" spans="3:8" s="146" customFormat="1" ht="12.75">
      <c r="C2601" s="779"/>
      <c r="D2601" s="779"/>
      <c r="E2601" s="779"/>
      <c r="F2601" s="779"/>
      <c r="G2601" s="779"/>
      <c r="H2601" s="779"/>
    </row>
    <row r="2602" spans="3:8" s="146" customFormat="1" ht="12.75">
      <c r="C2602" s="779"/>
      <c r="D2602" s="779"/>
      <c r="E2602" s="779"/>
      <c r="F2602" s="779"/>
      <c r="G2602" s="779"/>
      <c r="H2602" s="779"/>
    </row>
    <row r="2603" spans="3:8" s="146" customFormat="1" ht="12.75">
      <c r="C2603" s="779"/>
      <c r="D2603" s="779"/>
      <c r="E2603" s="779"/>
      <c r="F2603" s="779"/>
      <c r="G2603" s="779"/>
      <c r="H2603" s="779"/>
    </row>
    <row r="2604" spans="3:8" s="146" customFormat="1" ht="12.75">
      <c r="C2604" s="779"/>
      <c r="D2604" s="779"/>
      <c r="E2604" s="779"/>
      <c r="F2604" s="779"/>
      <c r="G2604" s="779"/>
      <c r="H2604" s="779"/>
    </row>
    <row r="2605" spans="3:8" s="146" customFormat="1" ht="12.75">
      <c r="C2605" s="779"/>
      <c r="D2605" s="779"/>
      <c r="E2605" s="779"/>
      <c r="F2605" s="779"/>
      <c r="G2605" s="779"/>
      <c r="H2605" s="779"/>
    </row>
    <row r="2606" spans="3:8" s="146" customFormat="1" ht="12.75">
      <c r="C2606" s="779"/>
      <c r="D2606" s="779"/>
      <c r="E2606" s="779"/>
      <c r="F2606" s="779"/>
      <c r="G2606" s="779"/>
      <c r="H2606" s="779"/>
    </row>
    <row r="2607" spans="3:8" s="146" customFormat="1" ht="12.75">
      <c r="C2607" s="779"/>
      <c r="D2607" s="779"/>
      <c r="E2607" s="779"/>
      <c r="F2607" s="779"/>
      <c r="G2607" s="779"/>
      <c r="H2607" s="779"/>
    </row>
    <row r="2608" spans="3:8" s="146" customFormat="1" ht="12.75">
      <c r="C2608" s="779"/>
      <c r="D2608" s="779"/>
      <c r="E2608" s="779"/>
      <c r="F2608" s="779"/>
      <c r="G2608" s="779"/>
      <c r="H2608" s="779"/>
    </row>
    <row r="2609" spans="3:8" s="146" customFormat="1" ht="12.75">
      <c r="C2609" s="779"/>
      <c r="D2609" s="779"/>
      <c r="E2609" s="779"/>
      <c r="F2609" s="779"/>
      <c r="G2609" s="779"/>
      <c r="H2609" s="779"/>
    </row>
    <row r="2610" spans="3:8" s="146" customFormat="1" ht="12.75">
      <c r="C2610" s="779"/>
      <c r="D2610" s="779"/>
      <c r="E2610" s="779"/>
      <c r="F2610" s="779"/>
      <c r="G2610" s="779"/>
      <c r="H2610" s="779"/>
    </row>
    <row r="2611" spans="3:8" s="146" customFormat="1" ht="12.75">
      <c r="C2611" s="779"/>
      <c r="D2611" s="779"/>
      <c r="E2611" s="779"/>
      <c r="F2611" s="779"/>
      <c r="G2611" s="779"/>
      <c r="H2611" s="779"/>
    </row>
    <row r="2612" spans="3:8" s="146" customFormat="1" ht="12.75">
      <c r="C2612" s="779"/>
      <c r="D2612" s="779"/>
      <c r="E2612" s="779"/>
      <c r="F2612" s="779"/>
      <c r="G2612" s="779"/>
      <c r="H2612" s="779"/>
    </row>
    <row r="2613" spans="3:8" s="146" customFormat="1" ht="12.75">
      <c r="C2613" s="779"/>
      <c r="D2613" s="779"/>
      <c r="E2613" s="779"/>
      <c r="F2613" s="779"/>
      <c r="G2613" s="779"/>
      <c r="H2613" s="779"/>
    </row>
    <row r="2614" spans="3:8" s="146" customFormat="1" ht="12.75">
      <c r="C2614" s="779"/>
      <c r="D2614" s="779"/>
      <c r="E2614" s="779"/>
      <c r="F2614" s="779"/>
      <c r="G2614" s="779"/>
      <c r="H2614" s="779"/>
    </row>
    <row r="2615" spans="3:8" s="146" customFormat="1" ht="12.75">
      <c r="C2615" s="779"/>
      <c r="D2615" s="779"/>
      <c r="E2615" s="779"/>
      <c r="F2615" s="779"/>
      <c r="G2615" s="779"/>
      <c r="H2615" s="779"/>
    </row>
    <row r="2616" spans="3:8" s="146" customFormat="1" ht="12.75">
      <c r="C2616" s="779"/>
      <c r="D2616" s="779"/>
      <c r="E2616" s="779"/>
      <c r="F2616" s="779"/>
      <c r="G2616" s="779"/>
      <c r="H2616" s="779"/>
    </row>
    <row r="2617" spans="3:8" s="146" customFormat="1" ht="12.75">
      <c r="C2617" s="779"/>
      <c r="D2617" s="779"/>
      <c r="E2617" s="779"/>
      <c r="F2617" s="779"/>
      <c r="G2617" s="779"/>
      <c r="H2617" s="779"/>
    </row>
    <row r="2618" spans="3:8" s="146" customFormat="1" ht="12.75">
      <c r="C2618" s="779"/>
      <c r="D2618" s="779"/>
      <c r="E2618" s="779"/>
      <c r="F2618" s="779"/>
      <c r="G2618" s="779"/>
      <c r="H2618" s="779"/>
    </row>
    <row r="2619" spans="3:8" s="146" customFormat="1" ht="12.75">
      <c r="C2619" s="779"/>
      <c r="D2619" s="779"/>
      <c r="E2619" s="779"/>
      <c r="F2619" s="779"/>
      <c r="G2619" s="779"/>
      <c r="H2619" s="779"/>
    </row>
    <row r="2620" spans="3:8" s="146" customFormat="1" ht="12.75">
      <c r="C2620" s="779"/>
      <c r="D2620" s="779"/>
      <c r="E2620" s="779"/>
      <c r="F2620" s="779"/>
      <c r="G2620" s="779"/>
      <c r="H2620" s="779"/>
    </row>
    <row r="2621" spans="3:8" s="146" customFormat="1" ht="12.75">
      <c r="C2621" s="779"/>
      <c r="D2621" s="779"/>
      <c r="E2621" s="779"/>
      <c r="F2621" s="779"/>
      <c r="G2621" s="779"/>
      <c r="H2621" s="779"/>
    </row>
    <row r="2622" spans="3:8" s="146" customFormat="1" ht="12.75">
      <c r="C2622" s="779"/>
      <c r="D2622" s="779"/>
      <c r="E2622" s="779"/>
      <c r="F2622" s="779"/>
      <c r="G2622" s="779"/>
      <c r="H2622" s="779"/>
    </row>
    <row r="2623" spans="3:8" s="146" customFormat="1" ht="12.75">
      <c r="C2623" s="779"/>
      <c r="D2623" s="779"/>
      <c r="E2623" s="779"/>
      <c r="F2623" s="779"/>
      <c r="G2623" s="779"/>
      <c r="H2623" s="779"/>
    </row>
    <row r="2624" spans="3:8" s="146" customFormat="1" ht="12.75">
      <c r="C2624" s="779"/>
      <c r="D2624" s="779"/>
      <c r="E2624" s="779"/>
      <c r="F2624" s="779"/>
      <c r="G2624" s="779"/>
      <c r="H2624" s="779"/>
    </row>
    <row r="2625" spans="3:8" s="146" customFormat="1" ht="12.75">
      <c r="C2625" s="779"/>
      <c r="D2625" s="779"/>
      <c r="E2625" s="779"/>
      <c r="F2625" s="779"/>
      <c r="G2625" s="779"/>
      <c r="H2625" s="779"/>
    </row>
    <row r="2626" spans="3:8" s="146" customFormat="1" ht="12.75">
      <c r="C2626" s="779"/>
      <c r="D2626" s="779"/>
      <c r="E2626" s="779"/>
      <c r="F2626" s="779"/>
      <c r="G2626" s="779"/>
      <c r="H2626" s="779"/>
    </row>
    <row r="2627" spans="3:8" s="146" customFormat="1" ht="12.75">
      <c r="C2627" s="779"/>
      <c r="D2627" s="779"/>
      <c r="E2627" s="779"/>
      <c r="F2627" s="779"/>
      <c r="G2627" s="779"/>
      <c r="H2627" s="779"/>
    </row>
    <row r="2628" spans="3:8" s="146" customFormat="1" ht="12.75">
      <c r="C2628" s="779"/>
      <c r="D2628" s="779"/>
      <c r="E2628" s="779"/>
      <c r="F2628" s="779"/>
      <c r="G2628" s="779"/>
      <c r="H2628" s="779"/>
    </row>
    <row r="2629" spans="3:8" s="146" customFormat="1" ht="12.75">
      <c r="C2629" s="779"/>
      <c r="D2629" s="779"/>
      <c r="E2629" s="779"/>
      <c r="F2629" s="779"/>
      <c r="G2629" s="779"/>
      <c r="H2629" s="779"/>
    </row>
    <row r="2630" spans="3:8" s="146" customFormat="1" ht="12.75">
      <c r="C2630" s="779"/>
      <c r="D2630" s="779"/>
      <c r="E2630" s="779"/>
      <c r="F2630" s="779"/>
      <c r="G2630" s="779"/>
      <c r="H2630" s="779"/>
    </row>
    <row r="2631" spans="3:8" s="146" customFormat="1" ht="12.75">
      <c r="C2631" s="779"/>
      <c r="D2631" s="779"/>
      <c r="E2631" s="779"/>
      <c r="F2631" s="779"/>
      <c r="G2631" s="779"/>
      <c r="H2631" s="779"/>
    </row>
    <row r="2632" spans="3:8" s="146" customFormat="1" ht="12.75">
      <c r="C2632" s="779"/>
      <c r="D2632" s="779"/>
      <c r="E2632" s="779"/>
      <c r="F2632" s="779"/>
      <c r="G2632" s="779"/>
      <c r="H2632" s="779"/>
    </row>
    <row r="2633" spans="3:8" s="146" customFormat="1" ht="12.75">
      <c r="C2633" s="779"/>
      <c r="D2633" s="779"/>
      <c r="E2633" s="779"/>
      <c r="F2633" s="779"/>
      <c r="G2633" s="779"/>
      <c r="H2633" s="779"/>
    </row>
    <row r="2634" spans="3:8" s="146" customFormat="1" ht="12.75">
      <c r="C2634" s="779"/>
      <c r="D2634" s="779"/>
      <c r="E2634" s="779"/>
      <c r="F2634" s="779"/>
      <c r="G2634" s="779"/>
      <c r="H2634" s="779"/>
    </row>
    <row r="2635" spans="3:8" s="146" customFormat="1" ht="12.75">
      <c r="C2635" s="779"/>
      <c r="D2635" s="779"/>
      <c r="E2635" s="779"/>
      <c r="F2635" s="779"/>
      <c r="G2635" s="779"/>
      <c r="H2635" s="779"/>
    </row>
    <row r="2636" spans="3:8" s="146" customFormat="1" ht="12.75">
      <c r="C2636" s="779"/>
      <c r="D2636" s="779"/>
      <c r="E2636" s="779"/>
      <c r="F2636" s="779"/>
      <c r="G2636" s="779"/>
      <c r="H2636" s="779"/>
    </row>
    <row r="2637" spans="3:8" s="146" customFormat="1" ht="12.75">
      <c r="C2637" s="779"/>
      <c r="D2637" s="779"/>
      <c r="E2637" s="779"/>
      <c r="F2637" s="779"/>
      <c r="G2637" s="779"/>
      <c r="H2637" s="779"/>
    </row>
    <row r="2638" spans="3:8" s="146" customFormat="1" ht="12.75">
      <c r="C2638" s="779"/>
      <c r="D2638" s="779"/>
      <c r="E2638" s="779"/>
      <c r="F2638" s="779"/>
      <c r="G2638" s="779"/>
      <c r="H2638" s="779"/>
    </row>
    <row r="2639" spans="3:8" s="146" customFormat="1" ht="12.75">
      <c r="C2639" s="779"/>
      <c r="D2639" s="779"/>
      <c r="E2639" s="779"/>
      <c r="F2639" s="779"/>
      <c r="G2639" s="779"/>
      <c r="H2639" s="779"/>
    </row>
    <row r="2640" spans="3:8" s="146" customFormat="1" ht="12.75">
      <c r="C2640" s="779"/>
      <c r="D2640" s="779"/>
      <c r="E2640" s="779"/>
      <c r="F2640" s="779"/>
      <c r="G2640" s="779"/>
      <c r="H2640" s="779"/>
    </row>
    <row r="2641" spans="3:8" s="146" customFormat="1" ht="12.75">
      <c r="C2641" s="779"/>
      <c r="D2641" s="779"/>
      <c r="E2641" s="779"/>
      <c r="F2641" s="779"/>
      <c r="G2641" s="779"/>
      <c r="H2641" s="779"/>
    </row>
    <row r="2642" spans="3:8" s="146" customFormat="1" ht="12.75">
      <c r="C2642" s="779"/>
      <c r="D2642" s="779"/>
      <c r="E2642" s="779"/>
      <c r="F2642" s="779"/>
      <c r="G2642" s="779"/>
      <c r="H2642" s="779"/>
    </row>
    <row r="2643" spans="3:8" s="146" customFormat="1" ht="12.75">
      <c r="C2643" s="779"/>
      <c r="D2643" s="779"/>
      <c r="E2643" s="779"/>
      <c r="F2643" s="779"/>
      <c r="G2643" s="779"/>
      <c r="H2643" s="779"/>
    </row>
    <row r="2644" spans="3:8" s="146" customFormat="1" ht="12.75">
      <c r="C2644" s="779"/>
      <c r="D2644" s="779"/>
      <c r="E2644" s="779"/>
      <c r="F2644" s="779"/>
      <c r="G2644" s="779"/>
      <c r="H2644" s="779"/>
    </row>
    <row r="2645" spans="3:8" s="146" customFormat="1" ht="12.75">
      <c r="C2645" s="779"/>
      <c r="D2645" s="779"/>
      <c r="E2645" s="779"/>
      <c r="F2645" s="779"/>
      <c r="G2645" s="779"/>
      <c r="H2645" s="779"/>
    </row>
    <row r="2646" spans="3:8" s="146" customFormat="1" ht="12.75">
      <c r="C2646" s="779"/>
      <c r="D2646" s="779"/>
      <c r="E2646" s="779"/>
      <c r="F2646" s="779"/>
      <c r="G2646" s="779"/>
      <c r="H2646" s="779"/>
    </row>
    <row r="2647" spans="3:8" s="146" customFormat="1" ht="12.75">
      <c r="C2647" s="779"/>
      <c r="D2647" s="779"/>
      <c r="E2647" s="779"/>
      <c r="F2647" s="779"/>
      <c r="G2647" s="779"/>
      <c r="H2647" s="779"/>
    </row>
    <row r="2648" spans="3:8" s="146" customFormat="1" ht="12.75">
      <c r="C2648" s="779"/>
      <c r="D2648" s="779"/>
      <c r="E2648" s="779"/>
      <c r="F2648" s="779"/>
      <c r="G2648" s="779"/>
      <c r="H2648" s="779"/>
    </row>
    <row r="2649" spans="3:8" s="146" customFormat="1" ht="12.75">
      <c r="C2649" s="779"/>
      <c r="D2649" s="779"/>
      <c r="E2649" s="779"/>
      <c r="F2649" s="779"/>
      <c r="G2649" s="779"/>
      <c r="H2649" s="779"/>
    </row>
    <row r="2650" spans="3:8" s="146" customFormat="1" ht="12.75">
      <c r="C2650" s="779"/>
      <c r="D2650" s="779"/>
      <c r="E2650" s="779"/>
      <c r="F2650" s="779"/>
      <c r="G2650" s="779"/>
      <c r="H2650" s="779"/>
    </row>
    <row r="2651" spans="3:8" s="146" customFormat="1" ht="12.75">
      <c r="C2651" s="779"/>
      <c r="D2651" s="779"/>
      <c r="E2651" s="779"/>
      <c r="F2651" s="779"/>
      <c r="G2651" s="779"/>
      <c r="H2651" s="779"/>
    </row>
    <row r="2652" spans="3:8" s="146" customFormat="1" ht="12.75">
      <c r="C2652" s="779"/>
      <c r="D2652" s="779"/>
      <c r="E2652" s="779"/>
      <c r="F2652" s="779"/>
      <c r="G2652" s="779"/>
      <c r="H2652" s="779"/>
    </row>
    <row r="2653" spans="3:8" s="146" customFormat="1" ht="12.75">
      <c r="C2653" s="779"/>
      <c r="D2653" s="779"/>
      <c r="E2653" s="779"/>
      <c r="F2653" s="779"/>
      <c r="G2653" s="779"/>
      <c r="H2653" s="779"/>
    </row>
    <row r="2654" spans="3:8" s="146" customFormat="1" ht="12.75">
      <c r="C2654" s="779"/>
      <c r="D2654" s="779"/>
      <c r="E2654" s="779"/>
      <c r="F2654" s="779"/>
      <c r="G2654" s="779"/>
      <c r="H2654" s="779"/>
    </row>
    <row r="2655" spans="3:8" s="146" customFormat="1" ht="12.75">
      <c r="C2655" s="779"/>
      <c r="D2655" s="779"/>
      <c r="E2655" s="779"/>
      <c r="F2655" s="779"/>
      <c r="G2655" s="779"/>
      <c r="H2655" s="779"/>
    </row>
    <row r="2656" spans="3:8" s="146" customFormat="1" ht="12.75">
      <c r="C2656" s="779"/>
      <c r="D2656" s="779"/>
      <c r="E2656" s="779"/>
      <c r="F2656" s="779"/>
      <c r="G2656" s="779"/>
      <c r="H2656" s="779"/>
    </row>
    <row r="2657" spans="3:8" s="146" customFormat="1" ht="12.75">
      <c r="C2657" s="779"/>
      <c r="D2657" s="779"/>
      <c r="E2657" s="779"/>
      <c r="F2657" s="779"/>
      <c r="G2657" s="779"/>
      <c r="H2657" s="779"/>
    </row>
    <row r="2658" spans="3:8" s="146" customFormat="1" ht="12.75">
      <c r="C2658" s="779"/>
      <c r="D2658" s="779"/>
      <c r="E2658" s="779"/>
      <c r="F2658" s="779"/>
      <c r="G2658" s="779"/>
      <c r="H2658" s="779"/>
    </row>
    <row r="2659" spans="3:8" s="146" customFormat="1" ht="12.75">
      <c r="C2659" s="779"/>
      <c r="D2659" s="779"/>
      <c r="E2659" s="779"/>
      <c r="F2659" s="779"/>
      <c r="G2659" s="779"/>
      <c r="H2659" s="779"/>
    </row>
    <row r="2660" spans="3:8" s="146" customFormat="1" ht="12.75">
      <c r="C2660" s="779"/>
      <c r="D2660" s="779"/>
      <c r="E2660" s="779"/>
      <c r="F2660" s="779"/>
      <c r="G2660" s="779"/>
      <c r="H2660" s="779"/>
    </row>
    <row r="2661" spans="3:8" s="146" customFormat="1" ht="12.75">
      <c r="C2661" s="779"/>
      <c r="D2661" s="779"/>
      <c r="E2661" s="779"/>
      <c r="F2661" s="779"/>
      <c r="G2661" s="779"/>
      <c r="H2661" s="779"/>
    </row>
    <row r="2662" spans="3:8" s="146" customFormat="1" ht="12.75">
      <c r="C2662" s="779"/>
      <c r="D2662" s="779"/>
      <c r="E2662" s="779"/>
      <c r="F2662" s="779"/>
      <c r="G2662" s="779"/>
      <c r="H2662" s="779"/>
    </row>
    <row r="2663" spans="3:8" s="146" customFormat="1" ht="12.75">
      <c r="C2663" s="779"/>
      <c r="D2663" s="779"/>
      <c r="E2663" s="779"/>
      <c r="F2663" s="779"/>
      <c r="G2663" s="779"/>
      <c r="H2663" s="779"/>
    </row>
    <row r="2664" spans="3:8" s="146" customFormat="1" ht="12.75">
      <c r="C2664" s="779"/>
      <c r="D2664" s="779"/>
      <c r="E2664" s="779"/>
      <c r="F2664" s="779"/>
      <c r="G2664" s="779"/>
      <c r="H2664" s="779"/>
    </row>
    <row r="2665" spans="3:8" s="146" customFormat="1" ht="12.75">
      <c r="C2665" s="779"/>
      <c r="D2665" s="779"/>
      <c r="E2665" s="779"/>
      <c r="F2665" s="779"/>
      <c r="G2665" s="779"/>
      <c r="H2665" s="779"/>
    </row>
    <row r="2666" spans="3:8" s="146" customFormat="1" ht="12.75">
      <c r="C2666" s="779"/>
      <c r="D2666" s="779"/>
      <c r="E2666" s="779"/>
      <c r="F2666" s="779"/>
      <c r="G2666" s="779"/>
      <c r="H2666" s="779"/>
    </row>
    <row r="2667" spans="3:8" s="146" customFormat="1" ht="12.75">
      <c r="C2667" s="779"/>
      <c r="D2667" s="779"/>
      <c r="E2667" s="779"/>
      <c r="F2667" s="779"/>
      <c r="G2667" s="779"/>
      <c r="H2667" s="779"/>
    </row>
    <row r="2668" spans="3:8" s="146" customFormat="1" ht="12.75">
      <c r="C2668" s="779"/>
      <c r="D2668" s="779"/>
      <c r="E2668" s="779"/>
      <c r="F2668" s="779"/>
      <c r="G2668" s="779"/>
      <c r="H2668" s="779"/>
    </row>
    <row r="2669" spans="3:8" s="146" customFormat="1" ht="12.75">
      <c r="C2669" s="779"/>
      <c r="D2669" s="779"/>
      <c r="E2669" s="779"/>
      <c r="F2669" s="779"/>
      <c r="G2669" s="779"/>
      <c r="H2669" s="779"/>
    </row>
    <row r="2670" spans="3:8" s="146" customFormat="1" ht="12.75">
      <c r="C2670" s="779"/>
      <c r="D2670" s="779"/>
      <c r="E2670" s="779"/>
      <c r="F2670" s="779"/>
      <c r="G2670" s="779"/>
      <c r="H2670" s="779"/>
    </row>
    <row r="2671" spans="3:8" s="146" customFormat="1" ht="12.75">
      <c r="C2671" s="779"/>
      <c r="D2671" s="779"/>
      <c r="E2671" s="779"/>
      <c r="F2671" s="779"/>
      <c r="G2671" s="779"/>
      <c r="H2671" s="779"/>
    </row>
    <row r="2672" spans="3:8" s="146" customFormat="1" ht="12.75">
      <c r="C2672" s="779"/>
      <c r="D2672" s="779"/>
      <c r="E2672" s="779"/>
      <c r="F2672" s="779"/>
      <c r="G2672" s="779"/>
      <c r="H2672" s="779"/>
    </row>
    <row r="2673" spans="3:8" s="146" customFormat="1" ht="12.75">
      <c r="C2673" s="779"/>
      <c r="D2673" s="779"/>
      <c r="E2673" s="779"/>
      <c r="F2673" s="779"/>
      <c r="G2673" s="779"/>
      <c r="H2673" s="779"/>
    </row>
    <row r="2674" spans="3:8" s="146" customFormat="1" ht="12.75">
      <c r="C2674" s="779"/>
      <c r="D2674" s="779"/>
      <c r="E2674" s="779"/>
      <c r="F2674" s="779"/>
      <c r="G2674" s="779"/>
      <c r="H2674" s="779"/>
    </row>
    <row r="2675" spans="3:8" s="146" customFormat="1" ht="12.75">
      <c r="C2675" s="779"/>
      <c r="D2675" s="779"/>
      <c r="E2675" s="779"/>
      <c r="F2675" s="779"/>
      <c r="G2675" s="779"/>
      <c r="H2675" s="779"/>
    </row>
    <row r="2676" spans="3:8" s="146" customFormat="1" ht="12.75">
      <c r="C2676" s="779"/>
      <c r="D2676" s="779"/>
      <c r="E2676" s="779"/>
      <c r="F2676" s="779"/>
      <c r="G2676" s="779"/>
      <c r="H2676" s="779"/>
    </row>
    <row r="2677" spans="3:8" s="146" customFormat="1" ht="12.75">
      <c r="C2677" s="779"/>
      <c r="D2677" s="779"/>
      <c r="E2677" s="779"/>
      <c r="F2677" s="779"/>
      <c r="G2677" s="779"/>
      <c r="H2677" s="779"/>
    </row>
    <row r="2678" spans="3:8" s="146" customFormat="1" ht="12.75">
      <c r="C2678" s="779"/>
      <c r="D2678" s="779"/>
      <c r="E2678" s="779"/>
      <c r="F2678" s="779"/>
      <c r="G2678" s="779"/>
      <c r="H2678" s="779"/>
    </row>
    <row r="2679" spans="3:8" s="146" customFormat="1" ht="12.75">
      <c r="C2679" s="779"/>
      <c r="D2679" s="779"/>
      <c r="E2679" s="779"/>
      <c r="F2679" s="779"/>
      <c r="G2679" s="779"/>
      <c r="H2679" s="779"/>
    </row>
    <row r="2680" spans="3:8" s="146" customFormat="1" ht="12.75">
      <c r="C2680" s="779"/>
      <c r="D2680" s="779"/>
      <c r="E2680" s="779"/>
      <c r="F2680" s="779"/>
      <c r="G2680" s="779"/>
      <c r="H2680" s="779"/>
    </row>
    <row r="2681" spans="3:8" s="146" customFormat="1" ht="12.75">
      <c r="C2681" s="779"/>
      <c r="D2681" s="779"/>
      <c r="E2681" s="779"/>
      <c r="F2681" s="779"/>
      <c r="G2681" s="779"/>
      <c r="H2681" s="779"/>
    </row>
    <row r="2682" spans="3:8" s="146" customFormat="1" ht="12.75">
      <c r="C2682" s="779"/>
      <c r="D2682" s="779"/>
      <c r="E2682" s="779"/>
      <c r="F2682" s="779"/>
      <c r="G2682" s="779"/>
      <c r="H2682" s="779"/>
    </row>
    <row r="2683" spans="3:8" s="146" customFormat="1" ht="12.75">
      <c r="C2683" s="779"/>
      <c r="D2683" s="779"/>
      <c r="E2683" s="779"/>
      <c r="F2683" s="779"/>
      <c r="G2683" s="779"/>
      <c r="H2683" s="779"/>
    </row>
    <row r="2684" spans="3:8" s="146" customFormat="1" ht="12.75">
      <c r="C2684" s="779"/>
      <c r="D2684" s="779"/>
      <c r="E2684" s="779"/>
      <c r="F2684" s="779"/>
      <c r="G2684" s="779"/>
      <c r="H2684" s="779"/>
    </row>
    <row r="2685" spans="3:8" s="146" customFormat="1" ht="12.75">
      <c r="C2685" s="779"/>
      <c r="D2685" s="779"/>
      <c r="E2685" s="779"/>
      <c r="F2685" s="779"/>
      <c r="G2685" s="779"/>
      <c r="H2685" s="779"/>
    </row>
    <row r="2686" spans="3:8" s="146" customFormat="1" ht="12.75">
      <c r="C2686" s="779"/>
      <c r="D2686" s="779"/>
      <c r="E2686" s="779"/>
      <c r="F2686" s="779"/>
      <c r="G2686" s="779"/>
      <c r="H2686" s="779"/>
    </row>
    <row r="2687" spans="3:8" s="146" customFormat="1" ht="12.75">
      <c r="C2687" s="779"/>
      <c r="D2687" s="779"/>
      <c r="E2687" s="779"/>
      <c r="F2687" s="779"/>
      <c r="G2687" s="779"/>
      <c r="H2687" s="779"/>
    </row>
    <row r="2688" spans="3:8" s="146" customFormat="1" ht="12.75">
      <c r="C2688" s="779"/>
      <c r="D2688" s="779"/>
      <c r="E2688" s="779"/>
      <c r="F2688" s="779"/>
      <c r="G2688" s="779"/>
      <c r="H2688" s="779"/>
    </row>
    <row r="2689" spans="3:8" s="146" customFormat="1" ht="12.75">
      <c r="C2689" s="779"/>
      <c r="D2689" s="779"/>
      <c r="E2689" s="779"/>
      <c r="F2689" s="779"/>
      <c r="G2689" s="779"/>
      <c r="H2689" s="779"/>
    </row>
    <row r="2690" spans="3:8" s="146" customFormat="1" ht="12.75">
      <c r="C2690" s="779"/>
      <c r="D2690" s="779"/>
      <c r="E2690" s="779"/>
      <c r="F2690" s="779"/>
      <c r="G2690" s="779"/>
      <c r="H2690" s="779"/>
    </row>
    <row r="2691" spans="3:8" s="146" customFormat="1" ht="12.75">
      <c r="C2691" s="779"/>
      <c r="D2691" s="779"/>
      <c r="E2691" s="779"/>
      <c r="F2691" s="779"/>
      <c r="G2691" s="779"/>
      <c r="H2691" s="779"/>
    </row>
    <row r="2692" spans="3:8" s="146" customFormat="1" ht="12.75">
      <c r="C2692" s="779"/>
      <c r="D2692" s="779"/>
      <c r="E2692" s="779"/>
      <c r="F2692" s="779"/>
      <c r="G2692" s="779"/>
      <c r="H2692" s="779"/>
    </row>
    <row r="2693" spans="3:8" s="146" customFormat="1" ht="12.75">
      <c r="C2693" s="779"/>
      <c r="D2693" s="779"/>
      <c r="E2693" s="779"/>
      <c r="F2693" s="779"/>
      <c r="G2693" s="779"/>
      <c r="H2693" s="779"/>
    </row>
    <row r="2694" spans="3:8" s="146" customFormat="1" ht="12.75">
      <c r="C2694" s="779"/>
      <c r="D2694" s="779"/>
      <c r="E2694" s="779"/>
      <c r="F2694" s="779"/>
      <c r="G2694" s="779"/>
      <c r="H2694" s="779"/>
    </row>
    <row r="2695" spans="3:8" s="146" customFormat="1" ht="12.75">
      <c r="C2695" s="779"/>
      <c r="D2695" s="779"/>
      <c r="E2695" s="779"/>
      <c r="F2695" s="779"/>
      <c r="G2695" s="779"/>
      <c r="H2695" s="779"/>
    </row>
    <row r="2696" spans="3:8" s="146" customFormat="1" ht="12.75">
      <c r="C2696" s="779"/>
      <c r="D2696" s="779"/>
      <c r="E2696" s="779"/>
      <c r="F2696" s="779"/>
      <c r="G2696" s="779"/>
      <c r="H2696" s="779"/>
    </row>
    <row r="2697" spans="3:8" s="146" customFormat="1" ht="12.75">
      <c r="C2697" s="779"/>
      <c r="D2697" s="779"/>
      <c r="E2697" s="779"/>
      <c r="F2697" s="779"/>
      <c r="G2697" s="779"/>
      <c r="H2697" s="779"/>
    </row>
    <row r="2698" spans="3:8" s="146" customFormat="1" ht="12.75">
      <c r="C2698" s="779"/>
      <c r="D2698" s="779"/>
      <c r="E2698" s="779"/>
      <c r="F2698" s="779"/>
      <c r="G2698" s="779"/>
      <c r="H2698" s="779"/>
    </row>
    <row r="2699" spans="3:8" s="146" customFormat="1" ht="12.75">
      <c r="C2699" s="779"/>
      <c r="D2699" s="779"/>
      <c r="E2699" s="779"/>
      <c r="F2699" s="779"/>
      <c r="G2699" s="779"/>
      <c r="H2699" s="779"/>
    </row>
    <row r="2700" spans="3:8" s="146" customFormat="1" ht="12.75">
      <c r="C2700" s="779"/>
      <c r="D2700" s="779"/>
      <c r="E2700" s="779"/>
      <c r="F2700" s="779"/>
      <c r="G2700" s="779"/>
      <c r="H2700" s="779"/>
    </row>
    <row r="2701" spans="3:8" s="146" customFormat="1" ht="12.75">
      <c r="C2701" s="779"/>
      <c r="D2701" s="779"/>
      <c r="E2701" s="779"/>
      <c r="F2701" s="779"/>
      <c r="G2701" s="779"/>
      <c r="H2701" s="779"/>
    </row>
    <row r="2702" spans="3:8" s="146" customFormat="1" ht="12.75">
      <c r="C2702" s="779"/>
      <c r="D2702" s="779"/>
      <c r="E2702" s="779"/>
      <c r="F2702" s="779"/>
      <c r="G2702" s="779"/>
      <c r="H2702" s="779"/>
    </row>
    <row r="2703" spans="3:8" s="146" customFormat="1" ht="12.75">
      <c r="C2703" s="779"/>
      <c r="D2703" s="779"/>
      <c r="E2703" s="779"/>
      <c r="F2703" s="779"/>
      <c r="G2703" s="779"/>
      <c r="H2703" s="779"/>
    </row>
    <row r="2704" spans="3:8" s="146" customFormat="1" ht="12.75">
      <c r="C2704" s="779"/>
      <c r="D2704" s="779"/>
      <c r="E2704" s="779"/>
      <c r="F2704" s="779"/>
      <c r="G2704" s="779"/>
      <c r="H2704" s="779"/>
    </row>
    <row r="2705" spans="3:8" s="146" customFormat="1" ht="12.75">
      <c r="C2705" s="779"/>
      <c r="D2705" s="779"/>
      <c r="E2705" s="779"/>
      <c r="F2705" s="779"/>
      <c r="G2705" s="779"/>
      <c r="H2705" s="779"/>
    </row>
    <row r="2706" spans="3:8" s="146" customFormat="1" ht="12.75">
      <c r="C2706" s="779"/>
      <c r="D2706" s="779"/>
      <c r="E2706" s="779"/>
      <c r="F2706" s="779"/>
      <c r="G2706" s="779"/>
      <c r="H2706" s="779"/>
    </row>
    <row r="2707" spans="3:8" s="146" customFormat="1" ht="12.75">
      <c r="C2707" s="779"/>
      <c r="D2707" s="779"/>
      <c r="E2707" s="779"/>
      <c r="F2707" s="779"/>
      <c r="G2707" s="779"/>
      <c r="H2707" s="779"/>
    </row>
    <row r="2708" spans="3:8" s="146" customFormat="1" ht="12.75">
      <c r="C2708" s="779"/>
      <c r="D2708" s="779"/>
      <c r="E2708" s="779"/>
      <c r="F2708" s="779"/>
      <c r="G2708" s="779"/>
      <c r="H2708" s="779"/>
    </row>
    <row r="2709" spans="3:8" s="146" customFormat="1" ht="12.75">
      <c r="C2709" s="779"/>
      <c r="D2709" s="779"/>
      <c r="E2709" s="779"/>
      <c r="F2709" s="779"/>
      <c r="G2709" s="779"/>
      <c r="H2709" s="779"/>
    </row>
    <row r="2710" spans="3:8" s="146" customFormat="1" ht="12.75">
      <c r="C2710" s="779"/>
      <c r="D2710" s="779"/>
      <c r="E2710" s="779"/>
      <c r="F2710" s="779"/>
      <c r="G2710" s="779"/>
      <c r="H2710" s="779"/>
    </row>
    <row r="2711" spans="3:8" s="146" customFormat="1" ht="12.75">
      <c r="C2711" s="779"/>
      <c r="D2711" s="779"/>
      <c r="E2711" s="779"/>
      <c r="F2711" s="779"/>
      <c r="G2711" s="779"/>
      <c r="H2711" s="779"/>
    </row>
    <row r="2712" spans="3:8" s="146" customFormat="1" ht="12.75">
      <c r="C2712" s="779"/>
      <c r="D2712" s="779"/>
      <c r="E2712" s="779"/>
      <c r="F2712" s="779"/>
      <c r="G2712" s="779"/>
      <c r="H2712" s="779"/>
    </row>
    <row r="2713" spans="3:8" s="146" customFormat="1" ht="12.75">
      <c r="C2713" s="779"/>
      <c r="D2713" s="779"/>
      <c r="E2713" s="779"/>
      <c r="F2713" s="779"/>
      <c r="G2713" s="779"/>
      <c r="H2713" s="779"/>
    </row>
    <row r="2714" spans="3:8" s="146" customFormat="1" ht="12.75">
      <c r="C2714" s="779"/>
      <c r="D2714" s="779"/>
      <c r="E2714" s="779"/>
      <c r="F2714" s="779"/>
      <c r="G2714" s="779"/>
      <c r="H2714" s="779"/>
    </row>
    <row r="2715" spans="3:8" s="146" customFormat="1" ht="12.75">
      <c r="C2715" s="779"/>
      <c r="D2715" s="779"/>
      <c r="E2715" s="779"/>
      <c r="F2715" s="779"/>
      <c r="G2715" s="779"/>
      <c r="H2715" s="779"/>
    </row>
    <row r="2716" spans="3:8" s="146" customFormat="1" ht="12.75">
      <c r="C2716" s="779"/>
      <c r="D2716" s="779"/>
      <c r="E2716" s="779"/>
      <c r="F2716" s="779"/>
      <c r="G2716" s="779"/>
      <c r="H2716" s="779"/>
    </row>
    <row r="2717" spans="3:8" s="146" customFormat="1" ht="12.75">
      <c r="C2717" s="779"/>
      <c r="D2717" s="779"/>
      <c r="E2717" s="779"/>
      <c r="F2717" s="779"/>
      <c r="G2717" s="779"/>
      <c r="H2717" s="779"/>
    </row>
    <row r="2718" spans="3:8" s="146" customFormat="1" ht="12.75">
      <c r="C2718" s="779"/>
      <c r="D2718" s="779"/>
      <c r="E2718" s="779"/>
      <c r="F2718" s="779"/>
      <c r="G2718" s="779"/>
      <c r="H2718" s="779"/>
    </row>
    <row r="2719" spans="3:8" s="146" customFormat="1" ht="12.75">
      <c r="C2719" s="779"/>
      <c r="D2719" s="779"/>
      <c r="E2719" s="779"/>
      <c r="F2719" s="779"/>
      <c r="G2719" s="779"/>
      <c r="H2719" s="779"/>
    </row>
    <row r="2720" spans="3:8" s="146" customFormat="1" ht="12.75">
      <c r="C2720" s="779"/>
      <c r="D2720" s="779"/>
      <c r="E2720" s="779"/>
      <c r="F2720" s="779"/>
      <c r="G2720" s="779"/>
      <c r="H2720" s="779"/>
    </row>
    <row r="2721" spans="3:8" s="146" customFormat="1" ht="12.75">
      <c r="C2721" s="779"/>
      <c r="D2721" s="779"/>
      <c r="E2721" s="779"/>
      <c r="F2721" s="779"/>
      <c r="G2721" s="779"/>
      <c r="H2721" s="779"/>
    </row>
    <row r="2722" spans="3:8" s="146" customFormat="1" ht="12.75">
      <c r="C2722" s="779"/>
      <c r="D2722" s="779"/>
      <c r="E2722" s="779"/>
      <c r="F2722" s="779"/>
      <c r="G2722" s="779"/>
      <c r="H2722" s="779"/>
    </row>
    <row r="2723" spans="3:8" s="146" customFormat="1" ht="12.75">
      <c r="C2723" s="779"/>
      <c r="D2723" s="779"/>
      <c r="E2723" s="779"/>
      <c r="F2723" s="779"/>
      <c r="G2723" s="779"/>
      <c r="H2723" s="779"/>
    </row>
    <row r="2724" spans="3:8" s="146" customFormat="1" ht="12.75">
      <c r="C2724" s="779"/>
      <c r="D2724" s="779"/>
      <c r="E2724" s="779"/>
      <c r="F2724" s="779"/>
      <c r="G2724" s="779"/>
      <c r="H2724" s="779"/>
    </row>
    <row r="2725" spans="3:8" s="146" customFormat="1" ht="12.75">
      <c r="C2725" s="779"/>
      <c r="D2725" s="779"/>
      <c r="E2725" s="779"/>
      <c r="F2725" s="779"/>
      <c r="G2725" s="779"/>
      <c r="H2725" s="779"/>
    </row>
    <row r="2726" spans="3:8" s="146" customFormat="1" ht="12.75">
      <c r="C2726" s="779"/>
      <c r="D2726" s="779"/>
      <c r="E2726" s="779"/>
      <c r="F2726" s="779"/>
      <c r="G2726" s="779"/>
      <c r="H2726" s="779"/>
    </row>
    <row r="2727" spans="3:8" s="146" customFormat="1" ht="12.75">
      <c r="C2727" s="779"/>
      <c r="D2727" s="779"/>
      <c r="E2727" s="779"/>
      <c r="F2727" s="779"/>
      <c r="G2727" s="779"/>
      <c r="H2727" s="779"/>
    </row>
    <row r="2728" spans="3:8" s="146" customFormat="1" ht="12.75">
      <c r="C2728" s="779"/>
      <c r="D2728" s="779"/>
      <c r="E2728" s="779"/>
      <c r="F2728" s="779"/>
      <c r="G2728" s="779"/>
      <c r="H2728" s="779"/>
    </row>
    <row r="2729" spans="3:8" s="146" customFormat="1" ht="12.75">
      <c r="C2729" s="779"/>
      <c r="D2729" s="779"/>
      <c r="E2729" s="779"/>
      <c r="F2729" s="779"/>
      <c r="G2729" s="779"/>
      <c r="H2729" s="779"/>
    </row>
    <row r="2730" spans="3:8" s="146" customFormat="1" ht="12.75">
      <c r="C2730" s="779"/>
      <c r="D2730" s="779"/>
      <c r="E2730" s="779"/>
      <c r="F2730" s="779"/>
      <c r="G2730" s="779"/>
      <c r="H2730" s="779"/>
    </row>
    <row r="2731" spans="3:8" s="146" customFormat="1" ht="12.75">
      <c r="C2731" s="779"/>
      <c r="D2731" s="779"/>
      <c r="E2731" s="779"/>
      <c r="F2731" s="779"/>
      <c r="G2731" s="779"/>
      <c r="H2731" s="779"/>
    </row>
    <row r="2732" spans="3:8" s="146" customFormat="1" ht="12.75">
      <c r="C2732" s="779"/>
      <c r="D2732" s="779"/>
      <c r="E2732" s="779"/>
      <c r="F2732" s="779"/>
      <c r="G2732" s="779"/>
      <c r="H2732" s="779"/>
    </row>
    <row r="2733" spans="3:8" s="146" customFormat="1" ht="12.75">
      <c r="C2733" s="779"/>
      <c r="D2733" s="779"/>
      <c r="E2733" s="779"/>
      <c r="F2733" s="779"/>
      <c r="G2733" s="779"/>
      <c r="H2733" s="779"/>
    </row>
    <row r="2734" spans="3:8" s="146" customFormat="1" ht="12.75">
      <c r="C2734" s="779"/>
      <c r="D2734" s="779"/>
      <c r="E2734" s="779"/>
      <c r="F2734" s="779"/>
      <c r="G2734" s="779"/>
      <c r="H2734" s="779"/>
    </row>
    <row r="2735" spans="3:8" s="146" customFormat="1" ht="12.75">
      <c r="C2735" s="779"/>
      <c r="D2735" s="779"/>
      <c r="E2735" s="779"/>
      <c r="F2735" s="779"/>
      <c r="G2735" s="779"/>
      <c r="H2735" s="779"/>
    </row>
    <row r="2736" spans="3:8" s="146" customFormat="1" ht="12.75">
      <c r="C2736" s="779"/>
      <c r="D2736" s="779"/>
      <c r="E2736" s="779"/>
      <c r="F2736" s="779"/>
      <c r="G2736" s="779"/>
      <c r="H2736" s="779"/>
    </row>
    <row r="2737" spans="3:8" s="146" customFormat="1" ht="12.75">
      <c r="C2737" s="779"/>
      <c r="D2737" s="779"/>
      <c r="E2737" s="779"/>
      <c r="F2737" s="779"/>
      <c r="G2737" s="779"/>
      <c r="H2737" s="779"/>
    </row>
    <row r="2738" spans="3:8" s="146" customFormat="1" ht="12.75">
      <c r="C2738" s="779"/>
      <c r="D2738" s="779"/>
      <c r="E2738" s="779"/>
      <c r="F2738" s="779"/>
      <c r="G2738" s="779"/>
      <c r="H2738" s="779"/>
    </row>
    <row r="2739" spans="3:8" s="146" customFormat="1" ht="12.75">
      <c r="C2739" s="779"/>
      <c r="D2739" s="779"/>
      <c r="E2739" s="779"/>
      <c r="F2739" s="779"/>
      <c r="G2739" s="779"/>
      <c r="H2739" s="779"/>
    </row>
    <row r="2740" spans="3:8" s="146" customFormat="1" ht="12.75">
      <c r="C2740" s="779"/>
      <c r="D2740" s="779"/>
      <c r="E2740" s="779"/>
      <c r="F2740" s="779"/>
      <c r="G2740" s="779"/>
      <c r="H2740" s="779"/>
    </row>
    <row r="2741" spans="3:8" s="146" customFormat="1" ht="12.75">
      <c r="C2741" s="779"/>
      <c r="D2741" s="779"/>
      <c r="E2741" s="779"/>
      <c r="F2741" s="779"/>
      <c r="G2741" s="779"/>
      <c r="H2741" s="779"/>
    </row>
    <row r="2742" spans="3:8" s="146" customFormat="1" ht="12.75">
      <c r="C2742" s="779"/>
      <c r="D2742" s="779"/>
      <c r="E2742" s="779"/>
      <c r="F2742" s="779"/>
      <c r="G2742" s="779"/>
      <c r="H2742" s="779"/>
    </row>
    <row r="2743" spans="3:8" s="146" customFormat="1" ht="12.75">
      <c r="C2743" s="779"/>
      <c r="D2743" s="779"/>
      <c r="E2743" s="779"/>
      <c r="F2743" s="779"/>
      <c r="G2743" s="779"/>
      <c r="H2743" s="779"/>
    </row>
    <row r="2744" spans="3:8" s="146" customFormat="1" ht="12.75">
      <c r="C2744" s="779"/>
      <c r="D2744" s="779"/>
      <c r="E2744" s="779"/>
      <c r="F2744" s="779"/>
      <c r="G2744" s="779"/>
      <c r="H2744" s="779"/>
    </row>
    <row r="2745" spans="3:8" s="146" customFormat="1" ht="12.75">
      <c r="C2745" s="779"/>
      <c r="D2745" s="779"/>
      <c r="E2745" s="779"/>
      <c r="F2745" s="779"/>
      <c r="G2745" s="779"/>
      <c r="H2745" s="779"/>
    </row>
    <row r="2746" spans="3:8" s="146" customFormat="1" ht="12.75">
      <c r="C2746" s="779"/>
      <c r="D2746" s="779"/>
      <c r="E2746" s="779"/>
      <c r="F2746" s="779"/>
      <c r="G2746" s="779"/>
      <c r="H2746" s="779"/>
    </row>
    <row r="2747" spans="3:8" s="146" customFormat="1" ht="12.75">
      <c r="C2747" s="779"/>
      <c r="D2747" s="779"/>
      <c r="E2747" s="779"/>
      <c r="F2747" s="779"/>
      <c r="G2747" s="779"/>
      <c r="H2747" s="779"/>
    </row>
    <row r="2748" spans="3:8" s="146" customFormat="1" ht="12.75">
      <c r="C2748" s="779"/>
      <c r="D2748" s="779"/>
      <c r="E2748" s="779"/>
      <c r="F2748" s="779"/>
      <c r="G2748" s="779"/>
      <c r="H2748" s="779"/>
    </row>
    <row r="2749" spans="3:8" s="146" customFormat="1" ht="12.75">
      <c r="C2749" s="779"/>
      <c r="D2749" s="779"/>
      <c r="E2749" s="779"/>
      <c r="F2749" s="779"/>
      <c r="G2749" s="779"/>
      <c r="H2749" s="779"/>
    </row>
    <row r="2750" spans="3:8" s="146" customFormat="1" ht="12.75">
      <c r="C2750" s="779"/>
      <c r="D2750" s="779"/>
      <c r="E2750" s="779"/>
      <c r="F2750" s="779"/>
      <c r="G2750" s="779"/>
      <c r="H2750" s="779"/>
    </row>
    <row r="2751" spans="3:8" s="146" customFormat="1" ht="12.75">
      <c r="C2751" s="779"/>
      <c r="D2751" s="779"/>
      <c r="E2751" s="779"/>
      <c r="F2751" s="779"/>
      <c r="G2751" s="779"/>
      <c r="H2751" s="779"/>
    </row>
    <row r="2752" spans="3:8" s="146" customFormat="1" ht="12.75">
      <c r="C2752" s="779"/>
      <c r="D2752" s="779"/>
      <c r="E2752" s="779"/>
      <c r="F2752" s="779"/>
      <c r="G2752" s="779"/>
      <c r="H2752" s="779"/>
    </row>
    <row r="2753" spans="3:8" s="146" customFormat="1" ht="12.75">
      <c r="C2753" s="779"/>
      <c r="D2753" s="779"/>
      <c r="E2753" s="779"/>
      <c r="F2753" s="779"/>
      <c r="G2753" s="779"/>
      <c r="H2753" s="779"/>
    </row>
    <row r="2754" spans="3:8" s="146" customFormat="1" ht="12.75">
      <c r="C2754" s="779"/>
      <c r="D2754" s="779"/>
      <c r="E2754" s="779"/>
      <c r="F2754" s="779"/>
      <c r="G2754" s="779"/>
      <c r="H2754" s="779"/>
    </row>
    <row r="2755" spans="3:8" s="146" customFormat="1" ht="12.75">
      <c r="C2755" s="779"/>
      <c r="D2755" s="779"/>
      <c r="E2755" s="779"/>
      <c r="F2755" s="779"/>
      <c r="G2755" s="779"/>
      <c r="H2755" s="779"/>
    </row>
    <row r="2756" spans="3:8" s="146" customFormat="1" ht="12.75">
      <c r="C2756" s="779"/>
      <c r="D2756" s="779"/>
      <c r="E2756" s="779"/>
      <c r="F2756" s="779"/>
      <c r="G2756" s="779"/>
      <c r="H2756" s="779"/>
    </row>
    <row r="2757" spans="3:8" s="146" customFormat="1" ht="12.75">
      <c r="C2757" s="779"/>
      <c r="D2757" s="779"/>
      <c r="E2757" s="779"/>
      <c r="F2757" s="779"/>
      <c r="G2757" s="779"/>
      <c r="H2757" s="779"/>
    </row>
    <row r="2758" spans="3:8" s="146" customFormat="1" ht="12.75">
      <c r="C2758" s="779"/>
      <c r="D2758" s="779"/>
      <c r="E2758" s="779"/>
      <c r="F2758" s="779"/>
      <c r="G2758" s="779"/>
      <c r="H2758" s="779"/>
    </row>
    <row r="2759" spans="3:8" s="146" customFormat="1" ht="12.75">
      <c r="C2759" s="779"/>
      <c r="D2759" s="779"/>
      <c r="E2759" s="779"/>
      <c r="F2759" s="779"/>
      <c r="G2759" s="779"/>
      <c r="H2759" s="779"/>
    </row>
    <row r="2760" spans="3:8" s="146" customFormat="1" ht="12.75">
      <c r="C2760" s="779"/>
      <c r="D2760" s="779"/>
      <c r="E2760" s="779"/>
      <c r="F2760" s="779"/>
      <c r="G2760" s="779"/>
      <c r="H2760" s="779"/>
    </row>
    <row r="2761" spans="3:8" s="146" customFormat="1" ht="12.75">
      <c r="C2761" s="779"/>
      <c r="D2761" s="779"/>
      <c r="E2761" s="779"/>
      <c r="F2761" s="779"/>
      <c r="G2761" s="779"/>
      <c r="H2761" s="779"/>
    </row>
    <row r="2762" spans="3:8" s="146" customFormat="1" ht="12.75">
      <c r="C2762" s="779"/>
      <c r="D2762" s="779"/>
      <c r="E2762" s="779"/>
      <c r="F2762" s="779"/>
      <c r="G2762" s="779"/>
      <c r="H2762" s="779"/>
    </row>
    <row r="2763" spans="3:8" s="146" customFormat="1" ht="12.75">
      <c r="C2763" s="779"/>
      <c r="D2763" s="779"/>
      <c r="E2763" s="779"/>
      <c r="F2763" s="779"/>
      <c r="G2763" s="779"/>
      <c r="H2763" s="779"/>
    </row>
    <row r="2764" spans="3:8" s="146" customFormat="1" ht="12.75">
      <c r="C2764" s="779"/>
      <c r="D2764" s="779"/>
      <c r="E2764" s="779"/>
      <c r="F2764" s="779"/>
      <c r="G2764" s="779"/>
      <c r="H2764" s="779"/>
    </row>
    <row r="2765" spans="3:8" s="146" customFormat="1" ht="12.75">
      <c r="C2765" s="779"/>
      <c r="D2765" s="779"/>
      <c r="E2765" s="779"/>
      <c r="F2765" s="779"/>
      <c r="G2765" s="779"/>
      <c r="H2765" s="779"/>
    </row>
    <row r="2766" spans="3:8" s="146" customFormat="1" ht="12.75">
      <c r="C2766" s="779"/>
      <c r="D2766" s="779"/>
      <c r="E2766" s="779"/>
      <c r="F2766" s="779"/>
      <c r="G2766" s="779"/>
      <c r="H2766" s="779"/>
    </row>
    <row r="2767" spans="3:8" s="146" customFormat="1" ht="12.75">
      <c r="C2767" s="779"/>
      <c r="D2767" s="779"/>
      <c r="E2767" s="779"/>
      <c r="F2767" s="779"/>
      <c r="G2767" s="779"/>
      <c r="H2767" s="779"/>
    </row>
    <row r="2768" spans="3:8" s="146" customFormat="1" ht="12.75">
      <c r="C2768" s="779"/>
      <c r="D2768" s="779"/>
      <c r="E2768" s="779"/>
      <c r="F2768" s="779"/>
      <c r="G2768" s="779"/>
      <c r="H2768" s="779"/>
    </row>
    <row r="2769" spans="3:8" s="146" customFormat="1" ht="12.75">
      <c r="C2769" s="779"/>
      <c r="D2769" s="779"/>
      <c r="E2769" s="779"/>
      <c r="F2769" s="779"/>
      <c r="G2769" s="779"/>
      <c r="H2769" s="779"/>
    </row>
    <row r="2770" spans="3:8" s="146" customFormat="1" ht="12.75">
      <c r="C2770" s="779"/>
      <c r="D2770" s="779"/>
      <c r="E2770" s="779"/>
      <c r="F2770" s="779"/>
      <c r="G2770" s="779"/>
      <c r="H2770" s="779"/>
    </row>
    <row r="2771" spans="3:8" s="146" customFormat="1" ht="12.75">
      <c r="C2771" s="779"/>
      <c r="D2771" s="779"/>
      <c r="E2771" s="779"/>
      <c r="F2771" s="779"/>
      <c r="G2771" s="779"/>
      <c r="H2771" s="779"/>
    </row>
    <row r="2772" spans="3:8" s="146" customFormat="1" ht="12.75">
      <c r="C2772" s="779"/>
      <c r="D2772" s="779"/>
      <c r="E2772" s="779"/>
      <c r="F2772" s="779"/>
      <c r="G2772" s="779"/>
      <c r="H2772" s="779"/>
    </row>
    <row r="2773" spans="3:8" s="146" customFormat="1" ht="12.75">
      <c r="C2773" s="779"/>
      <c r="D2773" s="779"/>
      <c r="E2773" s="779"/>
      <c r="F2773" s="779"/>
      <c r="G2773" s="779"/>
      <c r="H2773" s="779"/>
    </row>
    <row r="2774" spans="3:8" s="146" customFormat="1" ht="12.75">
      <c r="C2774" s="779"/>
      <c r="D2774" s="779"/>
      <c r="E2774" s="779"/>
      <c r="F2774" s="779"/>
      <c r="G2774" s="779"/>
      <c r="H2774" s="779"/>
    </row>
    <row r="2775" spans="3:8" s="146" customFormat="1" ht="12.75">
      <c r="C2775" s="779"/>
      <c r="D2775" s="779"/>
      <c r="E2775" s="779"/>
      <c r="F2775" s="779"/>
      <c r="G2775" s="779"/>
      <c r="H2775" s="779"/>
    </row>
    <row r="2776" spans="3:8" s="146" customFormat="1" ht="12.75">
      <c r="C2776" s="779"/>
      <c r="D2776" s="779"/>
      <c r="E2776" s="779"/>
      <c r="F2776" s="779"/>
      <c r="G2776" s="779"/>
      <c r="H2776" s="779"/>
    </row>
    <row r="2777" spans="3:8" s="146" customFormat="1" ht="12.75">
      <c r="C2777" s="779"/>
      <c r="D2777" s="779"/>
      <c r="E2777" s="779"/>
      <c r="F2777" s="779"/>
      <c r="G2777" s="779"/>
      <c r="H2777" s="779"/>
    </row>
    <row r="2778" spans="3:8" s="146" customFormat="1" ht="12.75">
      <c r="C2778" s="779"/>
      <c r="D2778" s="779"/>
      <c r="E2778" s="779"/>
      <c r="F2778" s="779"/>
      <c r="G2778" s="779"/>
      <c r="H2778" s="779"/>
    </row>
    <row r="2779" spans="3:8" s="146" customFormat="1" ht="12.75">
      <c r="C2779" s="779"/>
      <c r="D2779" s="779"/>
      <c r="E2779" s="779"/>
      <c r="F2779" s="779"/>
      <c r="G2779" s="779"/>
      <c r="H2779" s="779"/>
    </row>
    <row r="2780" spans="3:8" s="146" customFormat="1" ht="12.75">
      <c r="C2780" s="779"/>
      <c r="D2780" s="779"/>
      <c r="E2780" s="779"/>
      <c r="F2780" s="779"/>
      <c r="G2780" s="779"/>
      <c r="H2780" s="779"/>
    </row>
    <row r="2781" spans="3:8" s="146" customFormat="1" ht="12.75">
      <c r="C2781" s="779"/>
      <c r="D2781" s="779"/>
      <c r="E2781" s="779"/>
      <c r="F2781" s="779"/>
      <c r="G2781" s="779"/>
      <c r="H2781" s="779"/>
    </row>
    <row r="2782" spans="3:8" s="146" customFormat="1" ht="12.75">
      <c r="C2782" s="779"/>
      <c r="D2782" s="779"/>
      <c r="E2782" s="779"/>
      <c r="F2782" s="779"/>
      <c r="G2782" s="779"/>
      <c r="H2782" s="779"/>
    </row>
    <row r="2783" spans="3:8" s="146" customFormat="1" ht="12.75">
      <c r="C2783" s="779"/>
      <c r="D2783" s="779"/>
      <c r="E2783" s="779"/>
      <c r="F2783" s="779"/>
      <c r="G2783" s="779"/>
      <c r="H2783" s="779"/>
    </row>
    <row r="2784" spans="3:8" s="146" customFormat="1" ht="12.75">
      <c r="C2784" s="779"/>
      <c r="D2784" s="779"/>
      <c r="E2784" s="779"/>
      <c r="F2784" s="779"/>
      <c r="G2784" s="779"/>
      <c r="H2784" s="779"/>
    </row>
    <row r="2785" spans="3:8" s="146" customFormat="1" ht="12.75">
      <c r="C2785" s="779"/>
      <c r="D2785" s="779"/>
      <c r="E2785" s="779"/>
      <c r="F2785" s="779"/>
      <c r="G2785" s="779"/>
      <c r="H2785" s="779"/>
    </row>
    <row r="2786" spans="3:8" s="146" customFormat="1" ht="12.75">
      <c r="C2786" s="779"/>
      <c r="D2786" s="779"/>
      <c r="E2786" s="779"/>
      <c r="F2786" s="779"/>
      <c r="G2786" s="779"/>
      <c r="H2786" s="779"/>
    </row>
    <row r="2787" spans="3:8" s="146" customFormat="1" ht="12.75">
      <c r="C2787" s="779"/>
      <c r="D2787" s="779"/>
      <c r="E2787" s="779"/>
      <c r="F2787" s="779"/>
      <c r="G2787" s="779"/>
      <c r="H2787" s="779"/>
    </row>
    <row r="2788" spans="3:8" s="146" customFormat="1" ht="12.75">
      <c r="C2788" s="779"/>
      <c r="D2788" s="779"/>
      <c r="E2788" s="779"/>
      <c r="F2788" s="779"/>
      <c r="G2788" s="779"/>
      <c r="H2788" s="779"/>
    </row>
    <row r="2789" spans="3:8" s="146" customFormat="1" ht="12.75">
      <c r="C2789" s="779"/>
      <c r="D2789" s="779"/>
      <c r="E2789" s="779"/>
      <c r="F2789" s="779"/>
      <c r="G2789" s="779"/>
      <c r="H2789" s="779"/>
    </row>
    <row r="2790" spans="3:8" s="146" customFormat="1" ht="12.75">
      <c r="C2790" s="779"/>
      <c r="D2790" s="779"/>
      <c r="E2790" s="779"/>
      <c r="F2790" s="779"/>
      <c r="G2790" s="779"/>
      <c r="H2790" s="779"/>
    </row>
    <row r="2791" spans="3:8" s="146" customFormat="1" ht="12.75">
      <c r="C2791" s="779"/>
      <c r="D2791" s="779"/>
      <c r="E2791" s="779"/>
      <c r="F2791" s="779"/>
      <c r="G2791" s="779"/>
      <c r="H2791" s="779"/>
    </row>
    <row r="2792" spans="3:8" s="146" customFormat="1" ht="12.75">
      <c r="C2792" s="779"/>
      <c r="D2792" s="779"/>
      <c r="E2792" s="779"/>
      <c r="F2792" s="779"/>
      <c r="G2792" s="779"/>
      <c r="H2792" s="779"/>
    </row>
    <row r="2793" spans="3:8" s="146" customFormat="1" ht="12.75">
      <c r="C2793" s="779"/>
      <c r="D2793" s="779"/>
      <c r="E2793" s="779"/>
      <c r="F2793" s="779"/>
      <c r="G2793" s="779"/>
      <c r="H2793" s="779"/>
    </row>
    <row r="2794" spans="3:8" s="146" customFormat="1" ht="12.75">
      <c r="C2794" s="779"/>
      <c r="D2794" s="779"/>
      <c r="E2794" s="779"/>
      <c r="F2794" s="779"/>
      <c r="G2794" s="779"/>
      <c r="H2794" s="779"/>
    </row>
    <row r="2795" spans="3:8" s="146" customFormat="1" ht="12.75">
      <c r="C2795" s="779"/>
      <c r="D2795" s="779"/>
      <c r="E2795" s="779"/>
      <c r="F2795" s="779"/>
      <c r="G2795" s="779"/>
      <c r="H2795" s="779"/>
    </row>
    <row r="2796" spans="3:8" s="146" customFormat="1" ht="12.75">
      <c r="C2796" s="779"/>
      <c r="D2796" s="779"/>
      <c r="E2796" s="779"/>
      <c r="F2796" s="779"/>
      <c r="G2796" s="779"/>
      <c r="H2796" s="779"/>
    </row>
    <row r="2797" spans="3:8" s="146" customFormat="1" ht="12.75">
      <c r="C2797" s="779"/>
      <c r="D2797" s="779"/>
      <c r="E2797" s="779"/>
      <c r="F2797" s="779"/>
      <c r="G2797" s="779"/>
      <c r="H2797" s="779"/>
    </row>
    <row r="2798" spans="3:8" s="146" customFormat="1" ht="12.75">
      <c r="C2798" s="779"/>
      <c r="D2798" s="779"/>
      <c r="E2798" s="779"/>
      <c r="F2798" s="779"/>
      <c r="G2798" s="779"/>
      <c r="H2798" s="779"/>
    </row>
    <row r="2799" spans="3:8" s="146" customFormat="1" ht="12.75">
      <c r="C2799" s="779"/>
      <c r="D2799" s="779"/>
      <c r="E2799" s="779"/>
      <c r="F2799" s="779"/>
      <c r="G2799" s="779"/>
      <c r="H2799" s="779"/>
    </row>
    <row r="2800" spans="3:8" s="146" customFormat="1" ht="12.75">
      <c r="C2800" s="779"/>
      <c r="D2800" s="779"/>
      <c r="E2800" s="779"/>
      <c r="F2800" s="779"/>
      <c r="G2800" s="779"/>
      <c r="H2800" s="779"/>
    </row>
    <row r="2801" spans="3:8" s="146" customFormat="1" ht="12.75">
      <c r="C2801" s="779"/>
      <c r="D2801" s="779"/>
      <c r="E2801" s="779"/>
      <c r="F2801" s="779"/>
      <c r="G2801" s="779"/>
      <c r="H2801" s="779"/>
    </row>
    <row r="2802" spans="3:8" s="146" customFormat="1" ht="12.75">
      <c r="C2802" s="779"/>
      <c r="D2802" s="779"/>
      <c r="E2802" s="779"/>
      <c r="F2802" s="779"/>
      <c r="G2802" s="779"/>
      <c r="H2802" s="779"/>
    </row>
    <row r="2803" spans="3:8" s="146" customFormat="1" ht="12.75">
      <c r="C2803" s="779"/>
      <c r="D2803" s="779"/>
      <c r="E2803" s="779"/>
      <c r="F2803" s="779"/>
      <c r="G2803" s="779"/>
      <c r="H2803" s="779"/>
    </row>
    <row r="2804" spans="3:8" s="146" customFormat="1" ht="12.75">
      <c r="C2804" s="779"/>
      <c r="D2804" s="779"/>
      <c r="E2804" s="779"/>
      <c r="F2804" s="779"/>
      <c r="G2804" s="779"/>
      <c r="H2804" s="779"/>
    </row>
    <row r="2805" spans="3:8" s="146" customFormat="1" ht="12.75">
      <c r="C2805" s="779"/>
      <c r="D2805" s="779"/>
      <c r="E2805" s="779"/>
      <c r="F2805" s="779"/>
      <c r="G2805" s="779"/>
      <c r="H2805" s="779"/>
    </row>
    <row r="2806" spans="3:8" s="146" customFormat="1" ht="12.75">
      <c r="C2806" s="779"/>
      <c r="D2806" s="779"/>
      <c r="E2806" s="779"/>
      <c r="F2806" s="779"/>
      <c r="G2806" s="779"/>
      <c r="H2806" s="779"/>
    </row>
    <row r="2807" spans="3:8" s="146" customFormat="1" ht="12.75">
      <c r="C2807" s="779"/>
      <c r="D2807" s="779"/>
      <c r="E2807" s="779"/>
      <c r="F2807" s="779"/>
      <c r="G2807" s="779"/>
      <c r="H2807" s="779"/>
    </row>
    <row r="2808" spans="3:8" s="146" customFormat="1" ht="12.75">
      <c r="C2808" s="779"/>
      <c r="D2808" s="779"/>
      <c r="E2808" s="779"/>
      <c r="F2808" s="779"/>
      <c r="G2808" s="779"/>
      <c r="H2808" s="779"/>
    </row>
    <row r="2809" spans="3:8" s="146" customFormat="1" ht="12.75">
      <c r="C2809" s="779"/>
      <c r="D2809" s="779"/>
      <c r="E2809" s="779"/>
      <c r="F2809" s="779"/>
      <c r="G2809" s="779"/>
      <c r="H2809" s="779"/>
    </row>
    <row r="2810" spans="3:8" s="146" customFormat="1" ht="12.75">
      <c r="C2810" s="779"/>
      <c r="D2810" s="779"/>
      <c r="E2810" s="779"/>
      <c r="F2810" s="779"/>
      <c r="G2810" s="779"/>
      <c r="H2810" s="779"/>
    </row>
    <row r="2811" spans="3:8" s="146" customFormat="1" ht="12.75">
      <c r="C2811" s="779"/>
      <c r="D2811" s="779"/>
      <c r="E2811" s="779"/>
      <c r="F2811" s="779"/>
      <c r="G2811" s="779"/>
      <c r="H2811" s="779"/>
    </row>
    <row r="2812" spans="3:8" s="146" customFormat="1" ht="12.75">
      <c r="C2812" s="779"/>
      <c r="D2812" s="779"/>
      <c r="E2812" s="779"/>
      <c r="F2812" s="779"/>
      <c r="G2812" s="779"/>
      <c r="H2812" s="779"/>
    </row>
    <row r="2813" spans="3:8" s="146" customFormat="1" ht="12.75">
      <c r="C2813" s="779"/>
      <c r="D2813" s="779"/>
      <c r="E2813" s="779"/>
      <c r="F2813" s="779"/>
      <c r="G2813" s="779"/>
      <c r="H2813" s="779"/>
    </row>
    <row r="2814" spans="3:8" s="146" customFormat="1" ht="12.75">
      <c r="C2814" s="779"/>
      <c r="D2814" s="779"/>
      <c r="E2814" s="779"/>
      <c r="F2814" s="779"/>
      <c r="G2814" s="779"/>
      <c r="H2814" s="779"/>
    </row>
    <row r="2815" spans="3:8" s="146" customFormat="1" ht="12.75">
      <c r="C2815" s="779"/>
      <c r="D2815" s="779"/>
      <c r="E2815" s="779"/>
      <c r="F2815" s="779"/>
      <c r="G2815" s="779"/>
      <c r="H2815" s="779"/>
    </row>
    <row r="2816" spans="3:8" s="146" customFormat="1" ht="12.75">
      <c r="C2816" s="779"/>
      <c r="D2816" s="779"/>
      <c r="E2816" s="779"/>
      <c r="F2816" s="779"/>
      <c r="G2816" s="779"/>
      <c r="H2816" s="779"/>
    </row>
    <row r="2817" spans="3:8" s="146" customFormat="1" ht="12.75">
      <c r="C2817" s="779"/>
      <c r="D2817" s="779"/>
      <c r="E2817" s="779"/>
      <c r="F2817" s="779"/>
      <c r="G2817" s="779"/>
      <c r="H2817" s="779"/>
    </row>
    <row r="2818" spans="3:8" s="146" customFormat="1" ht="12.75">
      <c r="C2818" s="779"/>
      <c r="D2818" s="779"/>
      <c r="E2818" s="779"/>
      <c r="F2818" s="779"/>
      <c r="G2818" s="779"/>
      <c r="H2818" s="779"/>
    </row>
    <row r="2819" spans="3:8" s="146" customFormat="1" ht="12.75">
      <c r="C2819" s="779"/>
      <c r="D2819" s="779"/>
      <c r="E2819" s="779"/>
      <c r="F2819" s="779"/>
      <c r="G2819" s="779"/>
      <c r="H2819" s="779"/>
    </row>
    <row r="2820" spans="3:8" s="146" customFormat="1" ht="12.75">
      <c r="C2820" s="779"/>
      <c r="D2820" s="779"/>
      <c r="E2820" s="779"/>
      <c r="F2820" s="779"/>
      <c r="G2820" s="779"/>
      <c r="H2820" s="779"/>
    </row>
    <row r="2821" spans="3:8" s="146" customFormat="1" ht="12.75">
      <c r="C2821" s="779"/>
      <c r="D2821" s="779"/>
      <c r="E2821" s="779"/>
      <c r="F2821" s="779"/>
      <c r="G2821" s="779"/>
      <c r="H2821" s="779"/>
    </row>
    <row r="2822" spans="3:8" s="146" customFormat="1" ht="12.75">
      <c r="C2822" s="779"/>
      <c r="D2822" s="779"/>
      <c r="E2822" s="779"/>
      <c r="F2822" s="779"/>
      <c r="G2822" s="779"/>
      <c r="H2822" s="779"/>
    </row>
    <row r="2823" spans="3:8" s="146" customFormat="1" ht="12.75">
      <c r="C2823" s="779"/>
      <c r="D2823" s="779"/>
      <c r="E2823" s="779"/>
      <c r="F2823" s="779"/>
      <c r="G2823" s="779"/>
      <c r="H2823" s="779"/>
    </row>
    <row r="2824" spans="3:8" s="146" customFormat="1" ht="12.75">
      <c r="C2824" s="779"/>
      <c r="D2824" s="779"/>
      <c r="E2824" s="779"/>
      <c r="F2824" s="779"/>
      <c r="G2824" s="779"/>
      <c r="H2824" s="779"/>
    </row>
    <row r="2825" spans="3:8" s="146" customFormat="1" ht="12.75">
      <c r="C2825" s="779"/>
      <c r="D2825" s="779"/>
      <c r="E2825" s="779"/>
      <c r="F2825" s="779"/>
      <c r="G2825" s="779"/>
      <c r="H2825" s="779"/>
    </row>
    <row r="2826" spans="3:8" s="146" customFormat="1" ht="12.75">
      <c r="C2826" s="779"/>
      <c r="D2826" s="779"/>
      <c r="E2826" s="779"/>
      <c r="F2826" s="779"/>
      <c r="G2826" s="779"/>
      <c r="H2826" s="779"/>
    </row>
    <row r="2827" spans="3:8" s="146" customFormat="1" ht="12.75">
      <c r="C2827" s="779"/>
      <c r="D2827" s="779"/>
      <c r="E2827" s="779"/>
      <c r="F2827" s="779"/>
      <c r="G2827" s="779"/>
      <c r="H2827" s="779"/>
    </row>
    <row r="2828" spans="3:8" s="146" customFormat="1" ht="12.75">
      <c r="C2828" s="779"/>
      <c r="D2828" s="779"/>
      <c r="E2828" s="779"/>
      <c r="F2828" s="779"/>
      <c r="G2828" s="779"/>
      <c r="H2828" s="779"/>
    </row>
    <row r="2829" spans="3:8" s="146" customFormat="1" ht="12.75">
      <c r="C2829" s="779"/>
      <c r="D2829" s="779"/>
      <c r="E2829" s="779"/>
      <c r="F2829" s="779"/>
      <c r="G2829" s="779"/>
      <c r="H2829" s="779"/>
    </row>
    <row r="2830" spans="3:8" s="146" customFormat="1" ht="12.75">
      <c r="C2830" s="779"/>
      <c r="D2830" s="779"/>
      <c r="E2830" s="779"/>
      <c r="F2830" s="779"/>
      <c r="G2830" s="779"/>
      <c r="H2830" s="779"/>
    </row>
    <row r="2831" spans="3:8" s="146" customFormat="1" ht="12.75">
      <c r="C2831" s="779"/>
      <c r="D2831" s="779"/>
      <c r="E2831" s="779"/>
      <c r="F2831" s="779"/>
      <c r="G2831" s="779"/>
      <c r="H2831" s="779"/>
    </row>
    <row r="2832" spans="3:8" s="146" customFormat="1" ht="12.75">
      <c r="C2832" s="779"/>
      <c r="D2832" s="779"/>
      <c r="E2832" s="779"/>
      <c r="F2832" s="779"/>
      <c r="G2832" s="779"/>
      <c r="H2832" s="779"/>
    </row>
    <row r="2833" spans="3:8" s="146" customFormat="1" ht="12.75">
      <c r="C2833" s="779"/>
      <c r="D2833" s="779"/>
      <c r="E2833" s="779"/>
      <c r="F2833" s="779"/>
      <c r="G2833" s="779"/>
      <c r="H2833" s="779"/>
    </row>
    <row r="2834" spans="3:8" s="146" customFormat="1" ht="12.75">
      <c r="C2834" s="779"/>
      <c r="D2834" s="779"/>
      <c r="E2834" s="779"/>
      <c r="F2834" s="779"/>
      <c r="G2834" s="779"/>
      <c r="H2834" s="779"/>
    </row>
    <row r="2835" spans="3:8" s="146" customFormat="1" ht="12.75">
      <c r="C2835" s="779"/>
      <c r="D2835" s="779"/>
      <c r="E2835" s="779"/>
      <c r="F2835" s="779"/>
      <c r="G2835" s="779"/>
      <c r="H2835" s="779"/>
    </row>
    <row r="2836" spans="3:8" s="146" customFormat="1" ht="12.75">
      <c r="C2836" s="779"/>
      <c r="D2836" s="779"/>
      <c r="E2836" s="779"/>
      <c r="F2836" s="779"/>
      <c r="G2836" s="779"/>
      <c r="H2836" s="779"/>
    </row>
    <row r="2837" spans="3:8" s="146" customFormat="1" ht="12.75">
      <c r="C2837" s="779"/>
      <c r="D2837" s="779"/>
      <c r="E2837" s="779"/>
      <c r="F2837" s="779"/>
      <c r="G2837" s="779"/>
      <c r="H2837" s="779"/>
    </row>
    <row r="2838" spans="3:8" s="146" customFormat="1" ht="12.75">
      <c r="C2838" s="779"/>
      <c r="D2838" s="779"/>
      <c r="E2838" s="779"/>
      <c r="F2838" s="779"/>
      <c r="G2838" s="779"/>
      <c r="H2838" s="779"/>
    </row>
    <row r="2839" spans="3:8" s="146" customFormat="1" ht="12.75">
      <c r="C2839" s="779"/>
      <c r="D2839" s="779"/>
      <c r="E2839" s="779"/>
      <c r="F2839" s="779"/>
      <c r="G2839" s="779"/>
      <c r="H2839" s="779"/>
    </row>
    <row r="2840" spans="3:8" s="146" customFormat="1" ht="12.75">
      <c r="C2840" s="779"/>
      <c r="D2840" s="779"/>
      <c r="E2840" s="779"/>
      <c r="F2840" s="779"/>
      <c r="G2840" s="779"/>
      <c r="H2840" s="779"/>
    </row>
    <row r="2841" spans="3:8" s="146" customFormat="1" ht="12.75">
      <c r="C2841" s="779"/>
      <c r="D2841" s="779"/>
      <c r="E2841" s="779"/>
      <c r="F2841" s="779"/>
      <c r="G2841" s="779"/>
      <c r="H2841" s="779"/>
    </row>
    <row r="2842" spans="3:8" s="146" customFormat="1" ht="12.75">
      <c r="C2842" s="779"/>
      <c r="D2842" s="779"/>
      <c r="E2842" s="779"/>
      <c r="F2842" s="779"/>
      <c r="G2842" s="779"/>
      <c r="H2842" s="779"/>
    </row>
    <row r="2843" spans="3:8" s="146" customFormat="1" ht="12.75">
      <c r="C2843" s="779"/>
      <c r="D2843" s="779"/>
      <c r="E2843" s="779"/>
      <c r="F2843" s="779"/>
      <c r="G2843" s="779"/>
      <c r="H2843" s="779"/>
    </row>
    <row r="2844" spans="3:8" s="146" customFormat="1" ht="12.75">
      <c r="C2844" s="779"/>
      <c r="D2844" s="779"/>
      <c r="E2844" s="779"/>
      <c r="F2844" s="779"/>
      <c r="G2844" s="779"/>
      <c r="H2844" s="779"/>
    </row>
    <row r="2845" spans="3:8" s="146" customFormat="1" ht="12.75">
      <c r="C2845" s="779"/>
      <c r="D2845" s="779"/>
      <c r="E2845" s="779"/>
      <c r="F2845" s="779"/>
      <c r="G2845" s="779"/>
      <c r="H2845" s="779"/>
    </row>
    <row r="2846" spans="3:8" s="146" customFormat="1" ht="12.75">
      <c r="C2846" s="779"/>
      <c r="D2846" s="779"/>
      <c r="E2846" s="779"/>
      <c r="F2846" s="779"/>
      <c r="G2846" s="779"/>
      <c r="H2846" s="779"/>
    </row>
    <row r="2847" spans="3:8" s="146" customFormat="1" ht="12.75">
      <c r="C2847" s="779"/>
      <c r="D2847" s="779"/>
      <c r="E2847" s="779"/>
      <c r="F2847" s="779"/>
      <c r="G2847" s="779"/>
      <c r="H2847" s="779"/>
    </row>
    <row r="2848" spans="3:8" s="146" customFormat="1" ht="12.75">
      <c r="C2848" s="779"/>
      <c r="D2848" s="779"/>
      <c r="E2848" s="779"/>
      <c r="F2848" s="779"/>
      <c r="G2848" s="779"/>
      <c r="H2848" s="779"/>
    </row>
    <row r="2849" spans="3:8" s="146" customFormat="1" ht="12.75">
      <c r="C2849" s="779"/>
      <c r="D2849" s="779"/>
      <c r="E2849" s="779"/>
      <c r="F2849" s="779"/>
      <c r="G2849" s="779"/>
      <c r="H2849" s="779"/>
    </row>
    <row r="2850" spans="3:8" s="146" customFormat="1" ht="12.75">
      <c r="C2850" s="779"/>
      <c r="D2850" s="779"/>
      <c r="E2850" s="779"/>
      <c r="F2850" s="779"/>
      <c r="G2850" s="779"/>
      <c r="H2850" s="779"/>
    </row>
    <row r="2851" spans="3:8" s="146" customFormat="1" ht="12.75">
      <c r="C2851" s="779"/>
      <c r="D2851" s="779"/>
      <c r="E2851" s="779"/>
      <c r="F2851" s="779"/>
      <c r="G2851" s="779"/>
      <c r="H2851" s="779"/>
    </row>
    <row r="2852" spans="3:8" s="146" customFormat="1" ht="12.75">
      <c r="C2852" s="779"/>
      <c r="D2852" s="779"/>
      <c r="E2852" s="779"/>
      <c r="F2852" s="779"/>
      <c r="G2852" s="779"/>
      <c r="H2852" s="779"/>
    </row>
    <row r="2853" spans="3:8" s="146" customFormat="1" ht="12.75">
      <c r="C2853" s="779"/>
      <c r="D2853" s="779"/>
      <c r="E2853" s="779"/>
      <c r="F2853" s="779"/>
      <c r="G2853" s="779"/>
      <c r="H2853" s="779"/>
    </row>
    <row r="2854" spans="3:8" s="146" customFormat="1" ht="12.75">
      <c r="C2854" s="779"/>
      <c r="D2854" s="779"/>
      <c r="E2854" s="779"/>
      <c r="F2854" s="779"/>
      <c r="G2854" s="779"/>
      <c r="H2854" s="779"/>
    </row>
    <row r="2855" spans="3:8" s="146" customFormat="1" ht="12.75">
      <c r="C2855" s="779"/>
      <c r="D2855" s="779"/>
      <c r="E2855" s="779"/>
      <c r="F2855" s="779"/>
      <c r="G2855" s="779"/>
      <c r="H2855" s="779"/>
    </row>
    <row r="2856" spans="3:8" s="146" customFormat="1" ht="12.75">
      <c r="C2856" s="779"/>
      <c r="D2856" s="779"/>
      <c r="E2856" s="779"/>
      <c r="F2856" s="779"/>
      <c r="G2856" s="779"/>
      <c r="H2856" s="779"/>
    </row>
    <row r="2857" spans="3:8" s="146" customFormat="1" ht="12.75">
      <c r="C2857" s="779"/>
      <c r="D2857" s="779"/>
      <c r="E2857" s="779"/>
      <c r="F2857" s="779"/>
      <c r="G2857" s="779"/>
      <c r="H2857" s="779"/>
    </row>
    <row r="2858" spans="3:8" s="146" customFormat="1" ht="12.75">
      <c r="C2858" s="779"/>
      <c r="D2858" s="779"/>
      <c r="E2858" s="779"/>
      <c r="F2858" s="779"/>
      <c r="G2858" s="779"/>
      <c r="H2858" s="779"/>
    </row>
    <row r="2859" spans="3:8" s="146" customFormat="1" ht="12.75">
      <c r="C2859" s="779"/>
      <c r="D2859" s="779"/>
      <c r="E2859" s="779"/>
      <c r="F2859" s="779"/>
      <c r="G2859" s="779"/>
      <c r="H2859" s="779"/>
    </row>
    <row r="2860" spans="3:8" s="146" customFormat="1" ht="12.75">
      <c r="C2860" s="779"/>
      <c r="D2860" s="779"/>
      <c r="E2860" s="779"/>
      <c r="F2860" s="779"/>
      <c r="G2860" s="779"/>
      <c r="H2860" s="779"/>
    </row>
    <row r="2861" spans="3:8" s="146" customFormat="1" ht="12.75">
      <c r="C2861" s="779"/>
      <c r="D2861" s="779"/>
      <c r="E2861" s="779"/>
      <c r="F2861" s="779"/>
      <c r="G2861" s="779"/>
      <c r="H2861" s="779"/>
    </row>
    <row r="2862" spans="3:8" s="146" customFormat="1" ht="12.75">
      <c r="C2862" s="779"/>
      <c r="D2862" s="779"/>
      <c r="E2862" s="779"/>
      <c r="F2862" s="779"/>
      <c r="G2862" s="779"/>
      <c r="H2862" s="779"/>
    </row>
    <row r="2863" spans="3:8" s="146" customFormat="1" ht="12.75">
      <c r="C2863" s="779"/>
      <c r="D2863" s="779"/>
      <c r="E2863" s="779"/>
      <c r="F2863" s="779"/>
      <c r="G2863" s="779"/>
      <c r="H2863" s="779"/>
    </row>
    <row r="2864" spans="3:8" s="146" customFormat="1" ht="12.75">
      <c r="C2864" s="779"/>
      <c r="D2864" s="779"/>
      <c r="E2864" s="779"/>
      <c r="F2864" s="779"/>
      <c r="G2864" s="779"/>
      <c r="H2864" s="779"/>
    </row>
    <row r="2865" spans="3:8" s="146" customFormat="1" ht="12.75">
      <c r="C2865" s="779"/>
      <c r="D2865" s="779"/>
      <c r="E2865" s="779"/>
      <c r="F2865" s="779"/>
      <c r="G2865" s="779"/>
      <c r="H2865" s="779"/>
    </row>
    <row r="2866" spans="3:8" s="146" customFormat="1" ht="12.75">
      <c r="C2866" s="779"/>
      <c r="D2866" s="779"/>
      <c r="E2866" s="779"/>
      <c r="F2866" s="779"/>
      <c r="G2866" s="779"/>
      <c r="H2866" s="779"/>
    </row>
    <row r="2867" spans="3:8" s="146" customFormat="1" ht="12.75">
      <c r="C2867" s="779"/>
      <c r="D2867" s="779"/>
      <c r="E2867" s="779"/>
      <c r="F2867" s="779"/>
      <c r="G2867" s="779"/>
      <c r="H2867" s="779"/>
    </row>
    <row r="2868" spans="3:8" s="146" customFormat="1" ht="12.75">
      <c r="C2868" s="779"/>
      <c r="D2868" s="779"/>
      <c r="E2868" s="779"/>
      <c r="F2868" s="779"/>
      <c r="G2868" s="779"/>
      <c r="H2868" s="779"/>
    </row>
    <row r="2869" spans="3:8" s="146" customFormat="1" ht="12.75">
      <c r="C2869" s="779"/>
      <c r="D2869" s="779"/>
      <c r="E2869" s="779"/>
      <c r="F2869" s="779"/>
      <c r="G2869" s="779"/>
      <c r="H2869" s="779"/>
    </row>
    <row r="2870" spans="3:8" s="146" customFormat="1" ht="12.75">
      <c r="C2870" s="779"/>
      <c r="D2870" s="779"/>
      <c r="E2870" s="779"/>
      <c r="F2870" s="779"/>
      <c r="G2870" s="779"/>
      <c r="H2870" s="779"/>
    </row>
    <row r="2871" spans="3:8" s="146" customFormat="1" ht="12.75">
      <c r="C2871" s="779"/>
      <c r="D2871" s="779"/>
      <c r="E2871" s="779"/>
      <c r="F2871" s="779"/>
      <c r="G2871" s="779"/>
      <c r="H2871" s="779"/>
    </row>
    <row r="2872" spans="3:8" s="146" customFormat="1" ht="12.75">
      <c r="C2872" s="779"/>
      <c r="D2872" s="779"/>
      <c r="E2872" s="779"/>
      <c r="F2872" s="779"/>
      <c r="G2872" s="779"/>
      <c r="H2872" s="779"/>
    </row>
    <row r="2873" spans="3:8" s="146" customFormat="1" ht="12.75">
      <c r="C2873" s="779"/>
      <c r="D2873" s="779"/>
      <c r="E2873" s="779"/>
      <c r="F2873" s="779"/>
      <c r="G2873" s="779"/>
      <c r="H2873" s="779"/>
    </row>
    <row r="2874" spans="3:8" s="146" customFormat="1" ht="12.75">
      <c r="C2874" s="779"/>
      <c r="D2874" s="779"/>
      <c r="E2874" s="779"/>
      <c r="F2874" s="779"/>
      <c r="G2874" s="779"/>
      <c r="H2874" s="779"/>
    </row>
    <row r="2875" spans="3:8" s="146" customFormat="1" ht="12.75">
      <c r="C2875" s="779"/>
      <c r="D2875" s="779"/>
      <c r="E2875" s="779"/>
      <c r="F2875" s="779"/>
      <c r="G2875" s="779"/>
      <c r="H2875" s="779"/>
    </row>
    <row r="2876" spans="3:8" s="146" customFormat="1" ht="12.75">
      <c r="C2876" s="779"/>
      <c r="D2876" s="779"/>
      <c r="E2876" s="779"/>
      <c r="F2876" s="779"/>
      <c r="G2876" s="779"/>
      <c r="H2876" s="779"/>
    </row>
    <row r="2877" spans="3:8" s="146" customFormat="1" ht="12.75">
      <c r="C2877" s="779"/>
      <c r="D2877" s="779"/>
      <c r="E2877" s="779"/>
      <c r="F2877" s="779"/>
      <c r="G2877" s="779"/>
      <c r="H2877" s="779"/>
    </row>
    <row r="2878" spans="3:8" s="146" customFormat="1" ht="12.75">
      <c r="C2878" s="779"/>
      <c r="D2878" s="779"/>
      <c r="E2878" s="779"/>
      <c r="F2878" s="779"/>
      <c r="G2878" s="779"/>
      <c r="H2878" s="779"/>
    </row>
    <row r="2879" spans="3:8" s="146" customFormat="1" ht="12.75">
      <c r="C2879" s="779"/>
      <c r="D2879" s="779"/>
      <c r="E2879" s="779"/>
      <c r="F2879" s="779"/>
      <c r="G2879" s="779"/>
      <c r="H2879" s="779"/>
    </row>
    <row r="2880" spans="3:8" s="146" customFormat="1" ht="12.75">
      <c r="C2880" s="779"/>
      <c r="D2880" s="779"/>
      <c r="E2880" s="779"/>
      <c r="F2880" s="779"/>
      <c r="G2880" s="779"/>
      <c r="H2880" s="779"/>
    </row>
    <row r="2881" spans="3:8" s="146" customFormat="1" ht="12.75">
      <c r="C2881" s="779"/>
      <c r="D2881" s="779"/>
      <c r="E2881" s="779"/>
      <c r="F2881" s="779"/>
      <c r="G2881" s="779"/>
      <c r="H2881" s="779"/>
    </row>
    <row r="2882" spans="3:8" s="146" customFormat="1" ht="12.75">
      <c r="C2882" s="779"/>
      <c r="D2882" s="779"/>
      <c r="E2882" s="779"/>
      <c r="F2882" s="779"/>
      <c r="G2882" s="779"/>
      <c r="H2882" s="779"/>
    </row>
    <row r="2883" spans="3:8" s="146" customFormat="1" ht="12.75">
      <c r="C2883" s="779"/>
      <c r="D2883" s="779"/>
      <c r="E2883" s="779"/>
      <c r="F2883" s="779"/>
      <c r="G2883" s="779"/>
      <c r="H2883" s="779"/>
    </row>
    <row r="2884" spans="3:8" s="146" customFormat="1" ht="12.75">
      <c r="C2884" s="779"/>
      <c r="D2884" s="779"/>
      <c r="E2884" s="779"/>
      <c r="F2884" s="779"/>
      <c r="G2884" s="779"/>
      <c r="H2884" s="779"/>
    </row>
    <row r="2885" spans="3:8" s="146" customFormat="1" ht="12.75">
      <c r="C2885" s="779"/>
      <c r="D2885" s="779"/>
      <c r="E2885" s="779"/>
      <c r="F2885" s="779"/>
      <c r="G2885" s="779"/>
      <c r="H2885" s="779"/>
    </row>
    <row r="2886" spans="3:8" s="146" customFormat="1" ht="12.75">
      <c r="C2886" s="779"/>
      <c r="D2886" s="779"/>
      <c r="E2886" s="779"/>
      <c r="F2886" s="779"/>
      <c r="G2886" s="779"/>
      <c r="H2886" s="779"/>
    </row>
    <row r="2887" spans="3:8" s="146" customFormat="1" ht="12.75">
      <c r="C2887" s="779"/>
      <c r="D2887" s="779"/>
      <c r="E2887" s="779"/>
      <c r="F2887" s="779"/>
      <c r="G2887" s="779"/>
      <c r="H2887" s="779"/>
    </row>
    <row r="2888" spans="3:8" s="146" customFormat="1" ht="12.75">
      <c r="C2888" s="779"/>
      <c r="D2888" s="779"/>
      <c r="E2888" s="779"/>
      <c r="F2888" s="779"/>
      <c r="G2888" s="779"/>
      <c r="H2888" s="779"/>
    </row>
    <row r="2889" spans="3:8" s="146" customFormat="1" ht="12.75">
      <c r="C2889" s="779"/>
      <c r="D2889" s="779"/>
      <c r="E2889" s="779"/>
      <c r="F2889" s="779"/>
      <c r="G2889" s="779"/>
      <c r="H2889" s="779"/>
    </row>
    <row r="2890" spans="3:8" s="146" customFormat="1" ht="12.75">
      <c r="C2890" s="779"/>
      <c r="D2890" s="779"/>
      <c r="E2890" s="779"/>
      <c r="F2890" s="779"/>
      <c r="G2890" s="779"/>
      <c r="H2890" s="779"/>
    </row>
    <row r="2891" spans="3:8" s="146" customFormat="1" ht="12.75">
      <c r="C2891" s="779"/>
      <c r="D2891" s="779"/>
      <c r="E2891" s="779"/>
      <c r="F2891" s="779"/>
      <c r="G2891" s="779"/>
      <c r="H2891" s="779"/>
    </row>
    <row r="2892" spans="3:8" s="146" customFormat="1" ht="12.75">
      <c r="C2892" s="779"/>
      <c r="D2892" s="779"/>
      <c r="E2892" s="779"/>
      <c r="F2892" s="779"/>
      <c r="G2892" s="779"/>
      <c r="H2892" s="779"/>
    </row>
    <row r="2893" spans="3:8" s="146" customFormat="1" ht="12.75">
      <c r="C2893" s="779"/>
      <c r="D2893" s="779"/>
      <c r="E2893" s="779"/>
      <c r="F2893" s="779"/>
      <c r="G2893" s="779"/>
      <c r="H2893" s="779"/>
    </row>
    <row r="2894" spans="3:8" s="146" customFormat="1" ht="12.75">
      <c r="C2894" s="779"/>
      <c r="D2894" s="779"/>
      <c r="E2894" s="779"/>
      <c r="F2894" s="779"/>
      <c r="G2894" s="779"/>
      <c r="H2894" s="779"/>
    </row>
    <row r="2895" spans="3:8" s="146" customFormat="1" ht="12.75">
      <c r="C2895" s="779"/>
      <c r="D2895" s="779"/>
      <c r="E2895" s="779"/>
      <c r="F2895" s="779"/>
      <c r="G2895" s="779"/>
      <c r="H2895" s="779"/>
    </row>
    <row r="2896" spans="3:8" s="146" customFormat="1" ht="12.75">
      <c r="C2896" s="779"/>
      <c r="D2896" s="779"/>
      <c r="E2896" s="779"/>
      <c r="F2896" s="779"/>
      <c r="G2896" s="779"/>
      <c r="H2896" s="779"/>
    </row>
    <row r="2897" spans="3:8" s="146" customFormat="1" ht="12.75">
      <c r="C2897" s="779"/>
      <c r="D2897" s="779"/>
      <c r="E2897" s="779"/>
      <c r="F2897" s="779"/>
      <c r="G2897" s="779"/>
      <c r="H2897" s="779"/>
    </row>
    <row r="2898" spans="3:8" s="146" customFormat="1" ht="12.75">
      <c r="C2898" s="779"/>
      <c r="D2898" s="779"/>
      <c r="E2898" s="779"/>
      <c r="F2898" s="779"/>
      <c r="G2898" s="779"/>
      <c r="H2898" s="779"/>
    </row>
    <row r="2899" spans="3:8" s="146" customFormat="1" ht="12.75">
      <c r="C2899" s="779"/>
      <c r="D2899" s="779"/>
      <c r="E2899" s="779"/>
      <c r="F2899" s="779"/>
      <c r="G2899" s="779"/>
      <c r="H2899" s="779"/>
    </row>
    <row r="2900" spans="3:8" s="146" customFormat="1" ht="12.75">
      <c r="C2900" s="779"/>
      <c r="D2900" s="779"/>
      <c r="E2900" s="779"/>
      <c r="F2900" s="779"/>
      <c r="G2900" s="779"/>
      <c r="H2900" s="779"/>
    </row>
    <row r="2901" spans="3:8" s="146" customFormat="1" ht="12.75">
      <c r="C2901" s="779"/>
      <c r="D2901" s="779"/>
      <c r="E2901" s="779"/>
      <c r="F2901" s="779"/>
      <c r="G2901" s="779"/>
      <c r="H2901" s="779"/>
    </row>
    <row r="2902" spans="3:8" s="146" customFormat="1" ht="12.75">
      <c r="C2902" s="779"/>
      <c r="D2902" s="779"/>
      <c r="E2902" s="779"/>
      <c r="F2902" s="779"/>
      <c r="G2902" s="779"/>
      <c r="H2902" s="779"/>
    </row>
    <row r="2903" spans="3:8" s="146" customFormat="1" ht="12.75">
      <c r="C2903" s="779"/>
      <c r="D2903" s="779"/>
      <c r="E2903" s="779"/>
      <c r="F2903" s="779"/>
      <c r="G2903" s="779"/>
      <c r="H2903" s="779"/>
    </row>
    <row r="2904" spans="3:8" s="146" customFormat="1" ht="12.75">
      <c r="C2904" s="779"/>
      <c r="D2904" s="779"/>
      <c r="E2904" s="779"/>
      <c r="F2904" s="779"/>
      <c r="G2904" s="779"/>
      <c r="H2904" s="779"/>
    </row>
    <row r="2905" spans="3:8" s="146" customFormat="1" ht="12.75">
      <c r="C2905" s="779"/>
      <c r="D2905" s="779"/>
      <c r="E2905" s="779"/>
      <c r="F2905" s="779"/>
      <c r="G2905" s="779"/>
      <c r="H2905" s="779"/>
    </row>
    <row r="2906" spans="3:8" s="146" customFormat="1" ht="12.75">
      <c r="C2906" s="779"/>
      <c r="D2906" s="779"/>
      <c r="E2906" s="779"/>
      <c r="F2906" s="779"/>
      <c r="G2906" s="779"/>
      <c r="H2906" s="779"/>
    </row>
    <row r="2907" spans="3:8" s="146" customFormat="1" ht="12.75">
      <c r="C2907" s="779"/>
      <c r="D2907" s="779"/>
      <c r="E2907" s="779"/>
      <c r="F2907" s="779"/>
      <c r="G2907" s="779"/>
      <c r="H2907" s="779"/>
    </row>
    <row r="2908" spans="3:8" s="146" customFormat="1" ht="12.75">
      <c r="C2908" s="779"/>
      <c r="D2908" s="779"/>
      <c r="E2908" s="779"/>
      <c r="F2908" s="779"/>
      <c r="G2908" s="779"/>
      <c r="H2908" s="779"/>
    </row>
    <row r="2909" spans="3:8" s="146" customFormat="1" ht="12.75">
      <c r="C2909" s="779"/>
      <c r="D2909" s="779"/>
      <c r="E2909" s="779"/>
      <c r="F2909" s="779"/>
      <c r="G2909" s="779"/>
      <c r="H2909" s="779"/>
    </row>
    <row r="2910" spans="3:8" s="146" customFormat="1" ht="12.75">
      <c r="C2910" s="779"/>
      <c r="D2910" s="779"/>
      <c r="E2910" s="779"/>
      <c r="F2910" s="779"/>
      <c r="G2910" s="779"/>
      <c r="H2910" s="779"/>
    </row>
    <row r="2911" spans="3:8" s="146" customFormat="1" ht="12.75">
      <c r="C2911" s="779"/>
      <c r="D2911" s="779"/>
      <c r="E2911" s="779"/>
      <c r="F2911" s="779"/>
      <c r="G2911" s="779"/>
      <c r="H2911" s="779"/>
    </row>
    <row r="2912" spans="3:8" s="146" customFormat="1" ht="12.75">
      <c r="C2912" s="779"/>
      <c r="D2912" s="779"/>
      <c r="E2912" s="779"/>
      <c r="F2912" s="779"/>
      <c r="G2912" s="779"/>
      <c r="H2912" s="779"/>
    </row>
    <row r="2913" spans="3:8" s="146" customFormat="1" ht="12.75">
      <c r="C2913" s="779"/>
      <c r="D2913" s="779"/>
      <c r="E2913" s="779"/>
      <c r="F2913" s="779"/>
      <c r="G2913" s="779"/>
      <c r="H2913" s="779"/>
    </row>
    <row r="2914" spans="3:8" s="146" customFormat="1" ht="12.75">
      <c r="C2914" s="779"/>
      <c r="D2914" s="779"/>
      <c r="E2914" s="779"/>
      <c r="F2914" s="779"/>
      <c r="G2914" s="779"/>
      <c r="H2914" s="779"/>
    </row>
    <row r="2915" spans="3:8" s="146" customFormat="1" ht="12.75">
      <c r="C2915" s="779"/>
      <c r="D2915" s="779"/>
      <c r="E2915" s="779"/>
      <c r="F2915" s="779"/>
      <c r="G2915" s="779"/>
      <c r="H2915" s="779"/>
    </row>
    <row r="2916" spans="3:8" s="146" customFormat="1" ht="12.75">
      <c r="C2916" s="779"/>
      <c r="D2916" s="779"/>
      <c r="E2916" s="779"/>
      <c r="F2916" s="779"/>
      <c r="G2916" s="779"/>
      <c r="H2916" s="779"/>
    </row>
    <row r="2917" spans="3:8" s="146" customFormat="1" ht="12.75">
      <c r="C2917" s="779"/>
      <c r="D2917" s="779"/>
      <c r="E2917" s="779"/>
      <c r="F2917" s="779"/>
      <c r="G2917" s="779"/>
      <c r="H2917" s="779"/>
    </row>
    <row r="2918" spans="3:8" s="146" customFormat="1" ht="12.75">
      <c r="C2918" s="779"/>
      <c r="D2918" s="779"/>
      <c r="E2918" s="779"/>
      <c r="F2918" s="779"/>
      <c r="G2918" s="779"/>
      <c r="H2918" s="779"/>
    </row>
    <row r="2919" spans="3:8" s="146" customFormat="1" ht="12.75">
      <c r="C2919" s="779"/>
      <c r="D2919" s="779"/>
      <c r="E2919" s="779"/>
      <c r="F2919" s="779"/>
      <c r="G2919" s="779"/>
      <c r="H2919" s="779"/>
    </row>
    <row r="2920" spans="3:8" s="146" customFormat="1" ht="12.75">
      <c r="C2920" s="779"/>
      <c r="D2920" s="779"/>
      <c r="E2920" s="779"/>
      <c r="F2920" s="779"/>
      <c r="G2920" s="779"/>
      <c r="H2920" s="779"/>
    </row>
    <row r="2921" spans="3:8" s="146" customFormat="1" ht="12.75">
      <c r="C2921" s="779"/>
      <c r="D2921" s="779"/>
      <c r="E2921" s="779"/>
      <c r="F2921" s="779"/>
      <c r="G2921" s="779"/>
      <c r="H2921" s="779"/>
    </row>
    <row r="2922" spans="3:8" s="146" customFormat="1" ht="12.75">
      <c r="C2922" s="779"/>
      <c r="D2922" s="779"/>
      <c r="E2922" s="779"/>
      <c r="F2922" s="779"/>
      <c r="G2922" s="779"/>
      <c r="H2922" s="779"/>
    </row>
    <row r="2923" spans="3:8" s="146" customFormat="1" ht="12.75">
      <c r="C2923" s="779"/>
      <c r="D2923" s="779"/>
      <c r="E2923" s="779"/>
      <c r="F2923" s="779"/>
      <c r="G2923" s="779"/>
      <c r="H2923" s="779"/>
    </row>
    <row r="2924" spans="3:8" s="146" customFormat="1" ht="12.75">
      <c r="C2924" s="779"/>
      <c r="D2924" s="779"/>
      <c r="E2924" s="779"/>
      <c r="F2924" s="779"/>
      <c r="G2924" s="779"/>
      <c r="H2924" s="779"/>
    </row>
    <row r="2925" spans="3:8" s="146" customFormat="1" ht="12.75">
      <c r="C2925" s="779"/>
      <c r="D2925" s="779"/>
      <c r="E2925" s="779"/>
      <c r="F2925" s="779"/>
      <c r="G2925" s="779"/>
      <c r="H2925" s="779"/>
    </row>
    <row r="2926" spans="3:8" s="146" customFormat="1" ht="12.75">
      <c r="C2926" s="779"/>
      <c r="D2926" s="779"/>
      <c r="E2926" s="779"/>
      <c r="F2926" s="779"/>
      <c r="G2926" s="779"/>
      <c r="H2926" s="779"/>
    </row>
    <row r="2927" spans="3:8" s="146" customFormat="1" ht="12.75">
      <c r="C2927" s="779"/>
      <c r="D2927" s="779"/>
      <c r="E2927" s="779"/>
      <c r="F2927" s="779"/>
      <c r="G2927" s="779"/>
      <c r="H2927" s="779"/>
    </row>
    <row r="2928" spans="3:8" s="146" customFormat="1" ht="12.75">
      <c r="C2928" s="779"/>
      <c r="D2928" s="779"/>
      <c r="E2928" s="779"/>
      <c r="F2928" s="779"/>
      <c r="G2928" s="779"/>
      <c r="H2928" s="779"/>
    </row>
    <row r="2929" spans="3:8" s="146" customFormat="1" ht="12.75">
      <c r="C2929" s="779"/>
      <c r="D2929" s="779"/>
      <c r="E2929" s="779"/>
      <c r="F2929" s="779"/>
      <c r="G2929" s="779"/>
      <c r="H2929" s="779"/>
    </row>
    <row r="2930" spans="3:8" s="146" customFormat="1" ht="12.75">
      <c r="C2930" s="779"/>
      <c r="D2930" s="779"/>
      <c r="E2930" s="779"/>
      <c r="F2930" s="779"/>
      <c r="G2930" s="779"/>
      <c r="H2930" s="779"/>
    </row>
    <row r="2931" spans="3:8" s="146" customFormat="1" ht="12.75">
      <c r="C2931" s="779"/>
      <c r="D2931" s="779"/>
      <c r="E2931" s="779"/>
      <c r="F2931" s="779"/>
      <c r="G2931" s="779"/>
      <c r="H2931" s="779"/>
    </row>
    <row r="2932" spans="3:8" s="146" customFormat="1" ht="12.75">
      <c r="C2932" s="779"/>
      <c r="D2932" s="779"/>
      <c r="E2932" s="779"/>
      <c r="F2932" s="779"/>
      <c r="G2932" s="779"/>
      <c r="H2932" s="779"/>
    </row>
    <row r="2933" spans="3:8" s="146" customFormat="1" ht="12.75">
      <c r="C2933" s="779"/>
      <c r="D2933" s="779"/>
      <c r="E2933" s="779"/>
      <c r="F2933" s="779"/>
      <c r="G2933" s="779"/>
      <c r="H2933" s="779"/>
    </row>
    <row r="2934" spans="3:8" s="146" customFormat="1" ht="12.75">
      <c r="C2934" s="779"/>
      <c r="D2934" s="779"/>
      <c r="E2934" s="779"/>
      <c r="F2934" s="779"/>
      <c r="G2934" s="779"/>
      <c r="H2934" s="779"/>
    </row>
    <row r="2935" spans="3:8" s="146" customFormat="1" ht="12.75">
      <c r="C2935" s="779"/>
      <c r="D2935" s="779"/>
      <c r="E2935" s="779"/>
      <c r="F2935" s="779"/>
      <c r="G2935" s="779"/>
      <c r="H2935" s="779"/>
    </row>
    <row r="2936" spans="3:8" s="146" customFormat="1" ht="12.75">
      <c r="C2936" s="779"/>
      <c r="D2936" s="779"/>
      <c r="E2936" s="779"/>
      <c r="F2936" s="779"/>
      <c r="G2936" s="779"/>
      <c r="H2936" s="779"/>
    </row>
    <row r="2937" spans="3:8" s="146" customFormat="1" ht="12.75">
      <c r="C2937" s="779"/>
      <c r="D2937" s="779"/>
      <c r="E2937" s="779"/>
      <c r="F2937" s="779"/>
      <c r="G2937" s="779"/>
      <c r="H2937" s="779"/>
    </row>
    <row r="2938" spans="3:8" s="146" customFormat="1" ht="12.75">
      <c r="C2938" s="779"/>
      <c r="D2938" s="779"/>
      <c r="E2938" s="779"/>
      <c r="F2938" s="779"/>
      <c r="G2938" s="779"/>
      <c r="H2938" s="779"/>
    </row>
    <row r="2939" spans="3:8" s="146" customFormat="1" ht="12.75">
      <c r="C2939" s="779"/>
      <c r="D2939" s="779"/>
      <c r="E2939" s="779"/>
      <c r="F2939" s="779"/>
      <c r="G2939" s="779"/>
      <c r="H2939" s="779"/>
    </row>
    <row r="2940" spans="3:8" s="146" customFormat="1" ht="12.75">
      <c r="C2940" s="779"/>
      <c r="D2940" s="779"/>
      <c r="E2940" s="779"/>
      <c r="F2940" s="779"/>
      <c r="G2940" s="779"/>
      <c r="H2940" s="779"/>
    </row>
    <row r="2941" spans="3:8" s="146" customFormat="1" ht="12.75">
      <c r="C2941" s="779"/>
      <c r="D2941" s="779"/>
      <c r="E2941" s="779"/>
      <c r="F2941" s="779"/>
      <c r="G2941" s="779"/>
      <c r="H2941" s="779"/>
    </row>
    <row r="2942" spans="3:8" s="146" customFormat="1" ht="12.75">
      <c r="C2942" s="779"/>
      <c r="D2942" s="779"/>
      <c r="E2942" s="779"/>
      <c r="F2942" s="779"/>
      <c r="G2942" s="779"/>
      <c r="H2942" s="779"/>
    </row>
    <row r="2943" spans="3:8" s="146" customFormat="1" ht="12.75">
      <c r="C2943" s="779"/>
      <c r="D2943" s="779"/>
      <c r="E2943" s="779"/>
      <c r="F2943" s="779"/>
      <c r="G2943" s="779"/>
      <c r="H2943" s="779"/>
    </row>
    <row r="2944" spans="3:8" s="146" customFormat="1" ht="12.75">
      <c r="C2944" s="779"/>
      <c r="D2944" s="779"/>
      <c r="E2944" s="779"/>
      <c r="F2944" s="779"/>
      <c r="G2944" s="779"/>
      <c r="H2944" s="779"/>
    </row>
    <row r="2945" spans="3:8" s="146" customFormat="1" ht="12.75">
      <c r="C2945" s="779"/>
      <c r="D2945" s="779"/>
      <c r="E2945" s="779"/>
      <c r="F2945" s="779"/>
      <c r="G2945" s="779"/>
      <c r="H2945" s="779"/>
    </row>
    <row r="2946" spans="3:8" s="146" customFormat="1" ht="12.75">
      <c r="C2946" s="779"/>
      <c r="D2946" s="779"/>
      <c r="E2946" s="779"/>
      <c r="F2946" s="779"/>
      <c r="G2946" s="779"/>
      <c r="H2946" s="779"/>
    </row>
    <row r="2947" spans="3:8" s="146" customFormat="1" ht="12.75">
      <c r="C2947" s="779"/>
      <c r="D2947" s="779"/>
      <c r="E2947" s="779"/>
      <c r="F2947" s="779"/>
      <c r="G2947" s="779"/>
      <c r="H2947" s="779"/>
    </row>
    <row r="2948" spans="3:8" s="146" customFormat="1" ht="12.75">
      <c r="C2948" s="779"/>
      <c r="D2948" s="779"/>
      <c r="E2948" s="779"/>
      <c r="F2948" s="779"/>
      <c r="G2948" s="779"/>
      <c r="H2948" s="779"/>
    </row>
    <row r="2949" spans="3:8" s="146" customFormat="1" ht="12.75">
      <c r="C2949" s="779"/>
      <c r="D2949" s="779"/>
      <c r="E2949" s="779"/>
      <c r="F2949" s="779"/>
      <c r="G2949" s="779"/>
      <c r="H2949" s="779"/>
    </row>
    <row r="2950" spans="3:8" s="146" customFormat="1" ht="12.75">
      <c r="C2950" s="779"/>
      <c r="D2950" s="779"/>
      <c r="E2950" s="779"/>
      <c r="F2950" s="779"/>
      <c r="G2950" s="779"/>
      <c r="H2950" s="779"/>
    </row>
    <row r="2951" spans="3:8" s="146" customFormat="1" ht="12.75">
      <c r="C2951" s="779"/>
      <c r="D2951" s="779"/>
      <c r="E2951" s="779"/>
      <c r="F2951" s="779"/>
      <c r="G2951" s="779"/>
      <c r="H2951" s="779"/>
    </row>
    <row r="2952" spans="3:8" s="146" customFormat="1" ht="12.75">
      <c r="C2952" s="779"/>
      <c r="D2952" s="779"/>
      <c r="E2952" s="779"/>
      <c r="F2952" s="779"/>
      <c r="G2952" s="779"/>
      <c r="H2952" s="779"/>
    </row>
    <row r="2953" spans="3:8" s="146" customFormat="1" ht="12.75">
      <c r="C2953" s="779"/>
      <c r="D2953" s="779"/>
      <c r="E2953" s="779"/>
      <c r="F2953" s="779"/>
      <c r="G2953" s="779"/>
      <c r="H2953" s="779"/>
    </row>
    <row r="2954" spans="3:8" s="146" customFormat="1" ht="12.75">
      <c r="C2954" s="779"/>
      <c r="D2954" s="779"/>
      <c r="E2954" s="779"/>
      <c r="F2954" s="779"/>
      <c r="G2954" s="779"/>
      <c r="H2954" s="779"/>
    </row>
    <row r="2955" spans="3:8" s="146" customFormat="1" ht="12.75">
      <c r="C2955" s="779"/>
      <c r="D2955" s="779"/>
      <c r="E2955" s="779"/>
      <c r="F2955" s="779"/>
      <c r="G2955" s="779"/>
      <c r="H2955" s="779"/>
    </row>
    <row r="2956" spans="3:8" s="146" customFormat="1" ht="12.75">
      <c r="C2956" s="779"/>
      <c r="D2956" s="779"/>
      <c r="E2956" s="779"/>
      <c r="F2956" s="779"/>
      <c r="G2956" s="779"/>
      <c r="H2956" s="779"/>
    </row>
    <row r="2957" spans="3:8" s="146" customFormat="1" ht="12.75">
      <c r="C2957" s="779"/>
      <c r="D2957" s="779"/>
      <c r="E2957" s="779"/>
      <c r="F2957" s="779"/>
      <c r="G2957" s="779"/>
      <c r="H2957" s="779"/>
    </row>
    <row r="2958" spans="3:8" s="146" customFormat="1" ht="12.75">
      <c r="C2958" s="779"/>
      <c r="D2958" s="779"/>
      <c r="E2958" s="779"/>
      <c r="F2958" s="779"/>
      <c r="G2958" s="779"/>
      <c r="H2958" s="779"/>
    </row>
    <row r="2959" spans="3:8" s="146" customFormat="1" ht="12.75">
      <c r="C2959" s="779"/>
      <c r="D2959" s="779"/>
      <c r="E2959" s="779"/>
      <c r="F2959" s="779"/>
      <c r="G2959" s="779"/>
      <c r="H2959" s="779"/>
    </row>
    <row r="2960" spans="3:8" s="146" customFormat="1" ht="12.75">
      <c r="C2960" s="779"/>
      <c r="D2960" s="779"/>
      <c r="E2960" s="779"/>
      <c r="F2960" s="779"/>
      <c r="G2960" s="779"/>
      <c r="H2960" s="779"/>
    </row>
    <row r="2961" spans="3:8" s="146" customFormat="1" ht="12.75">
      <c r="C2961" s="779"/>
      <c r="D2961" s="779"/>
      <c r="E2961" s="779"/>
      <c r="F2961" s="779"/>
      <c r="G2961" s="779"/>
      <c r="H2961" s="779"/>
    </row>
    <row r="2962" spans="3:8" s="146" customFormat="1" ht="12.75">
      <c r="C2962" s="779"/>
      <c r="D2962" s="779"/>
      <c r="E2962" s="779"/>
      <c r="F2962" s="779"/>
      <c r="G2962" s="779"/>
      <c r="H2962" s="779"/>
    </row>
    <row r="2963" spans="3:8" s="146" customFormat="1" ht="12.75">
      <c r="C2963" s="779"/>
      <c r="D2963" s="779"/>
      <c r="E2963" s="779"/>
      <c r="F2963" s="779"/>
      <c r="G2963" s="779"/>
      <c r="H2963" s="779"/>
    </row>
    <row r="2964" spans="3:8" s="146" customFormat="1" ht="12.75">
      <c r="C2964" s="779"/>
      <c r="D2964" s="779"/>
      <c r="E2964" s="779"/>
      <c r="F2964" s="779"/>
      <c r="G2964" s="779"/>
      <c r="H2964" s="779"/>
    </row>
    <row r="2965" spans="3:8" s="146" customFormat="1" ht="12.75">
      <c r="C2965" s="779"/>
      <c r="D2965" s="779"/>
      <c r="E2965" s="779"/>
      <c r="F2965" s="779"/>
      <c r="G2965" s="779"/>
      <c r="H2965" s="779"/>
    </row>
    <row r="2966" spans="3:8" s="146" customFormat="1" ht="12.75">
      <c r="C2966" s="779"/>
      <c r="D2966" s="779"/>
      <c r="E2966" s="779"/>
      <c r="F2966" s="779"/>
      <c r="G2966" s="779"/>
      <c r="H2966" s="779"/>
    </row>
    <row r="2967" spans="3:8" s="146" customFormat="1" ht="12.75">
      <c r="C2967" s="779"/>
      <c r="D2967" s="779"/>
      <c r="E2967" s="779"/>
      <c r="F2967" s="779"/>
      <c r="G2967" s="779"/>
      <c r="H2967" s="779"/>
    </row>
    <row r="2968" spans="3:8" s="146" customFormat="1" ht="12.75">
      <c r="C2968" s="779"/>
      <c r="D2968" s="779"/>
      <c r="E2968" s="779"/>
      <c r="F2968" s="779"/>
      <c r="G2968" s="779"/>
      <c r="H2968" s="779"/>
    </row>
    <row r="2969" spans="3:8" s="146" customFormat="1" ht="12.75">
      <c r="C2969" s="779"/>
      <c r="D2969" s="779"/>
      <c r="E2969" s="779"/>
      <c r="F2969" s="779"/>
      <c r="G2969" s="779"/>
      <c r="H2969" s="779"/>
    </row>
    <row r="2970" spans="3:8" s="146" customFormat="1" ht="12.75">
      <c r="C2970" s="779"/>
      <c r="D2970" s="779"/>
      <c r="E2970" s="779"/>
      <c r="F2970" s="779"/>
      <c r="G2970" s="779"/>
      <c r="H2970" s="779"/>
    </row>
    <row r="2971" spans="3:8" s="146" customFormat="1" ht="12.75">
      <c r="C2971" s="779"/>
      <c r="D2971" s="779"/>
      <c r="E2971" s="779"/>
      <c r="F2971" s="779"/>
      <c r="G2971" s="779"/>
      <c r="H2971" s="779"/>
    </row>
    <row r="2972" spans="3:8" s="146" customFormat="1" ht="12.75">
      <c r="C2972" s="779"/>
      <c r="D2972" s="779"/>
      <c r="E2972" s="779"/>
      <c r="F2972" s="779"/>
      <c r="G2972" s="779"/>
      <c r="H2972" s="779"/>
    </row>
    <row r="2973" spans="3:8" s="146" customFormat="1" ht="12.75">
      <c r="C2973" s="779"/>
      <c r="D2973" s="779"/>
      <c r="E2973" s="779"/>
      <c r="F2973" s="779"/>
      <c r="G2973" s="779"/>
      <c r="H2973" s="779"/>
    </row>
    <row r="2974" spans="3:8" s="146" customFormat="1" ht="12.75">
      <c r="C2974" s="779"/>
      <c r="D2974" s="779"/>
      <c r="E2974" s="779"/>
      <c r="F2974" s="779"/>
      <c r="G2974" s="779"/>
      <c r="H2974" s="779"/>
    </row>
    <row r="2975" spans="3:8" s="146" customFormat="1" ht="12.75">
      <c r="C2975" s="779"/>
      <c r="D2975" s="779"/>
      <c r="E2975" s="779"/>
      <c r="F2975" s="779"/>
      <c r="G2975" s="779"/>
      <c r="H2975" s="779"/>
    </row>
    <row r="2976" spans="3:8" s="146" customFormat="1" ht="12.75">
      <c r="C2976" s="779"/>
      <c r="D2976" s="779"/>
      <c r="E2976" s="779"/>
      <c r="F2976" s="779"/>
      <c r="G2976" s="779"/>
      <c r="H2976" s="779"/>
    </row>
    <row r="2977" spans="3:8" s="146" customFormat="1" ht="12.75">
      <c r="C2977" s="779"/>
      <c r="D2977" s="779"/>
      <c r="E2977" s="779"/>
      <c r="F2977" s="779"/>
      <c r="G2977" s="779"/>
      <c r="H2977" s="779"/>
    </row>
    <row r="2978" spans="3:8" s="146" customFormat="1" ht="12.75">
      <c r="C2978" s="779"/>
      <c r="D2978" s="779"/>
      <c r="E2978" s="779"/>
      <c r="F2978" s="779"/>
      <c r="G2978" s="779"/>
      <c r="H2978" s="779"/>
    </row>
    <row r="2979" spans="3:8" s="146" customFormat="1" ht="12.75">
      <c r="C2979" s="779"/>
      <c r="D2979" s="779"/>
      <c r="E2979" s="779"/>
      <c r="F2979" s="779"/>
      <c r="G2979" s="779"/>
      <c r="H2979" s="779"/>
    </row>
    <row r="2980" spans="3:8" s="146" customFormat="1" ht="12.75">
      <c r="C2980" s="779"/>
      <c r="D2980" s="779"/>
      <c r="E2980" s="779"/>
      <c r="F2980" s="779"/>
      <c r="G2980" s="779"/>
      <c r="H2980" s="779"/>
    </row>
    <row r="2981" spans="3:8" s="146" customFormat="1" ht="12.75">
      <c r="C2981" s="779"/>
      <c r="D2981" s="779"/>
      <c r="E2981" s="779"/>
      <c r="F2981" s="779"/>
      <c r="G2981" s="779"/>
      <c r="H2981" s="779"/>
    </row>
    <row r="2982" spans="3:8" s="146" customFormat="1" ht="12.75">
      <c r="C2982" s="779"/>
      <c r="D2982" s="779"/>
      <c r="E2982" s="779"/>
      <c r="F2982" s="779"/>
      <c r="G2982" s="779"/>
      <c r="H2982" s="779"/>
    </row>
    <row r="2983" spans="3:8" s="146" customFormat="1" ht="12.75">
      <c r="C2983" s="779"/>
      <c r="D2983" s="779"/>
      <c r="E2983" s="779"/>
      <c r="F2983" s="779"/>
      <c r="G2983" s="779"/>
      <c r="H2983" s="779"/>
    </row>
    <row r="2984" spans="3:8" s="146" customFormat="1" ht="12.75">
      <c r="C2984" s="779"/>
      <c r="D2984" s="779"/>
      <c r="E2984" s="779"/>
      <c r="F2984" s="779"/>
      <c r="G2984" s="779"/>
      <c r="H2984" s="779"/>
    </row>
    <row r="2985" spans="3:8" s="146" customFormat="1" ht="12.75">
      <c r="C2985" s="779"/>
      <c r="D2985" s="779"/>
      <c r="E2985" s="779"/>
      <c r="F2985" s="779"/>
      <c r="G2985" s="779"/>
      <c r="H2985" s="779"/>
    </row>
    <row r="2986" spans="3:8" s="146" customFormat="1" ht="12.75">
      <c r="C2986" s="779"/>
      <c r="D2986" s="779"/>
      <c r="E2986" s="779"/>
      <c r="F2986" s="779"/>
      <c r="G2986" s="779"/>
      <c r="H2986" s="779"/>
    </row>
    <row r="2987" spans="3:8" s="146" customFormat="1" ht="12.75">
      <c r="C2987" s="779"/>
      <c r="D2987" s="779"/>
      <c r="E2987" s="779"/>
      <c r="F2987" s="779"/>
      <c r="G2987" s="779"/>
      <c r="H2987" s="779"/>
    </row>
    <row r="2988" spans="3:8" s="146" customFormat="1" ht="12.75">
      <c r="C2988" s="779"/>
      <c r="D2988" s="779"/>
      <c r="E2988" s="779"/>
      <c r="F2988" s="779"/>
      <c r="G2988" s="779"/>
      <c r="H2988" s="779"/>
    </row>
    <row r="2989" spans="3:8" s="146" customFormat="1" ht="12.75">
      <c r="C2989" s="779"/>
      <c r="D2989" s="779"/>
      <c r="E2989" s="779"/>
      <c r="F2989" s="779"/>
      <c r="G2989" s="779"/>
      <c r="H2989" s="779"/>
    </row>
    <row r="2990" spans="3:8" s="146" customFormat="1" ht="12.75">
      <c r="C2990" s="779"/>
      <c r="D2990" s="779"/>
      <c r="E2990" s="779"/>
      <c r="F2990" s="779"/>
      <c r="G2990" s="779"/>
      <c r="H2990" s="779"/>
    </row>
    <row r="2991" spans="3:8" s="146" customFormat="1" ht="12.75">
      <c r="C2991" s="779"/>
      <c r="D2991" s="779"/>
      <c r="E2991" s="779"/>
      <c r="F2991" s="779"/>
      <c r="G2991" s="779"/>
      <c r="H2991" s="779"/>
    </row>
    <row r="2992" spans="3:8" s="146" customFormat="1" ht="12.75">
      <c r="C2992" s="779"/>
      <c r="D2992" s="779"/>
      <c r="E2992" s="779"/>
      <c r="F2992" s="779"/>
      <c r="G2992" s="779"/>
      <c r="H2992" s="779"/>
    </row>
    <row r="2993" spans="3:8" s="146" customFormat="1" ht="12.75">
      <c r="C2993" s="779"/>
      <c r="D2993" s="779"/>
      <c r="E2993" s="779"/>
      <c r="F2993" s="779"/>
      <c r="G2993" s="779"/>
      <c r="H2993" s="779"/>
    </row>
    <row r="2994" spans="3:8" s="146" customFormat="1" ht="12.75">
      <c r="C2994" s="779"/>
      <c r="D2994" s="779"/>
      <c r="E2994" s="779"/>
      <c r="F2994" s="779"/>
      <c r="G2994" s="779"/>
      <c r="H2994" s="779"/>
    </row>
    <row r="2995" spans="3:8" s="146" customFormat="1" ht="12.75">
      <c r="C2995" s="779"/>
      <c r="D2995" s="779"/>
      <c r="E2995" s="779"/>
      <c r="F2995" s="779"/>
      <c r="G2995" s="779"/>
      <c r="H2995" s="779"/>
    </row>
    <row r="2996" spans="3:8" s="146" customFormat="1" ht="12.75">
      <c r="C2996" s="779"/>
      <c r="D2996" s="779"/>
      <c r="E2996" s="779"/>
      <c r="F2996" s="779"/>
      <c r="G2996" s="779"/>
      <c r="H2996" s="779"/>
    </row>
    <row r="2997" spans="3:8" s="146" customFormat="1" ht="12.75">
      <c r="C2997" s="779"/>
      <c r="D2997" s="779"/>
      <c r="E2997" s="779"/>
      <c r="F2997" s="779"/>
      <c r="G2997" s="779"/>
      <c r="H2997" s="779"/>
    </row>
    <row r="2998" spans="3:8" s="146" customFormat="1" ht="12.75">
      <c r="C2998" s="779"/>
      <c r="D2998" s="779"/>
      <c r="E2998" s="779"/>
      <c r="F2998" s="779"/>
      <c r="G2998" s="779"/>
      <c r="H2998" s="779"/>
    </row>
    <row r="2999" spans="3:8" s="146" customFormat="1" ht="12.75">
      <c r="C2999" s="779"/>
      <c r="D2999" s="779"/>
      <c r="E2999" s="779"/>
      <c r="F2999" s="779"/>
      <c r="G2999" s="779"/>
      <c r="H2999" s="779"/>
    </row>
    <row r="3000" spans="3:8" s="146" customFormat="1" ht="12.75">
      <c r="C3000" s="779"/>
      <c r="D3000" s="779"/>
      <c r="E3000" s="779"/>
      <c r="F3000" s="779"/>
      <c r="G3000" s="779"/>
      <c r="H3000" s="779"/>
    </row>
    <row r="3001" spans="3:8" s="146" customFormat="1" ht="12.75">
      <c r="C3001" s="779"/>
      <c r="D3001" s="779"/>
      <c r="E3001" s="779"/>
      <c r="F3001" s="779"/>
      <c r="G3001" s="779"/>
      <c r="H3001" s="779"/>
    </row>
    <row r="3002" spans="3:8" s="146" customFormat="1" ht="12.75">
      <c r="C3002" s="779"/>
      <c r="D3002" s="779"/>
      <c r="E3002" s="779"/>
      <c r="F3002" s="779"/>
      <c r="G3002" s="779"/>
      <c r="H3002" s="779"/>
    </row>
    <row r="3003" spans="3:8" s="146" customFormat="1" ht="12.75">
      <c r="C3003" s="779"/>
      <c r="D3003" s="779"/>
      <c r="E3003" s="779"/>
      <c r="F3003" s="779"/>
      <c r="G3003" s="779"/>
      <c r="H3003" s="779"/>
    </row>
    <row r="3004" spans="3:8" s="146" customFormat="1" ht="12.75">
      <c r="C3004" s="779"/>
      <c r="D3004" s="779"/>
      <c r="E3004" s="779"/>
      <c r="F3004" s="779"/>
      <c r="G3004" s="779"/>
      <c r="H3004" s="779"/>
    </row>
    <row r="3005" spans="3:8" s="146" customFormat="1" ht="12.75">
      <c r="C3005" s="779"/>
      <c r="D3005" s="779"/>
      <c r="E3005" s="779"/>
      <c r="F3005" s="779"/>
      <c r="G3005" s="779"/>
      <c r="H3005" s="779"/>
    </row>
    <row r="3006" spans="3:8" s="146" customFormat="1" ht="12.75">
      <c r="C3006" s="779"/>
      <c r="D3006" s="779"/>
      <c r="E3006" s="779"/>
      <c r="F3006" s="779"/>
      <c r="G3006" s="779"/>
      <c r="H3006" s="779"/>
    </row>
    <row r="3007" spans="3:8" s="146" customFormat="1" ht="12.75">
      <c r="C3007" s="779"/>
      <c r="D3007" s="779"/>
      <c r="E3007" s="779"/>
      <c r="F3007" s="779"/>
      <c r="G3007" s="779"/>
      <c r="H3007" s="779"/>
    </row>
    <row r="3008" spans="3:8" s="146" customFormat="1" ht="12.75">
      <c r="C3008" s="779"/>
      <c r="D3008" s="779"/>
      <c r="E3008" s="779"/>
      <c r="F3008" s="779"/>
      <c r="G3008" s="779"/>
      <c r="H3008" s="779"/>
    </row>
    <row r="3009" spans="3:8" s="146" customFormat="1" ht="12.75">
      <c r="C3009" s="779"/>
      <c r="D3009" s="779"/>
      <c r="E3009" s="779"/>
      <c r="F3009" s="779"/>
      <c r="G3009" s="779"/>
      <c r="H3009" s="779"/>
    </row>
    <row r="3010" spans="3:8" s="146" customFormat="1" ht="12.75">
      <c r="C3010" s="779"/>
      <c r="D3010" s="779"/>
      <c r="E3010" s="779"/>
      <c r="F3010" s="779"/>
      <c r="G3010" s="779"/>
      <c r="H3010" s="779"/>
    </row>
    <row r="3011" spans="3:8" s="146" customFormat="1" ht="12.75">
      <c r="C3011" s="779"/>
      <c r="D3011" s="779"/>
      <c r="E3011" s="779"/>
      <c r="F3011" s="779"/>
      <c r="G3011" s="779"/>
      <c r="H3011" s="779"/>
    </row>
    <row r="3012" spans="3:8" s="146" customFormat="1" ht="12.75">
      <c r="C3012" s="779"/>
      <c r="D3012" s="779"/>
      <c r="E3012" s="779"/>
      <c r="F3012" s="779"/>
      <c r="G3012" s="779"/>
      <c r="H3012" s="779"/>
    </row>
    <row r="3013" spans="3:8" s="146" customFormat="1" ht="12.75">
      <c r="C3013" s="779"/>
      <c r="D3013" s="779"/>
      <c r="E3013" s="779"/>
      <c r="F3013" s="779"/>
      <c r="G3013" s="779"/>
      <c r="H3013" s="779"/>
    </row>
    <row r="3014" spans="3:8" s="146" customFormat="1" ht="12.75">
      <c r="C3014" s="779"/>
      <c r="D3014" s="779"/>
      <c r="E3014" s="779"/>
      <c r="F3014" s="779"/>
      <c r="G3014" s="779"/>
      <c r="H3014" s="779"/>
    </row>
    <row r="3015" spans="3:8" s="146" customFormat="1" ht="12.75">
      <c r="C3015" s="779"/>
      <c r="D3015" s="779"/>
      <c r="E3015" s="779"/>
      <c r="F3015" s="779"/>
      <c r="G3015" s="779"/>
      <c r="H3015" s="779"/>
    </row>
    <row r="3016" spans="3:8" s="146" customFormat="1" ht="12.75">
      <c r="C3016" s="779"/>
      <c r="D3016" s="779"/>
      <c r="E3016" s="779"/>
      <c r="F3016" s="779"/>
      <c r="G3016" s="779"/>
      <c r="H3016" s="779"/>
    </row>
    <row r="3017" spans="3:8" s="146" customFormat="1" ht="12.75">
      <c r="C3017" s="779"/>
      <c r="D3017" s="779"/>
      <c r="E3017" s="779"/>
      <c r="F3017" s="779"/>
      <c r="G3017" s="779"/>
      <c r="H3017" s="779"/>
    </row>
    <row r="3018" spans="3:8" s="146" customFormat="1" ht="12.75">
      <c r="C3018" s="779"/>
      <c r="D3018" s="779"/>
      <c r="E3018" s="779"/>
      <c r="F3018" s="779"/>
      <c r="G3018" s="779"/>
      <c r="H3018" s="779"/>
    </row>
    <row r="3019" spans="3:8" s="146" customFormat="1" ht="12.75">
      <c r="C3019" s="779"/>
      <c r="D3019" s="779"/>
      <c r="E3019" s="779"/>
      <c r="F3019" s="779"/>
      <c r="G3019" s="779"/>
      <c r="H3019" s="779"/>
    </row>
    <row r="3020" spans="3:8" s="146" customFormat="1" ht="12.75">
      <c r="C3020" s="779"/>
      <c r="D3020" s="779"/>
      <c r="E3020" s="779"/>
      <c r="F3020" s="779"/>
      <c r="G3020" s="779"/>
      <c r="H3020" s="779"/>
    </row>
    <row r="3021" spans="3:8" s="146" customFormat="1" ht="12.75">
      <c r="C3021" s="779"/>
      <c r="D3021" s="779"/>
      <c r="E3021" s="779"/>
      <c r="F3021" s="779"/>
      <c r="G3021" s="779"/>
      <c r="H3021" s="779"/>
    </row>
    <row r="3022" spans="3:8" s="146" customFormat="1" ht="12.75">
      <c r="C3022" s="779"/>
      <c r="D3022" s="779"/>
      <c r="E3022" s="779"/>
      <c r="F3022" s="779"/>
      <c r="G3022" s="779"/>
      <c r="H3022" s="779"/>
    </row>
    <row r="3023" spans="3:8" s="146" customFormat="1" ht="12.75">
      <c r="C3023" s="779"/>
      <c r="D3023" s="779"/>
      <c r="E3023" s="779"/>
      <c r="F3023" s="779"/>
      <c r="G3023" s="779"/>
      <c r="H3023" s="779"/>
    </row>
    <row r="3024" spans="3:8" s="146" customFormat="1" ht="12.75">
      <c r="C3024" s="779"/>
      <c r="D3024" s="779"/>
      <c r="E3024" s="779"/>
      <c r="F3024" s="779"/>
      <c r="G3024" s="779"/>
      <c r="H3024" s="779"/>
    </row>
    <row r="3025" spans="3:8" s="146" customFormat="1" ht="12.75">
      <c r="C3025" s="779"/>
      <c r="D3025" s="779"/>
      <c r="E3025" s="779"/>
      <c r="F3025" s="779"/>
      <c r="G3025" s="779"/>
      <c r="H3025" s="779"/>
    </row>
    <row r="3026" spans="3:8" s="146" customFormat="1" ht="12.75">
      <c r="C3026" s="779"/>
      <c r="D3026" s="779"/>
      <c r="E3026" s="779"/>
      <c r="F3026" s="779"/>
      <c r="G3026" s="779"/>
      <c r="H3026" s="779"/>
    </row>
  </sheetData>
  <mergeCells count="19">
    <mergeCell ref="D135:H135"/>
    <mergeCell ref="A125:B125"/>
    <mergeCell ref="A126:B126"/>
    <mergeCell ref="A138:B138"/>
    <mergeCell ref="A128:B128"/>
    <mergeCell ref="A127:B127"/>
    <mergeCell ref="A129:B129"/>
    <mergeCell ref="A135:C135"/>
    <mergeCell ref="A133:C133"/>
    <mergeCell ref="D133:H133"/>
    <mergeCell ref="A124:B124"/>
    <mergeCell ref="F131:H131"/>
    <mergeCell ref="A1:H1"/>
    <mergeCell ref="A36:H36"/>
    <mergeCell ref="A3:H3"/>
    <mergeCell ref="A114:H114"/>
    <mergeCell ref="A112:B112"/>
    <mergeCell ref="A65:H65"/>
    <mergeCell ref="A95:H95"/>
  </mergeCells>
  <printOptions horizontalCentered="1"/>
  <pageMargins left="0.5905511811023623" right="0.5905511811023623" top="0.7086614173228347" bottom="0.7086614173228347" header="0.31496062992125984" footer="0.1968503937007874"/>
  <pageSetup firstPageNumber="25" useFirstPageNumber="1" fitToHeight="0" horizontalDpi="600" verticalDpi="600" orientation="portrait" paperSize="9" scale="65" r:id="rId1"/>
  <headerFooter alignWithMargins="0">
    <oddFooter>&amp;C&amp;P</oddFooter>
  </headerFooter>
  <rowBreaks count="2" manualBreakCount="2">
    <brk id="64" max="7" man="1"/>
    <brk id="112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jakoubkova</cp:lastModifiedBy>
  <cp:lastPrinted>2009-11-26T05:45:41Z</cp:lastPrinted>
  <dcterms:created xsi:type="dcterms:W3CDTF">1997-01-24T11:07:25Z</dcterms:created>
  <dcterms:modified xsi:type="dcterms:W3CDTF">2009-11-26T21:59:44Z</dcterms:modified>
  <cp:category/>
  <cp:version/>
  <cp:contentType/>
  <cp:contentStatus/>
</cp:coreProperties>
</file>