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4310" activeTab="0"/>
  </bookViews>
  <sheets>
    <sheet name="TR - návrh" sheetId="1" r:id="rId1"/>
  </sheets>
  <definedNames>
    <definedName name="_xlnm.Print_Area" localSheetId="0">'TR - návrh'!$A$1:$F$111</definedName>
  </definedNames>
  <calcPr fullCalcOnLoad="1"/>
</workbook>
</file>

<file path=xl/sharedStrings.xml><?xml version="1.0" encoding="utf-8"?>
<sst xmlns="http://schemas.openxmlformats.org/spreadsheetml/2006/main" count="78" uniqueCount="65">
  <si>
    <t>Nemocnice Třebíč, příspěvková organizace</t>
  </si>
  <si>
    <t>Návrh na změnu investičního plánu</t>
  </si>
  <si>
    <t>Movitý majetek</t>
  </si>
  <si>
    <t xml:space="preserve">Kápitálové výdaje             </t>
  </si>
  <si>
    <t>00054</t>
  </si>
  <si>
    <t xml:space="preserve">Převod z roku 2008            </t>
  </si>
  <si>
    <t>77700</t>
  </si>
  <si>
    <t>77754</t>
  </si>
  <si>
    <t xml:space="preserve">Dary                          </t>
  </si>
  <si>
    <t>Celkem bez prostředků z investičního fondu</t>
  </si>
  <si>
    <t>položka 6351</t>
  </si>
  <si>
    <t>Automobil skříňový užitkový</t>
  </si>
  <si>
    <t>Centrála monitorovací + 10 ks monitorů - chir. JIP</t>
  </si>
  <si>
    <t>Citrátová pumpa - TZ- multifitrate (ARO)</t>
  </si>
  <si>
    <t>EKG (2 ks - chirurgická JIP, neurologie)</t>
  </si>
  <si>
    <t>Gastroskop (1 ks, interna) - havárie</t>
  </si>
  <si>
    <t>Inkubátor  (1ks, novoroz. odd. JIP)</t>
  </si>
  <si>
    <t>Klimatizační jednotka (1 ks RTG)</t>
  </si>
  <si>
    <t>Konvektomat - LDN Moravské Budějovice</t>
  </si>
  <si>
    <t>Lehátko sprchovací (LDN MB)</t>
  </si>
  <si>
    <t>Lůžka resuscitační (4 ks, JIP UNP)</t>
  </si>
  <si>
    <t>Lůžko resuscitační - dětské odd. JIP</t>
  </si>
  <si>
    <t>Lůžko s váhou - dialýza (interna)</t>
  </si>
  <si>
    <t>Lůžko vyhřívané (nov. JIP)</t>
  </si>
  <si>
    <t>Matrace antidekubitní (1 ks, JIP UNP)</t>
  </si>
  <si>
    <t>Monitor BCM (dialýza)</t>
  </si>
  <si>
    <t>Monitory dialyzační (2 ks, hemodialýza)</t>
  </si>
  <si>
    <t>Monitory lůžkové (4ks, JIP UNP) vč. 1x modulu EEG</t>
  </si>
  <si>
    <t>Myčka endoskopů  - gastroenter. amb. (interna)</t>
  </si>
  <si>
    <t>Myčka podložních mís a močových lahví (5 ks - LDN TR, L</t>
  </si>
  <si>
    <t>NIS - migrace (aplik.serv.) + licence</t>
  </si>
  <si>
    <t>Optika - technické zhodnocení systému XION (COS)</t>
  </si>
  <si>
    <t>Pozastávka 9/2009 MultiInvent - budova K</t>
  </si>
  <si>
    <t>Počítačová síť optická páteřní - rozšíření</t>
  </si>
  <si>
    <t>Rentgen pojízdný (1 ks, ARO)</t>
  </si>
  <si>
    <t>Rezerva na nepředvídané havárie</t>
  </si>
  <si>
    <t>Rozšíření MARIE NAS (PACS)</t>
  </si>
  <si>
    <t>Rychlotiskárna jehličková - ekonomický odbor</t>
  </si>
  <si>
    <t>Server Windows 2003 vč. softwaru - Rak 19´´</t>
  </si>
  <si>
    <t>Server Windows 2008 vč. OS a lic. - DNS,doména 2ks</t>
  </si>
  <si>
    <t>Software na evidenci HW a SW</t>
  </si>
  <si>
    <t>Správní poplatek-registrace vozidla</t>
  </si>
  <si>
    <t>Systém informační - ekonomický</t>
  </si>
  <si>
    <t>Systém mzdový UNICOS Klatovy + hardware - upgrade</t>
  </si>
  <si>
    <t>Systém pro řízenou hypotermii (ARO)</t>
  </si>
  <si>
    <t>Tiskárna multifunkční barevná</t>
  </si>
  <si>
    <t>Ultrazvuk na RDG</t>
  </si>
  <si>
    <t>Ultrazvuk pro kardio - havárie</t>
  </si>
  <si>
    <t>Vana vířivá masážní na dolní končetiny - rehabilitační</t>
  </si>
  <si>
    <t>Ventilátor (1 ks, lůžka DIOP)</t>
  </si>
  <si>
    <t>Vozík tabletový vyhřívaný (4 ks, stravovací provoz)</t>
  </si>
  <si>
    <t>Vzduchová vrtačka vč.příslušenství (1ks, COS)</t>
  </si>
  <si>
    <t>CELKEM strojní investice - movitý majetek</t>
  </si>
  <si>
    <t>ACROVYN ochranné prvky - tech.zhodnocení budova O</t>
  </si>
  <si>
    <t>Chlazení místnosti s odpady - areál Družstevní</t>
  </si>
  <si>
    <t>Kompresor (částečná náhrada za datové úložiště)</t>
  </si>
  <si>
    <t>Projekt přeložka sítí - Pavilon Matka a dítě</t>
  </si>
  <si>
    <t>Serverovna - budova M - stavební úpravy</t>
  </si>
  <si>
    <t>Studie pavilonu chirurgických oborů</t>
  </si>
  <si>
    <t>Úpravna vody - dialýza (technické zhodnocení budovy) -</t>
  </si>
  <si>
    <t>CELKEM stavební investice - nemovitý majetek</t>
  </si>
  <si>
    <t>CELKEM INVESTICE</t>
  </si>
  <si>
    <t>Počet stran: 2</t>
  </si>
  <si>
    <t xml:space="preserve">Převod kap. výd. do roku 2010 </t>
  </si>
  <si>
    <t>RK-35-2009-66,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</si>
</sst>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9" fontId="3" fillId="2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" fontId="3" fillId="0" borderId="2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9" fontId="3" fillId="2" borderId="23" xfId="0" applyNumberFormat="1" applyFont="1" applyFill="1" applyBorder="1" applyAlignment="1">
      <alignment vertical="center"/>
    </xf>
    <xf numFmtId="49" fontId="3" fillId="2" borderId="24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B2" sqref="B2"/>
    </sheetView>
  </sheetViews>
  <sheetFormatPr defaultColWidth="9.140625" defaultRowHeight="21.75" customHeight="1"/>
  <cols>
    <col min="1" max="1" width="40.7109375" style="1" customWidth="1"/>
    <col min="2" max="6" width="12.7109375" style="1" customWidth="1"/>
    <col min="7" max="7" width="10.8515625" style="1" bestFit="1" customWidth="1"/>
    <col min="8" max="9" width="10.00390625" style="1" bestFit="1" customWidth="1"/>
    <col min="10" max="10" width="10.8515625" style="1" bestFit="1" customWidth="1"/>
    <col min="11" max="14" width="9.140625" style="1" customWidth="1"/>
    <col min="15" max="15" width="12.7109375" style="1" customWidth="1"/>
    <col min="16" max="16384" width="9.140625" style="1" customWidth="1"/>
  </cols>
  <sheetData>
    <row r="1" spans="1:5" ht="21.75" customHeight="1">
      <c r="A1" s="2" t="s">
        <v>0</v>
      </c>
      <c r="E1" s="1" t="s">
        <v>64</v>
      </c>
    </row>
    <row r="2" spans="1:5" ht="21.75" customHeight="1">
      <c r="A2" s="2" t="s">
        <v>1</v>
      </c>
      <c r="E2" s="1" t="s">
        <v>62</v>
      </c>
    </row>
    <row r="3" ht="21.75" customHeight="1" thickBot="1">
      <c r="A3" s="3"/>
    </row>
    <row r="4" spans="1:6" ht="49.5" customHeight="1">
      <c r="A4" s="33" t="s">
        <v>2</v>
      </c>
      <c r="B4" s="26" t="s">
        <v>8</v>
      </c>
      <c r="C4" s="26" t="s">
        <v>5</v>
      </c>
      <c r="D4" s="5" t="s">
        <v>3</v>
      </c>
      <c r="E4" s="5" t="s">
        <v>63</v>
      </c>
      <c r="F4" s="7" t="s">
        <v>9</v>
      </c>
    </row>
    <row r="5" spans="1:6" ht="21.75" customHeight="1" thickBot="1">
      <c r="A5" s="34"/>
      <c r="B5" s="27"/>
      <c r="C5" s="27" t="s">
        <v>6</v>
      </c>
      <c r="D5" s="6" t="s">
        <v>4</v>
      </c>
      <c r="E5" s="6" t="s">
        <v>7</v>
      </c>
      <c r="F5" s="8" t="s">
        <v>10</v>
      </c>
    </row>
    <row r="6" spans="1:6" ht="10.5" customHeight="1">
      <c r="A6" s="35" t="s">
        <v>11</v>
      </c>
      <c r="B6" s="37"/>
      <c r="C6" s="37"/>
      <c r="D6" s="37">
        <v>470812</v>
      </c>
      <c r="E6" s="37"/>
      <c r="F6" s="36">
        <v>470812</v>
      </c>
    </row>
    <row r="7" spans="1:6" ht="10.5" customHeight="1">
      <c r="A7" s="30"/>
      <c r="B7" s="32"/>
      <c r="C7" s="32"/>
      <c r="D7" s="32"/>
      <c r="E7" s="32"/>
      <c r="F7" s="28"/>
    </row>
    <row r="8" spans="1:6" ht="10.5" customHeight="1">
      <c r="A8" s="29" t="s">
        <v>12</v>
      </c>
      <c r="B8" s="12"/>
      <c r="C8" s="12"/>
      <c r="D8" s="13">
        <v>3000000</v>
      </c>
      <c r="E8" s="13">
        <v>0</v>
      </c>
      <c r="F8" s="14">
        <v>3000000</v>
      </c>
    </row>
    <row r="9" spans="1:6" ht="10.5" customHeight="1">
      <c r="A9" s="30"/>
      <c r="B9" s="10"/>
      <c r="C9" s="10"/>
      <c r="D9" s="10">
        <v>0</v>
      </c>
      <c r="E9" s="10">
        <v>3000000</v>
      </c>
      <c r="F9" s="11">
        <v>3000000</v>
      </c>
    </row>
    <row r="10" spans="1:6" ht="10.5" customHeight="1">
      <c r="A10" s="29" t="s">
        <v>13</v>
      </c>
      <c r="B10" s="12"/>
      <c r="C10" s="12"/>
      <c r="D10" s="13">
        <v>0</v>
      </c>
      <c r="E10" s="12"/>
      <c r="F10" s="14">
        <v>0</v>
      </c>
    </row>
    <row r="11" spans="1:6" ht="10.5" customHeight="1">
      <c r="A11" s="30"/>
      <c r="B11" s="10"/>
      <c r="C11" s="10"/>
      <c r="D11" s="10">
        <v>90000</v>
      </c>
      <c r="E11" s="10"/>
      <c r="F11" s="11">
        <v>90000</v>
      </c>
    </row>
    <row r="12" spans="1:6" ht="10.5" customHeight="1">
      <c r="A12" s="29" t="s">
        <v>14</v>
      </c>
      <c r="B12" s="12"/>
      <c r="C12" s="12"/>
      <c r="D12" s="13">
        <v>200000</v>
      </c>
      <c r="E12" s="12"/>
      <c r="F12" s="14">
        <v>200000</v>
      </c>
    </row>
    <row r="13" spans="1:6" ht="10.5" customHeight="1">
      <c r="A13" s="30"/>
      <c r="B13" s="10"/>
      <c r="C13" s="10"/>
      <c r="D13" s="10">
        <v>180940</v>
      </c>
      <c r="E13" s="10"/>
      <c r="F13" s="11">
        <v>180940</v>
      </c>
    </row>
    <row r="14" spans="1:6" ht="10.5" customHeight="1">
      <c r="A14" s="29" t="s">
        <v>15</v>
      </c>
      <c r="B14" s="22"/>
      <c r="C14" s="22">
        <v>900000</v>
      </c>
      <c r="D14" s="22"/>
      <c r="E14" s="22"/>
      <c r="F14" s="24">
        <v>0</v>
      </c>
    </row>
    <row r="15" spans="1:6" ht="10.5" customHeight="1">
      <c r="A15" s="30"/>
      <c r="B15" s="32"/>
      <c r="C15" s="32"/>
      <c r="D15" s="32"/>
      <c r="E15" s="32"/>
      <c r="F15" s="28"/>
    </row>
    <row r="16" spans="1:6" ht="10.5" customHeight="1">
      <c r="A16" s="29" t="s">
        <v>16</v>
      </c>
      <c r="B16" s="12"/>
      <c r="C16" s="12"/>
      <c r="D16" s="13">
        <v>300000</v>
      </c>
      <c r="E16" s="12"/>
      <c r="F16" s="14">
        <v>300000</v>
      </c>
    </row>
    <row r="17" spans="1:6" ht="10.5" customHeight="1">
      <c r="A17" s="30"/>
      <c r="B17" s="10"/>
      <c r="C17" s="10"/>
      <c r="D17" s="10">
        <v>312547</v>
      </c>
      <c r="E17" s="10"/>
      <c r="F17" s="11">
        <v>312547</v>
      </c>
    </row>
    <row r="18" spans="1:6" ht="10.5" customHeight="1">
      <c r="A18" s="29" t="s">
        <v>17</v>
      </c>
      <c r="B18" s="13">
        <v>0</v>
      </c>
      <c r="C18" s="12"/>
      <c r="D18" s="12"/>
      <c r="E18" s="12"/>
      <c r="F18" s="14">
        <v>0</v>
      </c>
    </row>
    <row r="19" spans="1:6" ht="10.5" customHeight="1">
      <c r="A19" s="30"/>
      <c r="B19" s="10">
        <v>80760</v>
      </c>
      <c r="C19" s="10"/>
      <c r="D19" s="10"/>
      <c r="E19" s="10"/>
      <c r="F19" s="11">
        <v>0</v>
      </c>
    </row>
    <row r="20" spans="1:6" ht="10.5" customHeight="1">
      <c r="A20" s="29" t="s">
        <v>18</v>
      </c>
      <c r="B20" s="22"/>
      <c r="C20" s="22"/>
      <c r="D20" s="22">
        <v>99856</v>
      </c>
      <c r="E20" s="22"/>
      <c r="F20" s="24">
        <v>99856</v>
      </c>
    </row>
    <row r="21" spans="1:6" ht="10.5" customHeight="1">
      <c r="A21" s="30"/>
      <c r="B21" s="32"/>
      <c r="C21" s="32"/>
      <c r="D21" s="32"/>
      <c r="E21" s="32"/>
      <c r="F21" s="28"/>
    </row>
    <row r="22" spans="1:6" ht="10.5" customHeight="1">
      <c r="A22" s="29" t="s">
        <v>19</v>
      </c>
      <c r="B22" s="22">
        <v>59900</v>
      </c>
      <c r="C22" s="22"/>
      <c r="D22" s="22"/>
      <c r="E22" s="22"/>
      <c r="F22" s="24">
        <v>0</v>
      </c>
    </row>
    <row r="23" spans="1:6" ht="10.5" customHeight="1">
      <c r="A23" s="30"/>
      <c r="B23" s="32"/>
      <c r="C23" s="32"/>
      <c r="D23" s="32"/>
      <c r="E23" s="32"/>
      <c r="F23" s="28"/>
    </row>
    <row r="24" spans="1:6" ht="10.5" customHeight="1">
      <c r="A24" s="29" t="s">
        <v>20</v>
      </c>
      <c r="B24" s="12"/>
      <c r="C24" s="13">
        <v>500000</v>
      </c>
      <c r="D24" s="12"/>
      <c r="E24" s="12"/>
      <c r="F24" s="14">
        <v>0</v>
      </c>
    </row>
    <row r="25" spans="1:6" ht="10.5" customHeight="1">
      <c r="A25" s="30"/>
      <c r="B25" s="10"/>
      <c r="C25" s="10">
        <v>461178.4</v>
      </c>
      <c r="D25" s="10"/>
      <c r="E25" s="10"/>
      <c r="F25" s="11">
        <v>0</v>
      </c>
    </row>
    <row r="26" spans="1:6" ht="10.5" customHeight="1">
      <c r="A26" s="29" t="s">
        <v>21</v>
      </c>
      <c r="B26" s="22"/>
      <c r="C26" s="22"/>
      <c r="D26" s="22">
        <v>119244.9</v>
      </c>
      <c r="E26" s="22"/>
      <c r="F26" s="24">
        <v>119244.9</v>
      </c>
    </row>
    <row r="27" spans="1:6" ht="10.5" customHeight="1">
      <c r="A27" s="30"/>
      <c r="B27" s="32"/>
      <c r="C27" s="32"/>
      <c r="D27" s="32"/>
      <c r="E27" s="32"/>
      <c r="F27" s="28"/>
    </row>
    <row r="28" spans="1:6" ht="10.5" customHeight="1">
      <c r="A28" s="29" t="s">
        <v>22</v>
      </c>
      <c r="B28" s="22"/>
      <c r="C28" s="22"/>
      <c r="D28" s="22">
        <v>199851.3</v>
      </c>
      <c r="E28" s="22"/>
      <c r="F28" s="24">
        <v>199851.3</v>
      </c>
    </row>
    <row r="29" spans="1:6" ht="10.5" customHeight="1">
      <c r="A29" s="30"/>
      <c r="B29" s="32"/>
      <c r="C29" s="32"/>
      <c r="D29" s="32"/>
      <c r="E29" s="32"/>
      <c r="F29" s="28"/>
    </row>
    <row r="30" spans="1:6" ht="10.5" customHeight="1">
      <c r="A30" s="29" t="s">
        <v>23</v>
      </c>
      <c r="B30" s="13">
        <v>0</v>
      </c>
      <c r="C30" s="12"/>
      <c r="D30" s="13">
        <v>135000</v>
      </c>
      <c r="E30" s="12"/>
      <c r="F30" s="14">
        <v>135000</v>
      </c>
    </row>
    <row r="31" spans="1:6" ht="10.5" customHeight="1">
      <c r="A31" s="30"/>
      <c r="B31" s="10">
        <v>134172</v>
      </c>
      <c r="C31" s="10"/>
      <c r="D31" s="10">
        <v>0</v>
      </c>
      <c r="E31" s="10"/>
      <c r="F31" s="11">
        <v>0</v>
      </c>
    </row>
    <row r="32" spans="1:6" ht="10.5" customHeight="1">
      <c r="A32" s="29" t="s">
        <v>24</v>
      </c>
      <c r="B32" s="22"/>
      <c r="C32" s="22">
        <v>107929.62</v>
      </c>
      <c r="D32" s="22"/>
      <c r="E32" s="22"/>
      <c r="F32" s="24">
        <v>0</v>
      </c>
    </row>
    <row r="33" spans="1:6" ht="10.5" customHeight="1">
      <c r="A33" s="30"/>
      <c r="B33" s="32"/>
      <c r="C33" s="32"/>
      <c r="D33" s="32"/>
      <c r="E33" s="32"/>
      <c r="F33" s="28"/>
    </row>
    <row r="34" spans="1:6" ht="10.5" customHeight="1">
      <c r="A34" s="29" t="s">
        <v>25</v>
      </c>
      <c r="B34" s="22">
        <v>313920</v>
      </c>
      <c r="C34" s="22"/>
      <c r="D34" s="22"/>
      <c r="E34" s="22"/>
      <c r="F34" s="24">
        <v>0</v>
      </c>
    </row>
    <row r="35" spans="1:6" ht="10.5" customHeight="1">
      <c r="A35" s="30"/>
      <c r="B35" s="32"/>
      <c r="C35" s="32"/>
      <c r="D35" s="32"/>
      <c r="E35" s="32"/>
      <c r="F35" s="28"/>
    </row>
    <row r="36" spans="1:6" ht="10.5" customHeight="1">
      <c r="A36" s="29" t="s">
        <v>26</v>
      </c>
      <c r="B36" s="22"/>
      <c r="C36" s="22">
        <v>1092180</v>
      </c>
      <c r="D36" s="22"/>
      <c r="E36" s="22"/>
      <c r="F36" s="24">
        <v>0</v>
      </c>
    </row>
    <row r="37" spans="1:6" ht="10.5" customHeight="1">
      <c r="A37" s="30"/>
      <c r="B37" s="32"/>
      <c r="C37" s="32"/>
      <c r="D37" s="32"/>
      <c r="E37" s="32"/>
      <c r="F37" s="28"/>
    </row>
    <row r="38" spans="1:6" ht="10.5" customHeight="1">
      <c r="A38" s="29" t="s">
        <v>27</v>
      </c>
      <c r="B38" s="12"/>
      <c r="C38" s="12"/>
      <c r="D38" s="13">
        <v>1150000</v>
      </c>
      <c r="E38" s="13">
        <v>0</v>
      </c>
      <c r="F38" s="14">
        <v>1150000</v>
      </c>
    </row>
    <row r="39" spans="1:6" ht="10.5" customHeight="1">
      <c r="A39" s="30"/>
      <c r="B39" s="10"/>
      <c r="C39" s="10"/>
      <c r="D39" s="10">
        <v>481780</v>
      </c>
      <c r="E39" s="10">
        <v>668220</v>
      </c>
      <c r="F39" s="11">
        <v>1150000</v>
      </c>
    </row>
    <row r="40" spans="1:6" ht="10.5" customHeight="1">
      <c r="A40" s="29" t="s">
        <v>28</v>
      </c>
      <c r="B40" s="12"/>
      <c r="C40" s="12"/>
      <c r="D40" s="13">
        <v>1000000</v>
      </c>
      <c r="E40" s="13">
        <v>0</v>
      </c>
      <c r="F40" s="14">
        <v>1000000</v>
      </c>
    </row>
    <row r="41" spans="1:6" ht="10.5" customHeight="1">
      <c r="A41" s="30"/>
      <c r="B41" s="10"/>
      <c r="C41" s="10"/>
      <c r="D41" s="10">
        <v>0</v>
      </c>
      <c r="E41" s="10">
        <v>1000000</v>
      </c>
      <c r="F41" s="11">
        <v>1000000</v>
      </c>
    </row>
    <row r="42" spans="1:6" ht="10.5" customHeight="1">
      <c r="A42" s="29" t="s">
        <v>29</v>
      </c>
      <c r="B42" s="22"/>
      <c r="C42" s="22"/>
      <c r="D42" s="22">
        <v>811843</v>
      </c>
      <c r="E42" s="22"/>
      <c r="F42" s="24">
        <v>811843</v>
      </c>
    </row>
    <row r="43" spans="1:6" ht="10.5" customHeight="1">
      <c r="A43" s="30"/>
      <c r="B43" s="32"/>
      <c r="C43" s="32"/>
      <c r="D43" s="32"/>
      <c r="E43" s="32"/>
      <c r="F43" s="28"/>
    </row>
    <row r="44" spans="1:6" ht="10.5" customHeight="1">
      <c r="A44" s="29" t="s">
        <v>30</v>
      </c>
      <c r="B44" s="22"/>
      <c r="C44" s="22"/>
      <c r="D44" s="22">
        <v>496918</v>
      </c>
      <c r="E44" s="22"/>
      <c r="F44" s="24">
        <v>496918</v>
      </c>
    </row>
    <row r="45" spans="1:6" ht="10.5" customHeight="1">
      <c r="A45" s="30"/>
      <c r="B45" s="32"/>
      <c r="C45" s="32"/>
      <c r="D45" s="32"/>
      <c r="E45" s="32"/>
      <c r="F45" s="28"/>
    </row>
    <row r="46" spans="1:6" ht="10.5" customHeight="1">
      <c r="A46" s="29" t="s">
        <v>31</v>
      </c>
      <c r="B46" s="22"/>
      <c r="C46" s="22">
        <v>60445</v>
      </c>
      <c r="D46" s="22"/>
      <c r="E46" s="22"/>
      <c r="F46" s="24">
        <v>0</v>
      </c>
    </row>
    <row r="47" spans="1:6" ht="10.5" customHeight="1">
      <c r="A47" s="30"/>
      <c r="B47" s="32"/>
      <c r="C47" s="32"/>
      <c r="D47" s="32"/>
      <c r="E47" s="32"/>
      <c r="F47" s="28"/>
    </row>
    <row r="48" spans="1:6" ht="10.5" customHeight="1">
      <c r="A48" s="29" t="s">
        <v>32</v>
      </c>
      <c r="B48" s="22"/>
      <c r="C48" s="22"/>
      <c r="D48" s="22">
        <v>920999.55</v>
      </c>
      <c r="E48" s="22"/>
      <c r="F48" s="24">
        <v>920999.55</v>
      </c>
    </row>
    <row r="49" spans="1:6" ht="10.5" customHeight="1">
      <c r="A49" s="30"/>
      <c r="B49" s="32"/>
      <c r="C49" s="32"/>
      <c r="D49" s="32"/>
      <c r="E49" s="32"/>
      <c r="F49" s="28"/>
    </row>
    <row r="50" spans="1:6" ht="10.5" customHeight="1">
      <c r="A50" s="29" t="s">
        <v>33</v>
      </c>
      <c r="B50" s="12"/>
      <c r="C50" s="12"/>
      <c r="D50" s="13">
        <v>500000</v>
      </c>
      <c r="E50" s="13">
        <v>0</v>
      </c>
      <c r="F50" s="14">
        <v>500000</v>
      </c>
    </row>
    <row r="51" spans="1:6" ht="10.5" customHeight="1">
      <c r="A51" s="30"/>
      <c r="B51" s="10"/>
      <c r="C51" s="10"/>
      <c r="D51" s="10">
        <v>0</v>
      </c>
      <c r="E51" s="10">
        <v>500000</v>
      </c>
      <c r="F51" s="11">
        <v>500000</v>
      </c>
    </row>
    <row r="52" spans="1:6" ht="10.5" customHeight="1">
      <c r="A52" s="29" t="s">
        <v>34</v>
      </c>
      <c r="B52" s="13">
        <v>0</v>
      </c>
      <c r="C52" s="13">
        <v>600000</v>
      </c>
      <c r="D52" s="12"/>
      <c r="E52" s="12"/>
      <c r="F52" s="14">
        <v>0</v>
      </c>
    </row>
    <row r="53" spans="1:6" ht="10.5" customHeight="1">
      <c r="A53" s="30"/>
      <c r="B53" s="10">
        <v>100000</v>
      </c>
      <c r="C53" s="10">
        <v>498410</v>
      </c>
      <c r="D53" s="10"/>
      <c r="E53" s="10"/>
      <c r="F53" s="11">
        <v>0</v>
      </c>
    </row>
    <row r="54" spans="1:6" ht="10.5" customHeight="1">
      <c r="A54" s="29" t="s">
        <v>35</v>
      </c>
      <c r="B54" s="12"/>
      <c r="C54" s="12"/>
      <c r="D54" s="13">
        <v>467497.11</v>
      </c>
      <c r="E54" s="12"/>
      <c r="F54" s="14">
        <v>467497.11</v>
      </c>
    </row>
    <row r="55" spans="1:6" ht="10.5" customHeight="1">
      <c r="A55" s="30"/>
      <c r="B55" s="10"/>
      <c r="C55" s="10"/>
      <c r="D55" s="10">
        <v>10575.19</v>
      </c>
      <c r="E55" s="10"/>
      <c r="F55" s="11">
        <v>10575.19</v>
      </c>
    </row>
    <row r="56" spans="1:6" ht="10.5" customHeight="1">
      <c r="A56" s="29" t="s">
        <v>36</v>
      </c>
      <c r="B56" s="12"/>
      <c r="C56" s="12"/>
      <c r="D56" s="13">
        <v>1000000</v>
      </c>
      <c r="E56" s="12"/>
      <c r="F56" s="14">
        <v>1000000</v>
      </c>
    </row>
    <row r="57" spans="1:6" ht="10.5" customHeight="1">
      <c r="A57" s="30"/>
      <c r="B57" s="10"/>
      <c r="C57" s="10"/>
      <c r="D57" s="10">
        <v>683601</v>
      </c>
      <c r="E57" s="10"/>
      <c r="F57" s="11">
        <v>683601</v>
      </c>
    </row>
    <row r="58" spans="1:6" ht="10.5" customHeight="1">
      <c r="A58" s="29" t="s">
        <v>37</v>
      </c>
      <c r="B58" s="22"/>
      <c r="C58" s="22"/>
      <c r="D58" s="22">
        <v>99800</v>
      </c>
      <c r="E58" s="22"/>
      <c r="F58" s="24">
        <v>99800</v>
      </c>
    </row>
    <row r="59" spans="1:6" ht="10.5" customHeight="1">
      <c r="A59" s="30"/>
      <c r="B59" s="32"/>
      <c r="C59" s="32"/>
      <c r="D59" s="32"/>
      <c r="E59" s="32"/>
      <c r="F59" s="28"/>
    </row>
    <row r="60" spans="1:6" ht="10.5" customHeight="1">
      <c r="A60" s="29" t="s">
        <v>38</v>
      </c>
      <c r="B60" s="22"/>
      <c r="C60" s="22">
        <v>170487</v>
      </c>
      <c r="D60" s="22"/>
      <c r="E60" s="22"/>
      <c r="F60" s="24">
        <v>0</v>
      </c>
    </row>
    <row r="61" spans="1:6" ht="10.5" customHeight="1">
      <c r="A61" s="30"/>
      <c r="B61" s="32"/>
      <c r="C61" s="32"/>
      <c r="D61" s="32"/>
      <c r="E61" s="32"/>
      <c r="F61" s="28"/>
    </row>
    <row r="62" spans="1:6" ht="10.5" customHeight="1">
      <c r="A62" s="29" t="s">
        <v>39</v>
      </c>
      <c r="B62" s="13">
        <v>0</v>
      </c>
      <c r="C62" s="12"/>
      <c r="D62" s="13">
        <v>0</v>
      </c>
      <c r="E62" s="12"/>
      <c r="F62" s="14">
        <v>0</v>
      </c>
    </row>
    <row r="63" spans="1:6" ht="10.5" customHeight="1">
      <c r="A63" s="30"/>
      <c r="B63" s="10">
        <v>500000</v>
      </c>
      <c r="C63" s="10"/>
      <c r="D63" s="10">
        <v>350000</v>
      </c>
      <c r="E63" s="10"/>
      <c r="F63" s="11">
        <f>+D63</f>
        <v>350000</v>
      </c>
    </row>
    <row r="64" spans="1:6" ht="10.5" customHeight="1">
      <c r="A64" s="29" t="s">
        <v>40</v>
      </c>
      <c r="B64" s="22"/>
      <c r="C64" s="22">
        <v>139003.9</v>
      </c>
      <c r="D64" s="22"/>
      <c r="E64" s="22"/>
      <c r="F64" s="24">
        <v>0</v>
      </c>
    </row>
    <row r="65" spans="1:6" ht="10.5" customHeight="1">
      <c r="A65" s="30"/>
      <c r="B65" s="32"/>
      <c r="C65" s="32"/>
      <c r="D65" s="32"/>
      <c r="E65" s="32"/>
      <c r="F65" s="28"/>
    </row>
    <row r="66" spans="1:6" ht="10.5" customHeight="1">
      <c r="A66" s="29" t="s">
        <v>41</v>
      </c>
      <c r="B66" s="12"/>
      <c r="C66" s="12"/>
      <c r="D66" s="13">
        <v>0</v>
      </c>
      <c r="E66" s="12"/>
      <c r="F66" s="14">
        <v>0</v>
      </c>
    </row>
    <row r="67" spans="1:6" ht="10.5" customHeight="1">
      <c r="A67" s="30"/>
      <c r="B67" s="10"/>
      <c r="C67" s="10"/>
      <c r="D67" s="10">
        <v>800</v>
      </c>
      <c r="E67" s="10"/>
      <c r="F67" s="11">
        <v>800</v>
      </c>
    </row>
    <row r="68" spans="1:6" ht="10.5" customHeight="1">
      <c r="A68" s="29" t="s">
        <v>42</v>
      </c>
      <c r="B68" s="12"/>
      <c r="C68" s="12">
        <v>1192776.4</v>
      </c>
      <c r="D68" s="13">
        <v>1000000</v>
      </c>
      <c r="E68" s="12"/>
      <c r="F68" s="14">
        <f>2192776.4-C68</f>
        <v>1000000</v>
      </c>
    </row>
    <row r="69" spans="1:6" ht="10.5" customHeight="1">
      <c r="A69" s="30"/>
      <c r="B69" s="10"/>
      <c r="C69" s="10"/>
      <c r="D69" s="10">
        <v>0</v>
      </c>
      <c r="E69" s="10"/>
      <c r="F69" s="11">
        <v>0</v>
      </c>
    </row>
    <row r="70" spans="1:6" ht="10.5" customHeight="1">
      <c r="A70" s="29" t="s">
        <v>43</v>
      </c>
      <c r="B70" s="22"/>
      <c r="C70" s="22">
        <v>300000</v>
      </c>
      <c r="D70" s="22"/>
      <c r="E70" s="22"/>
      <c r="F70" s="24">
        <v>0</v>
      </c>
    </row>
    <row r="71" spans="1:6" ht="10.5" customHeight="1">
      <c r="A71" s="30"/>
      <c r="B71" s="32"/>
      <c r="C71" s="32"/>
      <c r="D71" s="32"/>
      <c r="E71" s="32"/>
      <c r="F71" s="28"/>
    </row>
    <row r="72" spans="1:6" ht="10.5" customHeight="1">
      <c r="A72" s="29" t="s">
        <v>44</v>
      </c>
      <c r="B72" s="12"/>
      <c r="C72" s="12"/>
      <c r="D72" s="13">
        <v>320000</v>
      </c>
      <c r="E72" s="12"/>
      <c r="F72" s="14">
        <v>320000</v>
      </c>
    </row>
    <row r="73" spans="1:6" ht="10.5" customHeight="1">
      <c r="A73" s="30"/>
      <c r="B73" s="10"/>
      <c r="C73" s="10"/>
      <c r="D73" s="10">
        <v>321332</v>
      </c>
      <c r="E73" s="10"/>
      <c r="F73" s="11">
        <v>321332</v>
      </c>
    </row>
    <row r="74" spans="1:6" ht="10.5" customHeight="1">
      <c r="A74" s="29" t="s">
        <v>45</v>
      </c>
      <c r="B74" s="22"/>
      <c r="C74" s="22"/>
      <c r="D74" s="22">
        <v>223696.2</v>
      </c>
      <c r="E74" s="22"/>
      <c r="F74" s="24">
        <v>223696.2</v>
      </c>
    </row>
    <row r="75" spans="1:6" ht="10.5" customHeight="1">
      <c r="A75" s="30"/>
      <c r="B75" s="32"/>
      <c r="C75" s="32"/>
      <c r="D75" s="32"/>
      <c r="E75" s="32"/>
      <c r="F75" s="28"/>
    </row>
    <row r="76" spans="1:6" ht="10.5" customHeight="1">
      <c r="A76" s="29" t="s">
        <v>46</v>
      </c>
      <c r="B76" s="13">
        <v>0</v>
      </c>
      <c r="C76" s="12"/>
      <c r="D76" s="13">
        <v>1800000</v>
      </c>
      <c r="E76" s="13">
        <v>0</v>
      </c>
      <c r="F76" s="14">
        <f>+D76</f>
        <v>1800000</v>
      </c>
    </row>
    <row r="77" spans="1:6" ht="10.5" customHeight="1">
      <c r="A77" s="30"/>
      <c r="B77" s="10">
        <v>20000</v>
      </c>
      <c r="C77" s="10"/>
      <c r="D77" s="10">
        <v>0</v>
      </c>
      <c r="E77" s="10">
        <v>1880000</v>
      </c>
      <c r="F77" s="11">
        <f>+E77</f>
        <v>1880000</v>
      </c>
    </row>
    <row r="78" spans="1:6" ht="10.5" customHeight="1">
      <c r="A78" s="29" t="s">
        <v>47</v>
      </c>
      <c r="B78" s="12"/>
      <c r="C78" s="13">
        <v>858000</v>
      </c>
      <c r="D78" s="13">
        <v>1542000</v>
      </c>
      <c r="E78" s="12"/>
      <c r="F78" s="14">
        <f>+D78</f>
        <v>1542000</v>
      </c>
    </row>
    <row r="79" spans="1:6" ht="10.5" customHeight="1">
      <c r="A79" s="30"/>
      <c r="B79" s="10"/>
      <c r="C79" s="10">
        <v>959590</v>
      </c>
      <c r="D79" s="10">
        <v>2440410</v>
      </c>
      <c r="E79" s="10"/>
      <c r="F79" s="11">
        <f>3400000-C79</f>
        <v>2440410</v>
      </c>
    </row>
    <row r="80" spans="1:6" ht="10.5" customHeight="1">
      <c r="A80" s="29" t="s">
        <v>48</v>
      </c>
      <c r="B80" s="22"/>
      <c r="C80" s="22"/>
      <c r="D80" s="22">
        <v>266642</v>
      </c>
      <c r="E80" s="22"/>
      <c r="F80" s="24">
        <v>266642</v>
      </c>
    </row>
    <row r="81" spans="1:6" ht="10.5" customHeight="1">
      <c r="A81" s="30"/>
      <c r="B81" s="32"/>
      <c r="C81" s="32"/>
      <c r="D81" s="32"/>
      <c r="E81" s="32"/>
      <c r="F81" s="28"/>
    </row>
    <row r="82" spans="1:6" ht="10.5" customHeight="1">
      <c r="A82" s="29" t="s">
        <v>49</v>
      </c>
      <c r="B82" s="12"/>
      <c r="C82" s="13">
        <v>663810</v>
      </c>
      <c r="D82" s="13">
        <v>0</v>
      </c>
      <c r="E82" s="12"/>
      <c r="F82" s="14">
        <v>0</v>
      </c>
    </row>
    <row r="83" spans="1:6" ht="10.5" customHeight="1">
      <c r="A83" s="30"/>
      <c r="B83" s="10"/>
      <c r="C83" s="10">
        <v>702631.6</v>
      </c>
      <c r="D83" s="10">
        <v>19698.32</v>
      </c>
      <c r="E83" s="10"/>
      <c r="F83" s="11">
        <f>722329.92-C83</f>
        <v>19698.320000000065</v>
      </c>
    </row>
    <row r="84" spans="1:6" ht="10.5" customHeight="1">
      <c r="A84" s="29" t="s">
        <v>50</v>
      </c>
      <c r="B84" s="22"/>
      <c r="C84" s="22">
        <v>499800</v>
      </c>
      <c r="D84" s="22"/>
      <c r="E84" s="22"/>
      <c r="F84" s="24">
        <v>0</v>
      </c>
    </row>
    <row r="85" spans="1:6" ht="10.5" customHeight="1">
      <c r="A85" s="30"/>
      <c r="B85" s="32"/>
      <c r="C85" s="32"/>
      <c r="D85" s="32"/>
      <c r="E85" s="32"/>
      <c r="F85" s="28"/>
    </row>
    <row r="86" spans="1:6" ht="10.5" customHeight="1">
      <c r="A86" s="29" t="s">
        <v>51</v>
      </c>
      <c r="B86" s="12"/>
      <c r="C86" s="12"/>
      <c r="D86" s="12"/>
      <c r="E86" s="13">
        <v>0</v>
      </c>
      <c r="F86" s="14">
        <v>0</v>
      </c>
    </row>
    <row r="87" spans="1:6" ht="10.5" customHeight="1" thickBot="1">
      <c r="A87" s="31"/>
      <c r="B87" s="16"/>
      <c r="C87" s="16"/>
      <c r="D87" s="16"/>
      <c r="E87" s="16">
        <v>217538.6</v>
      </c>
      <c r="F87" s="18">
        <v>217538.6</v>
      </c>
    </row>
    <row r="88" spans="1:13" ht="21.75" customHeight="1" thickBot="1">
      <c r="A88" s="4" t="s">
        <v>52</v>
      </c>
      <c r="B88" s="15">
        <v>373820</v>
      </c>
      <c r="C88" s="15">
        <v>7084431.92</v>
      </c>
      <c r="D88" s="15">
        <v>16124160.06</v>
      </c>
      <c r="E88" s="15">
        <v>0</v>
      </c>
      <c r="F88" s="17">
        <f>23582411.98-B88-C88</f>
        <v>16124160.06</v>
      </c>
      <c r="G88" s="21"/>
      <c r="H88" s="21"/>
      <c r="I88" s="21"/>
      <c r="J88" s="21"/>
      <c r="K88" s="21"/>
      <c r="L88" s="21"/>
      <c r="M88" s="21"/>
    </row>
    <row r="89" spans="1:13" ht="21.75" customHeight="1" thickBot="1">
      <c r="A89" s="4" t="s">
        <v>52</v>
      </c>
      <c r="B89" s="15">
        <v>1208752</v>
      </c>
      <c r="C89" s="15">
        <v>7084431.92</v>
      </c>
      <c r="D89" s="15">
        <v>8601346.46</v>
      </c>
      <c r="E89" s="15">
        <v>7265758.6</v>
      </c>
      <c r="F89" s="17">
        <f>24160288.98-B89-C89</f>
        <v>15867105.06</v>
      </c>
      <c r="G89" s="21"/>
      <c r="H89" s="21"/>
      <c r="I89" s="21"/>
      <c r="J89" s="21"/>
      <c r="K89" s="21"/>
      <c r="L89" s="21"/>
      <c r="M89" s="21"/>
    </row>
    <row r="90" ht="21.75" customHeight="1" thickBot="1"/>
    <row r="91" spans="1:6" ht="49.5" customHeight="1">
      <c r="A91" s="33" t="s">
        <v>2</v>
      </c>
      <c r="B91" s="26" t="s">
        <v>8</v>
      </c>
      <c r="C91" s="26" t="s">
        <v>5</v>
      </c>
      <c r="D91" s="5" t="s">
        <v>3</v>
      </c>
      <c r="E91" s="5" t="s">
        <v>63</v>
      </c>
      <c r="F91" s="7" t="s">
        <v>9</v>
      </c>
    </row>
    <row r="92" spans="1:6" ht="21.75" customHeight="1" thickBot="1">
      <c r="A92" s="34"/>
      <c r="B92" s="27"/>
      <c r="C92" s="27" t="s">
        <v>6</v>
      </c>
      <c r="D92" s="6" t="s">
        <v>4</v>
      </c>
      <c r="E92" s="6" t="s">
        <v>7</v>
      </c>
      <c r="F92" s="8" t="s">
        <v>10</v>
      </c>
    </row>
    <row r="93" spans="1:6" ht="10.5" customHeight="1">
      <c r="A93" s="35" t="s">
        <v>53</v>
      </c>
      <c r="B93" s="9"/>
      <c r="C93" s="9"/>
      <c r="D93" s="19">
        <v>75000</v>
      </c>
      <c r="E93" s="9"/>
      <c r="F93" s="20">
        <v>75000</v>
      </c>
    </row>
    <row r="94" spans="1:6" ht="10.5" customHeight="1">
      <c r="A94" s="30"/>
      <c r="B94" s="10"/>
      <c r="C94" s="10"/>
      <c r="D94" s="10">
        <v>0</v>
      </c>
      <c r="E94" s="10"/>
      <c r="F94" s="11">
        <v>0</v>
      </c>
    </row>
    <row r="95" spans="1:6" ht="10.5" customHeight="1">
      <c r="A95" s="29" t="s">
        <v>54</v>
      </c>
      <c r="B95" s="22"/>
      <c r="C95" s="22">
        <v>223601</v>
      </c>
      <c r="D95" s="22"/>
      <c r="E95" s="22"/>
      <c r="F95" s="24">
        <v>0</v>
      </c>
    </row>
    <row r="96" spans="1:6" ht="10.5" customHeight="1">
      <c r="A96" s="30"/>
      <c r="B96" s="32"/>
      <c r="C96" s="32"/>
      <c r="D96" s="32"/>
      <c r="E96" s="32"/>
      <c r="F96" s="28"/>
    </row>
    <row r="97" spans="1:6" ht="10.5" customHeight="1">
      <c r="A97" s="29" t="s">
        <v>55</v>
      </c>
      <c r="B97" s="12"/>
      <c r="C97" s="12">
        <v>529793.06</v>
      </c>
      <c r="D97" s="13">
        <v>1470206.94</v>
      </c>
      <c r="E97" s="12"/>
      <c r="F97" s="14">
        <f>2000000-D97</f>
        <v>529793.06</v>
      </c>
    </row>
    <row r="98" spans="1:6" ht="10.5" customHeight="1">
      <c r="A98" s="30"/>
      <c r="B98" s="10"/>
      <c r="C98" s="10"/>
      <c r="D98" s="10">
        <v>1969297.94</v>
      </c>
      <c r="E98" s="10"/>
      <c r="F98" s="11">
        <v>0</v>
      </c>
    </row>
    <row r="99" spans="1:6" ht="10.5" customHeight="1">
      <c r="A99" s="29" t="s">
        <v>56</v>
      </c>
      <c r="B99" s="12"/>
      <c r="C99" s="12">
        <v>100000</v>
      </c>
      <c r="D99" s="13">
        <v>385021</v>
      </c>
      <c r="E99" s="12"/>
      <c r="F99" s="14">
        <f>485021-C99</f>
        <v>385021</v>
      </c>
    </row>
    <row r="100" spans="1:6" ht="10.5" customHeight="1">
      <c r="A100" s="30"/>
      <c r="B100" s="10"/>
      <c r="C100" s="10"/>
      <c r="D100" s="10">
        <v>217985</v>
      </c>
      <c r="E100" s="10"/>
      <c r="F100" s="11">
        <f>317985-D100</f>
        <v>100000</v>
      </c>
    </row>
    <row r="101" spans="1:6" ht="10.5" customHeight="1">
      <c r="A101" s="29" t="s">
        <v>57</v>
      </c>
      <c r="B101" s="22"/>
      <c r="C101" s="22"/>
      <c r="D101" s="22">
        <v>450000</v>
      </c>
      <c r="E101" s="22"/>
      <c r="F101" s="24">
        <v>450000</v>
      </c>
    </row>
    <row r="102" spans="1:6" ht="10.5" customHeight="1">
      <c r="A102" s="30"/>
      <c r="B102" s="32"/>
      <c r="C102" s="32"/>
      <c r="D102" s="32"/>
      <c r="E102" s="32"/>
      <c r="F102" s="28"/>
    </row>
    <row r="103" spans="1:6" ht="10.5" customHeight="1">
      <c r="A103" s="29" t="s">
        <v>58</v>
      </c>
      <c r="B103" s="12"/>
      <c r="C103" s="12"/>
      <c r="D103" s="13">
        <v>357000</v>
      </c>
      <c r="E103" s="13">
        <v>0</v>
      </c>
      <c r="F103" s="14">
        <v>357000</v>
      </c>
    </row>
    <row r="104" spans="1:6" ht="10.5" customHeight="1">
      <c r="A104" s="30"/>
      <c r="B104" s="10"/>
      <c r="C104" s="10"/>
      <c r="D104" s="10">
        <v>0</v>
      </c>
      <c r="E104" s="10">
        <v>357000</v>
      </c>
      <c r="F104" s="11">
        <v>357000</v>
      </c>
    </row>
    <row r="105" spans="1:6" ht="10.5" customHeight="1">
      <c r="A105" s="29" t="s">
        <v>59</v>
      </c>
      <c r="B105" s="22"/>
      <c r="C105" s="22">
        <v>650000</v>
      </c>
      <c r="D105" s="22">
        <v>271612</v>
      </c>
      <c r="E105" s="22"/>
      <c r="F105" s="24">
        <f>921612-C105</f>
        <v>271612</v>
      </c>
    </row>
    <row r="106" spans="1:6" ht="10.5" customHeight="1" thickBot="1">
      <c r="A106" s="31"/>
      <c r="B106" s="23"/>
      <c r="C106" s="23"/>
      <c r="D106" s="23"/>
      <c r="E106" s="23"/>
      <c r="F106" s="25"/>
    </row>
    <row r="107" spans="1:6" ht="21.75" customHeight="1" thickBot="1">
      <c r="A107" s="4" t="s">
        <v>60</v>
      </c>
      <c r="B107" s="15"/>
      <c r="C107" s="15">
        <v>1503394.06</v>
      </c>
      <c r="D107" s="15">
        <v>3008839.94</v>
      </c>
      <c r="E107" s="15">
        <v>0</v>
      </c>
      <c r="F107" s="17">
        <f>4512234-C107</f>
        <v>3008839.94</v>
      </c>
    </row>
    <row r="108" spans="1:6" ht="21.75" customHeight="1" thickBot="1">
      <c r="A108" s="4" t="s">
        <v>60</v>
      </c>
      <c r="B108" s="15"/>
      <c r="C108" s="15">
        <v>1503394.06</v>
      </c>
      <c r="D108" s="15">
        <v>2908894.94</v>
      </c>
      <c r="E108" s="15">
        <v>357000</v>
      </c>
      <c r="F108" s="17">
        <f>4769289-C108</f>
        <v>3265894.94</v>
      </c>
    </row>
    <row r="109" ht="21.75" customHeight="1" thickBot="1"/>
    <row r="110" spans="1:6" ht="21.75" customHeight="1" thickBot="1">
      <c r="A110" s="4" t="s">
        <v>61</v>
      </c>
      <c r="B110" s="15">
        <v>373820</v>
      </c>
      <c r="C110" s="15">
        <v>8587825.98</v>
      </c>
      <c r="D110" s="15">
        <v>19133000</v>
      </c>
      <c r="E110" s="15">
        <v>0</v>
      </c>
      <c r="F110" s="17">
        <f>28094645.98-B110-C110</f>
        <v>19133000</v>
      </c>
    </row>
    <row r="111" spans="1:6" ht="21.75" customHeight="1" thickBot="1">
      <c r="A111" s="4" t="s">
        <v>61</v>
      </c>
      <c r="B111" s="15">
        <v>1208752</v>
      </c>
      <c r="C111" s="15">
        <v>8587825.98</v>
      </c>
      <c r="D111" s="15">
        <v>11510241.4</v>
      </c>
      <c r="E111" s="15">
        <v>7622758.6</v>
      </c>
      <c r="F111" s="17">
        <f>28929577.98-B111-C111</f>
        <v>19133000</v>
      </c>
    </row>
  </sheetData>
  <mergeCells count="169">
    <mergeCell ref="A4:A5"/>
    <mergeCell ref="A6:A7"/>
    <mergeCell ref="F6:F7"/>
    <mergeCell ref="A8:A9"/>
    <mergeCell ref="A10:A11"/>
    <mergeCell ref="A12:A13"/>
    <mergeCell ref="E6:E7"/>
    <mergeCell ref="B6:B7"/>
    <mergeCell ref="D6:D7"/>
    <mergeCell ref="C6:C7"/>
    <mergeCell ref="F14:F15"/>
    <mergeCell ref="C14:C15"/>
    <mergeCell ref="E14:E15"/>
    <mergeCell ref="A14:A15"/>
    <mergeCell ref="D14:D15"/>
    <mergeCell ref="A16:A17"/>
    <mergeCell ref="A18:A19"/>
    <mergeCell ref="A20:A21"/>
    <mergeCell ref="B14:B15"/>
    <mergeCell ref="F20:F21"/>
    <mergeCell ref="A22:A23"/>
    <mergeCell ref="D22:D23"/>
    <mergeCell ref="C22:C23"/>
    <mergeCell ref="E22:E23"/>
    <mergeCell ref="B22:B23"/>
    <mergeCell ref="E20:E21"/>
    <mergeCell ref="B20:B21"/>
    <mergeCell ref="D20:D21"/>
    <mergeCell ref="C20:C21"/>
    <mergeCell ref="A26:A27"/>
    <mergeCell ref="D26:D27"/>
    <mergeCell ref="F22:F23"/>
    <mergeCell ref="A24:A25"/>
    <mergeCell ref="B26:B27"/>
    <mergeCell ref="F26:F27"/>
    <mergeCell ref="C26:C27"/>
    <mergeCell ref="E26:E27"/>
    <mergeCell ref="A30:A31"/>
    <mergeCell ref="A32:A33"/>
    <mergeCell ref="B28:B29"/>
    <mergeCell ref="F28:F29"/>
    <mergeCell ref="C28:C29"/>
    <mergeCell ref="E28:E29"/>
    <mergeCell ref="A28:A29"/>
    <mergeCell ref="D28:D29"/>
    <mergeCell ref="F32:F33"/>
    <mergeCell ref="A34:A35"/>
    <mergeCell ref="D34:D35"/>
    <mergeCell ref="C34:C35"/>
    <mergeCell ref="E34:E35"/>
    <mergeCell ref="B34:B35"/>
    <mergeCell ref="E32:E33"/>
    <mergeCell ref="B32:B33"/>
    <mergeCell ref="D32:D33"/>
    <mergeCell ref="C32:C33"/>
    <mergeCell ref="F34:F35"/>
    <mergeCell ref="A36:A37"/>
    <mergeCell ref="D36:D37"/>
    <mergeCell ref="C36:C37"/>
    <mergeCell ref="F36:F37"/>
    <mergeCell ref="A38:A39"/>
    <mergeCell ref="A40:A41"/>
    <mergeCell ref="A42:A43"/>
    <mergeCell ref="D42:D43"/>
    <mergeCell ref="C42:C43"/>
    <mergeCell ref="E36:E37"/>
    <mergeCell ref="B36:B37"/>
    <mergeCell ref="F42:F43"/>
    <mergeCell ref="A44:A45"/>
    <mergeCell ref="D44:D45"/>
    <mergeCell ref="C44:C45"/>
    <mergeCell ref="E44:E45"/>
    <mergeCell ref="B44:B45"/>
    <mergeCell ref="E42:E43"/>
    <mergeCell ref="B42:B43"/>
    <mergeCell ref="F44:F45"/>
    <mergeCell ref="A46:A47"/>
    <mergeCell ref="D46:D47"/>
    <mergeCell ref="C46:C47"/>
    <mergeCell ref="F48:F49"/>
    <mergeCell ref="A50:A51"/>
    <mergeCell ref="F46:F47"/>
    <mergeCell ref="A48:A49"/>
    <mergeCell ref="D48:D49"/>
    <mergeCell ref="C48:C49"/>
    <mergeCell ref="E48:E49"/>
    <mergeCell ref="B48:B49"/>
    <mergeCell ref="E46:E47"/>
    <mergeCell ref="B46:B47"/>
    <mergeCell ref="A52:A53"/>
    <mergeCell ref="A54:A55"/>
    <mergeCell ref="A56:A57"/>
    <mergeCell ref="A58:A59"/>
    <mergeCell ref="F58:F59"/>
    <mergeCell ref="A60:A61"/>
    <mergeCell ref="D60:D61"/>
    <mergeCell ref="C60:C61"/>
    <mergeCell ref="C58:C59"/>
    <mergeCell ref="E58:E59"/>
    <mergeCell ref="B58:B59"/>
    <mergeCell ref="D58:D59"/>
    <mergeCell ref="B64:B65"/>
    <mergeCell ref="F64:F65"/>
    <mergeCell ref="F60:F61"/>
    <mergeCell ref="A62:A63"/>
    <mergeCell ref="A64:A65"/>
    <mergeCell ref="D64:D65"/>
    <mergeCell ref="C64:C65"/>
    <mergeCell ref="E64:E65"/>
    <mergeCell ref="E60:E61"/>
    <mergeCell ref="B60:B61"/>
    <mergeCell ref="D70:D71"/>
    <mergeCell ref="C70:C71"/>
    <mergeCell ref="A66:A67"/>
    <mergeCell ref="A68:A69"/>
    <mergeCell ref="A70:A71"/>
    <mergeCell ref="B74:B75"/>
    <mergeCell ref="F74:F75"/>
    <mergeCell ref="F70:F71"/>
    <mergeCell ref="A72:A73"/>
    <mergeCell ref="A74:A75"/>
    <mergeCell ref="D74:D75"/>
    <mergeCell ref="C74:C75"/>
    <mergeCell ref="E74:E75"/>
    <mergeCell ref="E70:E71"/>
    <mergeCell ref="B70:B71"/>
    <mergeCell ref="D80:D81"/>
    <mergeCell ref="C80:C81"/>
    <mergeCell ref="A76:A77"/>
    <mergeCell ref="A78:A79"/>
    <mergeCell ref="A80:A81"/>
    <mergeCell ref="B84:B85"/>
    <mergeCell ref="F84:F85"/>
    <mergeCell ref="F80:F81"/>
    <mergeCell ref="A82:A83"/>
    <mergeCell ref="A84:A85"/>
    <mergeCell ref="D84:D85"/>
    <mergeCell ref="C84:C85"/>
    <mergeCell ref="E84:E85"/>
    <mergeCell ref="E80:E81"/>
    <mergeCell ref="B80:B81"/>
    <mergeCell ref="A86:A87"/>
    <mergeCell ref="A91:A92"/>
    <mergeCell ref="A93:A94"/>
    <mergeCell ref="A95:A96"/>
    <mergeCell ref="F95:F96"/>
    <mergeCell ref="A97:A98"/>
    <mergeCell ref="C95:C96"/>
    <mergeCell ref="E95:E96"/>
    <mergeCell ref="B95:B96"/>
    <mergeCell ref="D95:D96"/>
    <mergeCell ref="D101:D102"/>
    <mergeCell ref="C101:C102"/>
    <mergeCell ref="A99:A100"/>
    <mergeCell ref="A101:A102"/>
    <mergeCell ref="A103:A104"/>
    <mergeCell ref="A105:A106"/>
    <mergeCell ref="D105:D106"/>
    <mergeCell ref="C105:C106"/>
    <mergeCell ref="B105:B106"/>
    <mergeCell ref="F105:F106"/>
    <mergeCell ref="B4:B5"/>
    <mergeCell ref="C4:C5"/>
    <mergeCell ref="B91:B92"/>
    <mergeCell ref="C91:C92"/>
    <mergeCell ref="F101:F102"/>
    <mergeCell ref="E105:E106"/>
    <mergeCell ref="E101:E102"/>
    <mergeCell ref="B101:B102"/>
  </mergeCells>
  <printOptions/>
  <pageMargins left="0.3472222222222222" right="0.3472222222222222" top="0.4166666666666667" bottom="0.4166666666666667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2009-11-13T17:55:45Z</cp:lastPrinted>
  <dcterms:created xsi:type="dcterms:W3CDTF">2009-11-13T17:37:36Z</dcterms:created>
  <dcterms:modified xsi:type="dcterms:W3CDTF">2009-11-20T07:37:34Z</dcterms:modified>
  <cp:category/>
  <cp:version/>
  <cp:contentType/>
  <cp:contentStatus/>
</cp:coreProperties>
</file>