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8955" activeTab="0"/>
  </bookViews>
  <sheets>
    <sheet name="finanční rámec" sheetId="1" r:id="rId1"/>
  </sheets>
  <definedNames/>
  <calcPr fullCalcOnLoad="1"/>
</workbook>
</file>

<file path=xl/sharedStrings.xml><?xml version="1.0" encoding="utf-8"?>
<sst xmlns="http://schemas.openxmlformats.org/spreadsheetml/2006/main" count="414" uniqueCount="111">
  <si>
    <t>2153H01</t>
  </si>
  <si>
    <t>2155H01</t>
  </si>
  <si>
    <t>2351H01</t>
  </si>
  <si>
    <t>2352H01</t>
  </si>
  <si>
    <t>2356H01</t>
  </si>
  <si>
    <t>2357H01</t>
  </si>
  <si>
    <t>2362H01</t>
  </si>
  <si>
    <t>2953H01</t>
  </si>
  <si>
    <t>2956H01</t>
  </si>
  <si>
    <t>3652H01</t>
  </si>
  <si>
    <t>3654H01</t>
  </si>
  <si>
    <t>2355H01</t>
  </si>
  <si>
    <t>3941H01</t>
  </si>
  <si>
    <t>3664H01</t>
  </si>
  <si>
    <t>3667H01</t>
  </si>
  <si>
    <t>3669H01</t>
  </si>
  <si>
    <t>2651H01</t>
  </si>
  <si>
    <t>2651H02</t>
  </si>
  <si>
    <t>Modelář</t>
  </si>
  <si>
    <t>Slévač</t>
  </si>
  <si>
    <t>Strojní mechanik</t>
  </si>
  <si>
    <t>Nástrojař</t>
  </si>
  <si>
    <t>Obráběč kovů</t>
  </si>
  <si>
    <t>Kovář</t>
  </si>
  <si>
    <t>Pekař</t>
  </si>
  <si>
    <t>Řezník - uzenář</t>
  </si>
  <si>
    <t>Instalatér</t>
  </si>
  <si>
    <t>Kameník</t>
  </si>
  <si>
    <t>Tesař</t>
  </si>
  <si>
    <t>Zedník</t>
  </si>
  <si>
    <t>Pokrývač</t>
  </si>
  <si>
    <t>Elektrikář</t>
  </si>
  <si>
    <t>Elektrikář - silnoproud</t>
  </si>
  <si>
    <t>2153H001</t>
  </si>
  <si>
    <t>2155H001</t>
  </si>
  <si>
    <t>2351H001</t>
  </si>
  <si>
    <t>2351H007</t>
  </si>
  <si>
    <t>2366H001</t>
  </si>
  <si>
    <t>2352H001</t>
  </si>
  <si>
    <t>2356H001</t>
  </si>
  <si>
    <t>2357H001</t>
  </si>
  <si>
    <t>2361H001</t>
  </si>
  <si>
    <t>2363H001</t>
  </si>
  <si>
    <t>2953H001</t>
  </si>
  <si>
    <t>2956H001</t>
  </si>
  <si>
    <t>2956H002</t>
  </si>
  <si>
    <t>2956H003</t>
  </si>
  <si>
    <t>3652H001</t>
  </si>
  <si>
    <t>3654H001</t>
  </si>
  <si>
    <t>3655H001</t>
  </si>
  <si>
    <t>2355H002</t>
  </si>
  <si>
    <t>3657H001</t>
  </si>
  <si>
    <t>3664H001</t>
  </si>
  <si>
    <t>3667H001</t>
  </si>
  <si>
    <t>3667H004</t>
  </si>
  <si>
    <t>3669H001</t>
  </si>
  <si>
    <t>2651H001</t>
  </si>
  <si>
    <t>2651H002</t>
  </si>
  <si>
    <t>2651H003</t>
  </si>
  <si>
    <t>Zámečník</t>
  </si>
  <si>
    <t>Mechanik opravář - stroje a zařízení</t>
  </si>
  <si>
    <t>Mechanik opravář</t>
  </si>
  <si>
    <t>Strojní kovář</t>
  </si>
  <si>
    <t>Lakýrník</t>
  </si>
  <si>
    <t>Jemný mechanik</t>
  </si>
  <si>
    <t>Hodinář</t>
  </si>
  <si>
    <t>Řezník - uzenář - výroba</t>
  </si>
  <si>
    <t>Řezník - uzenář - prodej</t>
  </si>
  <si>
    <t>Klempíř - stavební výroba</t>
  </si>
  <si>
    <t>Klempíř - strojírenská výroba</t>
  </si>
  <si>
    <t>Malíř</t>
  </si>
  <si>
    <t>Obkladač</t>
  </si>
  <si>
    <t>Elektrikář - slaboproud</t>
  </si>
  <si>
    <t>počet škol</t>
  </si>
  <si>
    <t>název nový</t>
  </si>
  <si>
    <t>kód nový</t>
  </si>
  <si>
    <t>název starý</t>
  </si>
  <si>
    <t>kód starý</t>
  </si>
  <si>
    <t>Klempíř XX</t>
  </si>
  <si>
    <t>Elektrikář XX</t>
  </si>
  <si>
    <t>počet žáků průměr za 3 roky</t>
  </si>
  <si>
    <t>Malíř a lakýrník XX</t>
  </si>
  <si>
    <t>XX - motivační stipendia budou poskytována pouze ve školách, které současně nenabízí autoobory (automechanik apod.)</t>
  </si>
  <si>
    <t>A</t>
  </si>
  <si>
    <t>B</t>
  </si>
  <si>
    <t>Počet žáků:</t>
  </si>
  <si>
    <t>celkem</t>
  </si>
  <si>
    <t>sk. A</t>
  </si>
  <si>
    <t>sk. B</t>
  </si>
  <si>
    <t>počet žáků průměr na ročník za 3 roky (VAR 1)</t>
  </si>
  <si>
    <t>počet žáků v 1. roč. 2009/10 (VAR 2)</t>
  </si>
  <si>
    <t>zařazení do skupiny</t>
  </si>
  <si>
    <t>prospěchové stipendium</t>
  </si>
  <si>
    <t>VAR. 1</t>
  </si>
  <si>
    <t>VAR. 2</t>
  </si>
  <si>
    <t>Výše stipendia</t>
  </si>
  <si>
    <t>základní stipendium pro obory A (měsíčně)</t>
  </si>
  <si>
    <t>základní stipendium pro obory B (měsíčně)</t>
  </si>
  <si>
    <t>prospěchové stipendium (pololetně)</t>
  </si>
  <si>
    <t>Výpočet za pololetí</t>
  </si>
  <si>
    <t>Výpočet nákladů za jedno školní pololetí</t>
  </si>
  <si>
    <t>Odhad 1 nákladů na motivační stipendia - ve skupině B obory Elektrikář, Strojní mechanik a Instalatér</t>
  </si>
  <si>
    <t>základní stipendium pro obory skupiny A</t>
  </si>
  <si>
    <t>základní stipendium pro obory skupiny B</t>
  </si>
  <si>
    <t>Celkové náklady za celé tři roky mohou být cca šestinásobné, tedy 8 - 9 mil. Kč.</t>
  </si>
  <si>
    <t>Při stanovení počtu žáků pro základní stipendium se vychází z předpokladu, že se vlivem stipendia navýší jejich počet o 10% oproti současnosti (VAR. 1, resp. VAR. 2) a že všichni splní podmínky pro poskytnutí stipendia. Při stanovení počtu žáků pro prospěchové stipendium se vychází z předpokladu, že vlivem stipendia bude činit podíl žáků s vyznamenáním 20%.</t>
  </si>
  <si>
    <t>Odhad 2 nákladů na motivační stipendia - ve skupině B obory Elektrikář</t>
  </si>
  <si>
    <t>Odhad 3 nákladů na motivační stipendia - ve skupině B žádný obor</t>
  </si>
  <si>
    <t xml:space="preserve">Finanční rámec podpory vybraných učebních oborů formou motivačních stipendií jednotlivým žákům </t>
  </si>
  <si>
    <t>počet stran: 3</t>
  </si>
  <si>
    <t>RK-35-2009-49,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</si>
</sst>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#,##0.0"/>
    <numFmt numFmtId="172" formatCode="#,##0\ _K_č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\ _K_č"/>
    <numFmt numFmtId="179" formatCode="#,##0.00\ &quot;Kč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center" textRotation="90"/>
    </xf>
    <xf numFmtId="0" fontId="0" fillId="0" borderId="4" xfId="0" applyBorder="1" applyAlignment="1">
      <alignment horizontal="center" textRotation="90" wrapText="1"/>
    </xf>
    <xf numFmtId="0" fontId="0" fillId="0" borderId="4" xfId="0" applyFont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textRotation="90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textRotation="90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2" borderId="25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85" zoomScaleNormal="85" workbookViewId="0" topLeftCell="A1">
      <selection activeCell="M39" sqref="M39"/>
    </sheetView>
  </sheetViews>
  <sheetFormatPr defaultColWidth="9.00390625" defaultRowHeight="12.75"/>
  <cols>
    <col min="1" max="1" width="20.25390625" style="2" customWidth="1"/>
    <col min="2" max="2" width="9.125" style="2" customWidth="1"/>
    <col min="3" max="3" width="7.875" style="2" customWidth="1"/>
    <col min="4" max="4" width="20.25390625" style="0" customWidth="1"/>
    <col min="6" max="6" width="5.625" style="1" customWidth="1"/>
    <col min="7" max="7" width="7.25390625" style="1" customWidth="1"/>
    <col min="8" max="8" width="9.75390625" style="1" customWidth="1"/>
    <col min="9" max="9" width="10.00390625" style="1" customWidth="1"/>
    <col min="10" max="16384" width="9.875" style="0" customWidth="1"/>
  </cols>
  <sheetData>
    <row r="1" ht="15">
      <c r="I1" s="66" t="s">
        <v>110</v>
      </c>
    </row>
    <row r="2" ht="15">
      <c r="I2" s="67" t="s">
        <v>109</v>
      </c>
    </row>
    <row r="3" ht="15.75" thickBot="1">
      <c r="A3" s="11" t="s">
        <v>108</v>
      </c>
    </row>
    <row r="4" spans="1:9" ht="17.25" customHeight="1" thickBot="1">
      <c r="A4" s="68" t="s">
        <v>101</v>
      </c>
      <c r="B4" s="69"/>
      <c r="C4" s="69"/>
      <c r="D4" s="70"/>
      <c r="E4" s="70"/>
      <c r="F4" s="71"/>
      <c r="G4" s="71"/>
      <c r="H4" s="71"/>
      <c r="I4" s="72"/>
    </row>
    <row r="5" spans="1:9" ht="76.5" customHeight="1" thickBot="1">
      <c r="A5" s="12" t="s">
        <v>74</v>
      </c>
      <c r="B5" s="14" t="s">
        <v>75</v>
      </c>
      <c r="C5" s="65" t="s">
        <v>91</v>
      </c>
      <c r="D5" s="18" t="s">
        <v>76</v>
      </c>
      <c r="E5" s="19" t="s">
        <v>77</v>
      </c>
      <c r="F5" s="15" t="s">
        <v>73</v>
      </c>
      <c r="G5" s="29" t="s">
        <v>80</v>
      </c>
      <c r="H5" s="32" t="s">
        <v>89</v>
      </c>
      <c r="I5" s="13" t="s">
        <v>90</v>
      </c>
    </row>
    <row r="6" spans="1:9" ht="12.75">
      <c r="A6" s="38" t="s">
        <v>18</v>
      </c>
      <c r="B6" s="3" t="s">
        <v>0</v>
      </c>
      <c r="C6" s="43" t="s">
        <v>83</v>
      </c>
      <c r="D6" s="20" t="s">
        <v>18</v>
      </c>
      <c r="E6" s="21" t="s">
        <v>33</v>
      </c>
      <c r="F6" s="16">
        <v>1</v>
      </c>
      <c r="G6" s="30">
        <v>20.3</v>
      </c>
      <c r="H6" s="33">
        <f>G6/3</f>
        <v>6.766666666666667</v>
      </c>
      <c r="I6" s="3">
        <v>7</v>
      </c>
    </row>
    <row r="7" spans="1:9" ht="12.75" customHeight="1">
      <c r="A7" s="39" t="s">
        <v>19</v>
      </c>
      <c r="B7" s="4" t="s">
        <v>1</v>
      </c>
      <c r="C7" s="44" t="s">
        <v>83</v>
      </c>
      <c r="D7" s="22" t="s">
        <v>19</v>
      </c>
      <c r="E7" s="23" t="s">
        <v>34</v>
      </c>
      <c r="F7" s="17">
        <v>2</v>
      </c>
      <c r="G7" s="31">
        <v>0</v>
      </c>
      <c r="H7" s="34">
        <f>G7/3</f>
        <v>0</v>
      </c>
      <c r="I7" s="4">
        <v>0</v>
      </c>
    </row>
    <row r="8" spans="1:9" ht="12.75">
      <c r="A8" s="40" t="s">
        <v>20</v>
      </c>
      <c r="B8" s="48" t="s">
        <v>2</v>
      </c>
      <c r="C8" s="45" t="s">
        <v>84</v>
      </c>
      <c r="D8" s="24" t="s">
        <v>59</v>
      </c>
      <c r="E8" s="23" t="s">
        <v>35</v>
      </c>
      <c r="F8" s="17">
        <v>11</v>
      </c>
      <c r="G8" s="49">
        <v>270</v>
      </c>
      <c r="H8" s="34">
        <f>G8/3</f>
        <v>90</v>
      </c>
      <c r="I8" s="48">
        <v>88</v>
      </c>
    </row>
    <row r="9" spans="1:9" ht="22.5">
      <c r="A9" s="41"/>
      <c r="B9" s="50"/>
      <c r="C9" s="46"/>
      <c r="D9" s="25" t="s">
        <v>60</v>
      </c>
      <c r="E9" s="23" t="s">
        <v>36</v>
      </c>
      <c r="F9" s="51"/>
      <c r="G9" s="52"/>
      <c r="H9" s="35"/>
      <c r="I9" s="5"/>
    </row>
    <row r="10" spans="1:9" ht="12.75">
      <c r="A10" s="41"/>
      <c r="B10" s="50"/>
      <c r="C10" s="46"/>
      <c r="D10" s="26" t="s">
        <v>61</v>
      </c>
      <c r="E10" s="23" t="s">
        <v>37</v>
      </c>
      <c r="F10" s="51"/>
      <c r="G10" s="49"/>
      <c r="H10" s="35"/>
      <c r="I10" s="53"/>
    </row>
    <row r="11" spans="1:9" ht="12.75">
      <c r="A11" s="39" t="s">
        <v>21</v>
      </c>
      <c r="B11" s="4" t="s">
        <v>3</v>
      </c>
      <c r="C11" s="44" t="s">
        <v>83</v>
      </c>
      <c r="D11" s="22" t="s">
        <v>21</v>
      </c>
      <c r="E11" s="23" t="s">
        <v>38</v>
      </c>
      <c r="F11" s="17">
        <v>8</v>
      </c>
      <c r="G11" s="31">
        <v>90</v>
      </c>
      <c r="H11" s="34">
        <f>G11/3</f>
        <v>30</v>
      </c>
      <c r="I11" s="4">
        <v>8</v>
      </c>
    </row>
    <row r="12" spans="1:9" ht="15" customHeight="1">
      <c r="A12" s="39" t="s">
        <v>22</v>
      </c>
      <c r="B12" s="4" t="s">
        <v>4</v>
      </c>
      <c r="C12" s="44" t="s">
        <v>83</v>
      </c>
      <c r="D12" s="22" t="s">
        <v>22</v>
      </c>
      <c r="E12" s="23" t="s">
        <v>39</v>
      </c>
      <c r="F12" s="51">
        <v>10</v>
      </c>
      <c r="G12" s="49">
        <v>207</v>
      </c>
      <c r="H12" s="34">
        <f>G12/3</f>
        <v>69</v>
      </c>
      <c r="I12" s="48">
        <v>34</v>
      </c>
    </row>
    <row r="13" spans="1:9" ht="12.75">
      <c r="A13" s="39" t="s">
        <v>23</v>
      </c>
      <c r="B13" s="4" t="s">
        <v>5</v>
      </c>
      <c r="C13" s="44" t="s">
        <v>83</v>
      </c>
      <c r="D13" s="22" t="s">
        <v>62</v>
      </c>
      <c r="E13" s="23" t="s">
        <v>40</v>
      </c>
      <c r="F13" s="17">
        <v>2</v>
      </c>
      <c r="G13" s="31">
        <v>3</v>
      </c>
      <c r="H13" s="34">
        <f>G13/3</f>
        <v>1</v>
      </c>
      <c r="I13" s="4">
        <v>1</v>
      </c>
    </row>
    <row r="14" spans="1:9" ht="12.75" customHeight="1">
      <c r="A14" s="39" t="s">
        <v>64</v>
      </c>
      <c r="B14" s="4" t="s">
        <v>6</v>
      </c>
      <c r="C14" s="44" t="s">
        <v>83</v>
      </c>
      <c r="D14" s="22" t="s">
        <v>65</v>
      </c>
      <c r="E14" s="23" t="s">
        <v>42</v>
      </c>
      <c r="F14" s="51">
        <v>1</v>
      </c>
      <c r="G14" s="49">
        <v>13</v>
      </c>
      <c r="H14" s="34">
        <f>G14/3</f>
        <v>4.333333333333333</v>
      </c>
      <c r="I14" s="48">
        <v>7</v>
      </c>
    </row>
    <row r="15" spans="1:9" ht="13.5" customHeight="1">
      <c r="A15" s="39" t="s">
        <v>78</v>
      </c>
      <c r="B15" s="48" t="s">
        <v>11</v>
      </c>
      <c r="C15" s="45" t="s">
        <v>83</v>
      </c>
      <c r="D15" s="24" t="s">
        <v>68</v>
      </c>
      <c r="E15" s="23" t="s">
        <v>49</v>
      </c>
      <c r="F15" s="17">
        <v>4</v>
      </c>
      <c r="G15" s="31">
        <v>17</v>
      </c>
      <c r="H15" s="34">
        <f>G15/3</f>
        <v>5.666666666666667</v>
      </c>
      <c r="I15" s="4">
        <v>0</v>
      </c>
    </row>
    <row r="16" spans="1:9" ht="21" customHeight="1">
      <c r="A16" s="41"/>
      <c r="B16" s="50"/>
      <c r="C16" s="46"/>
      <c r="D16" s="25" t="s">
        <v>69</v>
      </c>
      <c r="E16" s="23" t="s">
        <v>50</v>
      </c>
      <c r="F16" s="51"/>
      <c r="G16" s="49"/>
      <c r="H16" s="35"/>
      <c r="I16" s="50"/>
    </row>
    <row r="17" spans="1:9" ht="11.25" customHeight="1">
      <c r="A17" s="41"/>
      <c r="B17" s="50"/>
      <c r="C17" s="46"/>
      <c r="D17" s="26" t="s">
        <v>61</v>
      </c>
      <c r="E17" s="23" t="s">
        <v>37</v>
      </c>
      <c r="F17" s="51"/>
      <c r="G17" s="49"/>
      <c r="H17" s="35"/>
      <c r="I17" s="50"/>
    </row>
    <row r="18" spans="1:9" ht="14.25" customHeight="1">
      <c r="A18" s="39" t="s">
        <v>81</v>
      </c>
      <c r="B18" s="48" t="s">
        <v>12</v>
      </c>
      <c r="C18" s="45" t="s">
        <v>83</v>
      </c>
      <c r="D18" s="24" t="s">
        <v>70</v>
      </c>
      <c r="E18" s="23" t="s">
        <v>51</v>
      </c>
      <c r="F18" s="51">
        <v>5</v>
      </c>
      <c r="G18" s="49">
        <v>6</v>
      </c>
      <c r="H18" s="34">
        <f>G18/3</f>
        <v>2</v>
      </c>
      <c r="I18" s="48">
        <v>0</v>
      </c>
    </row>
    <row r="19" spans="1:9" ht="12.75">
      <c r="A19" s="41"/>
      <c r="B19" s="50"/>
      <c r="C19" s="46"/>
      <c r="D19" s="26" t="s">
        <v>63</v>
      </c>
      <c r="E19" s="23" t="s">
        <v>41</v>
      </c>
      <c r="F19" s="51"/>
      <c r="G19" s="49"/>
      <c r="H19" s="35"/>
      <c r="I19" s="50"/>
    </row>
    <row r="20" spans="1:9" ht="12.75">
      <c r="A20" s="39" t="s">
        <v>26</v>
      </c>
      <c r="B20" s="4" t="s">
        <v>9</v>
      </c>
      <c r="C20" s="44" t="s">
        <v>84</v>
      </c>
      <c r="D20" s="22" t="s">
        <v>26</v>
      </c>
      <c r="E20" s="23" t="s">
        <v>47</v>
      </c>
      <c r="F20" s="51">
        <v>7</v>
      </c>
      <c r="G20" s="49">
        <v>174</v>
      </c>
      <c r="H20" s="34">
        <f>G20/3</f>
        <v>58</v>
      </c>
      <c r="I20" s="48">
        <v>88</v>
      </c>
    </row>
    <row r="21" spans="1:9" ht="13.5" customHeight="1">
      <c r="A21" s="39" t="s">
        <v>27</v>
      </c>
      <c r="B21" s="4" t="s">
        <v>10</v>
      </c>
      <c r="C21" s="44" t="s">
        <v>83</v>
      </c>
      <c r="D21" s="22" t="s">
        <v>27</v>
      </c>
      <c r="E21" s="23" t="s">
        <v>48</v>
      </c>
      <c r="F21" s="51">
        <v>1</v>
      </c>
      <c r="G21" s="49">
        <v>13</v>
      </c>
      <c r="H21" s="34">
        <f>G21/3</f>
        <v>4.333333333333333</v>
      </c>
      <c r="I21" s="48">
        <v>9</v>
      </c>
    </row>
    <row r="22" spans="1:9" ht="12.75">
      <c r="A22" s="39" t="s">
        <v>28</v>
      </c>
      <c r="B22" s="4" t="s">
        <v>13</v>
      </c>
      <c r="C22" s="44" t="s">
        <v>83</v>
      </c>
      <c r="D22" s="22" t="s">
        <v>28</v>
      </c>
      <c r="E22" s="23" t="s">
        <v>52</v>
      </c>
      <c r="F22" s="51">
        <v>3</v>
      </c>
      <c r="G22" s="49">
        <v>66</v>
      </c>
      <c r="H22" s="34">
        <f>G22/3</f>
        <v>22</v>
      </c>
      <c r="I22" s="48">
        <v>37</v>
      </c>
    </row>
    <row r="23" spans="1:9" ht="12.75" customHeight="1">
      <c r="A23" s="40" t="s">
        <v>29</v>
      </c>
      <c r="B23" s="48" t="s">
        <v>14</v>
      </c>
      <c r="C23" s="45" t="s">
        <v>83</v>
      </c>
      <c r="D23" s="24" t="s">
        <v>29</v>
      </c>
      <c r="E23" s="23" t="s">
        <v>53</v>
      </c>
      <c r="F23" s="51">
        <v>7</v>
      </c>
      <c r="G23" s="49">
        <v>162</v>
      </c>
      <c r="H23" s="34">
        <f>G23/3</f>
        <v>54</v>
      </c>
      <c r="I23" s="48">
        <v>54</v>
      </c>
    </row>
    <row r="24" spans="1:9" ht="12.75">
      <c r="A24" s="41"/>
      <c r="B24" s="50"/>
      <c r="C24" s="46"/>
      <c r="D24" s="26" t="s">
        <v>71</v>
      </c>
      <c r="E24" s="23" t="s">
        <v>54</v>
      </c>
      <c r="F24" s="51"/>
      <c r="G24" s="49"/>
      <c r="H24" s="35"/>
      <c r="I24" s="50"/>
    </row>
    <row r="25" spans="1:9" ht="12.75" customHeight="1">
      <c r="A25" s="39" t="s">
        <v>30</v>
      </c>
      <c r="B25" s="4" t="s">
        <v>15</v>
      </c>
      <c r="C25" s="44" t="s">
        <v>83</v>
      </c>
      <c r="D25" s="22" t="s">
        <v>30</v>
      </c>
      <c r="E25" s="23" t="s">
        <v>55</v>
      </c>
      <c r="F25" s="51">
        <v>1</v>
      </c>
      <c r="G25" s="49">
        <v>13</v>
      </c>
      <c r="H25" s="34">
        <f>G25/3</f>
        <v>4.333333333333333</v>
      </c>
      <c r="I25" s="48">
        <v>10</v>
      </c>
    </row>
    <row r="26" spans="1:9" ht="12.75">
      <c r="A26" s="40" t="s">
        <v>79</v>
      </c>
      <c r="B26" s="48" t="s">
        <v>16</v>
      </c>
      <c r="C26" s="45" t="s">
        <v>84</v>
      </c>
      <c r="D26" s="24" t="s">
        <v>31</v>
      </c>
      <c r="E26" s="23" t="s">
        <v>56</v>
      </c>
      <c r="F26" s="51">
        <v>7</v>
      </c>
      <c r="G26" s="49">
        <v>155</v>
      </c>
      <c r="H26" s="34">
        <f>G26/3</f>
        <v>51.666666666666664</v>
      </c>
      <c r="I26" s="48">
        <v>83</v>
      </c>
    </row>
    <row r="27" spans="1:9" ht="12.75">
      <c r="A27" s="41"/>
      <c r="B27" s="50"/>
      <c r="C27" s="46"/>
      <c r="D27" s="26" t="s">
        <v>72</v>
      </c>
      <c r="E27" s="23" t="s">
        <v>57</v>
      </c>
      <c r="F27" s="51"/>
      <c r="G27" s="49"/>
      <c r="H27" s="35"/>
      <c r="I27" s="50"/>
    </row>
    <row r="28" spans="1:9" ht="25.5">
      <c r="A28" s="39" t="s">
        <v>32</v>
      </c>
      <c r="B28" s="4" t="s">
        <v>17</v>
      </c>
      <c r="C28" s="44" t="s">
        <v>84</v>
      </c>
      <c r="D28" s="22" t="s">
        <v>32</v>
      </c>
      <c r="E28" s="23" t="s">
        <v>58</v>
      </c>
      <c r="F28" s="51">
        <v>6</v>
      </c>
      <c r="G28" s="49">
        <v>154</v>
      </c>
      <c r="H28" s="34">
        <f>G28/3</f>
        <v>51.333333333333336</v>
      </c>
      <c r="I28" s="48">
        <v>59</v>
      </c>
    </row>
    <row r="29" spans="1:9" ht="12.75">
      <c r="A29" s="39" t="s">
        <v>24</v>
      </c>
      <c r="B29" s="4" t="s">
        <v>7</v>
      </c>
      <c r="C29" s="44" t="s">
        <v>83</v>
      </c>
      <c r="D29" s="22" t="s">
        <v>24</v>
      </c>
      <c r="E29" s="23" t="s">
        <v>43</v>
      </c>
      <c r="F29" s="51">
        <v>3</v>
      </c>
      <c r="G29" s="49">
        <v>0</v>
      </c>
      <c r="H29" s="34">
        <f>G29/3</f>
        <v>0</v>
      </c>
      <c r="I29" s="48">
        <v>0</v>
      </c>
    </row>
    <row r="30" spans="1:9" ht="12.75" customHeight="1">
      <c r="A30" s="40" t="s">
        <v>25</v>
      </c>
      <c r="B30" s="48" t="s">
        <v>8</v>
      </c>
      <c r="C30" s="45" t="s">
        <v>83</v>
      </c>
      <c r="D30" s="24" t="s">
        <v>25</v>
      </c>
      <c r="E30" s="23" t="s">
        <v>44</v>
      </c>
      <c r="F30" s="51">
        <v>7</v>
      </c>
      <c r="G30" s="49">
        <v>12</v>
      </c>
      <c r="H30" s="34">
        <f>G30/3</f>
        <v>4</v>
      </c>
      <c r="I30" s="48">
        <v>6</v>
      </c>
    </row>
    <row r="31" spans="1:9" ht="14.25" customHeight="1">
      <c r="A31" s="41"/>
      <c r="B31" s="50"/>
      <c r="C31" s="46"/>
      <c r="D31" s="25" t="s">
        <v>66</v>
      </c>
      <c r="E31" s="23" t="s">
        <v>45</v>
      </c>
      <c r="F31" s="51"/>
      <c r="G31" s="49"/>
      <c r="H31" s="35"/>
      <c r="I31" s="50"/>
    </row>
    <row r="32" spans="1:9" ht="12.75" customHeight="1" thickBot="1">
      <c r="A32" s="42"/>
      <c r="B32" s="54"/>
      <c r="C32" s="47"/>
      <c r="D32" s="27" t="s">
        <v>67</v>
      </c>
      <c r="E32" s="28" t="s">
        <v>46</v>
      </c>
      <c r="F32" s="55"/>
      <c r="G32" s="56"/>
      <c r="H32" s="36"/>
      <c r="I32" s="54"/>
    </row>
    <row r="33" spans="1:9" ht="12.75" customHeight="1">
      <c r="A33" s="57" t="s">
        <v>82</v>
      </c>
      <c r="B33" s="58"/>
      <c r="C33" s="58"/>
      <c r="D33" s="6"/>
      <c r="E33" s="6"/>
      <c r="F33" s="58"/>
      <c r="G33" s="58"/>
      <c r="H33" s="7"/>
      <c r="I33" s="7"/>
    </row>
    <row r="34" spans="5:9" ht="12.75">
      <c r="E34" s="8" t="s">
        <v>85</v>
      </c>
      <c r="F34" s="2"/>
      <c r="G34" s="2" t="s">
        <v>86</v>
      </c>
      <c r="H34" s="59">
        <f>SUM(H6:H32)</f>
        <v>458.4333333333333</v>
      </c>
      <c r="I34" s="2">
        <f>SUM(I6:I32)</f>
        <v>491</v>
      </c>
    </row>
    <row r="35" spans="6:9" ht="12.75">
      <c r="F35" s="2"/>
      <c r="G35" s="2" t="s">
        <v>87</v>
      </c>
      <c r="H35" s="59">
        <f>H30+H29+H25+H23+H22+H21+H18+H15+H14+H13+H12+H11+H7+H6</f>
        <v>207.43333333333334</v>
      </c>
      <c r="I35" s="59">
        <f>I30+I29+I25+I23+I22+I21+I18+I15+I14+I13+I12+I11+I7+I6</f>
        <v>173</v>
      </c>
    </row>
    <row r="36" spans="6:9" ht="12.75">
      <c r="F36" s="2"/>
      <c r="G36" s="2" t="s">
        <v>88</v>
      </c>
      <c r="H36" s="59">
        <f>H28+H26+H20+H8</f>
        <v>251</v>
      </c>
      <c r="I36" s="59">
        <f>I28+I26+I20+I8</f>
        <v>318</v>
      </c>
    </row>
    <row r="37" spans="1:9" ht="12.75">
      <c r="A37" s="10" t="s">
        <v>100</v>
      </c>
      <c r="F37" s="2"/>
      <c r="G37" s="2"/>
      <c r="H37" s="59"/>
      <c r="I37" s="59"/>
    </row>
    <row r="38" spans="1:9" ht="51.75" customHeight="1">
      <c r="A38" s="73" t="s">
        <v>105</v>
      </c>
      <c r="B38" s="74"/>
      <c r="C38" s="74"/>
      <c r="D38" s="74"/>
      <c r="E38" s="74"/>
      <c r="F38" s="74"/>
      <c r="G38" s="74"/>
      <c r="H38" s="74"/>
      <c r="I38" s="74"/>
    </row>
    <row r="39" spans="1:9" ht="12.75">
      <c r="A39" s="75" t="s">
        <v>104</v>
      </c>
      <c r="B39" s="75"/>
      <c r="C39" s="75"/>
      <c r="D39" s="75"/>
      <c r="E39" s="75"/>
      <c r="F39" s="75"/>
      <c r="G39" s="75"/>
      <c r="H39" s="75"/>
      <c r="I39" s="75"/>
    </row>
    <row r="40" spans="8:9" ht="12.75">
      <c r="H40" s="1" t="s">
        <v>93</v>
      </c>
      <c r="I40" s="1" t="s">
        <v>94</v>
      </c>
    </row>
    <row r="41" spans="1:9" ht="12.75">
      <c r="A41" s="9" t="s">
        <v>95</v>
      </c>
      <c r="B41" s="10" t="s">
        <v>96</v>
      </c>
      <c r="C41" s="61"/>
      <c r="D41" s="62"/>
      <c r="H41" s="64">
        <v>700</v>
      </c>
      <c r="I41" s="64">
        <v>700</v>
      </c>
    </row>
    <row r="42" spans="1:9" ht="12.75">
      <c r="A42" s="9"/>
      <c r="B42" s="10" t="s">
        <v>97</v>
      </c>
      <c r="C42" s="61"/>
      <c r="D42" s="62"/>
      <c r="H42" s="64">
        <v>400</v>
      </c>
      <c r="I42" s="64">
        <v>400</v>
      </c>
    </row>
    <row r="43" spans="1:9" ht="12.75">
      <c r="A43" s="9"/>
      <c r="B43" s="10" t="s">
        <v>98</v>
      </c>
      <c r="C43" s="61"/>
      <c r="D43" s="62"/>
      <c r="H43" s="64">
        <v>1000</v>
      </c>
      <c r="I43" s="64">
        <v>1000</v>
      </c>
    </row>
    <row r="44" spans="1:9" ht="12.75">
      <c r="A44" s="9" t="s">
        <v>99</v>
      </c>
      <c r="B44" s="9" t="s">
        <v>102</v>
      </c>
      <c r="H44" s="60">
        <f>(H35*1.1*H41*5)</f>
        <v>798618.3333333335</v>
      </c>
      <c r="I44" s="60">
        <f>(I35*1.1*I41*5)</f>
        <v>666050</v>
      </c>
    </row>
    <row r="45" spans="2:9" ht="12.75">
      <c r="B45" s="9" t="s">
        <v>103</v>
      </c>
      <c r="H45" s="60">
        <f>(H36*1.1*H42*5)</f>
        <v>552200.0000000001</v>
      </c>
      <c r="I45" s="60">
        <f>(I36*1.1*I42*5)</f>
        <v>699600</v>
      </c>
    </row>
    <row r="46" spans="2:9" ht="12.75">
      <c r="B46" s="9" t="s">
        <v>92</v>
      </c>
      <c r="H46" s="60">
        <f>(0.2*H34*1.1*H43)</f>
        <v>100855.33333333334</v>
      </c>
      <c r="I46" s="60">
        <f>(0.2*I34*1.1*I43)</f>
        <v>108020.00000000001</v>
      </c>
    </row>
    <row r="47" spans="2:9" ht="12.75">
      <c r="B47" s="10" t="s">
        <v>86</v>
      </c>
      <c r="C47" s="61"/>
      <c r="D47" s="62"/>
      <c r="E47" s="62"/>
      <c r="F47" s="61"/>
      <c r="G47" s="61"/>
      <c r="H47" s="63">
        <f>H44+H45+H46</f>
        <v>1451673.6666666667</v>
      </c>
      <c r="I47" s="63">
        <f>I44+I45+I46</f>
        <v>1473670</v>
      </c>
    </row>
    <row r="49" ht="9" customHeight="1" thickBot="1"/>
    <row r="50" spans="1:9" ht="24" customHeight="1" thickBot="1">
      <c r="A50" s="68" t="s">
        <v>106</v>
      </c>
      <c r="B50" s="69"/>
      <c r="C50" s="69"/>
      <c r="D50" s="70"/>
      <c r="E50" s="70"/>
      <c r="F50" s="71"/>
      <c r="G50" s="71"/>
      <c r="H50" s="71"/>
      <c r="I50" s="72"/>
    </row>
    <row r="51" spans="1:9" ht="94.5" thickBot="1">
      <c r="A51" s="12" t="s">
        <v>74</v>
      </c>
      <c r="B51" s="14" t="s">
        <v>75</v>
      </c>
      <c r="C51" s="65" t="s">
        <v>91</v>
      </c>
      <c r="D51" s="18" t="s">
        <v>76</v>
      </c>
      <c r="E51" s="19" t="s">
        <v>77</v>
      </c>
      <c r="F51" s="15" t="s">
        <v>73</v>
      </c>
      <c r="G51" s="29" t="s">
        <v>80</v>
      </c>
      <c r="H51" s="32" t="s">
        <v>89</v>
      </c>
      <c r="I51" s="13" t="s">
        <v>90</v>
      </c>
    </row>
    <row r="52" spans="1:9" ht="12.75">
      <c r="A52" s="38" t="s">
        <v>18</v>
      </c>
      <c r="B52" s="3" t="s">
        <v>0</v>
      </c>
      <c r="C52" s="43" t="s">
        <v>83</v>
      </c>
      <c r="D52" s="20" t="s">
        <v>18</v>
      </c>
      <c r="E52" s="21" t="s">
        <v>33</v>
      </c>
      <c r="F52" s="16">
        <v>1</v>
      </c>
      <c r="G52" s="30">
        <v>20.3</v>
      </c>
      <c r="H52" s="33">
        <f>G52/3</f>
        <v>6.766666666666667</v>
      </c>
      <c r="I52" s="3">
        <v>7</v>
      </c>
    </row>
    <row r="53" spans="1:9" ht="12.75">
      <c r="A53" s="39" t="s">
        <v>19</v>
      </c>
      <c r="B53" s="4" t="s">
        <v>1</v>
      </c>
      <c r="C53" s="44" t="s">
        <v>83</v>
      </c>
      <c r="D53" s="22" t="s">
        <v>19</v>
      </c>
      <c r="E53" s="23" t="s">
        <v>34</v>
      </c>
      <c r="F53" s="17">
        <v>2</v>
      </c>
      <c r="G53" s="31">
        <v>0</v>
      </c>
      <c r="H53" s="34">
        <f>G53/3</f>
        <v>0</v>
      </c>
      <c r="I53" s="4">
        <v>0</v>
      </c>
    </row>
    <row r="54" spans="1:9" ht="12.75">
      <c r="A54" s="40" t="s">
        <v>20</v>
      </c>
      <c r="B54" s="48" t="s">
        <v>2</v>
      </c>
      <c r="C54" s="45" t="s">
        <v>83</v>
      </c>
      <c r="D54" s="24" t="s">
        <v>59</v>
      </c>
      <c r="E54" s="23" t="s">
        <v>35</v>
      </c>
      <c r="F54" s="17">
        <v>11</v>
      </c>
      <c r="G54" s="49">
        <v>270</v>
      </c>
      <c r="H54" s="34">
        <f>G54/3</f>
        <v>90</v>
      </c>
      <c r="I54" s="48">
        <v>88</v>
      </c>
    </row>
    <row r="55" spans="1:9" ht="22.5">
      <c r="A55" s="41"/>
      <c r="B55" s="50"/>
      <c r="C55" s="46"/>
      <c r="D55" s="25" t="s">
        <v>60</v>
      </c>
      <c r="E55" s="23" t="s">
        <v>36</v>
      </c>
      <c r="F55" s="51"/>
      <c r="G55" s="52"/>
      <c r="H55" s="35"/>
      <c r="I55" s="5"/>
    </row>
    <row r="56" spans="1:9" ht="12.75">
      <c r="A56" s="41"/>
      <c r="B56" s="50"/>
      <c r="C56" s="46"/>
      <c r="D56" s="26" t="s">
        <v>61</v>
      </c>
      <c r="E56" s="23" t="s">
        <v>37</v>
      </c>
      <c r="F56" s="51"/>
      <c r="G56" s="49"/>
      <c r="H56" s="35"/>
      <c r="I56" s="53"/>
    </row>
    <row r="57" spans="1:9" ht="12.75">
      <c r="A57" s="39" t="s">
        <v>21</v>
      </c>
      <c r="B57" s="4" t="s">
        <v>3</v>
      </c>
      <c r="C57" s="44" t="s">
        <v>83</v>
      </c>
      <c r="D57" s="22" t="s">
        <v>21</v>
      </c>
      <c r="E57" s="23" t="s">
        <v>38</v>
      </c>
      <c r="F57" s="17">
        <v>8</v>
      </c>
      <c r="G57" s="31">
        <v>90</v>
      </c>
      <c r="H57" s="34">
        <f>G57/3</f>
        <v>30</v>
      </c>
      <c r="I57" s="4">
        <v>8</v>
      </c>
    </row>
    <row r="58" spans="1:9" ht="12.75">
      <c r="A58" s="39" t="s">
        <v>22</v>
      </c>
      <c r="B58" s="4" t="s">
        <v>4</v>
      </c>
      <c r="C58" s="44" t="s">
        <v>83</v>
      </c>
      <c r="D58" s="22" t="s">
        <v>22</v>
      </c>
      <c r="E58" s="23" t="s">
        <v>39</v>
      </c>
      <c r="F58" s="51">
        <v>10</v>
      </c>
      <c r="G58" s="49">
        <v>207</v>
      </c>
      <c r="H58" s="34">
        <f>G58/3</f>
        <v>69</v>
      </c>
      <c r="I58" s="48">
        <v>34</v>
      </c>
    </row>
    <row r="59" spans="1:9" ht="12.75">
      <c r="A59" s="39" t="s">
        <v>23</v>
      </c>
      <c r="B59" s="4" t="s">
        <v>5</v>
      </c>
      <c r="C59" s="44" t="s">
        <v>83</v>
      </c>
      <c r="D59" s="22" t="s">
        <v>62</v>
      </c>
      <c r="E59" s="23" t="s">
        <v>40</v>
      </c>
      <c r="F59" s="17">
        <v>2</v>
      </c>
      <c r="G59" s="31">
        <v>3</v>
      </c>
      <c r="H59" s="34">
        <f>G59/3</f>
        <v>1</v>
      </c>
      <c r="I59" s="4">
        <v>1</v>
      </c>
    </row>
    <row r="60" spans="1:9" ht="12.75">
      <c r="A60" s="39" t="s">
        <v>64</v>
      </c>
      <c r="B60" s="4" t="s">
        <v>6</v>
      </c>
      <c r="C60" s="44" t="s">
        <v>83</v>
      </c>
      <c r="D60" s="22" t="s">
        <v>65</v>
      </c>
      <c r="E60" s="23" t="s">
        <v>42</v>
      </c>
      <c r="F60" s="51">
        <v>1</v>
      </c>
      <c r="G60" s="49">
        <v>13</v>
      </c>
      <c r="H60" s="34">
        <f>G60/3</f>
        <v>4.333333333333333</v>
      </c>
      <c r="I60" s="48">
        <v>7</v>
      </c>
    </row>
    <row r="61" spans="1:9" ht="12.75">
      <c r="A61" s="39" t="s">
        <v>78</v>
      </c>
      <c r="B61" s="48" t="s">
        <v>11</v>
      </c>
      <c r="C61" s="45" t="s">
        <v>83</v>
      </c>
      <c r="D61" s="24" t="s">
        <v>68</v>
      </c>
      <c r="E61" s="23" t="s">
        <v>49</v>
      </c>
      <c r="F61" s="17">
        <v>4</v>
      </c>
      <c r="G61" s="31">
        <v>17</v>
      </c>
      <c r="H61" s="34">
        <f>G61/3</f>
        <v>5.666666666666667</v>
      </c>
      <c r="I61" s="4">
        <v>0</v>
      </c>
    </row>
    <row r="62" spans="1:9" ht="22.5">
      <c r="A62" s="41"/>
      <c r="B62" s="50"/>
      <c r="C62" s="46"/>
      <c r="D62" s="25" t="s">
        <v>69</v>
      </c>
      <c r="E62" s="23" t="s">
        <v>50</v>
      </c>
      <c r="F62" s="51"/>
      <c r="G62" s="49"/>
      <c r="H62" s="35"/>
      <c r="I62" s="50"/>
    </row>
    <row r="63" spans="1:9" ht="12.75">
      <c r="A63" s="41"/>
      <c r="B63" s="50"/>
      <c r="C63" s="46"/>
      <c r="D63" s="26" t="s">
        <v>61</v>
      </c>
      <c r="E63" s="23" t="s">
        <v>37</v>
      </c>
      <c r="F63" s="51"/>
      <c r="G63" s="49"/>
      <c r="H63" s="35"/>
      <c r="I63" s="50"/>
    </row>
    <row r="64" spans="1:9" ht="12.75">
      <c r="A64" s="39" t="s">
        <v>81</v>
      </c>
      <c r="B64" s="48" t="s">
        <v>12</v>
      </c>
      <c r="C64" s="45" t="s">
        <v>83</v>
      </c>
      <c r="D64" s="24" t="s">
        <v>70</v>
      </c>
      <c r="E64" s="23" t="s">
        <v>51</v>
      </c>
      <c r="F64" s="51">
        <v>5</v>
      </c>
      <c r="G64" s="49">
        <v>6</v>
      </c>
      <c r="H64" s="34">
        <f>G64/3</f>
        <v>2</v>
      </c>
      <c r="I64" s="48">
        <v>0</v>
      </c>
    </row>
    <row r="65" spans="1:9" ht="12.75">
      <c r="A65" s="41"/>
      <c r="B65" s="50"/>
      <c r="C65" s="46"/>
      <c r="D65" s="26" t="s">
        <v>63</v>
      </c>
      <c r="E65" s="23" t="s">
        <v>41</v>
      </c>
      <c r="F65" s="51"/>
      <c r="G65" s="49"/>
      <c r="H65" s="35"/>
      <c r="I65" s="50"/>
    </row>
    <row r="66" spans="1:9" ht="12.75">
      <c r="A66" s="39" t="s">
        <v>26</v>
      </c>
      <c r="B66" s="4" t="s">
        <v>9</v>
      </c>
      <c r="C66" s="44" t="s">
        <v>83</v>
      </c>
      <c r="D66" s="22" t="s">
        <v>26</v>
      </c>
      <c r="E66" s="23" t="s">
        <v>47</v>
      </c>
      <c r="F66" s="51">
        <v>7</v>
      </c>
      <c r="G66" s="49">
        <v>174</v>
      </c>
      <c r="H66" s="34">
        <f>G66/3</f>
        <v>58</v>
      </c>
      <c r="I66" s="48">
        <v>88</v>
      </c>
    </row>
    <row r="67" spans="1:9" ht="12.75">
      <c r="A67" s="39" t="s">
        <v>27</v>
      </c>
      <c r="B67" s="4" t="s">
        <v>10</v>
      </c>
      <c r="C67" s="44" t="s">
        <v>83</v>
      </c>
      <c r="D67" s="22" t="s">
        <v>27</v>
      </c>
      <c r="E67" s="23" t="s">
        <v>48</v>
      </c>
      <c r="F67" s="51">
        <v>1</v>
      </c>
      <c r="G67" s="49">
        <v>13</v>
      </c>
      <c r="H67" s="34">
        <f>G67/3</f>
        <v>4.333333333333333</v>
      </c>
      <c r="I67" s="48">
        <v>9</v>
      </c>
    </row>
    <row r="68" spans="1:9" ht="12.75">
      <c r="A68" s="39" t="s">
        <v>28</v>
      </c>
      <c r="B68" s="4" t="s">
        <v>13</v>
      </c>
      <c r="C68" s="44" t="s">
        <v>83</v>
      </c>
      <c r="D68" s="22" t="s">
        <v>28</v>
      </c>
      <c r="E68" s="23" t="s">
        <v>52</v>
      </c>
      <c r="F68" s="51">
        <v>3</v>
      </c>
      <c r="G68" s="49">
        <v>66</v>
      </c>
      <c r="H68" s="34">
        <f>G68/3</f>
        <v>22</v>
      </c>
      <c r="I68" s="48">
        <v>37</v>
      </c>
    </row>
    <row r="69" spans="1:9" ht="12.75">
      <c r="A69" s="40" t="s">
        <v>29</v>
      </c>
      <c r="B69" s="48" t="s">
        <v>14</v>
      </c>
      <c r="C69" s="45" t="s">
        <v>83</v>
      </c>
      <c r="D69" s="24" t="s">
        <v>29</v>
      </c>
      <c r="E69" s="23" t="s">
        <v>53</v>
      </c>
      <c r="F69" s="51">
        <v>7</v>
      </c>
      <c r="G69" s="49">
        <v>162</v>
      </c>
      <c r="H69" s="34">
        <f>G69/3</f>
        <v>54</v>
      </c>
      <c r="I69" s="48">
        <v>54</v>
      </c>
    </row>
    <row r="70" spans="1:9" ht="12.75">
      <c r="A70" s="41"/>
      <c r="B70" s="50"/>
      <c r="C70" s="46"/>
      <c r="D70" s="26" t="s">
        <v>71</v>
      </c>
      <c r="E70" s="23" t="s">
        <v>54</v>
      </c>
      <c r="F70" s="51"/>
      <c r="G70" s="49"/>
      <c r="H70" s="35"/>
      <c r="I70" s="50"/>
    </row>
    <row r="71" spans="1:9" ht="12.75">
      <c r="A71" s="39" t="s">
        <v>30</v>
      </c>
      <c r="B71" s="4" t="s">
        <v>15</v>
      </c>
      <c r="C71" s="44" t="s">
        <v>83</v>
      </c>
      <c r="D71" s="22" t="s">
        <v>30</v>
      </c>
      <c r="E71" s="23" t="s">
        <v>55</v>
      </c>
      <c r="F71" s="51">
        <v>1</v>
      </c>
      <c r="G71" s="49">
        <v>13</v>
      </c>
      <c r="H71" s="34">
        <f>G71/3</f>
        <v>4.333333333333333</v>
      </c>
      <c r="I71" s="48">
        <v>10</v>
      </c>
    </row>
    <row r="72" spans="1:9" ht="12.75">
      <c r="A72" s="40" t="s">
        <v>79</v>
      </c>
      <c r="B72" s="48" t="s">
        <v>16</v>
      </c>
      <c r="C72" s="45" t="s">
        <v>84</v>
      </c>
      <c r="D72" s="24" t="s">
        <v>31</v>
      </c>
      <c r="E72" s="23" t="s">
        <v>56</v>
      </c>
      <c r="F72" s="51">
        <v>7</v>
      </c>
      <c r="G72" s="49">
        <v>155</v>
      </c>
      <c r="H72" s="34">
        <f>G72/3</f>
        <v>51.666666666666664</v>
      </c>
      <c r="I72" s="48">
        <v>83</v>
      </c>
    </row>
    <row r="73" spans="1:9" ht="12.75">
      <c r="A73" s="41"/>
      <c r="B73" s="50"/>
      <c r="C73" s="46"/>
      <c r="D73" s="26" t="s">
        <v>72</v>
      </c>
      <c r="E73" s="23" t="s">
        <v>57</v>
      </c>
      <c r="F73" s="51"/>
      <c r="G73" s="49"/>
      <c r="H73" s="35"/>
      <c r="I73" s="50"/>
    </row>
    <row r="74" spans="1:9" ht="25.5">
      <c r="A74" s="39" t="s">
        <v>32</v>
      </c>
      <c r="B74" s="4" t="s">
        <v>17</v>
      </c>
      <c r="C74" s="44" t="s">
        <v>84</v>
      </c>
      <c r="D74" s="22" t="s">
        <v>32</v>
      </c>
      <c r="E74" s="23" t="s">
        <v>58</v>
      </c>
      <c r="F74" s="51">
        <v>6</v>
      </c>
      <c r="G74" s="49">
        <v>154</v>
      </c>
      <c r="H74" s="34">
        <f>G74/3</f>
        <v>51.333333333333336</v>
      </c>
      <c r="I74" s="48">
        <v>59</v>
      </c>
    </row>
    <row r="75" spans="1:9" ht="12.75">
      <c r="A75" s="39" t="s">
        <v>24</v>
      </c>
      <c r="B75" s="4" t="s">
        <v>7</v>
      </c>
      <c r="C75" s="44" t="s">
        <v>83</v>
      </c>
      <c r="D75" s="22" t="s">
        <v>24</v>
      </c>
      <c r="E75" s="23" t="s">
        <v>43</v>
      </c>
      <c r="F75" s="51">
        <v>3</v>
      </c>
      <c r="G75" s="49">
        <v>0</v>
      </c>
      <c r="H75" s="34">
        <f>G75/3</f>
        <v>0</v>
      </c>
      <c r="I75" s="48">
        <v>0</v>
      </c>
    </row>
    <row r="76" spans="1:9" ht="12.75">
      <c r="A76" s="40" t="s">
        <v>25</v>
      </c>
      <c r="B76" s="48" t="s">
        <v>8</v>
      </c>
      <c r="C76" s="45" t="s">
        <v>83</v>
      </c>
      <c r="D76" s="24" t="s">
        <v>25</v>
      </c>
      <c r="E76" s="23" t="s">
        <v>44</v>
      </c>
      <c r="F76" s="51">
        <v>7</v>
      </c>
      <c r="G76" s="49">
        <v>12</v>
      </c>
      <c r="H76" s="34">
        <f>G76/3</f>
        <v>4</v>
      </c>
      <c r="I76" s="48">
        <v>6</v>
      </c>
    </row>
    <row r="77" spans="1:9" ht="12.75">
      <c r="A77" s="41"/>
      <c r="B77" s="50"/>
      <c r="C77" s="46"/>
      <c r="D77" s="25" t="s">
        <v>66</v>
      </c>
      <c r="E77" s="23" t="s">
        <v>45</v>
      </c>
      <c r="F77" s="51"/>
      <c r="G77" s="49"/>
      <c r="H77" s="35"/>
      <c r="I77" s="50"/>
    </row>
    <row r="78" spans="1:9" ht="13.5" thickBot="1">
      <c r="A78" s="42"/>
      <c r="B78" s="54"/>
      <c r="C78" s="47"/>
      <c r="D78" s="27" t="s">
        <v>67</v>
      </c>
      <c r="E78" s="28" t="s">
        <v>46</v>
      </c>
      <c r="F78" s="55"/>
      <c r="G78" s="56"/>
      <c r="H78" s="36"/>
      <c r="I78" s="54"/>
    </row>
    <row r="79" spans="1:9" ht="12.75">
      <c r="A79" s="57" t="s">
        <v>82</v>
      </c>
      <c r="B79" s="58"/>
      <c r="C79" s="58"/>
      <c r="D79" s="6"/>
      <c r="E79" s="6"/>
      <c r="F79" s="58"/>
      <c r="G79" s="58"/>
      <c r="H79" s="7"/>
      <c r="I79" s="7"/>
    </row>
    <row r="80" spans="5:9" ht="12.75">
      <c r="E80" s="8" t="s">
        <v>85</v>
      </c>
      <c r="F80" s="2"/>
      <c r="G80" s="2" t="s">
        <v>86</v>
      </c>
      <c r="H80" s="59">
        <f>SUM(H52:H78)</f>
        <v>458.4333333333333</v>
      </c>
      <c r="I80" s="2">
        <f>SUM(I52:I78)</f>
        <v>491</v>
      </c>
    </row>
    <row r="81" spans="6:9" ht="12.75">
      <c r="F81" s="2"/>
      <c r="G81" s="2" t="s">
        <v>87</v>
      </c>
      <c r="H81" s="59">
        <f>H76+H75+H71+H69+H68+H67+H64+H61+H60+H59+H58+H57+H53+H52+H54+H66</f>
        <v>355.43333333333334</v>
      </c>
      <c r="I81" s="59">
        <f>I76+I75+I71+I69+I68+I67+I64+I61+I60+I59+I58+I57+I53+I52+I54+I66</f>
        <v>349</v>
      </c>
    </row>
    <row r="82" spans="6:9" ht="12.75">
      <c r="F82" s="2"/>
      <c r="G82" s="2" t="s">
        <v>88</v>
      </c>
      <c r="H82" s="59">
        <f>H74+H72</f>
        <v>103</v>
      </c>
      <c r="I82" s="59">
        <f>I74+I72</f>
        <v>142</v>
      </c>
    </row>
    <row r="83" spans="1:9" ht="12.75">
      <c r="A83" s="10" t="s">
        <v>100</v>
      </c>
      <c r="F83" s="2"/>
      <c r="G83" s="2"/>
      <c r="H83" s="59"/>
      <c r="I83" s="59"/>
    </row>
    <row r="84" spans="1:9" ht="51" customHeight="1">
      <c r="A84" s="73" t="s">
        <v>105</v>
      </c>
      <c r="B84" s="74"/>
      <c r="C84" s="74"/>
      <c r="D84" s="74"/>
      <c r="E84" s="74"/>
      <c r="F84" s="74"/>
      <c r="G84" s="74"/>
      <c r="H84" s="74"/>
      <c r="I84" s="74"/>
    </row>
    <row r="85" spans="1:9" ht="12.75">
      <c r="A85" s="75" t="s">
        <v>104</v>
      </c>
      <c r="B85" s="75"/>
      <c r="C85" s="75"/>
      <c r="D85" s="75"/>
      <c r="E85" s="75"/>
      <c r="F85" s="75"/>
      <c r="G85" s="75"/>
      <c r="H85" s="75"/>
      <c r="I85" s="75"/>
    </row>
    <row r="86" spans="1:9" ht="12.75">
      <c r="A86" s="9"/>
      <c r="B86" s="37"/>
      <c r="C86" s="37"/>
      <c r="D86" s="37"/>
      <c r="E86" s="37"/>
      <c r="F86" s="37"/>
      <c r="G86" s="37"/>
      <c r="H86" s="37"/>
      <c r="I86" s="37"/>
    </row>
    <row r="87" spans="8:9" ht="12.75">
      <c r="H87" s="1" t="s">
        <v>93</v>
      </c>
      <c r="I87" s="1" t="s">
        <v>94</v>
      </c>
    </row>
    <row r="88" spans="1:9" ht="12.75">
      <c r="A88" s="9" t="s">
        <v>95</v>
      </c>
      <c r="B88" s="10" t="s">
        <v>96</v>
      </c>
      <c r="C88" s="61"/>
      <c r="D88" s="62"/>
      <c r="H88" s="64">
        <v>600</v>
      </c>
      <c r="I88" s="64">
        <v>600</v>
      </c>
    </row>
    <row r="89" spans="1:9" ht="12.75">
      <c r="A89" s="9"/>
      <c r="B89" s="10" t="s">
        <v>97</v>
      </c>
      <c r="C89" s="61"/>
      <c r="D89" s="62"/>
      <c r="H89" s="64">
        <v>400</v>
      </c>
      <c r="I89" s="64">
        <v>400</v>
      </c>
    </row>
    <row r="90" spans="1:9" ht="12.75">
      <c r="A90" s="9"/>
      <c r="B90" s="10" t="s">
        <v>98</v>
      </c>
      <c r="C90" s="61"/>
      <c r="D90" s="62"/>
      <c r="H90" s="64">
        <v>1000</v>
      </c>
      <c r="I90" s="64">
        <v>1000</v>
      </c>
    </row>
    <row r="91" spans="1:9" ht="12.75">
      <c r="A91" s="9" t="s">
        <v>99</v>
      </c>
      <c r="B91" s="9" t="s">
        <v>102</v>
      </c>
      <c r="H91" s="60">
        <f>(H81*1.1*H88*5)</f>
        <v>1172930</v>
      </c>
      <c r="I91" s="60">
        <f>(I81*1.1*I88*5)</f>
        <v>1151700.0000000002</v>
      </c>
    </row>
    <row r="92" spans="2:9" ht="12.75">
      <c r="B92" s="9" t="s">
        <v>103</v>
      </c>
      <c r="H92" s="60">
        <f>(H82*1.1*H89*5)</f>
        <v>226600.00000000003</v>
      </c>
      <c r="I92" s="60">
        <f>(I82*1.1*I89*5)</f>
        <v>312400.00000000006</v>
      </c>
    </row>
    <row r="93" spans="2:9" ht="12.75">
      <c r="B93" s="9" t="s">
        <v>92</v>
      </c>
      <c r="H93" s="60">
        <f>(0.2*H80*1.1*H90)</f>
        <v>100855.33333333334</v>
      </c>
      <c r="I93" s="60">
        <f>(0.2*I80*1.1*I90)</f>
        <v>108020.00000000001</v>
      </c>
    </row>
    <row r="94" spans="2:9" ht="12.75">
      <c r="B94" s="10" t="s">
        <v>86</v>
      </c>
      <c r="C94" s="61"/>
      <c r="D94" s="62"/>
      <c r="E94" s="62"/>
      <c r="F94" s="61"/>
      <c r="G94" s="61"/>
      <c r="H94" s="63">
        <f>H91+H92+H93</f>
        <v>1500385.3333333333</v>
      </c>
      <c r="I94" s="63">
        <f>I91+I92+I93</f>
        <v>1572120.0000000002</v>
      </c>
    </row>
    <row r="95" ht="13.5" thickBot="1"/>
    <row r="96" spans="1:9" ht="22.5" customHeight="1" thickBot="1">
      <c r="A96" s="68" t="s">
        <v>107</v>
      </c>
      <c r="B96" s="69"/>
      <c r="C96" s="69"/>
      <c r="D96" s="70"/>
      <c r="E96" s="70"/>
      <c r="F96" s="71"/>
      <c r="G96" s="71"/>
      <c r="H96" s="71"/>
      <c r="I96" s="72"/>
    </row>
    <row r="97" spans="1:9" ht="94.5" thickBot="1">
      <c r="A97" s="12" t="s">
        <v>74</v>
      </c>
      <c r="B97" s="14" t="s">
        <v>75</v>
      </c>
      <c r="C97" s="65" t="s">
        <v>91</v>
      </c>
      <c r="D97" s="18" t="s">
        <v>76</v>
      </c>
      <c r="E97" s="19" t="s">
        <v>77</v>
      </c>
      <c r="F97" s="15" t="s">
        <v>73</v>
      </c>
      <c r="G97" s="29" t="s">
        <v>80</v>
      </c>
      <c r="H97" s="32" t="s">
        <v>89</v>
      </c>
      <c r="I97" s="13" t="s">
        <v>90</v>
      </c>
    </row>
    <row r="98" spans="1:9" ht="12.75">
      <c r="A98" s="38" t="s">
        <v>18</v>
      </c>
      <c r="B98" s="3" t="s">
        <v>0</v>
      </c>
      <c r="C98" s="43" t="s">
        <v>83</v>
      </c>
      <c r="D98" s="20" t="s">
        <v>18</v>
      </c>
      <c r="E98" s="21" t="s">
        <v>33</v>
      </c>
      <c r="F98" s="16">
        <v>1</v>
      </c>
      <c r="G98" s="30">
        <v>20.3</v>
      </c>
      <c r="H98" s="33">
        <f>G98/3</f>
        <v>6.766666666666667</v>
      </c>
      <c r="I98" s="3">
        <v>7</v>
      </c>
    </row>
    <row r="99" spans="1:9" ht="12.75">
      <c r="A99" s="39" t="s">
        <v>19</v>
      </c>
      <c r="B99" s="4" t="s">
        <v>1</v>
      </c>
      <c r="C99" s="44" t="s">
        <v>83</v>
      </c>
      <c r="D99" s="22" t="s">
        <v>19</v>
      </c>
      <c r="E99" s="23" t="s">
        <v>34</v>
      </c>
      <c r="F99" s="17">
        <v>2</v>
      </c>
      <c r="G99" s="31">
        <v>0</v>
      </c>
      <c r="H99" s="34">
        <f>G99/3</f>
        <v>0</v>
      </c>
      <c r="I99" s="4">
        <v>0</v>
      </c>
    </row>
    <row r="100" spans="1:9" ht="12.75">
      <c r="A100" s="40" t="s">
        <v>20</v>
      </c>
      <c r="B100" s="48" t="s">
        <v>2</v>
      </c>
      <c r="C100" s="45" t="s">
        <v>83</v>
      </c>
      <c r="D100" s="24" t="s">
        <v>59</v>
      </c>
      <c r="E100" s="23" t="s">
        <v>35</v>
      </c>
      <c r="F100" s="17">
        <v>11</v>
      </c>
      <c r="G100" s="49">
        <v>270</v>
      </c>
      <c r="H100" s="34">
        <f>G100/3</f>
        <v>90</v>
      </c>
      <c r="I100" s="48">
        <v>88</v>
      </c>
    </row>
    <row r="101" spans="1:9" ht="22.5">
      <c r="A101" s="41"/>
      <c r="B101" s="50"/>
      <c r="C101" s="46"/>
      <c r="D101" s="25" t="s">
        <v>60</v>
      </c>
      <c r="E101" s="23" t="s">
        <v>36</v>
      </c>
      <c r="F101" s="51"/>
      <c r="G101" s="52"/>
      <c r="H101" s="35"/>
      <c r="I101" s="5"/>
    </row>
    <row r="102" spans="1:9" ht="12.75">
      <c r="A102" s="41"/>
      <c r="B102" s="50"/>
      <c r="C102" s="46"/>
      <c r="D102" s="26" t="s">
        <v>61</v>
      </c>
      <c r="E102" s="23" t="s">
        <v>37</v>
      </c>
      <c r="F102" s="51"/>
      <c r="G102" s="49"/>
      <c r="H102" s="35"/>
      <c r="I102" s="53"/>
    </row>
    <row r="103" spans="1:9" ht="12.75">
      <c r="A103" s="39" t="s">
        <v>21</v>
      </c>
      <c r="B103" s="4" t="s">
        <v>3</v>
      </c>
      <c r="C103" s="44" t="s">
        <v>83</v>
      </c>
      <c r="D103" s="22" t="s">
        <v>21</v>
      </c>
      <c r="E103" s="23" t="s">
        <v>38</v>
      </c>
      <c r="F103" s="17">
        <v>8</v>
      </c>
      <c r="G103" s="31">
        <v>90</v>
      </c>
      <c r="H103" s="34">
        <f>G103/3</f>
        <v>30</v>
      </c>
      <c r="I103" s="4">
        <v>8</v>
      </c>
    </row>
    <row r="104" spans="1:9" ht="12.75">
      <c r="A104" s="39" t="s">
        <v>22</v>
      </c>
      <c r="B104" s="4" t="s">
        <v>4</v>
      </c>
      <c r="C104" s="44" t="s">
        <v>83</v>
      </c>
      <c r="D104" s="22" t="s">
        <v>22</v>
      </c>
      <c r="E104" s="23" t="s">
        <v>39</v>
      </c>
      <c r="F104" s="51">
        <v>10</v>
      </c>
      <c r="G104" s="49">
        <v>207</v>
      </c>
      <c r="H104" s="34">
        <f>G104/3</f>
        <v>69</v>
      </c>
      <c r="I104" s="48">
        <v>34</v>
      </c>
    </row>
    <row r="105" spans="1:9" ht="12.75">
      <c r="A105" s="39" t="s">
        <v>23</v>
      </c>
      <c r="B105" s="4" t="s">
        <v>5</v>
      </c>
      <c r="C105" s="44" t="s">
        <v>83</v>
      </c>
      <c r="D105" s="22" t="s">
        <v>62</v>
      </c>
      <c r="E105" s="23" t="s">
        <v>40</v>
      </c>
      <c r="F105" s="17">
        <v>2</v>
      </c>
      <c r="G105" s="31">
        <v>3</v>
      </c>
      <c r="H105" s="34">
        <f>G105/3</f>
        <v>1</v>
      </c>
      <c r="I105" s="4">
        <v>1</v>
      </c>
    </row>
    <row r="106" spans="1:9" ht="12.75">
      <c r="A106" s="39" t="s">
        <v>64</v>
      </c>
      <c r="B106" s="4" t="s">
        <v>6</v>
      </c>
      <c r="C106" s="44" t="s">
        <v>83</v>
      </c>
      <c r="D106" s="22" t="s">
        <v>65</v>
      </c>
      <c r="E106" s="23" t="s">
        <v>42</v>
      </c>
      <c r="F106" s="51">
        <v>1</v>
      </c>
      <c r="G106" s="49">
        <v>13</v>
      </c>
      <c r="H106" s="34">
        <f>G106/3</f>
        <v>4.333333333333333</v>
      </c>
      <c r="I106" s="48">
        <v>7</v>
      </c>
    </row>
    <row r="107" spans="1:9" ht="12.75">
      <c r="A107" s="39" t="s">
        <v>78</v>
      </c>
      <c r="B107" s="48" t="s">
        <v>11</v>
      </c>
      <c r="C107" s="45" t="s">
        <v>83</v>
      </c>
      <c r="D107" s="24" t="s">
        <v>68</v>
      </c>
      <c r="E107" s="23" t="s">
        <v>49</v>
      </c>
      <c r="F107" s="17">
        <v>4</v>
      </c>
      <c r="G107" s="31">
        <v>17</v>
      </c>
      <c r="H107" s="34">
        <f>G107/3</f>
        <v>5.666666666666667</v>
      </c>
      <c r="I107" s="4">
        <v>0</v>
      </c>
    </row>
    <row r="108" spans="1:9" ht="22.5">
      <c r="A108" s="41"/>
      <c r="B108" s="50"/>
      <c r="C108" s="46"/>
      <c r="D108" s="25" t="s">
        <v>69</v>
      </c>
      <c r="E108" s="23" t="s">
        <v>50</v>
      </c>
      <c r="F108" s="51"/>
      <c r="G108" s="49"/>
      <c r="H108" s="35"/>
      <c r="I108" s="50"/>
    </row>
    <row r="109" spans="1:9" ht="12.75">
      <c r="A109" s="41"/>
      <c r="B109" s="50"/>
      <c r="C109" s="46"/>
      <c r="D109" s="26" t="s">
        <v>61</v>
      </c>
      <c r="E109" s="23" t="s">
        <v>37</v>
      </c>
      <c r="F109" s="51"/>
      <c r="G109" s="49"/>
      <c r="H109" s="35"/>
      <c r="I109" s="50"/>
    </row>
    <row r="110" spans="1:9" ht="12.75">
      <c r="A110" s="39" t="s">
        <v>81</v>
      </c>
      <c r="B110" s="48" t="s">
        <v>12</v>
      </c>
      <c r="C110" s="45" t="s">
        <v>83</v>
      </c>
      <c r="D110" s="24" t="s">
        <v>70</v>
      </c>
      <c r="E110" s="23" t="s">
        <v>51</v>
      </c>
      <c r="F110" s="51">
        <v>5</v>
      </c>
      <c r="G110" s="49">
        <v>6</v>
      </c>
      <c r="H110" s="34">
        <f>G110/3</f>
        <v>2</v>
      </c>
      <c r="I110" s="48">
        <v>0</v>
      </c>
    </row>
    <row r="111" spans="1:9" ht="12.75">
      <c r="A111" s="41"/>
      <c r="B111" s="50"/>
      <c r="C111" s="46"/>
      <c r="D111" s="26" t="s">
        <v>63</v>
      </c>
      <c r="E111" s="23" t="s">
        <v>41</v>
      </c>
      <c r="F111" s="51"/>
      <c r="G111" s="49"/>
      <c r="H111" s="35"/>
      <c r="I111" s="50"/>
    </row>
    <row r="112" spans="1:9" ht="12.75">
      <c r="A112" s="39" t="s">
        <v>26</v>
      </c>
      <c r="B112" s="4" t="s">
        <v>9</v>
      </c>
      <c r="C112" s="44" t="s">
        <v>83</v>
      </c>
      <c r="D112" s="22" t="s">
        <v>26</v>
      </c>
      <c r="E112" s="23" t="s">
        <v>47</v>
      </c>
      <c r="F112" s="51">
        <v>7</v>
      </c>
      <c r="G112" s="49">
        <v>174</v>
      </c>
      <c r="H112" s="34">
        <f>G112/3</f>
        <v>58</v>
      </c>
      <c r="I112" s="48">
        <v>88</v>
      </c>
    </row>
    <row r="113" spans="1:9" ht="12.75">
      <c r="A113" s="39" t="s">
        <v>27</v>
      </c>
      <c r="B113" s="4" t="s">
        <v>10</v>
      </c>
      <c r="C113" s="44" t="s">
        <v>83</v>
      </c>
      <c r="D113" s="22" t="s">
        <v>27</v>
      </c>
      <c r="E113" s="23" t="s">
        <v>48</v>
      </c>
      <c r="F113" s="51">
        <v>1</v>
      </c>
      <c r="G113" s="49">
        <v>13</v>
      </c>
      <c r="H113" s="34">
        <f>G113/3</f>
        <v>4.333333333333333</v>
      </c>
      <c r="I113" s="48">
        <v>9</v>
      </c>
    </row>
    <row r="114" spans="1:9" ht="12.75">
      <c r="A114" s="39" t="s">
        <v>28</v>
      </c>
      <c r="B114" s="4" t="s">
        <v>13</v>
      </c>
      <c r="C114" s="44" t="s">
        <v>83</v>
      </c>
      <c r="D114" s="22" t="s">
        <v>28</v>
      </c>
      <c r="E114" s="23" t="s">
        <v>52</v>
      </c>
      <c r="F114" s="51">
        <v>3</v>
      </c>
      <c r="G114" s="49">
        <v>66</v>
      </c>
      <c r="H114" s="34">
        <f>G114/3</f>
        <v>22</v>
      </c>
      <c r="I114" s="48">
        <v>37</v>
      </c>
    </row>
    <row r="115" spans="1:9" ht="12.75">
      <c r="A115" s="40" t="s">
        <v>29</v>
      </c>
      <c r="B115" s="48" t="s">
        <v>14</v>
      </c>
      <c r="C115" s="45" t="s">
        <v>83</v>
      </c>
      <c r="D115" s="24" t="s">
        <v>29</v>
      </c>
      <c r="E115" s="23" t="s">
        <v>53</v>
      </c>
      <c r="F115" s="51">
        <v>7</v>
      </c>
      <c r="G115" s="49">
        <v>162</v>
      </c>
      <c r="H115" s="34">
        <f>G115/3</f>
        <v>54</v>
      </c>
      <c r="I115" s="48">
        <v>54</v>
      </c>
    </row>
    <row r="116" spans="1:9" ht="12.75">
      <c r="A116" s="41"/>
      <c r="B116" s="50"/>
      <c r="C116" s="46"/>
      <c r="D116" s="26" t="s">
        <v>71</v>
      </c>
      <c r="E116" s="23" t="s">
        <v>54</v>
      </c>
      <c r="F116" s="51"/>
      <c r="G116" s="49"/>
      <c r="H116" s="35"/>
      <c r="I116" s="50"/>
    </row>
    <row r="117" spans="1:9" ht="12.75">
      <c r="A117" s="39" t="s">
        <v>30</v>
      </c>
      <c r="B117" s="4" t="s">
        <v>15</v>
      </c>
      <c r="C117" s="44" t="s">
        <v>83</v>
      </c>
      <c r="D117" s="22" t="s">
        <v>30</v>
      </c>
      <c r="E117" s="23" t="s">
        <v>55</v>
      </c>
      <c r="F117" s="51">
        <v>1</v>
      </c>
      <c r="G117" s="49">
        <v>13</v>
      </c>
      <c r="H117" s="34">
        <f>G117/3</f>
        <v>4.333333333333333</v>
      </c>
      <c r="I117" s="48">
        <v>10</v>
      </c>
    </row>
    <row r="118" spans="1:9" ht="12.75">
      <c r="A118" s="40" t="s">
        <v>79</v>
      </c>
      <c r="B118" s="48" t="s">
        <v>16</v>
      </c>
      <c r="C118" s="45" t="s">
        <v>83</v>
      </c>
      <c r="D118" s="24" t="s">
        <v>31</v>
      </c>
      <c r="E118" s="23" t="s">
        <v>56</v>
      </c>
      <c r="F118" s="51">
        <v>7</v>
      </c>
      <c r="G118" s="49">
        <v>155</v>
      </c>
      <c r="H118" s="34">
        <f>G118/3</f>
        <v>51.666666666666664</v>
      </c>
      <c r="I118" s="48">
        <v>83</v>
      </c>
    </row>
    <row r="119" spans="1:9" ht="12.75">
      <c r="A119" s="41"/>
      <c r="B119" s="50"/>
      <c r="C119" s="46"/>
      <c r="D119" s="26" t="s">
        <v>72</v>
      </c>
      <c r="E119" s="23" t="s">
        <v>57</v>
      </c>
      <c r="F119" s="51"/>
      <c r="G119" s="49"/>
      <c r="H119" s="35"/>
      <c r="I119" s="50"/>
    </row>
    <row r="120" spans="1:9" ht="25.5">
      <c r="A120" s="39" t="s">
        <v>32</v>
      </c>
      <c r="B120" s="4" t="s">
        <v>17</v>
      </c>
      <c r="C120" s="44" t="s">
        <v>83</v>
      </c>
      <c r="D120" s="22" t="s">
        <v>32</v>
      </c>
      <c r="E120" s="23" t="s">
        <v>58</v>
      </c>
      <c r="F120" s="51">
        <v>6</v>
      </c>
      <c r="G120" s="49">
        <v>154</v>
      </c>
      <c r="H120" s="34">
        <f>G120/3</f>
        <v>51.333333333333336</v>
      </c>
      <c r="I120" s="48">
        <v>59</v>
      </c>
    </row>
    <row r="121" spans="1:9" ht="12.75">
      <c r="A121" s="39" t="s">
        <v>24</v>
      </c>
      <c r="B121" s="4" t="s">
        <v>7</v>
      </c>
      <c r="C121" s="44" t="s">
        <v>83</v>
      </c>
      <c r="D121" s="22" t="s">
        <v>24</v>
      </c>
      <c r="E121" s="23" t="s">
        <v>43</v>
      </c>
      <c r="F121" s="51">
        <v>3</v>
      </c>
      <c r="G121" s="49">
        <v>0</v>
      </c>
      <c r="H121" s="34">
        <f>G121/3</f>
        <v>0</v>
      </c>
      <c r="I121" s="48">
        <v>0</v>
      </c>
    </row>
    <row r="122" spans="1:9" ht="12.75">
      <c r="A122" s="40" t="s">
        <v>25</v>
      </c>
      <c r="B122" s="48" t="s">
        <v>8</v>
      </c>
      <c r="C122" s="45" t="s">
        <v>83</v>
      </c>
      <c r="D122" s="24" t="s">
        <v>25</v>
      </c>
      <c r="E122" s="23" t="s">
        <v>44</v>
      </c>
      <c r="F122" s="51">
        <v>7</v>
      </c>
      <c r="G122" s="49">
        <v>12</v>
      </c>
      <c r="H122" s="34">
        <f>G122/3</f>
        <v>4</v>
      </c>
      <c r="I122" s="48">
        <v>6</v>
      </c>
    </row>
    <row r="123" spans="1:9" ht="12.75">
      <c r="A123" s="41"/>
      <c r="B123" s="50"/>
      <c r="C123" s="46"/>
      <c r="D123" s="25" t="s">
        <v>66</v>
      </c>
      <c r="E123" s="23" t="s">
        <v>45</v>
      </c>
      <c r="F123" s="51"/>
      <c r="G123" s="49"/>
      <c r="H123" s="35"/>
      <c r="I123" s="50"/>
    </row>
    <row r="124" spans="1:9" ht="13.5" thickBot="1">
      <c r="A124" s="42"/>
      <c r="B124" s="54"/>
      <c r="C124" s="47"/>
      <c r="D124" s="27" t="s">
        <v>67</v>
      </c>
      <c r="E124" s="28" t="s">
        <v>46</v>
      </c>
      <c r="F124" s="55"/>
      <c r="G124" s="56"/>
      <c r="H124" s="36"/>
      <c r="I124" s="54"/>
    </row>
    <row r="125" spans="1:9" ht="12.75">
      <c r="A125" s="57" t="s">
        <v>82</v>
      </c>
      <c r="B125" s="58"/>
      <c r="C125" s="58"/>
      <c r="D125" s="6"/>
      <c r="E125" s="6"/>
      <c r="F125" s="58"/>
      <c r="G125" s="58"/>
      <c r="H125" s="7"/>
      <c r="I125" s="7"/>
    </row>
    <row r="126" spans="5:9" ht="12.75">
      <c r="E126" s="8" t="s">
        <v>85</v>
      </c>
      <c r="F126" s="2"/>
      <c r="G126" s="2" t="s">
        <v>86</v>
      </c>
      <c r="H126" s="59">
        <f>SUM(H98:H124)</f>
        <v>458.4333333333333</v>
      </c>
      <c r="I126" s="2">
        <f>SUM(I98:I124)</f>
        <v>491</v>
      </c>
    </row>
    <row r="127" spans="6:9" ht="12.75">
      <c r="F127" s="2"/>
      <c r="G127" s="2" t="s">
        <v>87</v>
      </c>
      <c r="H127" s="59">
        <f>H122+H121+H117+H115+H114+H113+H110+H107+H106+H105+H104+H103+H99+H98+H100+H112+H118+H120</f>
        <v>458.43333333333334</v>
      </c>
      <c r="I127" s="59">
        <f>I122+I121+I117+I115+I114+I113+I110+I107+I106+I105+I104+I103+I99+I98+I100+I112+I118+I120</f>
        <v>491</v>
      </c>
    </row>
    <row r="128" spans="6:9" ht="12.75">
      <c r="F128" s="2"/>
      <c r="G128" s="2" t="s">
        <v>88</v>
      </c>
      <c r="H128" s="59">
        <v>0</v>
      </c>
      <c r="I128" s="59">
        <v>0</v>
      </c>
    </row>
    <row r="129" spans="1:9" ht="12.75">
      <c r="A129" s="10" t="s">
        <v>100</v>
      </c>
      <c r="F129" s="2"/>
      <c r="G129" s="2"/>
      <c r="H129" s="59"/>
      <c r="I129" s="59"/>
    </row>
    <row r="130" spans="1:9" ht="49.5" customHeight="1">
      <c r="A130" s="73" t="s">
        <v>105</v>
      </c>
      <c r="B130" s="74"/>
      <c r="C130" s="74"/>
      <c r="D130" s="74"/>
      <c r="E130" s="74"/>
      <c r="F130" s="74"/>
      <c r="G130" s="74"/>
      <c r="H130" s="74"/>
      <c r="I130" s="74"/>
    </row>
    <row r="131" spans="1:9" ht="12.75">
      <c r="A131" s="75" t="s">
        <v>104</v>
      </c>
      <c r="B131" s="75"/>
      <c r="C131" s="75"/>
      <c r="D131" s="75"/>
      <c r="E131" s="75"/>
      <c r="F131" s="75"/>
      <c r="G131" s="75"/>
      <c r="H131" s="75"/>
      <c r="I131" s="75"/>
    </row>
    <row r="132" spans="1:9" ht="12.75">
      <c r="A132" s="9"/>
      <c r="B132" s="37"/>
      <c r="C132" s="37"/>
      <c r="D132" s="37"/>
      <c r="E132" s="37"/>
      <c r="F132" s="37"/>
      <c r="G132" s="37"/>
      <c r="H132" s="37"/>
      <c r="I132" s="37"/>
    </row>
    <row r="133" spans="8:9" ht="12.75">
      <c r="H133" s="1" t="s">
        <v>93</v>
      </c>
      <c r="I133" s="1" t="s">
        <v>94</v>
      </c>
    </row>
    <row r="134" spans="1:9" ht="12.75">
      <c r="A134" s="9" t="s">
        <v>95</v>
      </c>
      <c r="B134" s="10" t="s">
        <v>96</v>
      </c>
      <c r="C134" s="61"/>
      <c r="D134" s="62"/>
      <c r="H134" s="64">
        <v>500</v>
      </c>
      <c r="I134" s="64">
        <v>500</v>
      </c>
    </row>
    <row r="135" spans="1:9" ht="12.75">
      <c r="A135" s="9"/>
      <c r="B135" s="10" t="s">
        <v>97</v>
      </c>
      <c r="C135" s="61"/>
      <c r="D135" s="62"/>
      <c r="H135" s="64">
        <v>0</v>
      </c>
      <c r="I135" s="64">
        <v>0</v>
      </c>
    </row>
    <row r="136" spans="1:9" ht="12.75">
      <c r="A136" s="9"/>
      <c r="B136" s="10" t="s">
        <v>98</v>
      </c>
      <c r="C136" s="61"/>
      <c r="D136" s="62"/>
      <c r="H136" s="64">
        <v>1000</v>
      </c>
      <c r="I136" s="64">
        <v>1000</v>
      </c>
    </row>
    <row r="137" spans="1:9" ht="12.75">
      <c r="A137" s="9" t="s">
        <v>99</v>
      </c>
      <c r="B137" s="9" t="s">
        <v>102</v>
      </c>
      <c r="H137" s="60">
        <f>(H127*1.1*H134*5)</f>
        <v>1260691.6666666667</v>
      </c>
      <c r="I137" s="60">
        <f>(I127*1.1*I134*5)</f>
        <v>1350250</v>
      </c>
    </row>
    <row r="138" spans="2:9" ht="12.75">
      <c r="B138" s="9" t="s">
        <v>103</v>
      </c>
      <c r="H138" s="60">
        <f>(H128*1.1*H135*5)</f>
        <v>0</v>
      </c>
      <c r="I138" s="60">
        <f>(I128*1.1*I135*5)</f>
        <v>0</v>
      </c>
    </row>
    <row r="139" spans="2:9" ht="12.75">
      <c r="B139" s="9" t="s">
        <v>92</v>
      </c>
      <c r="H139" s="60">
        <f>(0.2*H126*1.1*H136)</f>
        <v>100855.33333333334</v>
      </c>
      <c r="I139" s="60">
        <f>(0.2*I126*1.1*I136)</f>
        <v>108020.00000000001</v>
      </c>
    </row>
    <row r="140" spans="2:9" ht="12.75">
      <c r="B140" s="10" t="s">
        <v>86</v>
      </c>
      <c r="C140" s="61"/>
      <c r="D140" s="62"/>
      <c r="E140" s="62"/>
      <c r="F140" s="61"/>
      <c r="G140" s="61"/>
      <c r="H140" s="63">
        <f>H137+H138+H139</f>
        <v>1361547</v>
      </c>
      <c r="I140" s="63">
        <f>I137+I138+I139</f>
        <v>1458270</v>
      </c>
    </row>
  </sheetData>
  <mergeCells count="6">
    <mergeCell ref="A130:I130"/>
    <mergeCell ref="A131:I131"/>
    <mergeCell ref="A38:I38"/>
    <mergeCell ref="A39:I39"/>
    <mergeCell ref="A84:I84"/>
    <mergeCell ref="A85:I8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8" r:id="rId1"/>
  <rowBreaks count="2" manualBreakCount="2">
    <brk id="4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adam.p</dc:creator>
  <cp:keywords/>
  <dc:description/>
  <cp:lastModifiedBy>pospichalova</cp:lastModifiedBy>
  <cp:lastPrinted>2009-11-19T01:31:55Z</cp:lastPrinted>
  <dcterms:created xsi:type="dcterms:W3CDTF">2009-08-14T09:04:46Z</dcterms:created>
  <dcterms:modified xsi:type="dcterms:W3CDTF">2009-11-19T13:34:46Z</dcterms:modified>
  <cp:category/>
  <cp:version/>
  <cp:contentType/>
  <cp:contentStatus/>
</cp:coreProperties>
</file>