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" windowWidth="19320" windowHeight="14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<sst xmlns="http://schemas.openxmlformats.org/spreadsheetml/2006/main" count="56" uniqueCount="51">
  <si>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1.NP</t>
  </si>
  <si>
    <t>2.NP</t>
  </si>
  <si>
    <t>3.NP</t>
  </si>
  <si>
    <t>4.NP</t>
  </si>
  <si>
    <t>M2</t>
  </si>
  <si>
    <t>PODLAHOVÉ PLOCHY (m2)</t>
  </si>
  <si>
    <t>CELKEM  V OBJEKTU</t>
  </si>
  <si>
    <t>CELKEM V OBJEKTU</t>
  </si>
  <si>
    <t>1.PP</t>
  </si>
  <si>
    <t>2PP</t>
  </si>
  <si>
    <t>GARÁŽE STÁNÍ</t>
  </si>
  <si>
    <t>GARÁŽE RAMPA</t>
  </si>
  <si>
    <t>GARÁŽE KOMUNIKACE</t>
  </si>
  <si>
    <t>TECH. ZAZEMÍ SKLADY</t>
  </si>
  <si>
    <t>OBČERSTVENÍ FOYAER</t>
  </si>
  <si>
    <t>ADMIN. KANCELAŘE</t>
  </si>
  <si>
    <t>ADMIN. JEDNACÍ</t>
  </si>
  <si>
    <t>ADMIN. KOMUNIKACE</t>
  </si>
  <si>
    <t>ADMIN. VSTUP.HALA</t>
  </si>
  <si>
    <t>ADMIN. SKLADY</t>
  </si>
  <si>
    <t>KOMERČNÍ PROSTORY</t>
  </si>
  <si>
    <t>K. SÁL - OBČEST. ZÁZEMÍ</t>
  </si>
  <si>
    <t>K.SÁL. OBČERSTVENÍ</t>
  </si>
  <si>
    <t>K. SÁL. PROSTOR</t>
  </si>
  <si>
    <t>K.SÁL. ZÁZEMÍ</t>
  </si>
  <si>
    <t>K. SÁL FOYER</t>
  </si>
  <si>
    <t>ADMIN. PASÁŽ</t>
  </si>
  <si>
    <t>ADMIN. KRČKY</t>
  </si>
  <si>
    <t>OBČERSTVENÍ ZAZEMI</t>
  </si>
  <si>
    <t xml:space="preserve">GARÁŽE </t>
  </si>
  <si>
    <t>OBJEKT CELKEM</t>
  </si>
  <si>
    <t>ZPEVNĚNÉ PLOCHY</t>
  </si>
  <si>
    <t>TECH. INFRASTRUKTURA</t>
  </si>
  <si>
    <t>SADOVÉ  ÚPRAVY</t>
  </si>
  <si>
    <t>REZERVA 5%</t>
  </si>
  <si>
    <t>ZAŘÍZENÍ STAVENIŠTĚ 2%</t>
  </si>
  <si>
    <t>PRIPRAVA A PROJEKTY 5%</t>
  </si>
  <si>
    <t>CELKEM</t>
  </si>
  <si>
    <t xml:space="preserve">STAVBA CELKEM </t>
  </si>
  <si>
    <t>podl. plochy (m2)</t>
  </si>
  <si>
    <t>konstrukční výška (m)</t>
  </si>
  <si>
    <t>obest. prostor (m3)</t>
  </si>
  <si>
    <t>náklady (Kč/ m3)</t>
  </si>
  <si>
    <t xml:space="preserve"> nákl. Celkem (Kč)</t>
  </si>
  <si>
    <t>CELKOVÉ NÁKLADY BEZ DPH</t>
  </si>
  <si>
    <t>DPH</t>
  </si>
  <si>
    <t>CELKOVÉ NÁKLADY S DPH</t>
  </si>
  <si>
    <t>INTERIER</t>
  </si>
  <si>
    <t>DEMOLICE 2%</t>
  </si>
  <si>
    <t>ORIENTAČNÍ ODHAD NÁKLADŮ</t>
  </si>
  <si>
    <t>ADMINISTRATIVA 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</si>
</sst>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 horizontal="right" wrapText="1"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5" zoomScaleNormal="115" zoomScalePageLayoutView="0" workbookViewId="0" topLeftCell="A1">
      <selection activeCell="I18" sqref="I18"/>
    </sheetView>
  </sheetViews>
  <sheetFormatPr defaultColWidth="9.140625" defaultRowHeight="15"/>
  <cols>
    <col min="1" max="1" width="55.7109375" style="0" customWidth="1"/>
    <col min="2" max="2" width="15.28125" style="0" customWidth="1"/>
    <col min="3" max="3" width="8.7109375" style="0" customWidth="1"/>
    <col min="4" max="4" width="8.8515625" style="0" customWidth="1"/>
  </cols>
  <sheetData>
    <row r="1" spans="1:8" ht="37.5" customHeight="1">
      <c r="A1" s="11" t="s">
        <v>5</v>
      </c>
      <c r="B1" s="12" t="s">
        <v>37</v>
      </c>
      <c r="C1" s="12" t="s">
        <v>9</v>
      </c>
      <c r="D1" s="12" t="s">
        <v>8</v>
      </c>
      <c r="E1" s="12" t="s">
        <v>0</v>
      </c>
      <c r="F1" s="12" t="s">
        <v>1</v>
      </c>
      <c r="G1" s="12" t="s">
        <v>2</v>
      </c>
      <c r="H1" s="12" t="s">
        <v>3</v>
      </c>
    </row>
    <row r="2" spans="1:9" ht="24" customHeight="1">
      <c r="A2" s="3"/>
      <c r="B2" s="10"/>
      <c r="C2" s="10"/>
      <c r="D2" s="10"/>
      <c r="E2" s="10"/>
      <c r="F2" s="10"/>
      <c r="G2" s="10"/>
      <c r="H2" s="10"/>
      <c r="I2" s="2"/>
    </row>
    <row r="3" spans="1:8" ht="15">
      <c r="A3" s="1" t="s">
        <v>10</v>
      </c>
      <c r="B3" s="1">
        <f aca="true" t="shared" si="0" ref="B3:B22">SUM(C3:H3)</f>
        <v>7134</v>
      </c>
      <c r="C3" s="1">
        <v>3482</v>
      </c>
      <c r="D3" s="1">
        <v>3652</v>
      </c>
      <c r="E3" s="1"/>
      <c r="F3" s="1"/>
      <c r="G3" s="1"/>
      <c r="H3" s="1"/>
    </row>
    <row r="4" spans="1:8" ht="15">
      <c r="A4" s="1" t="s">
        <v>11</v>
      </c>
      <c r="B4" s="1">
        <f t="shared" si="0"/>
        <v>360</v>
      </c>
      <c r="C4" s="1">
        <v>130</v>
      </c>
      <c r="D4" s="1">
        <v>230</v>
      </c>
      <c r="E4" s="1"/>
      <c r="F4" s="1"/>
      <c r="G4" s="1"/>
      <c r="H4" s="1"/>
    </row>
    <row r="5" spans="1:8" ht="15">
      <c r="A5" s="1" t="s">
        <v>12</v>
      </c>
      <c r="B5" s="1">
        <f t="shared" si="0"/>
        <v>450</v>
      </c>
      <c r="C5" s="1">
        <v>225</v>
      </c>
      <c r="D5" s="1">
        <v>225</v>
      </c>
      <c r="E5" s="1"/>
      <c r="F5" s="1"/>
      <c r="G5" s="1"/>
      <c r="H5" s="1"/>
    </row>
    <row r="6" spans="1:8" ht="15">
      <c r="A6" s="1" t="s">
        <v>14</v>
      </c>
      <c r="B6" s="1">
        <f t="shared" si="0"/>
        <v>680</v>
      </c>
      <c r="C6" s="1"/>
      <c r="D6" s="1"/>
      <c r="E6" s="1">
        <v>680</v>
      </c>
      <c r="F6" s="1"/>
      <c r="G6" s="1"/>
      <c r="H6" s="1"/>
    </row>
    <row r="7" spans="1:8" ht="15">
      <c r="A7" s="1" t="s">
        <v>28</v>
      </c>
      <c r="B7" s="1">
        <f t="shared" si="0"/>
        <v>753</v>
      </c>
      <c r="C7" s="1"/>
      <c r="D7" s="1"/>
      <c r="E7" s="1">
        <v>753</v>
      </c>
      <c r="F7" s="1"/>
      <c r="G7" s="1"/>
      <c r="H7" s="1"/>
    </row>
    <row r="8" spans="1:8" ht="15">
      <c r="A8" s="22" t="s">
        <v>15</v>
      </c>
      <c r="B8" s="22">
        <f t="shared" si="0"/>
        <v>5024</v>
      </c>
      <c r="C8" s="22"/>
      <c r="D8" s="22"/>
      <c r="E8" s="22">
        <v>861</v>
      </c>
      <c r="F8" s="22">
        <v>1181</v>
      </c>
      <c r="G8" s="22">
        <v>1312</v>
      </c>
      <c r="H8" s="22">
        <v>1670</v>
      </c>
    </row>
    <row r="9" spans="1:8" ht="15">
      <c r="A9" s="22" t="s">
        <v>16</v>
      </c>
      <c r="B9" s="22">
        <f t="shared" si="0"/>
        <v>1038</v>
      </c>
      <c r="C9" s="22"/>
      <c r="D9" s="22"/>
      <c r="E9" s="22">
        <v>208</v>
      </c>
      <c r="F9" s="22">
        <v>388</v>
      </c>
      <c r="G9" s="22">
        <v>442</v>
      </c>
      <c r="H9" s="22"/>
    </row>
    <row r="10" spans="1:8" ht="15">
      <c r="A10" s="22" t="s">
        <v>17</v>
      </c>
      <c r="B10" s="22">
        <f t="shared" si="0"/>
        <v>1896</v>
      </c>
      <c r="C10" s="22"/>
      <c r="D10" s="22"/>
      <c r="E10" s="22">
        <v>325</v>
      </c>
      <c r="F10" s="22">
        <v>600</v>
      </c>
      <c r="G10" s="22">
        <v>612</v>
      </c>
      <c r="H10" s="22">
        <v>359</v>
      </c>
    </row>
    <row r="11" spans="1:8" ht="15">
      <c r="A11" s="22" t="s">
        <v>18</v>
      </c>
      <c r="B11" s="22">
        <f t="shared" si="0"/>
        <v>258</v>
      </c>
      <c r="C11" s="22"/>
      <c r="D11" s="22"/>
      <c r="E11" s="22">
        <v>258</v>
      </c>
      <c r="F11" s="22"/>
      <c r="G11" s="22"/>
      <c r="H11" s="22"/>
    </row>
    <row r="12" spans="1:8" ht="15">
      <c r="A12" s="22" t="s">
        <v>19</v>
      </c>
      <c r="B12" s="22">
        <f t="shared" si="0"/>
        <v>645</v>
      </c>
      <c r="C12" s="22"/>
      <c r="D12" s="22"/>
      <c r="E12" s="22">
        <v>645</v>
      </c>
      <c r="F12" s="22"/>
      <c r="G12" s="22"/>
      <c r="H12" s="22"/>
    </row>
    <row r="13" spans="1:8" ht="15">
      <c r="A13" s="22" t="s">
        <v>26</v>
      </c>
      <c r="B13" s="22">
        <f t="shared" si="0"/>
        <v>1844</v>
      </c>
      <c r="C13" s="22"/>
      <c r="D13" s="22"/>
      <c r="E13" s="22">
        <v>840</v>
      </c>
      <c r="F13" s="22">
        <v>620</v>
      </c>
      <c r="G13" s="22">
        <v>384</v>
      </c>
      <c r="H13" s="22"/>
    </row>
    <row r="14" spans="1:8" ht="15">
      <c r="A14" s="22" t="s">
        <v>27</v>
      </c>
      <c r="B14" s="22">
        <f t="shared" si="0"/>
        <v>225</v>
      </c>
      <c r="C14" s="22"/>
      <c r="D14" s="22"/>
      <c r="E14" s="22"/>
      <c r="F14" s="22"/>
      <c r="G14" s="22"/>
      <c r="H14" s="22">
        <v>225</v>
      </c>
    </row>
    <row r="15" spans="1:8" ht="15">
      <c r="A15" s="1" t="s">
        <v>20</v>
      </c>
      <c r="B15" s="1">
        <f t="shared" si="0"/>
        <v>568</v>
      </c>
      <c r="C15" s="1"/>
      <c r="D15" s="1"/>
      <c r="E15" s="1">
        <v>568</v>
      </c>
      <c r="F15" s="1"/>
      <c r="G15" s="1"/>
      <c r="H15" s="1"/>
    </row>
    <row r="16" spans="1:8" ht="15">
      <c r="A16" s="1" t="s">
        <v>23</v>
      </c>
      <c r="B16" s="1">
        <f t="shared" si="0"/>
        <v>1108</v>
      </c>
      <c r="C16" s="1"/>
      <c r="D16" s="1"/>
      <c r="E16" s="1"/>
      <c r="F16" s="1">
        <v>490</v>
      </c>
      <c r="G16" s="1">
        <v>238</v>
      </c>
      <c r="H16" s="1">
        <v>380</v>
      </c>
    </row>
    <row r="17" spans="1:8" ht="15">
      <c r="A17" s="1" t="s">
        <v>24</v>
      </c>
      <c r="B17" s="1">
        <f t="shared" si="0"/>
        <v>1100</v>
      </c>
      <c r="C17" s="1"/>
      <c r="D17" s="1"/>
      <c r="E17" s="1"/>
      <c r="F17" s="1">
        <v>610</v>
      </c>
      <c r="G17" s="1">
        <v>180</v>
      </c>
      <c r="H17" s="1">
        <v>310</v>
      </c>
    </row>
    <row r="18" spans="1:8" ht="15">
      <c r="A18" s="1" t="s">
        <v>25</v>
      </c>
      <c r="B18" s="1">
        <f t="shared" si="0"/>
        <v>925</v>
      </c>
      <c r="C18" s="1"/>
      <c r="D18" s="1"/>
      <c r="E18" s="1"/>
      <c r="F18" s="1">
        <v>580</v>
      </c>
      <c r="G18" s="1">
        <v>345</v>
      </c>
      <c r="H18" s="1"/>
    </row>
    <row r="19" spans="1:8" ht="15">
      <c r="A19" s="1" t="s">
        <v>22</v>
      </c>
      <c r="B19" s="1">
        <f t="shared" si="0"/>
        <v>350</v>
      </c>
      <c r="C19" s="1"/>
      <c r="D19" s="1"/>
      <c r="E19" s="1"/>
      <c r="F19" s="1">
        <v>175</v>
      </c>
      <c r="G19" s="1">
        <v>175</v>
      </c>
      <c r="H19" s="1"/>
    </row>
    <row r="20" spans="1:8" ht="15">
      <c r="A20" s="1" t="s">
        <v>21</v>
      </c>
      <c r="B20" s="1">
        <f t="shared" si="0"/>
        <v>270</v>
      </c>
      <c r="C20" s="1"/>
      <c r="D20" s="1"/>
      <c r="E20" s="1"/>
      <c r="F20" s="1">
        <v>135</v>
      </c>
      <c r="G20" s="1">
        <v>135</v>
      </c>
      <c r="H20" s="1"/>
    </row>
    <row r="21" spans="1:8" ht="15">
      <c r="A21" s="1" t="s">
        <v>13</v>
      </c>
      <c r="B21" s="1">
        <f t="shared" si="0"/>
        <v>3410</v>
      </c>
      <c r="C21" s="1">
        <v>1800</v>
      </c>
      <c r="D21" s="1">
        <v>1610</v>
      </c>
      <c r="E21" s="1"/>
      <c r="F21" s="1"/>
      <c r="G21" s="1"/>
      <c r="H21" s="1"/>
    </row>
    <row r="22" spans="1:8" ht="15">
      <c r="A22" s="1" t="s">
        <v>7</v>
      </c>
      <c r="B22" s="1">
        <f t="shared" si="0"/>
        <v>28038</v>
      </c>
      <c r="C22" s="1">
        <f aca="true" t="shared" si="1" ref="C22:H22">SUM(C3:C21)</f>
        <v>5637</v>
      </c>
      <c r="D22" s="1">
        <f t="shared" si="1"/>
        <v>5717</v>
      </c>
      <c r="E22" s="1">
        <f t="shared" si="1"/>
        <v>5138</v>
      </c>
      <c r="F22" s="1">
        <f t="shared" si="1"/>
        <v>4779</v>
      </c>
      <c r="G22" s="1">
        <f t="shared" si="1"/>
        <v>3823</v>
      </c>
      <c r="H22" s="1">
        <f t="shared" si="1"/>
        <v>2944</v>
      </c>
    </row>
    <row r="23" spans="1:8" ht="15">
      <c r="A23" s="4"/>
      <c r="B23" s="4"/>
      <c r="C23" s="4"/>
      <c r="D23" s="4"/>
      <c r="E23" s="4"/>
      <c r="F23" s="4"/>
      <c r="G23" s="4"/>
      <c r="H23" s="4"/>
    </row>
    <row r="24" spans="1:8" ht="15">
      <c r="A24" s="1" t="s">
        <v>6</v>
      </c>
      <c r="B24" s="1">
        <f>SUM(B3:B21)</f>
        <v>28038</v>
      </c>
      <c r="C24" s="1" t="s">
        <v>4</v>
      </c>
      <c r="D24" s="1"/>
      <c r="E24" s="1"/>
      <c r="F24" s="1"/>
      <c r="G24" s="1"/>
      <c r="H24" s="1"/>
    </row>
    <row r="25" spans="1:8" ht="15">
      <c r="A25" s="4"/>
      <c r="B25" s="4"/>
      <c r="C25" s="4"/>
      <c r="D25" s="4"/>
      <c r="E25" s="4"/>
      <c r="F25" s="4"/>
      <c r="G25" s="4"/>
      <c r="H25" s="4"/>
    </row>
    <row r="26" spans="1:8" s="2" customFormat="1" ht="15">
      <c r="A26" s="23" t="s">
        <v>50</v>
      </c>
      <c r="B26" s="23">
        <f>SUM(B8:B14)</f>
        <v>10930</v>
      </c>
      <c r="C26" s="23"/>
      <c r="D26" s="23"/>
      <c r="E26" s="23"/>
      <c r="F26" s="23"/>
      <c r="G26" s="23"/>
      <c r="H26" s="23"/>
    </row>
  </sheetData>
  <sheetProtection/>
  <printOptions/>
  <pageMargins left="0.7" right="0.7" top="0.787401575" bottom="0.787401575" header="0.3" footer="0.3"/>
  <pageSetup horizontalDpi="600" verticalDpi="600" orientation="landscape" paperSize="9" r:id="rId1"/>
  <headerFooter alignWithMargins="0">
    <oddHeader xml:space="preserve">&amp;R&amp;"Arial,tučné"RK-33-2009-71, př. 4
počet stran: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160" zoomScaleNormal="160" zoomScalePageLayoutView="0" workbookViewId="0" topLeftCell="A13">
      <selection activeCell="F36" sqref="F36"/>
    </sheetView>
  </sheetViews>
  <sheetFormatPr defaultColWidth="9.140625" defaultRowHeight="15"/>
  <cols>
    <col min="1" max="1" width="42.8515625" style="0" customWidth="1"/>
    <col min="2" max="2" width="15.421875" style="0" customWidth="1"/>
    <col min="3" max="3" width="19.28125" style="0" customWidth="1"/>
    <col min="4" max="4" width="16.7109375" style="0" customWidth="1"/>
    <col min="5" max="5" width="14.28125" style="0" customWidth="1"/>
    <col min="6" max="6" width="14.8515625" style="0" customWidth="1"/>
  </cols>
  <sheetData>
    <row r="1" ht="15">
      <c r="A1" t="s">
        <v>49</v>
      </c>
    </row>
    <row r="2" spans="1:6" ht="20.25" customHeight="1">
      <c r="A2" s="3"/>
      <c r="B2" s="3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29</v>
      </c>
      <c r="B3" s="1">
        <v>7944</v>
      </c>
      <c r="C3" s="6">
        <v>3.5</v>
      </c>
      <c r="D3" s="6">
        <f aca="true" t="shared" si="0" ref="D3:D8">(B3*C3)</f>
        <v>27804</v>
      </c>
      <c r="E3" s="6">
        <v>4800</v>
      </c>
      <c r="F3" s="6">
        <f aca="true" t="shared" si="1" ref="F3:F8">(D3*E3)</f>
        <v>133459200</v>
      </c>
    </row>
    <row r="4" spans="1:6" ht="15">
      <c r="A4" s="1" t="s">
        <v>14</v>
      </c>
      <c r="B4" s="1">
        <v>1433</v>
      </c>
      <c r="C4" s="6">
        <v>3.5</v>
      </c>
      <c r="D4" s="6">
        <f t="shared" si="0"/>
        <v>5015.5</v>
      </c>
      <c r="E4" s="6">
        <v>6500</v>
      </c>
      <c r="F4" s="6">
        <f t="shared" si="1"/>
        <v>32600750</v>
      </c>
    </row>
    <row r="5" spans="1:6" ht="15">
      <c r="A5" s="1" t="s">
        <v>15</v>
      </c>
      <c r="B5" s="1">
        <v>10930</v>
      </c>
      <c r="C5" s="6">
        <v>3.5</v>
      </c>
      <c r="D5" s="6">
        <f t="shared" si="0"/>
        <v>38255</v>
      </c>
      <c r="E5" s="7">
        <v>5800</v>
      </c>
      <c r="F5" s="6">
        <f t="shared" si="1"/>
        <v>221879000</v>
      </c>
    </row>
    <row r="6" spans="1:6" ht="15">
      <c r="A6" s="1" t="s">
        <v>20</v>
      </c>
      <c r="B6" s="1">
        <v>568</v>
      </c>
      <c r="C6" s="6">
        <v>3.5</v>
      </c>
      <c r="D6" s="6">
        <f t="shared" si="0"/>
        <v>1988</v>
      </c>
      <c r="E6" s="7">
        <v>5800</v>
      </c>
      <c r="F6" s="6">
        <f t="shared" si="1"/>
        <v>11530400</v>
      </c>
    </row>
    <row r="7" spans="1:6" ht="15">
      <c r="A7" s="1" t="s">
        <v>23</v>
      </c>
      <c r="B7" s="1">
        <v>3753</v>
      </c>
      <c r="C7" s="6">
        <v>3.5</v>
      </c>
      <c r="D7" s="6">
        <f t="shared" si="0"/>
        <v>13135.5</v>
      </c>
      <c r="E7" s="7">
        <v>6800</v>
      </c>
      <c r="F7" s="6">
        <f t="shared" si="1"/>
        <v>89321400</v>
      </c>
    </row>
    <row r="8" spans="1:6" ht="15">
      <c r="A8" s="1" t="s">
        <v>13</v>
      </c>
      <c r="B8" s="1">
        <v>3410</v>
      </c>
      <c r="C8" s="6">
        <v>3.5</v>
      </c>
      <c r="D8" s="6">
        <f t="shared" si="0"/>
        <v>11935</v>
      </c>
      <c r="E8" s="6">
        <v>5200</v>
      </c>
      <c r="F8" s="6">
        <f t="shared" si="1"/>
        <v>62062000</v>
      </c>
    </row>
    <row r="9" spans="1:6" ht="15">
      <c r="A9" s="1" t="s">
        <v>47</v>
      </c>
      <c r="B9" s="1"/>
      <c r="C9" s="6"/>
      <c r="D9" s="6"/>
      <c r="E9" s="6"/>
      <c r="F9" s="6">
        <v>100000000</v>
      </c>
    </row>
    <row r="10" spans="1:6" ht="15.75" thickBot="1">
      <c r="A10" s="4"/>
      <c r="B10" s="4"/>
      <c r="C10" s="5"/>
      <c r="D10" s="5"/>
      <c r="E10" s="5"/>
      <c r="F10" s="5"/>
    </row>
    <row r="11" spans="1:6" ht="16.5" thickBot="1" thickTop="1">
      <c r="A11" s="13" t="s">
        <v>30</v>
      </c>
      <c r="B11" s="14">
        <f>SUM(B3:B8)</f>
        <v>28038</v>
      </c>
      <c r="C11" s="15"/>
      <c r="D11" s="15">
        <f>SUM(D3:D10)</f>
        <v>98133</v>
      </c>
      <c r="E11" s="15"/>
      <c r="F11" s="16">
        <f>SUM(F3:F10)</f>
        <v>650852750</v>
      </c>
    </row>
    <row r="12" spans="1:6" ht="16.5" thickBot="1" thickTop="1">
      <c r="A12" s="18"/>
      <c r="B12" s="8"/>
      <c r="C12" s="9"/>
      <c r="D12" s="9"/>
      <c r="E12" s="9"/>
      <c r="F12" s="9"/>
    </row>
    <row r="13" spans="1:6" ht="16.5" thickBot="1" thickTop="1">
      <c r="A13" s="17" t="s">
        <v>31</v>
      </c>
      <c r="B13" s="15">
        <v>4200</v>
      </c>
      <c r="C13" s="15"/>
      <c r="D13" s="15"/>
      <c r="E13" s="15">
        <v>2000</v>
      </c>
      <c r="F13" s="16">
        <f>(B13*E13)</f>
        <v>8400000</v>
      </c>
    </row>
    <row r="14" ht="16.5" thickBot="1" thickTop="1"/>
    <row r="15" spans="1:6" ht="16.5" thickBot="1" thickTop="1">
      <c r="A15" s="17" t="s">
        <v>32</v>
      </c>
      <c r="B15" s="15"/>
      <c r="C15" s="15"/>
      <c r="D15" s="15"/>
      <c r="E15" s="15"/>
      <c r="F15" s="16">
        <v>10000000</v>
      </c>
    </row>
    <row r="16" ht="16.5" thickBot="1" thickTop="1"/>
    <row r="17" spans="1:6" ht="16.5" thickBot="1" thickTop="1">
      <c r="A17" s="17" t="s">
        <v>33</v>
      </c>
      <c r="B17" s="15">
        <v>6000</v>
      </c>
      <c r="C17" s="15"/>
      <c r="D17" s="15"/>
      <c r="E17" s="15">
        <v>1000</v>
      </c>
      <c r="F17" s="16">
        <f>(B17*E17)</f>
        <v>6000000</v>
      </c>
    </row>
    <row r="18" ht="16.5" thickBot="1" thickTop="1"/>
    <row r="19" spans="1:6" ht="16.5" thickBot="1" thickTop="1">
      <c r="A19" s="19" t="s">
        <v>38</v>
      </c>
      <c r="B19" s="20"/>
      <c r="C19" s="20"/>
      <c r="D19" s="20"/>
      <c r="E19" s="20"/>
      <c r="F19" s="21">
        <f>SUM(F11:F18)</f>
        <v>675252750</v>
      </c>
    </row>
    <row r="20" ht="15.75" thickTop="1"/>
    <row r="21" spans="1:6" ht="15">
      <c r="A21" s="6" t="s">
        <v>48</v>
      </c>
      <c r="B21" s="6"/>
      <c r="C21" s="6"/>
      <c r="D21" s="6"/>
      <c r="E21" s="6"/>
      <c r="F21" s="6">
        <f>(F19*0.02)</f>
        <v>13505055</v>
      </c>
    </row>
    <row r="22" spans="1:6" ht="15">
      <c r="A22" s="6" t="s">
        <v>35</v>
      </c>
      <c r="B22" s="6"/>
      <c r="C22" s="6"/>
      <c r="D22" s="6"/>
      <c r="E22" s="6"/>
      <c r="F22" s="6">
        <f>(F19*0.02)</f>
        <v>13505055</v>
      </c>
    </row>
    <row r="23" spans="1:6" ht="15">
      <c r="A23" s="6" t="s">
        <v>36</v>
      </c>
      <c r="B23" s="6"/>
      <c r="C23" s="6"/>
      <c r="D23" s="6"/>
      <c r="E23" s="6"/>
      <c r="F23" s="6">
        <f>(F19*0.05)</f>
        <v>33762637.5</v>
      </c>
    </row>
    <row r="24" spans="1:6" ht="15">
      <c r="A24" s="6" t="s">
        <v>34</v>
      </c>
      <c r="B24" s="6"/>
      <c r="C24" s="6"/>
      <c r="D24" s="6"/>
      <c r="E24" s="6"/>
      <c r="F24" s="6">
        <f>(F19*0.05)</f>
        <v>33762637.5</v>
      </c>
    </row>
    <row r="25" ht="15.75" thickBot="1"/>
    <row r="26" spans="1:6" ht="16.5" thickBot="1" thickTop="1">
      <c r="A26" s="19" t="s">
        <v>44</v>
      </c>
      <c r="B26" s="20"/>
      <c r="C26" s="20"/>
      <c r="D26" s="20"/>
      <c r="E26" s="20"/>
      <c r="F26" s="21">
        <f>SUM(F19:F24)</f>
        <v>769788135</v>
      </c>
    </row>
    <row r="27" ht="15.75" thickTop="1"/>
    <row r="28" spans="1:6" ht="15">
      <c r="A28" s="6" t="s">
        <v>45</v>
      </c>
      <c r="B28" s="6"/>
      <c r="C28" s="6"/>
      <c r="D28" s="6"/>
      <c r="E28" s="6"/>
      <c r="F28" s="6">
        <f>(F26*0.19)</f>
        <v>146259745.65</v>
      </c>
    </row>
    <row r="29" ht="15.75" thickBot="1"/>
    <row r="30" spans="1:6" ht="16.5" thickBot="1" thickTop="1">
      <c r="A30" s="17" t="s">
        <v>46</v>
      </c>
      <c r="B30" s="15"/>
      <c r="C30" s="15"/>
      <c r="D30" s="15"/>
      <c r="E30" s="15"/>
      <c r="F30" s="16">
        <f>(F26*1.19)</f>
        <v>916047880.65</v>
      </c>
    </row>
    <row r="31" ht="15.75" thickTop="1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capek</dc:creator>
  <cp:keywords/>
  <dc:description/>
  <cp:lastModifiedBy>jakoubkova</cp:lastModifiedBy>
  <cp:lastPrinted>2009-10-27T07:13:04Z</cp:lastPrinted>
  <dcterms:created xsi:type="dcterms:W3CDTF">2008-11-06T10:26:10Z</dcterms:created>
  <dcterms:modified xsi:type="dcterms:W3CDTF">2009-11-03T08:06:23Z</dcterms:modified>
  <cp:category/>
  <cp:version/>
  <cp:contentType/>
  <cp:contentStatus/>
</cp:coreProperties>
</file>