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RK-29-2009-41, př. 1" sheetId="1" r:id="rId1"/>
    <sheet name="RK-29-2009-41, př. 2" sheetId="2" r:id="rId2"/>
  </sheets>
  <definedNames>
    <definedName name="_xlnm.Print_Area" localSheetId="0">'RK-29-2009-41, př. 1'!$A$1:$F$76</definedName>
    <definedName name="_xlnm.Print_Area" localSheetId="1">'RK-29-2009-41, př. 2'!$A$1:$F$35</definedName>
  </definedNames>
  <calcPr fullCalcOnLoad="1"/>
</workbook>
</file>

<file path=xl/sharedStrings.xml><?xml version="1.0" encoding="utf-8"?>
<sst xmlns="http://schemas.openxmlformats.org/spreadsheetml/2006/main" count="125" uniqueCount="72">
  <si>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</si>
  <si>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</si>
  <si>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</si>
  <si>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</si>
  <si>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</si>
  <si>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</si>
  <si>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</si>
  <si>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</si>
  <si>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</si>
  <si>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</si>
  <si>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</si>
  <si>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</si>
  <si>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</si>
  <si>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Pelhřimov</t>
  </si>
  <si>
    <t>Nemocnice Třebíč</t>
  </si>
  <si>
    <t>Nemocnice Nové Město na M.</t>
  </si>
  <si>
    <t>Příjmy celkem</t>
  </si>
  <si>
    <t>/v tis. Kč/</t>
  </si>
  <si>
    <t>ORJ</t>
  </si>
  <si>
    <t>Celkem</t>
  </si>
  <si>
    <t>(z titulu plnění příjmů z příkazních smluv u zdravotnických zařízení)</t>
  </si>
  <si>
    <t>I. Úprava příjmů rozpočtu kraje</t>
  </si>
  <si>
    <t>po</t>
  </si>
  <si>
    <t>Druh příjmů s ÚZ 00052/</t>
  </si>
  <si>
    <t>/zdravotnické zařízení</t>
  </si>
  <si>
    <t>z toho: Nemocnice Havlíčkův Brod</t>
  </si>
  <si>
    <t xml:space="preserve">            Nemocnice Jihlava</t>
  </si>
  <si>
    <t xml:space="preserve">            Nemocnice Třebíč</t>
  </si>
  <si>
    <t xml:space="preserve">            Nemocnice Pelhřimov</t>
  </si>
  <si>
    <t xml:space="preserve">            Nemocnice Nové Město na Mor.</t>
  </si>
  <si>
    <t>na změnu</t>
  </si>
  <si>
    <t>+  -</t>
  </si>
  <si>
    <t>Rozpočet výdajů</t>
  </si>
  <si>
    <t>3522 - Ostatní nemocnice</t>
  </si>
  <si>
    <t>III. Úprava výdajů rozpočtu kraje a úprava ukazatele "Investiční dotace"</t>
  </si>
  <si>
    <t>§/zdravotnické zařízení</t>
  </si>
  <si>
    <t>Investiční dotace s ÚZ 00052</t>
  </si>
  <si>
    <t>3=4-2</t>
  </si>
  <si>
    <t>pol. 5171 - Opravy a udržování</t>
  </si>
  <si>
    <t>pol. 2132 - Příjmy z pronájmu ostatních nemovitostí</t>
  </si>
  <si>
    <t>pol. 2133 - Příjmy z pronájmu movitých věcí</t>
  </si>
  <si>
    <t>Výdaje celkem</t>
  </si>
  <si>
    <t>Specifikace použití prostředků z příkazních smluv</t>
  </si>
  <si>
    <t>Organizace</t>
  </si>
  <si>
    <t>Nemocnice úhrnem</t>
  </si>
  <si>
    <t>x</t>
  </si>
  <si>
    <t>Účel použití</t>
  </si>
  <si>
    <t>Částka          v tis. Kč</t>
  </si>
  <si>
    <t>Nemocnice Nové Město na Mor.</t>
  </si>
  <si>
    <t>Celkový počet smluv      o nájmu</t>
  </si>
  <si>
    <t>Příspěvek na provoz a položka 5171 s ÚZ 00052</t>
  </si>
  <si>
    <t>Dlužné         nájemné         v tis. Kč</t>
  </si>
  <si>
    <t>Počet subjektů s neuhrazeným nájemným</t>
  </si>
  <si>
    <t xml:space="preserve">Největší pohledávky nájemného  </t>
  </si>
  <si>
    <t>Návrh na změnu příjmů a výdajů rozpočtu kraje Vysočina na rok 2009</t>
  </si>
  <si>
    <t xml:space="preserve">II. Úprava výdajů rozpočtu kraje </t>
  </si>
  <si>
    <t>ukazatel "Příspěvek na provoz"</t>
  </si>
  <si>
    <t>návrh na změnu</t>
  </si>
  <si>
    <t>Přehled o neuhrazeném nájemném dle stavu k 31. 12. 2008</t>
  </si>
  <si>
    <t>SKANSKA CZ region Brmo(38), Telefonica O2 (20), Uniclean (17,5)</t>
  </si>
  <si>
    <t>Delikomat s.r.o.(7)</t>
  </si>
  <si>
    <t>příspěvek na provoz - úhrada závazků spojených s akreditací</t>
  </si>
  <si>
    <t>příspěvek na provoz - opravy majetku</t>
  </si>
  <si>
    <t>příspěvek na provoz - drobné opravy majetku</t>
  </si>
  <si>
    <t>příspěvek na provoz - údržba a opravy majetku</t>
  </si>
  <si>
    <t>Bendová Ludmila, nebytové prostory (9 tis. Kč)</t>
  </si>
  <si>
    <t xml:space="preserve">Nový úklid (134 tis. Kč), 1.priv.chir.centrum (22), Kardiocentrum (21), GTS Novera (30), Hobza (23). </t>
  </si>
  <si>
    <t>Master Tool (65), HTTP Moravia (105), DZS Jaša (60), FN Brno (19)</t>
  </si>
  <si>
    <t>3522 - Ostatní nemocnice, pol 5331</t>
  </si>
  <si>
    <t>III. Úprava ukazatele "Příspěvek na provoz" pro UZ 00052</t>
  </si>
  <si>
    <t>RK-29-2009-41, př. 2</t>
  </si>
  <si>
    <t>RK-29-2009-41,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</si>
</sst>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1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6" fillId="2" borderId="6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164" fontId="7" fillId="2" borderId="16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7" fillId="2" borderId="18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17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4" fontId="9" fillId="2" borderId="7" xfId="0" applyNumberFormat="1" applyFont="1" applyFill="1" applyBorder="1" applyAlignment="1">
      <alignment/>
    </xf>
    <xf numFmtId="4" fontId="9" fillId="2" borderId="6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4" fontId="1" fillId="0" borderId="13" xfId="0" applyNumberFormat="1" applyFont="1" applyBorder="1" applyAlignment="1">
      <alignment/>
    </xf>
    <xf numFmtId="3" fontId="4" fillId="0" borderId="21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0" fontId="10" fillId="2" borderId="5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wrapText="1"/>
    </xf>
    <xf numFmtId="1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 wrapText="1"/>
    </xf>
    <xf numFmtId="1" fontId="9" fillId="2" borderId="18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9" fillId="2" borderId="8" xfId="0" applyNumberFormat="1" applyFont="1" applyFill="1" applyBorder="1" applyAlignment="1">
      <alignment horizontal="center"/>
    </xf>
    <xf numFmtId="4" fontId="4" fillId="0" borderId="23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2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right"/>
    </xf>
    <xf numFmtId="168" fontId="2" fillId="2" borderId="23" xfId="0" applyNumberFormat="1" applyFont="1" applyFill="1" applyBorder="1" applyAlignment="1">
      <alignment horizontal="center"/>
    </xf>
    <xf numFmtId="168" fontId="2" fillId="2" borderId="15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24" xfId="0" applyNumberFormat="1" applyFont="1" applyFill="1" applyBorder="1" applyAlignment="1">
      <alignment horizontal="center"/>
    </xf>
    <xf numFmtId="168" fontId="2" fillId="2" borderId="1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7" fillId="0" borderId="20" xfId="0" applyNumberFormat="1" applyFont="1" applyFill="1" applyBorder="1" applyAlignment="1">
      <alignment/>
    </xf>
    <xf numFmtId="168" fontId="7" fillId="0" borderId="21" xfId="0" applyNumberFormat="1" applyFont="1" applyFill="1" applyBorder="1" applyAlignment="1">
      <alignment/>
    </xf>
    <xf numFmtId="168" fontId="7" fillId="2" borderId="25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2" fillId="2" borderId="24" xfId="0" applyNumberFormat="1" applyFont="1" applyFill="1" applyBorder="1" applyAlignment="1">
      <alignment horizontal="center" vertical="center" wrapText="1"/>
    </xf>
    <xf numFmtId="168" fontId="2" fillId="2" borderId="10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4" fontId="18" fillId="0" borderId="21" xfId="0" applyNumberFormat="1" applyFont="1" applyBorder="1" applyAlignment="1">
      <alignment/>
    </xf>
    <xf numFmtId="4" fontId="18" fillId="0" borderId="20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" fontId="16" fillId="2" borderId="8" xfId="0" applyNumberFormat="1" applyFont="1" applyFill="1" applyBorder="1" applyAlignment="1">
      <alignment/>
    </xf>
    <xf numFmtId="4" fontId="16" fillId="2" borderId="10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4" fontId="13" fillId="0" borderId="19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0" fontId="18" fillId="0" borderId="13" xfId="0" applyFont="1" applyBorder="1" applyAlignment="1">
      <alignment/>
    </xf>
    <xf numFmtId="4" fontId="18" fillId="0" borderId="19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0" fontId="13" fillId="2" borderId="6" xfId="0" applyFont="1" applyFill="1" applyBorder="1" applyAlignment="1">
      <alignment/>
    </xf>
    <xf numFmtId="4" fontId="16" fillId="2" borderId="7" xfId="0" applyNumberFormat="1" applyFont="1" applyFill="1" applyBorder="1" applyAlignment="1">
      <alignment/>
    </xf>
    <xf numFmtId="164" fontId="16" fillId="2" borderId="6" xfId="0" applyNumberFormat="1" applyFont="1" applyFill="1" applyBorder="1" applyAlignment="1">
      <alignment/>
    </xf>
    <xf numFmtId="4" fontId="16" fillId="2" borderId="18" xfId="0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64" fontId="16" fillId="0" borderId="14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0" fontId="18" fillId="0" borderId="5" xfId="0" applyFont="1" applyBorder="1" applyAlignment="1">
      <alignment/>
    </xf>
    <xf numFmtId="0" fontId="18" fillId="0" borderId="10" xfId="0" applyFont="1" applyBorder="1" applyAlignment="1">
      <alignment/>
    </xf>
    <xf numFmtId="164" fontId="16" fillId="2" borderId="16" xfId="0" applyNumberFormat="1" applyFont="1" applyFill="1" applyBorder="1" applyAlignment="1">
      <alignment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8" fontId="18" fillId="0" borderId="5" xfId="0" applyNumberFormat="1" applyFont="1" applyBorder="1" applyAlignment="1">
      <alignment horizontal="center"/>
    </xf>
    <xf numFmtId="4" fontId="16" fillId="0" borderId="14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" fontId="18" fillId="0" borderId="14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0" borderId="26" xfId="0" applyNumberFormat="1" applyFont="1" applyBorder="1" applyAlignment="1">
      <alignment/>
    </xf>
    <xf numFmtId="4" fontId="18" fillId="0" borderId="18" xfId="0" applyNumberFormat="1" applyFont="1" applyBorder="1" applyAlignment="1">
      <alignment/>
    </xf>
    <xf numFmtId="4" fontId="18" fillId="0" borderId="27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6" fillId="2" borderId="25" xfId="0" applyNumberFormat="1" applyFont="1" applyFill="1" applyBorder="1" applyAlignment="1">
      <alignment/>
    </xf>
    <xf numFmtId="0" fontId="13" fillId="2" borderId="28" xfId="0" applyFont="1" applyFill="1" applyBorder="1" applyAlignment="1">
      <alignment/>
    </xf>
    <xf numFmtId="4" fontId="16" fillId="2" borderId="29" xfId="0" applyNumberFormat="1" applyFont="1" applyFill="1" applyBorder="1" applyAlignment="1">
      <alignment/>
    </xf>
    <xf numFmtId="164" fontId="16" fillId="2" borderId="28" xfId="0" applyNumberFormat="1" applyFont="1" applyFill="1" applyBorder="1" applyAlignment="1">
      <alignment/>
    </xf>
    <xf numFmtId="4" fontId="16" fillId="2" borderId="30" xfId="0" applyNumberFormat="1" applyFont="1" applyFill="1" applyBorder="1" applyAlignment="1">
      <alignment/>
    </xf>
    <xf numFmtId="4" fontId="16" fillId="2" borderId="31" xfId="0" applyNumberFormat="1" applyFont="1" applyFill="1" applyBorder="1" applyAlignment="1">
      <alignment/>
    </xf>
    <xf numFmtId="4" fontId="16" fillId="2" borderId="32" xfId="0" applyNumberFormat="1" applyFont="1" applyFill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3" fillId="0" borderId="13" xfId="0" applyFont="1" applyBorder="1" applyAlignment="1">
      <alignment/>
    </xf>
    <xf numFmtId="164" fontId="13" fillId="0" borderId="14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20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1" fillId="0" borderId="13" xfId="0" applyNumberFormat="1" applyFont="1" applyBorder="1" applyAlignment="1">
      <alignment horizontal="left"/>
    </xf>
    <xf numFmtId="4" fontId="1" fillId="0" borderId="20" xfId="0" applyNumberFormat="1" applyFont="1" applyBorder="1" applyAlignment="1">
      <alignment horizontal="left"/>
    </xf>
    <xf numFmtId="4" fontId="1" fillId="0" borderId="19" xfId="0" applyNumberFormat="1" applyFont="1" applyBorder="1" applyAlignment="1">
      <alignment horizontal="left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center"/>
    </xf>
    <xf numFmtId="4" fontId="2" fillId="2" borderId="40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7.125" style="0" customWidth="1"/>
    <col min="2" max="2" width="30.625" style="0" customWidth="1"/>
    <col min="3" max="4" width="11.75390625" style="0" customWidth="1"/>
    <col min="5" max="6" width="11.75390625" style="101" customWidth="1"/>
    <col min="7" max="7" width="11.75390625" style="0" customWidth="1"/>
    <col min="8" max="10" width="10.00390625" style="0" bestFit="1" customWidth="1"/>
  </cols>
  <sheetData>
    <row r="1" spans="5:6" s="1" customFormat="1" ht="12.75">
      <c r="E1" s="82" t="s">
        <v>71</v>
      </c>
      <c r="F1" s="83"/>
    </row>
    <row r="2" spans="5:6" s="1" customFormat="1" ht="12.75">
      <c r="E2" s="82" t="s">
        <v>0</v>
      </c>
      <c r="F2" s="83"/>
    </row>
    <row r="3" spans="1:6" s="1" customFormat="1" ht="15.75">
      <c r="A3" s="3" t="s">
        <v>54</v>
      </c>
      <c r="E3" s="84"/>
      <c r="F3" s="83"/>
    </row>
    <row r="4" spans="1:6" s="1" customFormat="1" ht="12.75">
      <c r="A4" s="4"/>
      <c r="E4" s="82"/>
      <c r="F4" s="83"/>
    </row>
    <row r="5" spans="1:6" s="1" customFormat="1" ht="12.75">
      <c r="A5" s="4" t="s">
        <v>21</v>
      </c>
      <c r="B5" s="4"/>
      <c r="E5" s="83"/>
      <c r="F5" s="83"/>
    </row>
    <row r="6" spans="1:6" s="1" customFormat="1" ht="12.75">
      <c r="A6" s="1" t="s">
        <v>20</v>
      </c>
      <c r="E6" s="83"/>
      <c r="F6" s="83"/>
    </row>
    <row r="7" spans="5:6" s="1" customFormat="1" ht="13.5" thickBot="1">
      <c r="E7" s="85"/>
      <c r="F7" s="85" t="s">
        <v>17</v>
      </c>
    </row>
    <row r="8" spans="1:7" s="8" customFormat="1" ht="12.75">
      <c r="A8" s="5"/>
      <c r="B8" s="6"/>
      <c r="C8" s="164" t="s">
        <v>1</v>
      </c>
      <c r="D8" s="165"/>
      <c r="E8" s="86" t="s">
        <v>4</v>
      </c>
      <c r="F8" s="87" t="s">
        <v>7</v>
      </c>
      <c r="G8" s="7"/>
    </row>
    <row r="9" spans="1:9" s="8" customFormat="1" ht="12.75">
      <c r="A9" s="9" t="s">
        <v>23</v>
      </c>
      <c r="B9" s="10"/>
      <c r="C9" s="166"/>
      <c r="D9" s="167"/>
      <c r="E9" s="88" t="s">
        <v>30</v>
      </c>
      <c r="F9" s="89" t="s">
        <v>9</v>
      </c>
      <c r="G9" s="7"/>
      <c r="I9" s="45"/>
    </row>
    <row r="10" spans="1:7" s="8" customFormat="1" ht="13.5" thickBot="1">
      <c r="A10" s="12" t="s">
        <v>24</v>
      </c>
      <c r="B10" s="13"/>
      <c r="C10" s="14" t="s">
        <v>3</v>
      </c>
      <c r="D10" s="15" t="s">
        <v>2</v>
      </c>
      <c r="E10" s="90" t="s">
        <v>31</v>
      </c>
      <c r="F10" s="91" t="s">
        <v>8</v>
      </c>
      <c r="G10" s="7"/>
    </row>
    <row r="11" spans="1:7" s="23" customFormat="1" ht="9.75">
      <c r="A11" s="17"/>
      <c r="B11" s="18"/>
      <c r="C11" s="19">
        <v>1</v>
      </c>
      <c r="D11" s="20">
        <v>2</v>
      </c>
      <c r="E11" s="92" t="s">
        <v>37</v>
      </c>
      <c r="F11" s="93">
        <v>4</v>
      </c>
      <c r="G11" s="22"/>
    </row>
    <row r="12" spans="1:10" s="25" customFormat="1" ht="12">
      <c r="A12" s="112" t="s">
        <v>39</v>
      </c>
      <c r="B12" s="113"/>
      <c r="C12" s="114">
        <v>0</v>
      </c>
      <c r="D12" s="115">
        <f>SUM(D13:D18)</f>
        <v>0</v>
      </c>
      <c r="E12" s="104">
        <f>SUM(E13:E18)</f>
        <v>490.53999999999996</v>
      </c>
      <c r="F12" s="105">
        <f>SUM(F13:F17)</f>
        <v>490.53999999999996</v>
      </c>
      <c r="G12" s="24"/>
      <c r="H12" s="47"/>
      <c r="I12" s="47"/>
      <c r="J12" s="47"/>
    </row>
    <row r="13" spans="1:10" s="25" customFormat="1" ht="12">
      <c r="A13" s="116" t="s">
        <v>25</v>
      </c>
      <c r="B13" s="117"/>
      <c r="C13" s="118">
        <v>0</v>
      </c>
      <c r="D13" s="119">
        <v>0</v>
      </c>
      <c r="E13" s="107">
        <v>25.08</v>
      </c>
      <c r="F13" s="108">
        <f>+D13+E13</f>
        <v>25.08</v>
      </c>
      <c r="G13" s="24"/>
      <c r="H13" s="46"/>
      <c r="I13" s="46"/>
      <c r="J13" s="46"/>
    </row>
    <row r="14" spans="1:10" s="25" customFormat="1" ht="12">
      <c r="A14" s="116" t="s">
        <v>26</v>
      </c>
      <c r="B14" s="117"/>
      <c r="C14" s="118">
        <v>0</v>
      </c>
      <c r="D14" s="119">
        <v>0</v>
      </c>
      <c r="E14" s="107">
        <v>225.09</v>
      </c>
      <c r="F14" s="108">
        <f>+D14+E14</f>
        <v>225.09</v>
      </c>
      <c r="G14" s="24"/>
      <c r="H14" s="46"/>
      <c r="I14" s="46"/>
      <c r="J14" s="46"/>
    </row>
    <row r="15" spans="1:10" s="25" customFormat="1" ht="12">
      <c r="A15" s="116" t="s">
        <v>28</v>
      </c>
      <c r="B15" s="117"/>
      <c r="C15" s="118">
        <v>0</v>
      </c>
      <c r="D15" s="119">
        <v>0</v>
      </c>
      <c r="E15" s="107">
        <v>58.89</v>
      </c>
      <c r="F15" s="108">
        <f>+D15+E15</f>
        <v>58.89</v>
      </c>
      <c r="G15" s="24"/>
      <c r="H15" s="48"/>
      <c r="I15" s="46"/>
      <c r="J15" s="46"/>
    </row>
    <row r="16" spans="1:10" s="25" customFormat="1" ht="12">
      <c r="A16" s="116" t="s">
        <v>27</v>
      </c>
      <c r="B16" s="117"/>
      <c r="C16" s="118">
        <v>0</v>
      </c>
      <c r="D16" s="119">
        <v>0</v>
      </c>
      <c r="E16" s="107">
        <f>14.72+132.12</f>
        <v>146.84</v>
      </c>
      <c r="F16" s="108">
        <f>+D16+E16</f>
        <v>146.84</v>
      </c>
      <c r="G16" s="24"/>
      <c r="H16" s="46"/>
      <c r="I16" s="46"/>
      <c r="J16" s="46"/>
    </row>
    <row r="17" spans="1:10" s="25" customFormat="1" ht="12">
      <c r="A17" s="116" t="s">
        <v>29</v>
      </c>
      <c r="B17" s="117"/>
      <c r="C17" s="118">
        <v>0</v>
      </c>
      <c r="D17" s="119">
        <v>0</v>
      </c>
      <c r="E17" s="107">
        <f>34.64</f>
        <v>34.64</v>
      </c>
      <c r="F17" s="108">
        <f>+D17+E17</f>
        <v>34.64</v>
      </c>
      <c r="G17" s="24"/>
      <c r="H17" s="46"/>
      <c r="I17" s="46"/>
      <c r="J17" s="46"/>
    </row>
    <row r="18" spans="1:10" s="25" customFormat="1" ht="12">
      <c r="A18" s="116"/>
      <c r="B18" s="117"/>
      <c r="C18" s="118"/>
      <c r="D18" s="119"/>
      <c r="E18" s="107"/>
      <c r="F18" s="108"/>
      <c r="G18" s="24"/>
      <c r="H18" s="46"/>
      <c r="I18" s="46"/>
      <c r="J18" s="46"/>
    </row>
    <row r="19" spans="1:10" s="25" customFormat="1" ht="12">
      <c r="A19" s="112" t="s">
        <v>40</v>
      </c>
      <c r="B19" s="113"/>
      <c r="C19" s="120">
        <f>SUM(C20:C24)</f>
        <v>0</v>
      </c>
      <c r="D19" s="115">
        <f>SUM(D20:D24)</f>
        <v>0</v>
      </c>
      <c r="E19" s="109">
        <f>SUM(E20:E24)</f>
        <v>4.04</v>
      </c>
      <c r="F19" s="105">
        <f>SUM(F20:F24)</f>
        <v>4.04</v>
      </c>
      <c r="G19" s="24"/>
      <c r="H19" s="47"/>
      <c r="I19" s="47"/>
      <c r="J19" s="47"/>
    </row>
    <row r="20" spans="1:10" s="25" customFormat="1" ht="12">
      <c r="A20" s="116" t="s">
        <v>25</v>
      </c>
      <c r="B20" s="117"/>
      <c r="C20" s="118">
        <v>0</v>
      </c>
      <c r="D20" s="119">
        <v>0</v>
      </c>
      <c r="E20" s="107">
        <v>0</v>
      </c>
      <c r="F20" s="108">
        <f>+D20+E20</f>
        <v>0</v>
      </c>
      <c r="G20" s="24"/>
      <c r="H20" s="46"/>
      <c r="I20" s="46"/>
      <c r="J20" s="46"/>
    </row>
    <row r="21" spans="1:10" s="25" customFormat="1" ht="12">
      <c r="A21" s="116" t="s">
        <v>26</v>
      </c>
      <c r="B21" s="117"/>
      <c r="C21" s="118">
        <v>0</v>
      </c>
      <c r="D21" s="119">
        <v>0</v>
      </c>
      <c r="E21" s="107">
        <v>0</v>
      </c>
      <c r="F21" s="108">
        <f>+D21+E21</f>
        <v>0</v>
      </c>
      <c r="G21" s="24"/>
      <c r="H21" s="46"/>
      <c r="I21" s="46"/>
      <c r="J21" s="46"/>
    </row>
    <row r="22" spans="1:10" s="25" customFormat="1" ht="12">
      <c r="A22" s="116" t="s">
        <v>28</v>
      </c>
      <c r="B22" s="117"/>
      <c r="C22" s="118">
        <v>0</v>
      </c>
      <c r="D22" s="119">
        <v>0</v>
      </c>
      <c r="E22" s="107">
        <v>0.63</v>
      </c>
      <c r="F22" s="108">
        <f>+D22+E22</f>
        <v>0.63</v>
      </c>
      <c r="G22" s="24"/>
      <c r="H22" s="48"/>
      <c r="I22" s="46"/>
      <c r="J22" s="46"/>
    </row>
    <row r="23" spans="1:10" s="25" customFormat="1" ht="12">
      <c r="A23" s="116" t="s">
        <v>27</v>
      </c>
      <c r="B23" s="117"/>
      <c r="C23" s="118">
        <v>0</v>
      </c>
      <c r="D23" s="119">
        <v>0</v>
      </c>
      <c r="E23" s="107">
        <v>0.36</v>
      </c>
      <c r="F23" s="108">
        <f>+D23+E23</f>
        <v>0.36</v>
      </c>
      <c r="G23" s="24"/>
      <c r="H23" s="46"/>
      <c r="I23" s="46"/>
      <c r="J23" s="46"/>
    </row>
    <row r="24" spans="1:10" s="25" customFormat="1" ht="12">
      <c r="A24" s="116" t="s">
        <v>29</v>
      </c>
      <c r="B24" s="117"/>
      <c r="C24" s="118">
        <v>0</v>
      </c>
      <c r="D24" s="119">
        <v>0</v>
      </c>
      <c r="E24" s="107">
        <v>3.05</v>
      </c>
      <c r="F24" s="108">
        <f>+D24+E24</f>
        <v>3.05</v>
      </c>
      <c r="G24" s="24"/>
      <c r="H24" s="46"/>
      <c r="I24" s="46"/>
      <c r="J24" s="46"/>
    </row>
    <row r="25" spans="1:10" s="25" customFormat="1" ht="12">
      <c r="A25" s="116"/>
      <c r="B25" s="117"/>
      <c r="C25" s="118"/>
      <c r="D25" s="119"/>
      <c r="E25" s="107"/>
      <c r="F25" s="106"/>
      <c r="G25" s="24"/>
      <c r="H25" s="46"/>
      <c r="I25" s="46"/>
      <c r="J25" s="46"/>
    </row>
    <row r="26" spans="1:10" s="25" customFormat="1" ht="12.75" thickBot="1">
      <c r="A26" s="121" t="s">
        <v>16</v>
      </c>
      <c r="B26" s="122"/>
      <c r="C26" s="123">
        <f>SUM(C12+C19)</f>
        <v>0</v>
      </c>
      <c r="D26" s="124">
        <f>SUM(D12+D19)</f>
        <v>0</v>
      </c>
      <c r="E26" s="110">
        <f>SUM(E12+E19)</f>
        <v>494.58</v>
      </c>
      <c r="F26" s="111">
        <f>SUM(F12+F19)</f>
        <v>494.58</v>
      </c>
      <c r="G26" s="29"/>
      <c r="H26" s="47"/>
      <c r="I26" s="47"/>
      <c r="J26" s="47"/>
    </row>
    <row r="27" spans="5:6" s="1" customFormat="1" ht="12.75">
      <c r="E27" s="83"/>
      <c r="F27" s="83"/>
    </row>
    <row r="28" spans="5:6" s="1" customFormat="1" ht="12.75">
      <c r="E28" s="83"/>
      <c r="F28" s="83"/>
    </row>
    <row r="29" spans="1:6" s="1" customFormat="1" ht="12.75">
      <c r="A29" s="4" t="s">
        <v>55</v>
      </c>
      <c r="E29" s="83"/>
      <c r="F29" s="83"/>
    </row>
    <row r="30" spans="5:6" s="1" customFormat="1" ht="13.5" thickBot="1">
      <c r="E30" s="83"/>
      <c r="F30" s="85" t="s">
        <v>17</v>
      </c>
    </row>
    <row r="31" spans="1:6" s="1" customFormat="1" ht="12.75">
      <c r="A31" s="30"/>
      <c r="B31" s="31"/>
      <c r="C31" s="161" t="s">
        <v>50</v>
      </c>
      <c r="D31" s="162"/>
      <c r="E31" s="162"/>
      <c r="F31" s="163"/>
    </row>
    <row r="32" spans="1:6" s="8" customFormat="1" ht="12.75">
      <c r="A32" s="11" t="s">
        <v>18</v>
      </c>
      <c r="B32" s="9" t="s">
        <v>35</v>
      </c>
      <c r="C32" s="168" t="s">
        <v>32</v>
      </c>
      <c r="D32" s="169"/>
      <c r="E32" s="88" t="s">
        <v>4</v>
      </c>
      <c r="F32" s="89" t="s">
        <v>7</v>
      </c>
    </row>
    <row r="33" spans="1:6" s="8" customFormat="1" ht="12.75">
      <c r="A33" s="11"/>
      <c r="B33" s="32"/>
      <c r="C33" s="166"/>
      <c r="D33" s="167"/>
      <c r="E33" s="88" t="s">
        <v>5</v>
      </c>
      <c r="F33" s="89" t="s">
        <v>22</v>
      </c>
    </row>
    <row r="34" spans="1:6" s="8" customFormat="1" ht="13.5" thickBot="1">
      <c r="A34" s="16"/>
      <c r="B34" s="12"/>
      <c r="C34" s="14" t="s">
        <v>3</v>
      </c>
      <c r="D34" s="15" t="s">
        <v>2</v>
      </c>
      <c r="E34" s="90" t="s">
        <v>6</v>
      </c>
      <c r="F34" s="91" t="s">
        <v>8</v>
      </c>
    </row>
    <row r="35" spans="1:6" s="23" customFormat="1" ht="9.75">
      <c r="A35" s="21"/>
      <c r="B35" s="17"/>
      <c r="C35" s="19">
        <v>1</v>
      </c>
      <c r="D35" s="20">
        <v>2</v>
      </c>
      <c r="E35" s="92">
        <v>3</v>
      </c>
      <c r="F35" s="93" t="s">
        <v>10</v>
      </c>
    </row>
    <row r="36" spans="1:6" s="25" customFormat="1" ht="12">
      <c r="A36" s="125">
        <v>5000</v>
      </c>
      <c r="B36" s="126" t="s">
        <v>68</v>
      </c>
      <c r="C36" s="127">
        <f>SUM(C37:C43)</f>
        <v>0</v>
      </c>
      <c r="D36" s="128">
        <f>SUM(D37:D43)</f>
        <v>0</v>
      </c>
      <c r="E36" s="138">
        <f>SUM(E37:E41)</f>
        <v>469.50000000000006</v>
      </c>
      <c r="F36" s="139">
        <f>SUM(F37:F41)</f>
        <v>469.50000000000006</v>
      </c>
    </row>
    <row r="37" spans="1:10" s="25" customFormat="1" ht="12">
      <c r="A37" s="129"/>
      <c r="B37" s="116" t="s">
        <v>11</v>
      </c>
      <c r="C37" s="118">
        <v>0</v>
      </c>
      <c r="D37" s="119">
        <v>0</v>
      </c>
      <c r="E37" s="107">
        <v>0</v>
      </c>
      <c r="F37" s="108">
        <f aca="true" t="shared" si="0" ref="F37:F43">SUM(D37:E37)</f>
        <v>0</v>
      </c>
      <c r="H37" s="49"/>
      <c r="I37" s="46"/>
      <c r="J37" s="50"/>
    </row>
    <row r="38" spans="1:10" s="25" customFormat="1" ht="12">
      <c r="A38" s="129"/>
      <c r="B38" s="116" t="s">
        <v>12</v>
      </c>
      <c r="C38" s="118">
        <v>0</v>
      </c>
      <c r="D38" s="119">
        <v>0</v>
      </c>
      <c r="E38" s="107">
        <f>+E14+E21</f>
        <v>225.09</v>
      </c>
      <c r="F38" s="108">
        <f t="shared" si="0"/>
        <v>225.09</v>
      </c>
      <c r="H38" s="49"/>
      <c r="I38" s="46"/>
      <c r="J38" s="50"/>
    </row>
    <row r="39" spans="1:10" s="25" customFormat="1" ht="12">
      <c r="A39" s="129"/>
      <c r="B39" s="116" t="s">
        <v>13</v>
      </c>
      <c r="C39" s="118">
        <v>0</v>
      </c>
      <c r="D39" s="119">
        <v>0</v>
      </c>
      <c r="E39" s="107">
        <f>+E15+E22</f>
        <v>59.52</v>
      </c>
      <c r="F39" s="108">
        <f t="shared" si="0"/>
        <v>59.52</v>
      </c>
      <c r="H39" s="49"/>
      <c r="I39" s="46"/>
      <c r="J39" s="50"/>
    </row>
    <row r="40" spans="1:10" s="25" customFormat="1" ht="12">
      <c r="A40" s="129"/>
      <c r="B40" s="116" t="s">
        <v>14</v>
      </c>
      <c r="C40" s="118">
        <v>0</v>
      </c>
      <c r="D40" s="119">
        <v>0</v>
      </c>
      <c r="E40" s="107">
        <f>+E16+E23</f>
        <v>147.20000000000002</v>
      </c>
      <c r="F40" s="108">
        <f t="shared" si="0"/>
        <v>147.20000000000002</v>
      </c>
      <c r="H40" s="49"/>
      <c r="I40" s="46"/>
      <c r="J40" s="50"/>
    </row>
    <row r="41" spans="1:10" s="25" customFormat="1" ht="12">
      <c r="A41" s="129"/>
      <c r="B41" s="116" t="s">
        <v>15</v>
      </c>
      <c r="C41" s="118">
        <v>0</v>
      </c>
      <c r="D41" s="119">
        <v>0</v>
      </c>
      <c r="E41" s="107">
        <f>+E17+E24</f>
        <v>37.69</v>
      </c>
      <c r="F41" s="108">
        <f t="shared" si="0"/>
        <v>37.69</v>
      </c>
      <c r="G41" s="46"/>
      <c r="H41" s="49"/>
      <c r="I41" s="46"/>
      <c r="J41" s="50"/>
    </row>
    <row r="42" spans="1:10" s="25" customFormat="1" ht="12">
      <c r="A42" s="129"/>
      <c r="B42" s="116"/>
      <c r="C42" s="118"/>
      <c r="D42" s="119"/>
      <c r="E42" s="107"/>
      <c r="F42" s="108"/>
      <c r="H42" s="49"/>
      <c r="I42" s="46"/>
      <c r="J42" s="50"/>
    </row>
    <row r="43" spans="1:10" s="25" customFormat="1" ht="12">
      <c r="A43" s="129"/>
      <c r="B43" s="156" t="s">
        <v>38</v>
      </c>
      <c r="C43" s="157">
        <v>0</v>
      </c>
      <c r="D43" s="158">
        <v>0</v>
      </c>
      <c r="E43" s="159">
        <v>25.08</v>
      </c>
      <c r="F43" s="160">
        <f t="shared" si="0"/>
        <v>25.08</v>
      </c>
      <c r="H43" s="49"/>
      <c r="I43" s="46"/>
      <c r="J43" s="50"/>
    </row>
    <row r="44" spans="1:10" s="25" customFormat="1" ht="12">
      <c r="A44" s="129"/>
      <c r="B44" s="116"/>
      <c r="C44" s="118"/>
      <c r="D44" s="119"/>
      <c r="E44" s="107"/>
      <c r="F44" s="108"/>
      <c r="H44" s="49"/>
      <c r="I44" s="46"/>
      <c r="J44" s="50"/>
    </row>
    <row r="45" spans="1:9" s="25" customFormat="1" ht="12.75" thickBot="1">
      <c r="A45" s="130"/>
      <c r="B45" s="121" t="s">
        <v>19</v>
      </c>
      <c r="C45" s="131">
        <f>SUM(C36+C43)</f>
        <v>0</v>
      </c>
      <c r="D45" s="124">
        <f>SUM(D37:D44)</f>
        <v>0</v>
      </c>
      <c r="E45" s="146">
        <f>SUM(E37:E44)</f>
        <v>494.58000000000004</v>
      </c>
      <c r="F45" s="146">
        <f>SUM(D45+E45)</f>
        <v>494.58000000000004</v>
      </c>
      <c r="G45" s="46"/>
      <c r="H45" s="49"/>
      <c r="I45" s="46"/>
    </row>
    <row r="46" spans="5:6" s="1" customFormat="1" ht="12.75">
      <c r="E46" s="83"/>
      <c r="F46" s="83"/>
    </row>
    <row r="47" spans="5:6" s="1" customFormat="1" ht="12.75" hidden="1">
      <c r="E47" s="83"/>
      <c r="F47" s="83"/>
    </row>
    <row r="48" spans="1:6" s="1" customFormat="1" ht="12.75" hidden="1">
      <c r="A48" s="4" t="s">
        <v>34</v>
      </c>
      <c r="E48" s="83"/>
      <c r="F48" s="83"/>
    </row>
    <row r="49" spans="5:6" s="1" customFormat="1" ht="13.5" hidden="1" thickBot="1">
      <c r="E49" s="83"/>
      <c r="F49" s="85" t="s">
        <v>17</v>
      </c>
    </row>
    <row r="50" spans="1:6" s="1" customFormat="1" ht="13.5" hidden="1" thickBot="1">
      <c r="A50" s="30"/>
      <c r="B50" s="31"/>
      <c r="C50" s="161" t="s">
        <v>36</v>
      </c>
      <c r="D50" s="162"/>
      <c r="E50" s="162"/>
      <c r="F50" s="163"/>
    </row>
    <row r="51" spans="1:6" s="1" customFormat="1" ht="12.75" hidden="1">
      <c r="A51" s="11" t="s">
        <v>18</v>
      </c>
      <c r="B51" s="9" t="s">
        <v>35</v>
      </c>
      <c r="C51" s="164" t="s">
        <v>32</v>
      </c>
      <c r="D51" s="165"/>
      <c r="E51" s="86" t="s">
        <v>4</v>
      </c>
      <c r="F51" s="87" t="s">
        <v>7</v>
      </c>
    </row>
    <row r="52" spans="1:10" s="1" customFormat="1" ht="12.75" hidden="1">
      <c r="A52" s="11"/>
      <c r="B52" s="32"/>
      <c r="C52" s="166"/>
      <c r="D52" s="167"/>
      <c r="E52" s="88" t="s">
        <v>5</v>
      </c>
      <c r="F52" s="89" t="s">
        <v>22</v>
      </c>
      <c r="H52" s="8"/>
      <c r="I52" s="8"/>
      <c r="J52" s="8"/>
    </row>
    <row r="53" spans="1:10" s="1" customFormat="1" ht="13.5" hidden="1" thickBot="1">
      <c r="A53" s="16"/>
      <c r="B53" s="12"/>
      <c r="C53" s="14" t="s">
        <v>3</v>
      </c>
      <c r="D53" s="15" t="s">
        <v>2</v>
      </c>
      <c r="E53" s="90" t="s">
        <v>6</v>
      </c>
      <c r="F53" s="91" t="s">
        <v>8</v>
      </c>
      <c r="H53" s="8"/>
      <c r="I53" s="8"/>
      <c r="J53" s="8"/>
    </row>
    <row r="54" spans="1:6" s="25" customFormat="1" ht="11.25" hidden="1">
      <c r="A54" s="39"/>
      <c r="B54" s="40"/>
      <c r="C54" s="41">
        <v>1</v>
      </c>
      <c r="D54" s="42">
        <v>2</v>
      </c>
      <c r="E54" s="99">
        <v>3</v>
      </c>
      <c r="F54" s="100" t="s">
        <v>10</v>
      </c>
    </row>
    <row r="55" spans="1:10" s="1" customFormat="1" ht="12.75" hidden="1">
      <c r="A55" s="33">
        <v>5000</v>
      </c>
      <c r="B55" s="34" t="s">
        <v>33</v>
      </c>
      <c r="C55" s="35">
        <f>SUM(C56:C60)</f>
        <v>0</v>
      </c>
      <c r="D55" s="52">
        <f>SUM(D56:D60)</f>
        <v>0</v>
      </c>
      <c r="E55" s="96">
        <f>SUM(E56:E60)</f>
        <v>0</v>
      </c>
      <c r="F55" s="97">
        <f aca="true" t="shared" si="1" ref="F55:F60">SUM(D55:E55)</f>
        <v>0</v>
      </c>
      <c r="H55" s="46"/>
      <c r="I55" s="46"/>
      <c r="J55" s="51"/>
    </row>
    <row r="56" spans="1:10" s="1" customFormat="1" ht="12.75" hidden="1">
      <c r="A56" s="36"/>
      <c r="B56" s="26" t="s">
        <v>11</v>
      </c>
      <c r="C56" s="27">
        <v>0</v>
      </c>
      <c r="D56" s="43">
        <v>0</v>
      </c>
      <c r="E56" s="94">
        <v>0</v>
      </c>
      <c r="F56" s="95">
        <f t="shared" si="1"/>
        <v>0</v>
      </c>
      <c r="H56" s="46"/>
      <c r="I56" s="46"/>
      <c r="J56" s="51"/>
    </row>
    <row r="57" spans="1:10" s="1" customFormat="1" ht="12.75" hidden="1">
      <c r="A57" s="36"/>
      <c r="B57" s="26" t="s">
        <v>12</v>
      </c>
      <c r="C57" s="27">
        <v>0</v>
      </c>
      <c r="D57" s="43">
        <v>0</v>
      </c>
      <c r="E57" s="94">
        <v>0</v>
      </c>
      <c r="F57" s="95">
        <f t="shared" si="1"/>
        <v>0</v>
      </c>
      <c r="H57" s="46"/>
      <c r="I57" s="46"/>
      <c r="J57" s="51"/>
    </row>
    <row r="58" spans="1:10" s="1" customFormat="1" ht="12.75" hidden="1">
      <c r="A58" s="36"/>
      <c r="B58" s="26" t="s">
        <v>13</v>
      </c>
      <c r="C58" s="27">
        <v>0</v>
      </c>
      <c r="D58" s="43">
        <v>0</v>
      </c>
      <c r="E58" s="94">
        <v>0</v>
      </c>
      <c r="F58" s="95">
        <f t="shared" si="1"/>
        <v>0</v>
      </c>
      <c r="H58" s="46"/>
      <c r="I58" s="46"/>
      <c r="J58" s="51"/>
    </row>
    <row r="59" spans="1:10" s="1" customFormat="1" ht="12.75" hidden="1">
      <c r="A59" s="36"/>
      <c r="B59" s="26" t="s">
        <v>14</v>
      </c>
      <c r="C59" s="27">
        <v>0</v>
      </c>
      <c r="D59" s="43">
        <v>0</v>
      </c>
      <c r="E59" s="94">
        <v>0</v>
      </c>
      <c r="F59" s="95">
        <f t="shared" si="1"/>
        <v>0</v>
      </c>
      <c r="H59" s="46"/>
      <c r="I59" s="46"/>
      <c r="J59" s="51"/>
    </row>
    <row r="60" spans="1:10" s="1" customFormat="1" ht="12.75" hidden="1">
      <c r="A60" s="36"/>
      <c r="B60" s="26" t="s">
        <v>15</v>
      </c>
      <c r="C60" s="27">
        <v>0</v>
      </c>
      <c r="D60" s="43">
        <v>0</v>
      </c>
      <c r="E60" s="94">
        <v>0</v>
      </c>
      <c r="F60" s="95">
        <f t="shared" si="1"/>
        <v>0</v>
      </c>
      <c r="H60" s="46"/>
      <c r="I60" s="46"/>
      <c r="J60" s="51"/>
    </row>
    <row r="61" spans="1:10" s="1" customFormat="1" ht="12.75" hidden="1">
      <c r="A61" s="36"/>
      <c r="B61" s="26"/>
      <c r="C61" s="27"/>
      <c r="D61" s="43"/>
      <c r="E61" s="94"/>
      <c r="F61" s="95"/>
      <c r="H61" s="46"/>
      <c r="I61" s="46"/>
      <c r="J61" s="51"/>
    </row>
    <row r="62" spans="1:10" s="1" customFormat="1" ht="13.5" hidden="1" thickBot="1">
      <c r="A62" s="37"/>
      <c r="B62" s="28" t="s">
        <v>19</v>
      </c>
      <c r="C62" s="38">
        <f>SUM(C56:C61)</f>
        <v>0</v>
      </c>
      <c r="D62" s="44">
        <f>SUM(D56:D61)</f>
        <v>0</v>
      </c>
      <c r="E62" s="98">
        <f>SUM(E56:E61)</f>
        <v>0</v>
      </c>
      <c r="F62" s="98">
        <f>SUM(D62+E62)</f>
        <v>0</v>
      </c>
      <c r="H62" s="46"/>
      <c r="I62" s="46"/>
      <c r="J62" s="46"/>
    </row>
    <row r="63" ht="13.5" thickBot="1"/>
    <row r="64" spans="1:6" ht="13.5" thickBot="1">
      <c r="A64" s="147" t="s">
        <v>41</v>
      </c>
      <c r="B64" s="148"/>
      <c r="C64" s="149">
        <f>SUM(C45+C62)</f>
        <v>0</v>
      </c>
      <c r="D64" s="150">
        <f>SUM(D45+D62)</f>
        <v>0</v>
      </c>
      <c r="E64" s="151">
        <f>SUM(E45+E62)</f>
        <v>494.58000000000004</v>
      </c>
      <c r="F64" s="152">
        <f>SUM(F45+F62)</f>
        <v>494.58000000000004</v>
      </c>
    </row>
    <row r="67" spans="1:2" ht="13.5" thickBot="1">
      <c r="A67" s="155" t="s">
        <v>69</v>
      </c>
      <c r="B67" s="155"/>
    </row>
    <row r="68" spans="1:6" ht="12.75">
      <c r="A68" s="30"/>
      <c r="B68" s="5" t="s">
        <v>35</v>
      </c>
      <c r="C68" s="161" t="s">
        <v>56</v>
      </c>
      <c r="D68" s="162"/>
      <c r="E68" s="162"/>
      <c r="F68" s="163"/>
    </row>
    <row r="69" spans="1:6" s="81" customFormat="1" ht="26.25" thickBot="1">
      <c r="A69" s="77"/>
      <c r="B69" s="78"/>
      <c r="C69" s="79" t="s">
        <v>3</v>
      </c>
      <c r="D69" s="80" t="s">
        <v>2</v>
      </c>
      <c r="E69" s="102" t="s">
        <v>57</v>
      </c>
      <c r="F69" s="103" t="s">
        <v>8</v>
      </c>
    </row>
    <row r="70" spans="1:6" ht="12.75">
      <c r="A70" s="132"/>
      <c r="B70" s="133"/>
      <c r="C70" s="134">
        <v>1</v>
      </c>
      <c r="D70" s="135">
        <v>2</v>
      </c>
      <c r="E70" s="153">
        <v>3</v>
      </c>
      <c r="F70" s="136" t="s">
        <v>10</v>
      </c>
    </row>
    <row r="71" spans="1:6" ht="12.75">
      <c r="A71" s="125">
        <v>5000</v>
      </c>
      <c r="B71" s="126" t="s">
        <v>33</v>
      </c>
      <c r="C71" s="137">
        <f>SUM(C72:C76)</f>
        <v>0</v>
      </c>
      <c r="D71" s="128">
        <f>SUM(D72:D76)</f>
        <v>0</v>
      </c>
      <c r="E71" s="138">
        <f>SUM(E72:E76)</f>
        <v>469.50000000000006</v>
      </c>
      <c r="F71" s="139">
        <f aca="true" t="shared" si="2" ref="F71:F76">SUM(D71:E71)</f>
        <v>469.50000000000006</v>
      </c>
    </row>
    <row r="72" spans="1:6" ht="12.75">
      <c r="A72" s="129"/>
      <c r="B72" s="116" t="s">
        <v>11</v>
      </c>
      <c r="C72" s="140">
        <v>0</v>
      </c>
      <c r="D72" s="119">
        <v>0</v>
      </c>
      <c r="E72" s="107">
        <f>+E37</f>
        <v>0</v>
      </c>
      <c r="F72" s="108">
        <f t="shared" si="2"/>
        <v>0</v>
      </c>
    </row>
    <row r="73" spans="1:6" ht="12.75">
      <c r="A73" s="129"/>
      <c r="B73" s="116" t="s">
        <v>12</v>
      </c>
      <c r="C73" s="140">
        <v>0</v>
      </c>
      <c r="D73" s="119">
        <v>0</v>
      </c>
      <c r="E73" s="107">
        <f>+E38</f>
        <v>225.09</v>
      </c>
      <c r="F73" s="108">
        <f t="shared" si="2"/>
        <v>225.09</v>
      </c>
    </row>
    <row r="74" spans="1:6" ht="12.75">
      <c r="A74" s="129"/>
      <c r="B74" s="116" t="s">
        <v>13</v>
      </c>
      <c r="C74" s="140">
        <v>0</v>
      </c>
      <c r="D74" s="119">
        <v>0</v>
      </c>
      <c r="E74" s="107">
        <f>+E39</f>
        <v>59.52</v>
      </c>
      <c r="F74" s="108">
        <f t="shared" si="2"/>
        <v>59.52</v>
      </c>
    </row>
    <row r="75" spans="1:6" ht="12.75">
      <c r="A75" s="129"/>
      <c r="B75" s="116" t="s">
        <v>14</v>
      </c>
      <c r="C75" s="140">
        <v>0</v>
      </c>
      <c r="D75" s="119">
        <v>0</v>
      </c>
      <c r="E75" s="107">
        <f>+E40</f>
        <v>147.20000000000002</v>
      </c>
      <c r="F75" s="108">
        <f t="shared" si="2"/>
        <v>147.20000000000002</v>
      </c>
    </row>
    <row r="76" spans="1:6" ht="13.5" thickBot="1">
      <c r="A76" s="130"/>
      <c r="B76" s="141" t="s">
        <v>15</v>
      </c>
      <c r="C76" s="142">
        <v>0</v>
      </c>
      <c r="D76" s="143">
        <v>0</v>
      </c>
      <c r="E76" s="144">
        <f>+E41</f>
        <v>37.69</v>
      </c>
      <c r="F76" s="145">
        <f t="shared" si="2"/>
        <v>37.69</v>
      </c>
    </row>
  </sheetData>
  <mergeCells count="6">
    <mergeCell ref="C68:F68"/>
    <mergeCell ref="C8:D9"/>
    <mergeCell ref="C32:D33"/>
    <mergeCell ref="C51:D52"/>
    <mergeCell ref="C31:F31"/>
    <mergeCell ref="C50:F5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1" sqref="F1"/>
    </sheetView>
  </sheetViews>
  <sheetFormatPr defaultColWidth="9.00390625" defaultRowHeight="12.75"/>
  <cols>
    <col min="1" max="1" width="7.125" style="0" customWidth="1"/>
    <col min="2" max="2" width="19.875" style="0" customWidth="1"/>
    <col min="3" max="3" width="9.375" style="0" customWidth="1"/>
    <col min="4" max="4" width="7.625" style="0" customWidth="1"/>
    <col min="5" max="5" width="12.125" style="0" customWidth="1"/>
    <col min="6" max="6" width="42.75390625" style="0" customWidth="1"/>
    <col min="7" max="9" width="10.00390625" style="0" bestFit="1" customWidth="1"/>
  </cols>
  <sheetData>
    <row r="1" s="1" customFormat="1" ht="12.75">
      <c r="F1" s="59" t="s">
        <v>70</v>
      </c>
    </row>
    <row r="2" s="1" customFormat="1" ht="12.75">
      <c r="F2" s="59" t="s">
        <v>0</v>
      </c>
    </row>
    <row r="3" s="1" customFormat="1" ht="12.75">
      <c r="E3" s="2"/>
    </row>
    <row r="4" s="1" customFormat="1" ht="15.75">
      <c r="A4" s="3" t="s">
        <v>42</v>
      </c>
    </row>
    <row r="5" s="1" customFormat="1" ht="15.75">
      <c r="A5" s="3"/>
    </row>
    <row r="6" s="1" customFormat="1" ht="13.5" thickBot="1">
      <c r="A6" s="4"/>
    </row>
    <row r="7" spans="1:6" s="8" customFormat="1" ht="12.75">
      <c r="A7" s="5"/>
      <c r="B7" s="6"/>
      <c r="C7" s="170" t="s">
        <v>47</v>
      </c>
      <c r="D7" s="170"/>
      <c r="E7" s="179"/>
      <c r="F7" s="180"/>
    </row>
    <row r="8" spans="1:8" s="8" customFormat="1" ht="12.75">
      <c r="A8" s="9" t="s">
        <v>43</v>
      </c>
      <c r="B8" s="10"/>
      <c r="C8" s="171"/>
      <c r="D8" s="181" t="s">
        <v>46</v>
      </c>
      <c r="E8" s="182"/>
      <c r="F8" s="183"/>
      <c r="H8" s="45"/>
    </row>
    <row r="9" spans="1:6" s="8" customFormat="1" ht="13.5" thickBot="1">
      <c r="A9" s="12"/>
      <c r="B9" s="13"/>
      <c r="C9" s="172"/>
      <c r="D9" s="171"/>
      <c r="E9" s="184"/>
      <c r="F9" s="185"/>
    </row>
    <row r="10" spans="1:6" s="23" customFormat="1" ht="9.75" customHeight="1">
      <c r="A10" s="17"/>
      <c r="B10" s="18"/>
      <c r="C10" s="17"/>
      <c r="D10" s="186"/>
      <c r="E10" s="187"/>
      <c r="F10" s="188"/>
    </row>
    <row r="11" spans="1:9" s="25" customFormat="1" ht="12.75">
      <c r="A11" s="53" t="s">
        <v>12</v>
      </c>
      <c r="B11" s="54"/>
      <c r="C11" s="58">
        <f>+'RK-29-2009-41, př. 1'!E38</f>
        <v>225.09</v>
      </c>
      <c r="D11" s="189" t="s">
        <v>64</v>
      </c>
      <c r="E11" s="190"/>
      <c r="F11" s="191"/>
      <c r="G11" s="46"/>
      <c r="H11" s="46"/>
      <c r="I11" s="46"/>
    </row>
    <row r="12" spans="1:9" s="25" customFormat="1" ht="12.75">
      <c r="A12" s="53" t="s">
        <v>13</v>
      </c>
      <c r="B12" s="54"/>
      <c r="C12" s="58">
        <f>+'RK-29-2009-41, př. 1'!E39</f>
        <v>59.52</v>
      </c>
      <c r="D12" s="189" t="s">
        <v>63</v>
      </c>
      <c r="E12" s="190"/>
      <c r="F12" s="191"/>
      <c r="G12" s="48"/>
      <c r="H12" s="46"/>
      <c r="I12" s="46"/>
    </row>
    <row r="13" spans="1:9" s="25" customFormat="1" ht="14.25" customHeight="1">
      <c r="A13" s="53" t="s">
        <v>14</v>
      </c>
      <c r="B13" s="54"/>
      <c r="C13" s="58">
        <f>+'RK-29-2009-41, př. 1'!E40</f>
        <v>147.20000000000002</v>
      </c>
      <c r="D13" s="189" t="s">
        <v>61</v>
      </c>
      <c r="E13" s="190"/>
      <c r="F13" s="191"/>
      <c r="G13" s="46"/>
      <c r="H13" s="46"/>
      <c r="I13" s="46"/>
    </row>
    <row r="14" spans="1:9" s="25" customFormat="1" ht="12.75">
      <c r="A14" s="53" t="s">
        <v>48</v>
      </c>
      <c r="B14" s="54"/>
      <c r="C14" s="58">
        <f>+'RK-29-2009-41, př. 1'!E41</f>
        <v>37.69</v>
      </c>
      <c r="D14" s="189" t="s">
        <v>62</v>
      </c>
      <c r="E14" s="190"/>
      <c r="F14" s="191"/>
      <c r="G14" s="46"/>
      <c r="H14" s="46"/>
      <c r="I14" s="46"/>
    </row>
    <row r="15" spans="1:9" s="25" customFormat="1" ht="12.75">
      <c r="A15" s="53"/>
      <c r="B15" s="54"/>
      <c r="C15" s="61"/>
      <c r="D15" s="189"/>
      <c r="E15" s="190"/>
      <c r="F15" s="191"/>
      <c r="G15" s="46"/>
      <c r="H15" s="46"/>
      <c r="I15" s="46"/>
    </row>
    <row r="16" spans="1:9" s="25" customFormat="1" ht="13.5" thickBot="1">
      <c r="A16" s="55" t="s">
        <v>44</v>
      </c>
      <c r="B16" s="56"/>
      <c r="C16" s="57">
        <f>SUM(C11:C14)</f>
        <v>469.50000000000006</v>
      </c>
      <c r="D16" s="195" t="s">
        <v>45</v>
      </c>
      <c r="E16" s="196"/>
      <c r="F16" s="197"/>
      <c r="G16" s="47"/>
      <c r="H16" s="47"/>
      <c r="I16" s="47"/>
    </row>
    <row r="17" s="1" customFormat="1" ht="12.75">
      <c r="D17" s="74"/>
    </row>
    <row r="18" s="1" customFormat="1" ht="12.75"/>
    <row r="21" ht="12" customHeight="1"/>
    <row r="22" ht="15.75">
      <c r="A22" s="60" t="s">
        <v>58</v>
      </c>
    </row>
    <row r="24" ht="6" customHeight="1" thickBot="1"/>
    <row r="25" spans="1:6" ht="12.75">
      <c r="A25" s="5"/>
      <c r="B25" s="6"/>
      <c r="C25" s="173" t="s">
        <v>51</v>
      </c>
      <c r="D25" s="192" t="s">
        <v>49</v>
      </c>
      <c r="E25" s="176" t="s">
        <v>52</v>
      </c>
      <c r="F25" s="64"/>
    </row>
    <row r="26" spans="1:6" ht="12.75" customHeight="1">
      <c r="A26" s="9" t="s">
        <v>43</v>
      </c>
      <c r="B26" s="10"/>
      <c r="C26" s="174"/>
      <c r="D26" s="193"/>
      <c r="E26" s="177"/>
      <c r="F26" s="66" t="s">
        <v>53</v>
      </c>
    </row>
    <row r="27" spans="1:6" ht="24.75" customHeight="1" thickBot="1">
      <c r="A27" s="12"/>
      <c r="B27" s="13"/>
      <c r="C27" s="175"/>
      <c r="D27" s="194"/>
      <c r="E27" s="178"/>
      <c r="F27" s="65"/>
    </row>
    <row r="28" spans="1:6" ht="9.75" customHeight="1">
      <c r="A28" s="17"/>
      <c r="B28" s="18"/>
      <c r="C28" s="17"/>
      <c r="D28" s="19"/>
      <c r="E28" s="20"/>
      <c r="F28" s="63"/>
    </row>
    <row r="29" spans="1:6" ht="12.75">
      <c r="A29" s="53" t="s">
        <v>11</v>
      </c>
      <c r="B29" s="54"/>
      <c r="C29" s="58">
        <v>9.178</v>
      </c>
      <c r="D29" s="72">
        <v>11</v>
      </c>
      <c r="E29" s="69">
        <v>1</v>
      </c>
      <c r="F29" s="62" t="s">
        <v>65</v>
      </c>
    </row>
    <row r="30" spans="1:6" ht="22.5">
      <c r="A30" s="53" t="s">
        <v>12</v>
      </c>
      <c r="B30" s="54"/>
      <c r="C30" s="58">
        <v>248.551</v>
      </c>
      <c r="D30" s="72">
        <v>24</v>
      </c>
      <c r="E30" s="69">
        <v>12</v>
      </c>
      <c r="F30" s="68" t="s">
        <v>66</v>
      </c>
    </row>
    <row r="31" spans="1:6" ht="22.5">
      <c r="A31" s="53" t="s">
        <v>13</v>
      </c>
      <c r="B31" s="54"/>
      <c r="C31" s="58">
        <v>93.59</v>
      </c>
      <c r="D31" s="72">
        <v>13</v>
      </c>
      <c r="E31" s="69">
        <v>9</v>
      </c>
      <c r="F31" s="68" t="s">
        <v>59</v>
      </c>
    </row>
    <row r="32" spans="1:6" ht="22.5">
      <c r="A32" s="53" t="s">
        <v>14</v>
      </c>
      <c r="B32" s="54"/>
      <c r="C32" s="75">
        <v>266.2</v>
      </c>
      <c r="D32" s="72">
        <v>51</v>
      </c>
      <c r="E32" s="70">
        <v>17</v>
      </c>
      <c r="F32" s="154" t="s">
        <v>67</v>
      </c>
    </row>
    <row r="33" spans="1:6" ht="12.75">
      <c r="A33" s="53" t="s">
        <v>48</v>
      </c>
      <c r="B33" s="54"/>
      <c r="C33" s="58">
        <f>2.07+14.97</f>
        <v>17.04</v>
      </c>
      <c r="D33" s="72">
        <v>160</v>
      </c>
      <c r="E33" s="69">
        <v>7</v>
      </c>
      <c r="F33" s="67" t="s">
        <v>60</v>
      </c>
    </row>
    <row r="34" spans="1:6" ht="12.75">
      <c r="A34" s="53"/>
      <c r="B34" s="54"/>
      <c r="C34" s="61"/>
      <c r="D34" s="72"/>
      <c r="E34" s="69"/>
      <c r="F34" s="67"/>
    </row>
    <row r="35" spans="1:6" ht="13.5" thickBot="1">
      <c r="A35" s="55" t="s">
        <v>44</v>
      </c>
      <c r="B35" s="56"/>
      <c r="C35" s="57">
        <f>SUM(C29:C33)</f>
        <v>634.559</v>
      </c>
      <c r="D35" s="73">
        <f>SUM(D29:D33)</f>
        <v>259</v>
      </c>
      <c r="E35" s="71">
        <f>SUM(E29:E33)</f>
        <v>46</v>
      </c>
      <c r="F35" s="76" t="s">
        <v>45</v>
      </c>
    </row>
  </sheetData>
  <mergeCells count="14">
    <mergeCell ref="D13:F13"/>
    <mergeCell ref="D14:F14"/>
    <mergeCell ref="D15:F15"/>
    <mergeCell ref="D16:F16"/>
    <mergeCell ref="C7:C9"/>
    <mergeCell ref="C25:C27"/>
    <mergeCell ref="E25:E27"/>
    <mergeCell ref="D7:F7"/>
    <mergeCell ref="D8:F8"/>
    <mergeCell ref="D9:F9"/>
    <mergeCell ref="D10:F10"/>
    <mergeCell ref="D11:F11"/>
    <mergeCell ref="D12:F12"/>
    <mergeCell ref="D25:D27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jakoubkova</cp:lastModifiedBy>
  <cp:lastPrinted>2009-09-16T10:35:23Z</cp:lastPrinted>
  <dcterms:created xsi:type="dcterms:W3CDTF">2003-12-06T20:20:57Z</dcterms:created>
  <dcterms:modified xsi:type="dcterms:W3CDTF">2009-09-18T06:55:05Z</dcterms:modified>
  <cp:category/>
  <cp:version/>
  <cp:contentType/>
  <cp:contentStatus/>
</cp:coreProperties>
</file>