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1640" tabRatio="430" activeTab="0"/>
  </bookViews>
  <sheets>
    <sheet name="Soupiska výdajů" sheetId="1" r:id="rId1"/>
    <sheet name="Rekapitulace rozpočtu" sheetId="2" r:id="rId2"/>
  </sheets>
  <definedNames>
    <definedName name="_xlnm.Print_Titles" localSheetId="0">'Soupiska výdajů'!$1:$14</definedName>
    <definedName name="_xlnm.Print_Area" localSheetId="1">'Rekapitulace rozpočtu'!$A$1:$K$32</definedName>
    <definedName name="_xlnm.Print_Area" localSheetId="0">'Soupiska výdajů'!$A$1:$W$65</definedName>
  </definedNames>
  <calcPr fullCalcOnLoad="1"/>
</workbook>
</file>

<file path=xl/comments1.xml><?xml version="1.0" encoding="utf-8"?>
<comments xmlns="http://schemas.openxmlformats.org/spreadsheetml/2006/main">
  <authors>
    <author>Beranov? Veronika</author>
    <author>Pavel Rieger</author>
  </authors>
  <commentList>
    <comment ref="I7" authorId="0">
      <text>
        <r>
          <rPr>
            <b/>
            <sz val="8"/>
            <rFont val="Tahoma"/>
            <family val="0"/>
          </rPr>
          <t>Beranová Veronika:</t>
        </r>
        <r>
          <rPr>
            <sz val="8"/>
            <rFont val="Tahoma"/>
            <family val="0"/>
          </rPr>
          <t xml:space="preserve">
Kurz doplnit dle měsíce, kdy byla soupiska zpracována. Viz pokyny pro vyplňování.</t>
        </r>
      </text>
    </comment>
    <comment ref="Z1" authorId="1">
      <text>
        <r>
          <rPr>
            <b/>
            <sz val="8"/>
            <rFont val="Tahoma"/>
            <family val="0"/>
          </rPr>
          <t>Pavel Rieger:</t>
        </r>
        <r>
          <rPr>
            <sz val="8"/>
            <rFont val="Tahoma"/>
            <family val="0"/>
          </rPr>
          <t xml:space="preserve">
Číselník o dvou hodnotách (NIV - neinvestice, IV -investice).</t>
        </r>
      </text>
    </comment>
  </commentList>
</comments>
</file>

<file path=xl/sharedStrings.xml><?xml version="1.0" encoding="utf-8"?>
<sst xmlns="http://schemas.openxmlformats.org/spreadsheetml/2006/main" count="267" uniqueCount="173">
  <si>
    <t>Název partnera:</t>
  </si>
  <si>
    <t>Registrační číslo projektu:</t>
  </si>
  <si>
    <t>Vyplňuje CRR ČR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</si>
  <si>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</si>
  <si>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</si>
  <si>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</si>
  <si>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</si>
  <si>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</si>
  <si>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</si>
  <si>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</si>
  <si>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</si>
  <si>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</si>
  <si>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</si>
  <si>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</si>
  <si>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</si>
  <si>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</si>
  <si>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</si>
  <si>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</si>
  <si>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Celkem vč. DPH</t>
  </si>
  <si>
    <t>CZK</t>
  </si>
  <si>
    <t>Celkové uznané výdaje dle CRR ČR v EUR:</t>
  </si>
  <si>
    <t>Celkové neuznané výdaje dle CRR ČR v EUR:</t>
  </si>
  <si>
    <t>Celkové investiční uznané výdaje dle CRR ČR v EUR:</t>
  </si>
  <si>
    <t>Celkové neinvestiční uznané výdaje dle CRR ČR v EUR:</t>
  </si>
  <si>
    <t>Za příslušné pracoviště CRR ČR:</t>
  </si>
  <si>
    <t>Vyplní partner</t>
  </si>
  <si>
    <t>Název projektu:</t>
  </si>
  <si>
    <t>Číslo soupisky výdajů:</t>
  </si>
  <si>
    <t>Plátce DPH:</t>
  </si>
  <si>
    <t>Kurz EUR/CZK:</t>
  </si>
  <si>
    <t>Datum zpracování:</t>
  </si>
  <si>
    <t>Jako partner prohlašuji:</t>
  </si>
  <si>
    <t>1.</t>
  </si>
  <si>
    <t>Druh výdaje dle náležitostí dokladování</t>
  </si>
  <si>
    <t>U plátců DPH: 
mám nárok na odpočet DPH u níže uvedených výdajů  v rámci mého daňového přiznání?</t>
  </si>
  <si>
    <t>A</t>
  </si>
  <si>
    <t>Mzdové výdaje</t>
  </si>
  <si>
    <t>Ostatní zákonné výdaje</t>
  </si>
  <si>
    <t>Cestovní náhrady a spotřeba PHM</t>
  </si>
  <si>
    <t>Nákup služeb</t>
  </si>
  <si>
    <t>Pořízení majetku</t>
  </si>
  <si>
    <t>Výdaje v naturáliích - věcné příspěvky</t>
  </si>
  <si>
    <t>Leasing / Nájem</t>
  </si>
  <si>
    <t>Režie</t>
  </si>
  <si>
    <t xml:space="preserve">Odpisy </t>
  </si>
  <si>
    <t>DPH</t>
  </si>
  <si>
    <t>Jiné (kombinace)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</si>
  <si>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</si>
  <si>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</si>
  <si>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</si>
  <si>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</si>
  <si>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</si>
  <si>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</si>
  <si>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</si>
  <si>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</si>
  <si>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</si>
  <si>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EUR</t>
  </si>
  <si>
    <t>C E L K E M   VÝDAJE    D L E   PARTNERA :</t>
  </si>
  <si>
    <t>DPH odloženo</t>
  </si>
  <si>
    <t>(14a)</t>
  </si>
  <si>
    <t>Kontrola</t>
  </si>
  <si>
    <t>Kontrola čerpání rozpočtu</t>
  </si>
  <si>
    <t>-</t>
  </si>
  <si>
    <t>Kontrolor</t>
  </si>
  <si>
    <t>Projektový partner:</t>
  </si>
  <si>
    <t>Číslo projektu:</t>
  </si>
  <si>
    <t>Schválená částka položky ve smlouvě*</t>
  </si>
  <si>
    <t>Celkem ověřeno / předloženo k ověření</t>
  </si>
  <si>
    <t>% čerpání</t>
  </si>
  <si>
    <t>Zbývá čerpat</t>
  </si>
  <si>
    <t>x</t>
  </si>
  <si>
    <t>Celkem</t>
  </si>
  <si>
    <t>Rozpočtová položka *)</t>
  </si>
  <si>
    <t>*) Pozn.:</t>
  </si>
  <si>
    <t>Vyhotovil:</t>
  </si>
  <si>
    <t>Schválil (Pobočka CRR ČR):</t>
  </si>
  <si>
    <t>Dne:</t>
  </si>
  <si>
    <t>Podpis:</t>
  </si>
  <si>
    <t>(a)</t>
  </si>
  <si>
    <t>(b)</t>
  </si>
  <si>
    <t>(c)</t>
  </si>
  <si>
    <t>(d) = (b) + (c)</t>
  </si>
  <si>
    <t>(e) = (d) / (a) * 100</t>
  </si>
  <si>
    <t>(f) = (a) - (d)</t>
  </si>
  <si>
    <t>Touto soupiskou schváleno / ověřeno</t>
  </si>
  <si>
    <t>Dříve schváleno (ověřeno)</t>
  </si>
  <si>
    <t>Program přeshraniční spolupráce Cíl 3 Česká republika - Rakousko 2007 - 2013</t>
  </si>
  <si>
    <t>Rekapitulace rozpočtu projektového partnera č. &lt; číslo finanční zprávy&gt;</t>
  </si>
  <si>
    <t>Mezisoučet kapitoly 1: Personální výdaje</t>
  </si>
  <si>
    <t>Mezisoučet kapitoly 2: Věcné a externí výdaje</t>
  </si>
  <si>
    <t>Mezisoučet kapitoly 3: Investice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</si>
  <si>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</si>
  <si>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</si>
  <si>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</si>
  <si>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</si>
  <si>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</si>
  <si>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</si>
  <si>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</si>
  <si>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</si>
  <si>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</si>
  <si>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</si>
  <si>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 xml:space="preserve">všechny transakce jsou věrně zobrazeny v účetnictví (v analytické evidenci pro projekt) a předložené kopie dokladů jsou v souladu s originály v účetnictví </t>
  </si>
  <si>
    <t>7.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</si>
  <si>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</si>
  <si>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</si>
  <si>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</si>
  <si>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Kap. 1 Personální výdaje</t>
  </si>
  <si>
    <t>Kap. 2 Věcné a externí výdaje</t>
  </si>
  <si>
    <t>Kap. 3 Investice</t>
  </si>
  <si>
    <t>Položky rozpočtu a jejich výše odpovídají struktuře rozpočtu českého partnera, který je přílohou Smlouvy/Rozhodnutí.</t>
  </si>
  <si>
    <t>Z toho výdaje na přípravu:</t>
  </si>
  <si>
    <t>Výdaje na přípravu</t>
  </si>
  <si>
    <t>Podkapitola rozpočtu</t>
  </si>
  <si>
    <t>Mezisoučet kapitoly 4: Výdaje na přípravu</t>
  </si>
  <si>
    <t>Nárokovaná částka v měně dokladu</t>
  </si>
  <si>
    <t>Nárokovaná částka v EUR 
(Celkem vč. DPH )</t>
  </si>
  <si>
    <t>Stručný důvod neuznání výdaje/ Poznámka</t>
  </si>
  <si>
    <t>Měna dokladu/
sestavy</t>
  </si>
  <si>
    <t>uznání výdaje odloženo</t>
  </si>
  <si>
    <t>Sociální pojištění zaměstnavatele</t>
  </si>
  <si>
    <t>NIV</t>
  </si>
  <si>
    <t>Za projektového partnera (statutárního zástupce):</t>
  </si>
  <si>
    <t>(titul, jméno, příjmení, funkce)</t>
  </si>
  <si>
    <t>(datum, podpis, razítko)</t>
  </si>
  <si>
    <t>(vyplňuje Kontrolor)</t>
  </si>
  <si>
    <t>Spolufinancování</t>
  </si>
  <si>
    <t>Zdroj</t>
  </si>
  <si>
    <t>Míra spolufin.</t>
  </si>
  <si>
    <t>Prostředky Cíle 3</t>
  </si>
  <si>
    <t>Prostředky SR</t>
  </si>
  <si>
    <t>Vlastní prostředky</t>
  </si>
  <si>
    <t>Korekce v měně dokladu</t>
  </si>
  <si>
    <t>Vysočina</t>
  </si>
  <si>
    <t>NE</t>
  </si>
  <si>
    <t>1.2.1</t>
  </si>
  <si>
    <t>cestovní náhrady - Šprincl</t>
  </si>
  <si>
    <t>1.1.1</t>
  </si>
  <si>
    <t>mzdy 04/09</t>
  </si>
  <si>
    <t>2.2.4</t>
  </si>
  <si>
    <t>občerstvení</t>
  </si>
  <si>
    <t>mzdy 05/09</t>
  </si>
  <si>
    <t>mzdy 06/09</t>
  </si>
  <si>
    <t>mzdy 07/09</t>
  </si>
  <si>
    <t>Technická pomoc CZ-AT</t>
  </si>
  <si>
    <t>mzdy 01/09</t>
  </si>
  <si>
    <t>mzdy 02/09</t>
  </si>
  <si>
    <t>mzdy 03/09</t>
  </si>
  <si>
    <t>občerstvení v budově Krajského úřadu kraje Vysočina</t>
  </si>
  <si>
    <t>200900135</t>
  </si>
  <si>
    <t>200901686</t>
  </si>
  <si>
    <t>Kraj Vysočina</t>
  </si>
  <si>
    <t>70890749</t>
  </si>
  <si>
    <t>Krajský úřad Jihočeského kraje, Task Force OP AT-CZ 11.2.2009; Praha MMR, pracovní schůzka k OP AT-CZ 26.3.2009</t>
  </si>
  <si>
    <t>cestovní náhrady - Grycová</t>
  </si>
  <si>
    <t>Krajský úřad Jihočeského kraje, Task Force OP AT-CZ 11.2.2009; Praha MMR, pracovní schůzka k OP AT-CZ 26.3.2009; Brno CRR 19.3.2009</t>
  </si>
  <si>
    <t>Valtice, hotel Apollon, pracovní setkání subjektů zapojených v implementaci OP AT-CZ 5. - 6.5.2009; Nové Hrady, hotel Rezidence, 4. Monitorovací výbor OP AT-CZ 12. - 13.5.2009</t>
  </si>
  <si>
    <t>překlad a korektura textu</t>
  </si>
  <si>
    <t>FV-09/501794</t>
  </si>
  <si>
    <t>200902924</t>
  </si>
  <si>
    <t>Presto - překladatelské centrum s.r.o.</t>
  </si>
  <si>
    <t>26473194</t>
  </si>
  <si>
    <t>Beroun, hotel Grand, odborný seminář pro CZ subjekty v přeshraniční spolupráci 28. - 29.5.2009</t>
  </si>
  <si>
    <t>200900194</t>
  </si>
  <si>
    <t>200903238</t>
  </si>
  <si>
    <t>M00115</t>
  </si>
  <si>
    <t>2.2.2</t>
  </si>
  <si>
    <t>2.2</t>
  </si>
  <si>
    <t>externí služby</t>
  </si>
  <si>
    <r>
      <t xml:space="preserve">         Kap. 2</t>
    </r>
    <r>
      <rPr>
        <sz val="10"/>
        <rFont val="Arial"/>
        <family val="2"/>
      </rPr>
      <t xml:space="preserve">  
         Věcné a       externí výdaje</t>
    </r>
  </si>
  <si>
    <t>Soupiska výdajů vynaložených  partnerem - příloha Finanční zprávy za období 01. 01. 2009 - 31. 07. 2009</t>
  </si>
  <si>
    <t>MUDr. Jiří Běhounek, hejtman</t>
  </si>
  <si>
    <t>RK-26-2009-45, př. 1</t>
  </si>
  <si>
    <t>Počet stran: 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</si>
</sst>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\(0\)"/>
    <numFmt numFmtId="172" formatCode="0.000"/>
    <numFmt numFmtId="173" formatCode="\(\ #\)"/>
    <numFmt numFmtId="174" formatCode="#,##0.00\ [$EUR]"/>
    <numFmt numFmtId="175" formatCode="0.0"/>
    <numFmt numFmtId="176" formatCode="d/m/yy;@"/>
    <numFmt numFmtId="177" formatCode="[$€-2]\ #,##0.00"/>
    <numFmt numFmtId="178" formatCode="mmm/yyyy"/>
    <numFmt numFmtId="179" formatCode="[$€-2]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1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Cambria"/>
      <family val="1"/>
    </font>
    <font>
      <b/>
      <u val="single"/>
      <sz val="10"/>
      <name val="Arial"/>
      <family val="2"/>
    </font>
    <font>
      <sz val="10"/>
      <color indexed="8"/>
      <name val="Arial CE"/>
      <family val="0"/>
    </font>
    <font>
      <sz val="12"/>
      <name val="Arial"/>
      <family val="2"/>
    </font>
    <font>
      <b/>
      <sz val="10"/>
      <name val="Cambri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 CE"/>
      <family val="0"/>
    </font>
    <font>
      <sz val="10"/>
      <color indexed="60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b/>
      <sz val="11"/>
      <color indexed="10"/>
      <name val="Arial CE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0" fillId="0" borderId="0" xfId="0" applyFont="1" applyAlignment="1" applyProtection="1">
      <alignment horizontal="left"/>
      <protection hidden="1" locked="0"/>
    </xf>
    <xf numFmtId="0" fontId="20" fillId="0" borderId="0" xfId="0" applyFont="1" applyAlignment="1" applyProtection="1">
      <alignment/>
      <protection hidden="1" locked="0"/>
    </xf>
    <xf numFmtId="0" fontId="24" fillId="0" borderId="0" xfId="0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hidden="1" locked="0"/>
    </xf>
    <xf numFmtId="0" fontId="21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right"/>
      <protection hidden="1" locked="0"/>
    </xf>
    <xf numFmtId="0" fontId="26" fillId="0" borderId="0" xfId="0" applyFont="1" applyFill="1" applyBorder="1" applyAlignment="1" applyProtection="1">
      <alignment horizontal="center"/>
      <protection hidden="1" locked="0"/>
    </xf>
    <xf numFmtId="3" fontId="26" fillId="0" borderId="0" xfId="0" applyNumberFormat="1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4" fontId="26" fillId="0" borderId="0" xfId="0" applyNumberFormat="1" applyFont="1" applyFill="1" applyBorder="1" applyAlignment="1" applyProtection="1">
      <alignment/>
      <protection hidden="1" locked="0"/>
    </xf>
    <xf numFmtId="0" fontId="21" fillId="0" borderId="0" xfId="0" applyFont="1" applyAlignment="1">
      <alignment/>
    </xf>
    <xf numFmtId="0" fontId="24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24" fillId="0" borderId="13" xfId="0" applyNumberFormat="1" applyFont="1" applyBorder="1" applyAlignment="1" applyProtection="1">
      <alignment vertical="center"/>
      <protection hidden="1" locked="0"/>
    </xf>
    <xf numFmtId="49" fontId="24" fillId="0" borderId="12" xfId="0" applyNumberFormat="1" applyFont="1" applyBorder="1" applyAlignment="1" applyProtection="1">
      <alignment vertical="center"/>
      <protection hidden="1" locked="0"/>
    </xf>
    <xf numFmtId="49" fontId="24" fillId="0" borderId="13" xfId="0" applyNumberFormat="1" applyFont="1" applyBorder="1" applyAlignment="1" applyProtection="1">
      <alignment horizontal="center" vertical="center"/>
      <protection hidden="1" locked="0"/>
    </xf>
    <xf numFmtId="49" fontId="24" fillId="0" borderId="14" xfId="0" applyNumberFormat="1" applyFont="1" applyBorder="1" applyAlignment="1" applyProtection="1">
      <alignment horizontal="center" vertical="center"/>
      <protection hidden="1" locked="0"/>
    </xf>
    <xf numFmtId="49" fontId="24" fillId="0" borderId="15" xfId="0" applyNumberFormat="1" applyFont="1" applyBorder="1" applyAlignment="1" applyProtection="1">
      <alignment vertical="center"/>
      <protection hidden="1" locked="0"/>
    </xf>
    <xf numFmtId="49" fontId="24" fillId="0" borderId="14" xfId="0" applyNumberFormat="1" applyFont="1" applyBorder="1" applyAlignment="1" applyProtection="1">
      <alignment vertical="center"/>
      <protection hidden="1" locked="0"/>
    </xf>
    <xf numFmtId="0" fontId="24" fillId="17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4" fillId="19" borderId="17" xfId="0" applyNumberFormat="1" applyFont="1" applyFill="1" applyBorder="1" applyAlignment="1" applyProtection="1">
      <alignment horizontal="center" vertical="center"/>
      <protection hidden="1" locked="0"/>
    </xf>
    <xf numFmtId="49" fontId="24" fillId="0" borderId="18" xfId="0" applyNumberFormat="1" applyFont="1" applyBorder="1" applyAlignment="1" applyProtection="1">
      <alignment horizontal="center" vertical="center"/>
      <protection hidden="1" locked="0"/>
    </xf>
    <xf numFmtId="49" fontId="24" fillId="0" borderId="19" xfId="0" applyNumberFormat="1" applyFont="1" applyBorder="1" applyAlignment="1" applyProtection="1">
      <alignment vertical="center"/>
      <protection hidden="1" locked="0"/>
    </xf>
    <xf numFmtId="49" fontId="24" fillId="0" borderId="18" xfId="0" applyNumberFormat="1" applyFont="1" applyBorder="1" applyAlignment="1" applyProtection="1">
      <alignment vertical="center"/>
      <protection hidden="1" locked="0"/>
    </xf>
    <xf numFmtId="0" fontId="24" fillId="17" borderId="20" xfId="0" applyNumberFormat="1" applyFont="1" applyFill="1" applyBorder="1" applyAlignment="1" applyProtection="1">
      <alignment horizontal="center" vertical="top" wrapText="1"/>
      <protection hidden="1"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65" fontId="22" fillId="16" borderId="21" xfId="0" applyNumberFormat="1" applyFont="1" applyFill="1" applyBorder="1" applyAlignment="1" applyProtection="1">
      <alignment vertical="center"/>
      <protection hidden="1" locked="0"/>
    </xf>
    <xf numFmtId="3" fontId="22" fillId="16" borderId="22" xfId="0" applyNumberFormat="1" applyFont="1" applyFill="1" applyBorder="1" applyAlignment="1" applyProtection="1">
      <alignment vertical="center"/>
      <protection hidden="1" locked="0"/>
    </xf>
    <xf numFmtId="165" fontId="22" fillId="0" borderId="0" xfId="0" applyNumberFormat="1" applyFont="1" applyFill="1" applyBorder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Border="1" applyAlignment="1" applyProtection="1">
      <alignment vertical="center"/>
      <protection hidden="1" locked="0"/>
    </xf>
    <xf numFmtId="3" fontId="24" fillId="0" borderId="0" xfId="0" applyNumberFormat="1" applyFont="1" applyFill="1" applyBorder="1" applyAlignment="1" applyProtection="1">
      <alignment vertical="center"/>
      <protection hidden="1" locked="0"/>
    </xf>
    <xf numFmtId="0" fontId="24" fillId="0" borderId="0" xfId="0" applyFont="1" applyBorder="1" applyAlignment="1" applyProtection="1">
      <alignment horizontal="center" vertical="center"/>
      <protection hidden="1" locked="0"/>
    </xf>
    <xf numFmtId="3" fontId="24" fillId="0" borderId="0" xfId="0" applyNumberFormat="1" applyFont="1" applyBorder="1" applyAlignment="1" applyProtection="1">
      <alignment vertical="center"/>
      <protection hidden="1" locked="0"/>
    </xf>
    <xf numFmtId="165" fontId="2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24" fillId="0" borderId="0" xfId="0" applyFont="1" applyFill="1" applyBorder="1" applyAlignment="1" applyProtection="1">
      <alignment wrapText="1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 locked="0"/>
    </xf>
    <xf numFmtId="49" fontId="23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3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25" fillId="0" borderId="18" xfId="0" applyNumberFormat="1" applyFont="1" applyFill="1" applyBorder="1" applyAlignment="1" applyProtection="1">
      <alignment horizontal="left" vertical="center"/>
      <protection hidden="1" locked="0"/>
    </xf>
    <xf numFmtId="49" fontId="27" fillId="0" borderId="19" xfId="0" applyNumberFormat="1" applyFont="1" applyFill="1" applyBorder="1" applyAlignment="1" applyProtection="1">
      <alignment/>
      <protection locked="0"/>
    </xf>
    <xf numFmtId="49" fontId="25" fillId="0" borderId="19" xfId="0" applyNumberFormat="1" applyFont="1" applyFill="1" applyBorder="1" applyAlignment="1" applyProtection="1">
      <alignment vertical="center"/>
      <protection hidden="1" locked="0"/>
    </xf>
    <xf numFmtId="1" fontId="25" fillId="0" borderId="18" xfId="0" applyNumberFormat="1" applyFont="1" applyFill="1" applyBorder="1" applyAlignment="1" applyProtection="1">
      <alignment horizontal="left" vertical="center"/>
      <protection hidden="1" locked="0"/>
    </xf>
    <xf numFmtId="176" fontId="33" fillId="0" borderId="12" xfId="0" applyNumberFormat="1" applyFont="1" applyBorder="1" applyAlignment="1" applyProtection="1">
      <alignment/>
      <protection locked="0"/>
    </xf>
    <xf numFmtId="176" fontId="33" fillId="0" borderId="13" xfId="0" applyNumberFormat="1" applyFont="1" applyFill="1" applyBorder="1" applyAlignment="1" applyProtection="1">
      <alignment vertical="center"/>
      <protection hidden="1" locked="0"/>
    </xf>
    <xf numFmtId="176" fontId="33" fillId="0" borderId="18" xfId="0" applyNumberFormat="1" applyFont="1" applyFill="1" applyBorder="1" applyAlignment="1" applyProtection="1">
      <alignment horizontal="left" vertical="center"/>
      <protection hidden="1" locked="0"/>
    </xf>
    <xf numFmtId="0" fontId="34" fillId="0" borderId="27" xfId="0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24" fillId="0" borderId="28" xfId="0" applyFont="1" applyFill="1" applyBorder="1" applyAlignment="1" applyProtection="1">
      <alignment horizontal="center" vertical="center"/>
      <protection hidden="1" locked="0"/>
    </xf>
    <xf numFmtId="0" fontId="24" fillId="0" borderId="28" xfId="0" applyFont="1" applyFill="1" applyBorder="1" applyAlignment="1" applyProtection="1">
      <alignment vertical="center"/>
      <protection hidden="1" locked="0"/>
    </xf>
    <xf numFmtId="3" fontId="24" fillId="0" borderId="28" xfId="0" applyNumberFormat="1" applyFont="1" applyFill="1" applyBorder="1" applyAlignment="1" applyProtection="1">
      <alignment vertical="center"/>
      <protection hidden="1" locked="0"/>
    </xf>
    <xf numFmtId="0" fontId="0" fillId="0" borderId="28" xfId="0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4" fontId="28" fillId="16" borderId="17" xfId="0" applyNumberFormat="1" applyFont="1" applyFill="1" applyBorder="1" applyAlignment="1" applyProtection="1">
      <alignment horizontal="right" vertical="center"/>
      <protection hidden="1" locked="0"/>
    </xf>
    <xf numFmtId="49" fontId="26" fillId="0" borderId="18" xfId="0" applyNumberFormat="1" applyFont="1" applyBorder="1" applyAlignment="1" applyProtection="1">
      <alignment vertical="center"/>
      <protection hidden="1" locked="0"/>
    </xf>
    <xf numFmtId="0" fontId="0" fillId="0" borderId="31" xfId="0" applyFill="1" applyBorder="1" applyAlignment="1">
      <alignment/>
    </xf>
    <xf numFmtId="0" fontId="36" fillId="0" borderId="0" xfId="0" applyFont="1" applyAlignment="1">
      <alignment/>
    </xf>
    <xf numFmtId="3" fontId="37" fillId="16" borderId="27" xfId="0" applyNumberFormat="1" applyFont="1" applyFill="1" applyBorder="1" applyAlignment="1" applyProtection="1">
      <alignment horizontal="center" vertical="center"/>
      <protection hidden="1" locked="0"/>
    </xf>
    <xf numFmtId="4" fontId="24" fillId="0" borderId="13" xfId="0" applyNumberFormat="1" applyFont="1" applyBorder="1" applyAlignment="1" applyProtection="1">
      <alignment horizontal="right" vertical="center"/>
      <protection hidden="1" locked="0"/>
    </xf>
    <xf numFmtId="4" fontId="24" fillId="0" borderId="13" xfId="0" applyNumberFormat="1" applyFont="1" applyFill="1" applyBorder="1" applyAlignment="1" applyProtection="1">
      <alignment horizontal="right" vertical="center"/>
      <protection hidden="1" locked="0"/>
    </xf>
    <xf numFmtId="4" fontId="24" fillId="0" borderId="14" xfId="0" applyNumberFormat="1" applyFont="1" applyFill="1" applyBorder="1" applyAlignment="1" applyProtection="1">
      <alignment horizontal="right" vertical="center"/>
      <protection hidden="1" locked="0"/>
    </xf>
    <xf numFmtId="3" fontId="37" fillId="0" borderId="32" xfId="0" applyNumberFormat="1" applyFont="1" applyBorder="1" applyAlignment="1" applyProtection="1">
      <alignment horizontal="center" vertical="center"/>
      <protection hidden="1" locked="0"/>
    </xf>
    <xf numFmtId="3" fontId="37" fillId="0" borderId="33" xfId="0" applyNumberFormat="1" applyFont="1" applyBorder="1" applyAlignment="1" applyProtection="1">
      <alignment horizontal="center" vertical="center"/>
      <protection hidden="1" locked="0"/>
    </xf>
    <xf numFmtId="3" fontId="37" fillId="0" borderId="34" xfId="0" applyNumberFormat="1" applyFont="1" applyBorder="1" applyAlignment="1" applyProtection="1">
      <alignment horizontal="center" vertical="center"/>
      <protection hidden="1" locked="0"/>
    </xf>
    <xf numFmtId="3" fontId="37" fillId="16" borderId="35" xfId="0" applyNumberFormat="1" applyFont="1" applyFill="1" applyBorder="1" applyAlignment="1" applyProtection="1">
      <alignment horizontal="center" vertical="center"/>
      <protection hidden="1" locked="0"/>
    </xf>
    <xf numFmtId="4" fontId="24" fillId="0" borderId="11" xfId="0" applyNumberFormat="1" applyFont="1" applyBorder="1" applyAlignment="1" applyProtection="1">
      <alignment horizontal="right" vertical="center"/>
      <protection hidden="1" locked="0"/>
    </xf>
    <xf numFmtId="4" fontId="24" fillId="0" borderId="26" xfId="0" applyNumberFormat="1" applyFont="1" applyBorder="1" applyAlignment="1" applyProtection="1">
      <alignment horizontal="right" vertical="center"/>
      <protection hidden="1" locked="0"/>
    </xf>
    <xf numFmtId="4" fontId="25" fillId="16" borderId="20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4" fillId="24" borderId="18" xfId="0" applyNumberFormat="1" applyFont="1" applyFill="1" applyBorder="1" applyAlignment="1" applyProtection="1">
      <alignment horizontal="right" vertical="center"/>
      <protection hidden="1" locked="0"/>
    </xf>
    <xf numFmtId="4" fontId="28" fillId="19" borderId="36" xfId="0" applyNumberFormat="1" applyFont="1" applyFill="1" applyBorder="1" applyAlignment="1" applyProtection="1">
      <alignment horizontal="right" vertical="center"/>
      <protection hidden="1" locked="0"/>
    </xf>
    <xf numFmtId="4" fontId="2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4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3" fontId="45" fillId="0" borderId="0" xfId="0" applyNumberFormat="1" applyFont="1" applyFill="1" applyBorder="1" applyAlignment="1" applyProtection="1">
      <alignment vertical="center"/>
      <protection hidden="1" locked="0"/>
    </xf>
    <xf numFmtId="173" fontId="0" fillId="19" borderId="37" xfId="0" applyNumberFormat="1" applyFont="1" applyFill="1" applyBorder="1" applyAlignment="1" applyProtection="1">
      <alignment horizontal="center" vertical="center"/>
      <protection locked="0"/>
    </xf>
    <xf numFmtId="173" fontId="0" fillId="19" borderId="38" xfId="0" applyNumberFormat="1" applyFont="1" applyFill="1" applyBorder="1" applyAlignment="1" applyProtection="1">
      <alignment horizontal="center" vertical="center"/>
      <protection locked="0"/>
    </xf>
    <xf numFmtId="0" fontId="24" fillId="19" borderId="39" xfId="0" applyFont="1" applyFill="1" applyBorder="1" applyAlignment="1" applyProtection="1">
      <alignment horizontal="center" vertical="center" wrapText="1"/>
      <protection hidden="1" locked="0"/>
    </xf>
    <xf numFmtId="0" fontId="24" fillId="19" borderId="40" xfId="0" applyFont="1" applyFill="1" applyBorder="1" applyAlignment="1" applyProtection="1">
      <alignment horizontal="center" vertical="center" wrapText="1"/>
      <protection hidden="1" locked="0"/>
    </xf>
    <xf numFmtId="0" fontId="24" fillId="16" borderId="41" xfId="0" applyFont="1" applyFill="1" applyBorder="1" applyAlignment="1" applyProtection="1">
      <alignment horizontal="center" vertical="center" wrapText="1"/>
      <protection hidden="1" locked="0"/>
    </xf>
    <xf numFmtId="173" fontId="0" fillId="19" borderId="42" xfId="0" applyNumberFormat="1" applyFont="1" applyFill="1" applyBorder="1" applyAlignment="1" applyProtection="1">
      <alignment horizontal="center" vertical="center"/>
      <protection locked="0"/>
    </xf>
    <xf numFmtId="173" fontId="0" fillId="19" borderId="43" xfId="0" applyNumberFormat="1" applyFont="1" applyFill="1" applyBorder="1" applyAlignment="1" applyProtection="1">
      <alignment horizontal="center" vertical="center"/>
      <protection locked="0"/>
    </xf>
    <xf numFmtId="173" fontId="0" fillId="19" borderId="25" xfId="0" applyNumberFormat="1" applyFont="1" applyFill="1" applyBorder="1" applyAlignment="1" applyProtection="1">
      <alignment horizontal="center" vertical="center"/>
      <protection locked="0"/>
    </xf>
    <xf numFmtId="165" fontId="25" fillId="16" borderId="21" xfId="0" applyNumberFormat="1" applyFont="1" applyFill="1" applyBorder="1" applyAlignment="1" applyProtection="1">
      <alignment vertical="center"/>
      <protection hidden="1" locked="0"/>
    </xf>
    <xf numFmtId="0" fontId="39" fillId="0" borderId="0" xfId="47" applyFont="1" applyAlignment="1">
      <alignment horizontal="left"/>
      <protection/>
    </xf>
    <xf numFmtId="0" fontId="39" fillId="0" borderId="0" xfId="47" applyNumberFormat="1" applyFont="1" applyAlignment="1">
      <alignment horizontal="left"/>
      <protection/>
    </xf>
    <xf numFmtId="0" fontId="0" fillId="0" borderId="0" xfId="47">
      <alignment/>
      <protection/>
    </xf>
    <xf numFmtId="0" fontId="21" fillId="0" borderId="0" xfId="47" applyFont="1">
      <alignment/>
      <protection/>
    </xf>
    <xf numFmtId="0" fontId="0" fillId="0" borderId="44" xfId="47" applyBorder="1" applyAlignment="1">
      <alignment wrapText="1"/>
      <protection/>
    </xf>
    <xf numFmtId="0" fontId="0" fillId="0" borderId="45" xfId="47" applyBorder="1" applyAlignment="1">
      <alignment wrapText="1"/>
      <protection/>
    </xf>
    <xf numFmtId="0" fontId="27" fillId="0" borderId="0" xfId="47" applyFont="1" applyBorder="1" applyAlignment="1">
      <alignment horizontal="left" indent="1"/>
      <protection/>
    </xf>
    <xf numFmtId="0" fontId="21" fillId="0" borderId="0" xfId="47" applyFont="1" applyBorder="1">
      <alignment/>
      <protection/>
    </xf>
    <xf numFmtId="0" fontId="39" fillId="0" borderId="0" xfId="47" applyFont="1" applyFill="1" applyBorder="1" applyAlignment="1">
      <alignment/>
      <protection/>
    </xf>
    <xf numFmtId="0" fontId="21" fillId="0" borderId="0" xfId="47" applyFont="1" applyFill="1" applyBorder="1">
      <alignment/>
      <protection/>
    </xf>
    <xf numFmtId="49" fontId="23" fillId="19" borderId="46" xfId="47" applyNumberFormat="1" applyFont="1" applyFill="1" applyBorder="1" applyAlignment="1">
      <alignment horizontal="center" vertical="center" wrapText="1"/>
      <protection/>
    </xf>
    <xf numFmtId="49" fontId="23" fillId="19" borderId="47" xfId="47" applyNumberFormat="1" applyFont="1" applyFill="1" applyBorder="1" applyAlignment="1">
      <alignment horizontal="center" vertical="center" wrapText="1"/>
      <protection/>
    </xf>
    <xf numFmtId="49" fontId="23" fillId="19" borderId="48" xfId="47" applyNumberFormat="1" applyFont="1" applyFill="1" applyBorder="1" applyAlignment="1">
      <alignment horizontal="center" vertical="center" wrapText="1"/>
      <protection/>
    </xf>
    <xf numFmtId="0" fontId="21" fillId="0" borderId="0" xfId="47" applyFont="1" applyBorder="1" applyAlignment="1">
      <alignment horizontal="center"/>
      <protection/>
    </xf>
    <xf numFmtId="4" fontId="0" fillId="0" borderId="19" xfId="47" applyNumberFormat="1" applyBorder="1" applyAlignment="1">
      <alignment horizontal="center"/>
      <protection/>
    </xf>
    <xf numFmtId="4" fontId="0" fillId="0" borderId="18" xfId="47" applyNumberFormat="1" applyBorder="1" applyAlignment="1">
      <alignment horizontal="center"/>
      <protection/>
    </xf>
    <xf numFmtId="4" fontId="0" fillId="0" borderId="18" xfId="47" applyNumberFormat="1" applyBorder="1" applyAlignment="1">
      <alignment horizontal="right"/>
      <protection/>
    </xf>
    <xf numFmtId="10" fontId="0" fillId="0" borderId="18" xfId="47" applyNumberFormat="1" applyBorder="1" applyAlignment="1">
      <alignment horizontal="center"/>
      <protection/>
    </xf>
    <xf numFmtId="4" fontId="0" fillId="0" borderId="49" xfId="47" applyNumberFormat="1" applyBorder="1" applyAlignment="1">
      <alignment horizontal="center"/>
      <protection/>
    </xf>
    <xf numFmtId="4" fontId="0" fillId="0" borderId="12" xfId="47" applyNumberFormat="1" applyBorder="1" applyAlignment="1">
      <alignment horizontal="center"/>
      <protection/>
    </xf>
    <xf numFmtId="4" fontId="0" fillId="0" borderId="13" xfId="47" applyNumberFormat="1" applyBorder="1" applyAlignment="1">
      <alignment horizontal="center"/>
      <protection/>
    </xf>
    <xf numFmtId="0" fontId="0" fillId="0" borderId="0" xfId="47" applyBorder="1">
      <alignment/>
      <protection/>
    </xf>
    <xf numFmtId="4" fontId="40" fillId="0" borderId="0" xfId="47" applyNumberFormat="1" applyFont="1" applyBorder="1">
      <alignment/>
      <protection/>
    </xf>
    <xf numFmtId="4" fontId="0" fillId="0" borderId="46" xfId="47" applyNumberFormat="1" applyBorder="1" applyAlignment="1">
      <alignment horizontal="center"/>
      <protection/>
    </xf>
    <xf numFmtId="4" fontId="0" fillId="0" borderId="46" xfId="47" applyNumberFormat="1" applyBorder="1" applyAlignment="1">
      <alignment horizontal="right"/>
      <protection/>
    </xf>
    <xf numFmtId="10" fontId="0" fillId="0" borderId="47" xfId="47" applyNumberFormat="1" applyBorder="1" applyAlignment="1">
      <alignment horizontal="center"/>
      <protection/>
    </xf>
    <xf numFmtId="4" fontId="0" fillId="0" borderId="48" xfId="47" applyNumberFormat="1" applyBorder="1" applyAlignment="1">
      <alignment horizontal="center"/>
      <protection/>
    </xf>
    <xf numFmtId="10" fontId="0" fillId="0" borderId="0" xfId="47" applyNumberFormat="1" applyBorder="1">
      <alignment/>
      <protection/>
    </xf>
    <xf numFmtId="0" fontId="23" fillId="0" borderId="0" xfId="47" applyFont="1" applyFill="1" applyBorder="1" applyAlignment="1">
      <alignment horizontal="left" indent="1"/>
      <protection/>
    </xf>
    <xf numFmtId="4" fontId="0" fillId="0" borderId="0" xfId="47" applyNumberFormat="1" applyFill="1" applyBorder="1" applyAlignment="1">
      <alignment horizontal="center"/>
      <protection/>
    </xf>
    <xf numFmtId="0" fontId="0" fillId="0" borderId="0" xfId="47" applyBorder="1" applyAlignment="1">
      <alignment/>
      <protection/>
    </xf>
    <xf numFmtId="4" fontId="23" fillId="0" borderId="0" xfId="47" applyNumberFormat="1" applyFont="1" applyFill="1" applyBorder="1" applyAlignment="1">
      <alignment horizontal="center"/>
      <protection/>
    </xf>
    <xf numFmtId="49" fontId="0" fillId="0" borderId="0" xfId="47" applyNumberFormat="1" applyBorder="1" applyAlignment="1">
      <alignment/>
      <protection/>
    </xf>
    <xf numFmtId="0" fontId="0" fillId="0" borderId="0" xfId="47" applyFill="1" applyBorder="1">
      <alignment/>
      <protection/>
    </xf>
    <xf numFmtId="0" fontId="0" fillId="0" borderId="0" xfId="47" applyBorder="1" applyAlignment="1">
      <alignment horizontal="left" vertical="center" wrapText="1"/>
      <protection/>
    </xf>
    <xf numFmtId="0" fontId="23" fillId="0" borderId="0" xfId="47" applyFont="1" applyFill="1" applyBorder="1" applyAlignment="1">
      <alignment horizontal="center" vertical="center" wrapText="1"/>
      <protection/>
    </xf>
    <xf numFmtId="0" fontId="0" fillId="0" borderId="0" xfId="47" applyBorder="1" applyAlignment="1">
      <alignment horizontal="center"/>
      <protection/>
    </xf>
    <xf numFmtId="4" fontId="0" fillId="0" borderId="0" xfId="47" applyNumberFormat="1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left" wrapText="1" indent="1"/>
      <protection/>
    </xf>
    <xf numFmtId="0" fontId="0" fillId="0" borderId="0" xfId="47" applyFill="1" applyBorder="1" applyAlignment="1">
      <alignment horizontal="left" indent="1"/>
      <protection/>
    </xf>
    <xf numFmtId="4" fontId="41" fillId="0" borderId="0" xfId="47" applyNumberFormat="1" applyFont="1" applyFill="1" applyBorder="1" applyAlignment="1">
      <alignment horizontal="center"/>
      <protection/>
    </xf>
    <xf numFmtId="4" fontId="0" fillId="0" borderId="0" xfId="47" applyNumberFormat="1" applyFill="1" applyBorder="1">
      <alignment/>
      <protection/>
    </xf>
    <xf numFmtId="0" fontId="27" fillId="0" borderId="0" xfId="47" applyFont="1" applyFill="1" applyBorder="1" applyAlignment="1">
      <alignment horizontal="left" indent="1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47" applyFill="1" applyAlignment="1">
      <alignment horizontal="left" indent="1"/>
      <protection/>
    </xf>
    <xf numFmtId="0" fontId="0" fillId="0" borderId="0" xfId="47" applyFill="1">
      <alignment/>
      <protection/>
    </xf>
    <xf numFmtId="0" fontId="0" fillId="0" borderId="0" xfId="47" applyAlignment="1">
      <alignment horizontal="left" indent="1"/>
      <protection/>
    </xf>
    <xf numFmtId="0" fontId="36" fillId="0" borderId="21" xfId="47" applyFont="1" applyBorder="1" applyAlignment="1">
      <alignment vertical="center"/>
      <protection/>
    </xf>
    <xf numFmtId="0" fontId="0" fillId="0" borderId="21" xfId="47" applyBorder="1">
      <alignment/>
      <protection/>
    </xf>
    <xf numFmtId="10" fontId="0" fillId="0" borderId="21" xfId="47" applyNumberFormat="1" applyBorder="1">
      <alignment/>
      <protection/>
    </xf>
    <xf numFmtId="0" fontId="43" fillId="0" borderId="0" xfId="47" applyFont="1" applyBorder="1">
      <alignment/>
      <protection/>
    </xf>
    <xf numFmtId="0" fontId="39" fillId="0" borderId="21" xfId="47" applyFont="1" applyBorder="1" applyAlignment="1">
      <alignment horizontal="left"/>
      <protection/>
    </xf>
    <xf numFmtId="0" fontId="39" fillId="0" borderId="22" xfId="47" applyFont="1" applyBorder="1" applyAlignment="1">
      <alignment horizontal="left"/>
      <protection/>
    </xf>
    <xf numFmtId="0" fontId="39" fillId="0" borderId="50" xfId="47" applyNumberFormat="1" applyFont="1" applyBorder="1" applyAlignment="1">
      <alignment horizontal="left"/>
      <protection/>
    </xf>
    <xf numFmtId="0" fontId="0" fillId="0" borderId="50" xfId="47" applyBorder="1">
      <alignment/>
      <protection/>
    </xf>
    <xf numFmtId="0" fontId="0" fillId="0" borderId="35" xfId="47" applyBorder="1">
      <alignment/>
      <protection/>
    </xf>
    <xf numFmtId="0" fontId="42" fillId="0" borderId="0" xfId="47" applyFont="1" applyAlignment="1">
      <alignment horizontal="center"/>
      <protection/>
    </xf>
    <xf numFmtId="0" fontId="0" fillId="19" borderId="51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22" fillId="19" borderId="52" xfId="0" applyFont="1" applyFill="1" applyBorder="1" applyAlignment="1" applyProtection="1">
      <alignment/>
      <protection hidden="1" locked="0"/>
    </xf>
    <xf numFmtId="0" fontId="22" fillId="19" borderId="53" xfId="0" applyFont="1" applyFill="1" applyBorder="1" applyAlignment="1" applyProtection="1">
      <alignment/>
      <protection hidden="1" locked="0"/>
    </xf>
    <xf numFmtId="0" fontId="0" fillId="0" borderId="0" xfId="0" applyBorder="1" applyAlignment="1">
      <alignment wrapText="1"/>
    </xf>
    <xf numFmtId="174" fontId="25" fillId="7" borderId="22" xfId="0" applyNumberFormat="1" applyFont="1" applyFill="1" applyBorder="1" applyAlignment="1" applyProtection="1">
      <alignment/>
      <protection hidden="1"/>
    </xf>
    <xf numFmtId="174" fontId="25" fillId="6" borderId="22" xfId="0" applyNumberFormat="1" applyFont="1" applyFill="1" applyBorder="1" applyAlignment="1" applyProtection="1">
      <alignment/>
      <protection hidden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0" fontId="0" fillId="0" borderId="29" xfId="0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6" fillId="0" borderId="0" xfId="47" applyFont="1" applyBorder="1" applyAlignment="1">
      <alignment vertical="center"/>
      <protection/>
    </xf>
    <xf numFmtId="4" fontId="0" fillId="0" borderId="0" xfId="47" applyNumberFormat="1" applyBorder="1" applyAlignment="1">
      <alignment horizontal="center"/>
      <protection/>
    </xf>
    <xf numFmtId="4" fontId="0" fillId="0" borderId="0" xfId="47" applyNumberFormat="1" applyBorder="1" applyAlignment="1">
      <alignment horizontal="right"/>
      <protection/>
    </xf>
    <xf numFmtId="10" fontId="0" fillId="0" borderId="0" xfId="47" applyNumberFormat="1" applyBorder="1" applyAlignment="1">
      <alignment horizontal="center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Fill="1" applyBorder="1" applyAlignment="1" applyProtection="1">
      <alignment/>
      <protection locked="0"/>
    </xf>
    <xf numFmtId="4" fontId="21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5" fillId="0" borderId="49" xfId="0" applyNumberFormat="1" applyFont="1" applyFill="1" applyBorder="1" applyAlignment="1" applyProtection="1">
      <alignment horizontal="left" vertical="center"/>
      <protection hidden="1" locked="0"/>
    </xf>
    <xf numFmtId="165" fontId="24" fillId="25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25" borderId="13" xfId="0" applyFont="1" applyFill="1" applyBorder="1" applyAlignment="1">
      <alignment horizontal="left"/>
    </xf>
    <xf numFmtId="9" fontId="22" fillId="0" borderId="13" xfId="0" applyNumberFormat="1" applyFont="1" applyFill="1" applyBorder="1" applyAlignment="1" applyProtection="1">
      <alignment horizontal="right" vertical="center"/>
      <protection hidden="1" locked="0"/>
    </xf>
    <xf numFmtId="174" fontId="22" fillId="25" borderId="13" xfId="0" applyNumberFormat="1" applyFont="1" applyFill="1" applyBorder="1" applyAlignment="1" applyProtection="1">
      <alignment horizontal="right" vertical="center"/>
      <protection hidden="1" locked="0"/>
    </xf>
    <xf numFmtId="9" fontId="24" fillId="25" borderId="13" xfId="0" applyNumberFormat="1" applyFont="1" applyFill="1" applyBorder="1" applyAlignment="1" applyProtection="1">
      <alignment horizontal="right" vertical="center"/>
      <protection hidden="1" locked="0"/>
    </xf>
    <xf numFmtId="4" fontId="46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9" fillId="0" borderId="0" xfId="0" applyNumberFormat="1" applyFont="1" applyFill="1" applyBorder="1" applyAlignment="1" applyProtection="1">
      <alignment horizontal="center"/>
      <protection hidden="1" locked="0"/>
    </xf>
    <xf numFmtId="49" fontId="21" fillId="0" borderId="23" xfId="0" applyNumberFormat="1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vertical="center"/>
      <protection hidden="1" locked="0"/>
    </xf>
    <xf numFmtId="49" fontId="26" fillId="0" borderId="19" xfId="0" applyNumberFormat="1" applyFont="1" applyFill="1" applyBorder="1" applyAlignment="1" applyProtection="1">
      <alignment vertical="center"/>
      <protection hidden="1" locked="0"/>
    </xf>
    <xf numFmtId="49" fontId="25" fillId="0" borderId="19" xfId="0" applyNumberFormat="1" applyFont="1" applyFill="1" applyBorder="1" applyAlignment="1" applyProtection="1">
      <alignment horizontal="left" vertical="center"/>
      <protection hidden="1" locked="0"/>
    </xf>
    <xf numFmtId="1" fontId="25" fillId="0" borderId="19" xfId="0" applyNumberFormat="1" applyFont="1" applyFill="1" applyBorder="1" applyAlignment="1" applyProtection="1">
      <alignment horizontal="left" vertical="center"/>
      <protection hidden="1" locked="0"/>
    </xf>
    <xf numFmtId="176" fontId="33" fillId="0" borderId="19" xfId="0" applyNumberFormat="1" applyFont="1" applyFill="1" applyBorder="1" applyAlignment="1" applyProtection="1">
      <alignment horizontal="left" vertical="center"/>
      <protection hidden="1" locked="0"/>
    </xf>
    <xf numFmtId="4" fontId="24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0" borderId="12" xfId="0" applyNumberFormat="1" applyFont="1" applyBorder="1" applyAlignment="1" applyProtection="1">
      <alignment/>
      <protection locked="0"/>
    </xf>
    <xf numFmtId="49" fontId="26" fillId="0" borderId="40" xfId="0" applyNumberFormat="1" applyFont="1" applyBorder="1" applyAlignment="1" applyProtection="1">
      <alignment vertical="center"/>
      <protection hidden="1" locked="0"/>
    </xf>
    <xf numFmtId="49" fontId="25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5" fillId="0" borderId="41" xfId="0" applyNumberFormat="1" applyFont="1" applyFill="1" applyBorder="1" applyAlignment="1" applyProtection="1">
      <alignment horizontal="left" vertical="center"/>
      <protection hidden="1" locked="0"/>
    </xf>
    <xf numFmtId="3" fontId="33" fillId="0" borderId="33" xfId="0" applyNumberFormat="1" applyFont="1" applyBorder="1" applyAlignment="1" applyProtection="1">
      <alignment horizontal="center" vertical="center"/>
      <protection hidden="1" locked="0"/>
    </xf>
    <xf numFmtId="4" fontId="24" fillId="0" borderId="57" xfId="0" applyNumberFormat="1" applyFont="1" applyFill="1" applyBorder="1" applyAlignment="1" applyProtection="1">
      <alignment horizontal="right" vertical="center"/>
      <protection hidden="1" locked="0"/>
    </xf>
    <xf numFmtId="3" fontId="37" fillId="0" borderId="0" xfId="0" applyNumberFormat="1" applyFont="1" applyBorder="1" applyAlignment="1" applyProtection="1">
      <alignment horizontal="center" vertical="center"/>
      <protection hidden="1" locked="0"/>
    </xf>
    <xf numFmtId="4" fontId="24" fillId="17" borderId="58" xfId="0" applyNumberFormat="1" applyFont="1" applyFill="1" applyBorder="1" applyAlignment="1" applyProtection="1">
      <alignment horizontal="right" vertical="center" wrapText="1"/>
      <protection hidden="1" locked="0"/>
    </xf>
    <xf numFmtId="4" fontId="24" fillId="24" borderId="59" xfId="0" applyNumberFormat="1" applyFont="1" applyFill="1" applyBorder="1" applyAlignment="1" applyProtection="1">
      <alignment horizontal="right" vertical="center"/>
      <protection hidden="1" locked="0"/>
    </xf>
    <xf numFmtId="0" fontId="24" fillId="17" borderId="60" xfId="0" applyNumberFormat="1" applyFont="1" applyFill="1" applyBorder="1" applyAlignment="1" applyProtection="1">
      <alignment horizontal="center" vertical="top" wrapText="1"/>
      <protection hidden="1" locked="0"/>
    </xf>
    <xf numFmtId="49" fontId="26" fillId="0" borderId="13" xfId="0" applyNumberFormat="1" applyFont="1" applyBorder="1" applyAlignment="1" applyProtection="1">
      <alignment vertical="center"/>
      <protection hidden="1" locked="0"/>
    </xf>
    <xf numFmtId="49" fontId="25" fillId="0" borderId="13" xfId="0" applyNumberFormat="1" applyFont="1" applyFill="1" applyBorder="1" applyAlignment="1" applyProtection="1">
      <alignment horizontal="left" vertical="center"/>
      <protection hidden="1" locked="0"/>
    </xf>
    <xf numFmtId="176" fontId="33" fillId="0" borderId="13" xfId="0" applyNumberFormat="1" applyFont="1" applyFill="1" applyBorder="1" applyAlignment="1" applyProtection="1">
      <alignment horizontal="center" vertical="center"/>
      <protection hidden="1" locked="0"/>
    </xf>
    <xf numFmtId="176" fontId="33" fillId="0" borderId="13" xfId="0" applyNumberFormat="1" applyFont="1" applyBorder="1" applyAlignment="1" applyProtection="1">
      <alignment horizontal="right" vertical="center"/>
      <protection hidden="1" locked="0"/>
    </xf>
    <xf numFmtId="4" fontId="24" fillId="0" borderId="11" xfId="0" applyNumberFormat="1" applyFont="1" applyFill="1" applyBorder="1" applyAlignment="1" applyProtection="1">
      <alignment horizontal="right" vertical="center"/>
      <protection hidden="1" locked="0"/>
    </xf>
    <xf numFmtId="3" fontId="37" fillId="0" borderId="45" xfId="0" applyNumberFormat="1" applyFont="1" applyBorder="1" applyAlignment="1" applyProtection="1">
      <alignment horizontal="center" vertical="center"/>
      <protection hidden="1" locked="0"/>
    </xf>
    <xf numFmtId="4" fontId="25" fillId="16" borderId="49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59" xfId="0" applyNumberFormat="1" applyFont="1" applyFill="1" applyBorder="1" applyAlignment="1" applyProtection="1">
      <alignment horizontal="right" vertical="center" wrapText="1"/>
      <protection hidden="1" locked="0"/>
    </xf>
    <xf numFmtId="3" fontId="37" fillId="0" borderId="13" xfId="0" applyNumberFormat="1" applyFont="1" applyBorder="1" applyAlignment="1" applyProtection="1">
      <alignment horizontal="center" vertical="center"/>
      <protection hidden="1" locked="0"/>
    </xf>
    <xf numFmtId="49" fontId="24" fillId="0" borderId="40" xfId="0" applyNumberFormat="1" applyFont="1" applyBorder="1" applyAlignment="1" applyProtection="1">
      <alignment horizontal="center" vertical="center"/>
      <protection hidden="1" locked="0"/>
    </xf>
    <xf numFmtId="49" fontId="24" fillId="0" borderId="40" xfId="0" applyNumberFormat="1" applyFont="1" applyBorder="1" applyAlignment="1" applyProtection="1">
      <alignment vertical="center"/>
      <protection hidden="1" locked="0"/>
    </xf>
    <xf numFmtId="176" fontId="33" fillId="0" borderId="40" xfId="0" applyNumberFormat="1" applyFont="1" applyFill="1" applyBorder="1" applyAlignment="1" applyProtection="1">
      <alignment horizontal="center" vertical="center"/>
      <protection hidden="1" locked="0"/>
    </xf>
    <xf numFmtId="176" fontId="33" fillId="0" borderId="40" xfId="0" applyNumberFormat="1" applyFont="1" applyBorder="1" applyAlignment="1" applyProtection="1">
      <alignment horizontal="right" vertical="center"/>
      <protection hidden="1" locked="0"/>
    </xf>
    <xf numFmtId="4" fontId="24" fillId="0" borderId="40" xfId="0" applyNumberFormat="1" applyFont="1" applyBorder="1" applyAlignment="1" applyProtection="1">
      <alignment horizontal="right" vertical="center"/>
      <protection hidden="1" locked="0"/>
    </xf>
    <xf numFmtId="4" fontId="24" fillId="0" borderId="40" xfId="0" applyNumberFormat="1" applyFont="1" applyFill="1" applyBorder="1" applyAlignment="1" applyProtection="1">
      <alignment horizontal="right" vertical="center"/>
      <protection hidden="1" locked="0"/>
    </xf>
    <xf numFmtId="0" fontId="23" fillId="26" borderId="61" xfId="0" applyFont="1" applyFill="1" applyBorder="1" applyAlignment="1" applyProtection="1">
      <alignment horizontal="center" vertical="center" textRotation="90" wrapText="1"/>
      <protection locked="0"/>
    </xf>
    <xf numFmtId="0" fontId="23" fillId="26" borderId="62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4" fillId="19" borderId="63" xfId="0" applyFont="1" applyFill="1" applyBorder="1" applyAlignment="1" applyProtection="1">
      <alignment horizontal="center" vertical="center" wrapText="1"/>
      <protection hidden="1" locked="0"/>
    </xf>
    <xf numFmtId="0" fontId="24" fillId="19" borderId="32" xfId="0" applyFont="1" applyFill="1" applyBorder="1" applyAlignment="1" applyProtection="1">
      <alignment horizontal="center" vertical="center" wrapText="1"/>
      <protection hidden="1" locked="0"/>
    </xf>
    <xf numFmtId="0" fontId="24" fillId="19" borderId="27" xfId="0" applyFont="1" applyFill="1" applyBorder="1" applyAlignment="1" applyProtection="1">
      <alignment horizontal="center" vertical="center" wrapText="1"/>
      <protection hidden="1" locked="0"/>
    </xf>
    <xf numFmtId="0" fontId="24" fillId="19" borderId="28" xfId="0" applyFont="1" applyFill="1" applyBorder="1" applyAlignment="1" applyProtection="1">
      <alignment horizontal="center" vertical="center" wrapText="1"/>
      <protection hidden="1" locked="0"/>
    </xf>
    <xf numFmtId="0" fontId="24" fillId="19" borderId="54" xfId="0" applyFont="1" applyFill="1" applyBorder="1" applyAlignment="1" applyProtection="1">
      <alignment horizontal="center" vertical="center" wrapText="1"/>
      <protection hidden="1" locked="0"/>
    </xf>
    <xf numFmtId="0" fontId="24" fillId="19" borderId="64" xfId="0" applyFont="1" applyFill="1" applyBorder="1" applyAlignment="1" applyProtection="1">
      <alignment horizontal="center" vertical="center" wrapText="1"/>
      <protection hidden="1" locked="0"/>
    </xf>
    <xf numFmtId="0" fontId="24" fillId="19" borderId="65" xfId="0" applyFont="1" applyFill="1" applyBorder="1" applyAlignment="1" applyProtection="1">
      <alignment horizontal="center" vertical="center" wrapText="1"/>
      <protection hidden="1" locked="0"/>
    </xf>
    <xf numFmtId="0" fontId="24" fillId="19" borderId="57" xfId="0" applyFont="1" applyFill="1" applyBorder="1" applyAlignment="1" applyProtection="1">
      <alignment horizontal="center" vertical="center" wrapText="1"/>
      <protection hidden="1" locked="0"/>
    </xf>
    <xf numFmtId="0" fontId="24" fillId="19" borderId="38" xfId="0" applyFont="1" applyFill="1" applyBorder="1" applyAlignment="1" applyProtection="1">
      <alignment horizontal="center" vertical="center" wrapText="1"/>
      <protection hidden="1" locked="0"/>
    </xf>
    <xf numFmtId="0" fontId="24" fillId="19" borderId="66" xfId="0" applyFont="1" applyFill="1" applyBorder="1" applyAlignment="1" applyProtection="1">
      <alignment horizontal="center" vertical="center"/>
      <protection hidden="1" locked="0"/>
    </xf>
    <xf numFmtId="0" fontId="24" fillId="19" borderId="67" xfId="0" applyFont="1" applyFill="1" applyBorder="1" applyAlignment="1" applyProtection="1">
      <alignment horizontal="center" vertical="center"/>
      <protection hidden="1" locked="0"/>
    </xf>
    <xf numFmtId="0" fontId="24" fillId="19" borderId="68" xfId="0" applyFont="1" applyFill="1" applyBorder="1" applyAlignment="1" applyProtection="1">
      <alignment horizontal="center" vertical="center" wrapText="1"/>
      <protection hidden="1" locked="0"/>
    </xf>
    <xf numFmtId="0" fontId="24" fillId="19" borderId="69" xfId="0" applyFont="1" applyFill="1" applyBorder="1" applyAlignment="1" applyProtection="1">
      <alignment horizontal="center" vertical="center" wrapText="1"/>
      <protection hidden="1" locked="0"/>
    </xf>
    <xf numFmtId="0" fontId="24" fillId="19" borderId="37" xfId="0" applyFont="1" applyFill="1" applyBorder="1" applyAlignment="1" applyProtection="1">
      <alignment horizontal="center" vertical="center" wrapText="1"/>
      <protection hidden="1" locked="0"/>
    </xf>
    <xf numFmtId="0" fontId="24" fillId="19" borderId="70" xfId="0" applyFont="1" applyFill="1" applyBorder="1" applyAlignment="1" applyProtection="1">
      <alignment horizontal="center" vertical="center"/>
      <protection hidden="1" locked="0"/>
    </xf>
    <xf numFmtId="4" fontId="46" fillId="3" borderId="7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wrapText="1"/>
    </xf>
    <xf numFmtId="0" fontId="24" fillId="16" borderId="62" xfId="0" applyFont="1" applyFill="1" applyBorder="1" applyAlignment="1" applyProtection="1">
      <alignment horizontal="center" vertical="center" wrapText="1"/>
      <protection hidden="1" locked="0"/>
    </xf>
    <xf numFmtId="0" fontId="24" fillId="16" borderId="61" xfId="0" applyFont="1" applyFill="1" applyBorder="1" applyAlignment="1" applyProtection="1">
      <alignment horizontal="center" vertical="center" wrapText="1"/>
      <protection hidden="1" locked="0"/>
    </xf>
    <xf numFmtId="0" fontId="24" fillId="16" borderId="72" xfId="0" applyFont="1" applyFill="1" applyBorder="1" applyAlignment="1" applyProtection="1">
      <alignment horizontal="center" vertical="center" wrapText="1"/>
      <protection hidden="1" locked="0"/>
    </xf>
    <xf numFmtId="0" fontId="22" fillId="19" borderId="73" xfId="48" applyFont="1" applyFill="1" applyBorder="1" applyAlignment="1" applyProtection="1">
      <alignment horizontal="center" vertical="center" wrapText="1"/>
      <protection hidden="1" locked="0"/>
    </xf>
    <xf numFmtId="0" fontId="22" fillId="19" borderId="60" xfId="48" applyFont="1" applyFill="1" applyBorder="1" applyAlignment="1" applyProtection="1">
      <alignment horizontal="center" vertical="center" wrapText="1"/>
      <protection hidden="1" locked="0"/>
    </xf>
    <xf numFmtId="0" fontId="22" fillId="19" borderId="25" xfId="48" applyFont="1" applyFill="1" applyBorder="1" applyAlignment="1" applyProtection="1">
      <alignment horizontal="center" vertical="center" wrapText="1"/>
      <protection hidden="1" locked="0"/>
    </xf>
    <xf numFmtId="4" fontId="46" fillId="3" borderId="13" xfId="0" applyNumberFormat="1" applyFont="1" applyFill="1" applyBorder="1" applyAlignment="1" applyProtection="1">
      <alignment horizontal="center" vertical="center" wrapText="1"/>
      <protection hidden="1"/>
    </xf>
    <xf numFmtId="4" fontId="46" fillId="3" borderId="31" xfId="0" applyNumberFormat="1" applyFont="1" applyFill="1" applyBorder="1" applyAlignment="1" applyProtection="1">
      <alignment horizontal="center" vertical="center" wrapText="1"/>
      <protection hidden="1"/>
    </xf>
    <xf numFmtId="4" fontId="4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35" fillId="19" borderId="14" xfId="0" applyFont="1" applyFill="1" applyBorder="1" applyAlignment="1" applyProtection="1">
      <alignment horizontal="center" vertical="center" wrapText="1"/>
      <protection hidden="1" locked="0"/>
    </xf>
    <xf numFmtId="0" fontId="35" fillId="19" borderId="37" xfId="0" applyFont="1" applyFill="1" applyBorder="1" applyAlignment="1" applyProtection="1">
      <alignment horizontal="center" vertical="center" wrapText="1"/>
      <protection hidden="1" locked="0"/>
    </xf>
    <xf numFmtId="0" fontId="24" fillId="19" borderId="14" xfId="0" applyFont="1" applyFill="1" applyBorder="1" applyAlignment="1" applyProtection="1">
      <alignment horizontal="center" vertical="center" wrapText="1"/>
      <protection hidden="1" locked="0"/>
    </xf>
    <xf numFmtId="0" fontId="24" fillId="19" borderId="51" xfId="0" applyFont="1" applyFill="1" applyBorder="1" applyAlignment="1" applyProtection="1">
      <alignment horizontal="left"/>
      <protection hidden="1" locked="0"/>
    </xf>
    <xf numFmtId="0" fontId="24" fillId="19" borderId="71" xfId="0" applyFont="1" applyFill="1" applyBorder="1" applyAlignment="1" applyProtection="1">
      <alignment horizontal="left"/>
      <protection hidden="1" locked="0"/>
    </xf>
    <xf numFmtId="0" fontId="23" fillId="0" borderId="40" xfId="0" applyFont="1" applyFill="1" applyBorder="1" applyAlignment="1" applyProtection="1">
      <alignment horizontal="center"/>
      <protection locked="0"/>
    </xf>
    <xf numFmtId="0" fontId="23" fillId="0" borderId="41" xfId="0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23" fillId="0" borderId="71" xfId="0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>
      <alignment horizontal="center"/>
    </xf>
    <xf numFmtId="0" fontId="0" fillId="0" borderId="77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23" fillId="19" borderId="52" xfId="0" applyFont="1" applyFill="1" applyBorder="1" applyAlignment="1">
      <alignment horizontal="left"/>
    </xf>
    <xf numFmtId="0" fontId="23" fillId="19" borderId="67" xfId="0" applyFont="1" applyFill="1" applyBorder="1" applyAlignment="1">
      <alignment horizontal="left"/>
    </xf>
    <xf numFmtId="0" fontId="24" fillId="19" borderId="39" xfId="0" applyFont="1" applyFill="1" applyBorder="1" applyAlignment="1" applyProtection="1">
      <alignment horizontal="left"/>
      <protection hidden="1" locked="0"/>
    </xf>
    <xf numFmtId="0" fontId="24" fillId="19" borderId="40" xfId="0" applyFont="1" applyFill="1" applyBorder="1" applyAlignment="1" applyProtection="1">
      <alignment horizontal="left"/>
      <protection hidden="1" locked="0"/>
    </xf>
    <xf numFmtId="0" fontId="0" fillId="19" borderId="68" xfId="0" applyFont="1" applyFill="1" applyBorder="1" applyAlignment="1" applyProtection="1">
      <alignment horizontal="center" vertical="center" wrapText="1"/>
      <protection locked="0"/>
    </xf>
    <xf numFmtId="0" fontId="0" fillId="19" borderId="69" xfId="0" applyFont="1" applyFill="1" applyBorder="1" applyAlignment="1" applyProtection="1">
      <alignment horizontal="center" vertical="center" wrapText="1"/>
      <protection locked="0"/>
    </xf>
    <xf numFmtId="0" fontId="0" fillId="19" borderId="37" xfId="0" applyFont="1" applyFill="1" applyBorder="1" applyAlignment="1" applyProtection="1">
      <alignment horizontal="center" vertical="center" wrapText="1"/>
      <protection locked="0"/>
    </xf>
    <xf numFmtId="174" fontId="4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20" fillId="16" borderId="22" xfId="0" applyNumberFormat="1" applyFont="1" applyFill="1" applyBorder="1" applyAlignment="1" applyProtection="1">
      <alignment horizontal="center" vertical="center"/>
      <protection hidden="1" locked="0"/>
    </xf>
    <xf numFmtId="165" fontId="20" fillId="16" borderId="50" xfId="0" applyNumberFormat="1" applyFont="1" applyFill="1" applyBorder="1" applyAlignment="1" applyProtection="1">
      <alignment horizontal="center" vertical="center"/>
      <protection hidden="1" locked="0"/>
    </xf>
    <xf numFmtId="165" fontId="20" fillId="16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1" xfId="0" applyFont="1" applyFill="1" applyBorder="1" applyAlignment="1" applyProtection="1">
      <alignment horizontal="center" vertical="center" textRotation="90" wrapText="1"/>
      <protection locked="0"/>
    </xf>
    <xf numFmtId="0" fontId="0" fillId="0" borderId="56" xfId="0" applyFont="1" applyFill="1" applyBorder="1" applyAlignment="1" applyProtection="1">
      <alignment horizontal="center" vertical="center" textRotation="90" wrapText="1"/>
      <protection locked="0"/>
    </xf>
    <xf numFmtId="0" fontId="23" fillId="16" borderId="22" xfId="0" applyFont="1" applyFill="1" applyBorder="1" applyAlignment="1" applyProtection="1">
      <alignment horizontal="center"/>
      <protection locked="0"/>
    </xf>
    <xf numFmtId="0" fontId="23" fillId="16" borderId="50" xfId="0" applyFont="1" applyFill="1" applyBorder="1" applyAlignment="1" applyProtection="1">
      <alignment horizontal="center"/>
      <protection locked="0"/>
    </xf>
    <xf numFmtId="165" fontId="22" fillId="0" borderId="69" xfId="0" applyNumberFormat="1" applyFont="1" applyFill="1" applyBorder="1" applyAlignment="1" applyProtection="1">
      <alignment horizontal="center" vertical="center"/>
      <protection hidden="1" locked="0"/>
    </xf>
    <xf numFmtId="165" fontId="22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47" fillId="17" borderId="22" xfId="0" applyNumberFormat="1" applyFont="1" applyFill="1" applyBorder="1" applyAlignment="1" applyProtection="1">
      <alignment horizontal="center"/>
      <protection hidden="1" locked="0"/>
    </xf>
    <xf numFmtId="0" fontId="48" fillId="0" borderId="50" xfId="0" applyFont="1" applyBorder="1" applyAlignment="1">
      <alignment/>
    </xf>
    <xf numFmtId="0" fontId="48" fillId="0" borderId="35" xfId="0" applyFont="1" applyBorder="1" applyAlignment="1">
      <alignment/>
    </xf>
    <xf numFmtId="0" fontId="22" fillId="0" borderId="22" xfId="0" applyFont="1" applyFill="1" applyBorder="1" applyAlignment="1" applyProtection="1">
      <alignment horizontal="center"/>
      <protection hidden="1" locked="0"/>
    </xf>
    <xf numFmtId="0" fontId="22" fillId="0" borderId="50" xfId="0" applyFont="1" applyFill="1" applyBorder="1" applyAlignment="1" applyProtection="1">
      <alignment horizontal="center"/>
      <protection hidden="1" locked="0"/>
    </xf>
    <xf numFmtId="0" fontId="22" fillId="0" borderId="35" xfId="0" applyFont="1" applyFill="1" applyBorder="1" applyAlignment="1" applyProtection="1">
      <alignment horizontal="center"/>
      <protection hidden="1" locked="0"/>
    </xf>
    <xf numFmtId="14" fontId="0" fillId="0" borderId="78" xfId="0" applyNumberFormat="1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0" fontId="0" fillId="19" borderId="79" xfId="0" applyFont="1" applyFill="1" applyBorder="1" applyAlignment="1" applyProtection="1">
      <alignment horizontal="center" vertical="center" wrapText="1"/>
      <protection locked="0"/>
    </xf>
    <xf numFmtId="0" fontId="0" fillId="19" borderId="58" xfId="0" applyFont="1" applyFill="1" applyBorder="1" applyAlignment="1" applyProtection="1">
      <alignment horizontal="center" vertical="center" wrapText="1"/>
      <protection locked="0"/>
    </xf>
    <xf numFmtId="0" fontId="0" fillId="19" borderId="42" xfId="0" applyFont="1" applyFill="1" applyBorder="1" applyAlignment="1" applyProtection="1">
      <alignment horizontal="center" vertical="center" wrapText="1"/>
      <protection locked="0"/>
    </xf>
    <xf numFmtId="0" fontId="0" fillId="19" borderId="80" xfId="0" applyFont="1" applyFill="1" applyBorder="1" applyAlignment="1">
      <alignment horizontal="left" wrapText="1"/>
    </xf>
    <xf numFmtId="0" fontId="0" fillId="19" borderId="15" xfId="0" applyFont="1" applyFill="1" applyBorder="1" applyAlignment="1">
      <alignment horizontal="left" wrapText="1"/>
    </xf>
    <xf numFmtId="0" fontId="0" fillId="19" borderId="29" xfId="0" applyFont="1" applyFill="1" applyBorder="1" applyAlignment="1">
      <alignment horizontal="left" wrapText="1"/>
    </xf>
    <xf numFmtId="0" fontId="0" fillId="19" borderId="59" xfId="0" applyFont="1" applyFill="1" applyBorder="1" applyAlignment="1">
      <alignment horizontal="left" wrapText="1"/>
    </xf>
    <xf numFmtId="0" fontId="0" fillId="19" borderId="56" xfId="0" applyFont="1" applyFill="1" applyBorder="1" applyAlignment="1">
      <alignment horizontal="left" wrapText="1"/>
    </xf>
    <xf numFmtId="0" fontId="0" fillId="19" borderId="81" xfId="0" applyFont="1" applyFill="1" applyBorder="1" applyAlignment="1">
      <alignment horizontal="left" wrapText="1"/>
    </xf>
    <xf numFmtId="0" fontId="23" fillId="16" borderId="46" xfId="0" applyFont="1" applyFill="1" applyBorder="1" applyAlignment="1" applyProtection="1">
      <alignment horizontal="center"/>
      <protection locked="0"/>
    </xf>
    <xf numFmtId="0" fontId="38" fillId="16" borderId="22" xfId="0" applyNumberFormat="1" applyFont="1" applyFill="1" applyBorder="1" applyAlignment="1" applyProtection="1">
      <alignment horizontal="center" vertical="center"/>
      <protection locked="0"/>
    </xf>
    <xf numFmtId="0" fontId="38" fillId="16" borderId="50" xfId="0" applyNumberFormat="1" applyFont="1" applyFill="1" applyBorder="1" applyAlignment="1" applyProtection="1">
      <alignment horizontal="center" vertical="center"/>
      <protection locked="0"/>
    </xf>
    <xf numFmtId="0" fontId="38" fillId="16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 textRotation="90" wrapText="1"/>
      <protection locked="0"/>
    </xf>
    <xf numFmtId="0" fontId="23" fillId="0" borderId="56" xfId="0" applyFont="1" applyBorder="1" applyAlignment="1" applyProtection="1">
      <alignment horizontal="center" vertical="center" textRotation="90" wrapText="1"/>
      <protection locked="0"/>
    </xf>
    <xf numFmtId="0" fontId="23" fillId="26" borderId="61" xfId="0" applyFont="1" applyFill="1" applyBorder="1" applyAlignment="1" applyProtection="1">
      <alignment horizontal="center" vertical="center" textRotation="90" wrapText="1"/>
      <protection locked="0"/>
    </xf>
    <xf numFmtId="0" fontId="23" fillId="26" borderId="72" xfId="0" applyFont="1" applyFill="1" applyBorder="1" applyAlignment="1" applyProtection="1">
      <alignment horizontal="center" vertical="center" textRotation="90" wrapText="1"/>
      <protection locked="0"/>
    </xf>
    <xf numFmtId="0" fontId="0" fillId="0" borderId="8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3" fontId="24" fillId="25" borderId="13" xfId="0" applyNumberFormat="1" applyFont="1" applyFill="1" applyBorder="1" applyAlignment="1" applyProtection="1">
      <alignment horizontal="left" vertical="center"/>
      <protection hidden="1" locked="0"/>
    </xf>
    <xf numFmtId="165" fontId="24" fillId="25" borderId="13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3" xfId="0" applyFont="1" applyBorder="1" applyAlignment="1">
      <alignment horizontal="left"/>
    </xf>
    <xf numFmtId="3" fontId="24" fillId="25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8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24" fillId="7" borderId="22" xfId="0" applyNumberFormat="1" applyFont="1" applyFill="1" applyBorder="1" applyAlignment="1" applyProtection="1">
      <alignment horizontal="left" vertical="center"/>
      <protection hidden="1" locked="0"/>
    </xf>
    <xf numFmtId="3" fontId="24" fillId="7" borderId="50" xfId="0" applyNumberFormat="1" applyFont="1" applyFill="1" applyBorder="1" applyAlignment="1" applyProtection="1">
      <alignment horizontal="left" vertical="center"/>
      <protection hidden="1" locked="0"/>
    </xf>
    <xf numFmtId="3" fontId="24" fillId="7" borderId="35" xfId="0" applyNumberFormat="1" applyFont="1" applyFill="1" applyBorder="1" applyAlignment="1" applyProtection="1">
      <alignment horizontal="left" vertical="center"/>
      <protection hidden="1" locked="0"/>
    </xf>
    <xf numFmtId="0" fontId="24" fillId="7" borderId="22" xfId="0" applyFont="1" applyFill="1" applyBorder="1" applyAlignment="1" applyProtection="1">
      <alignment horizontal="left" vertical="center"/>
      <protection hidden="1" locked="0"/>
    </xf>
    <xf numFmtId="0" fontId="24" fillId="7" borderId="50" xfId="0" applyFont="1" applyFill="1" applyBorder="1" applyAlignment="1" applyProtection="1">
      <alignment horizontal="left" vertical="center"/>
      <protection hidden="1" locked="0"/>
    </xf>
    <xf numFmtId="0" fontId="24" fillId="7" borderId="35" xfId="0" applyFont="1" applyFill="1" applyBorder="1" applyAlignment="1" applyProtection="1">
      <alignment horizontal="left" vertical="center"/>
      <protection hidden="1" locked="0"/>
    </xf>
    <xf numFmtId="0" fontId="24" fillId="6" borderId="22" xfId="0" applyFont="1" applyFill="1" applyBorder="1" applyAlignment="1" applyProtection="1">
      <alignment horizontal="center" vertical="center"/>
      <protection hidden="1" locked="0"/>
    </xf>
    <xf numFmtId="0" fontId="24" fillId="6" borderId="50" xfId="0" applyFont="1" applyFill="1" applyBorder="1" applyAlignment="1" applyProtection="1">
      <alignment horizontal="center" vertical="center"/>
      <protection hidden="1" locked="0"/>
    </xf>
    <xf numFmtId="0" fontId="24" fillId="6" borderId="35" xfId="0" applyFont="1" applyFill="1" applyBorder="1" applyAlignment="1" applyProtection="1">
      <alignment horizontal="center" vertical="center"/>
      <protection hidden="1" locked="0"/>
    </xf>
    <xf numFmtId="0" fontId="0" fillId="0" borderId="0" xfId="47" applyBorder="1" applyAlignment="1">
      <alignment horizontal="left" vertical="center" wrapText="1" indent="1"/>
      <protection/>
    </xf>
    <xf numFmtId="49" fontId="0" fillId="0" borderId="0" xfId="47" applyNumberFormat="1" applyBorder="1" applyAlignment="1">
      <alignment/>
      <protection/>
    </xf>
    <xf numFmtId="0" fontId="0" fillId="0" borderId="0" xfId="47" applyBorder="1" applyAlignment="1">
      <alignment/>
      <protection/>
    </xf>
    <xf numFmtId="0" fontId="0" fillId="0" borderId="22" xfId="47" applyBorder="1" applyAlignment="1">
      <alignment horizontal="center"/>
      <protection/>
    </xf>
    <xf numFmtId="0" fontId="0" fillId="0" borderId="35" xfId="47" applyBorder="1" applyAlignment="1">
      <alignment horizontal="center"/>
      <protection/>
    </xf>
    <xf numFmtId="0" fontId="0" fillId="0" borderId="13" xfId="47" applyBorder="1" applyAlignment="1">
      <alignment horizontal="center"/>
      <protection/>
    </xf>
    <xf numFmtId="0" fontId="0" fillId="0" borderId="47" xfId="47" applyBorder="1" applyAlignment="1">
      <alignment horizontal="center"/>
      <protection/>
    </xf>
    <xf numFmtId="0" fontId="0" fillId="0" borderId="17" xfId="47" applyBorder="1" applyAlignment="1">
      <alignment horizontal="center"/>
      <protection/>
    </xf>
    <xf numFmtId="0" fontId="44" fillId="0" borderId="0" xfId="47" applyFont="1" applyAlignment="1">
      <alignment horizontal="center"/>
      <protection/>
    </xf>
    <xf numFmtId="0" fontId="23" fillId="19" borderId="62" xfId="47" applyFont="1" applyFill="1" applyBorder="1" applyAlignment="1">
      <alignment horizontal="center" vertical="center"/>
      <protection/>
    </xf>
    <xf numFmtId="0" fontId="23" fillId="19" borderId="72" xfId="47" applyFont="1" applyFill="1" applyBorder="1" applyAlignment="1">
      <alignment horizontal="center" vertical="center"/>
      <protection/>
    </xf>
    <xf numFmtId="49" fontId="23" fillId="19" borderId="65" xfId="47" applyNumberFormat="1" applyFont="1" applyFill="1" applyBorder="1" applyAlignment="1">
      <alignment horizontal="center" vertical="center" wrapText="1"/>
      <protection/>
    </xf>
    <xf numFmtId="49" fontId="23" fillId="19" borderId="54" xfId="47" applyNumberFormat="1" applyFont="1" applyFill="1" applyBorder="1" applyAlignment="1">
      <alignment horizontal="center" vertical="center" wrapText="1"/>
      <protection/>
    </xf>
    <xf numFmtId="49" fontId="23" fillId="19" borderId="38" xfId="47" applyNumberFormat="1" applyFont="1" applyFill="1" applyBorder="1" applyAlignment="1">
      <alignment horizontal="center" vertical="center" wrapText="1"/>
      <protection/>
    </xf>
    <xf numFmtId="49" fontId="23" fillId="19" borderId="43" xfId="47" applyNumberFormat="1" applyFont="1" applyFill="1" applyBorder="1" applyAlignment="1">
      <alignment horizontal="center" vertical="center" wrapText="1"/>
      <protection/>
    </xf>
    <xf numFmtId="0" fontId="39" fillId="0" borderId="22" xfId="47" applyFont="1" applyBorder="1" applyAlignment="1">
      <alignment horizontal="center"/>
      <protection/>
    </xf>
    <xf numFmtId="0" fontId="39" fillId="0" borderId="50" xfId="47" applyFont="1" applyBorder="1" applyAlignment="1">
      <alignment horizontal="center"/>
      <protection/>
    </xf>
    <xf numFmtId="0" fontId="39" fillId="0" borderId="35" xfId="47" applyFont="1" applyBorder="1" applyAlignment="1">
      <alignment horizontal="center"/>
      <protection/>
    </xf>
    <xf numFmtId="0" fontId="39" fillId="25" borderId="0" xfId="47" applyFont="1" applyFill="1" applyAlignment="1">
      <alignment horizontal="center"/>
      <protection/>
    </xf>
    <xf numFmtId="0" fontId="0" fillId="0" borderId="18" xfId="47" applyBorder="1" applyAlignment="1">
      <alignment horizontal="center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SheetLayoutView="75" zoomScalePageLayoutView="0" workbookViewId="0" topLeftCell="N1">
      <selection activeCell="R2" sqref="R2"/>
    </sheetView>
  </sheetViews>
  <sheetFormatPr defaultColWidth="9.140625" defaultRowHeight="12.75"/>
  <cols>
    <col min="1" max="1" width="7.57421875" style="49" customWidth="1"/>
    <col min="2" max="2" width="12.57421875" style="49" customWidth="1"/>
    <col min="3" max="3" width="24.00390625" style="49" customWidth="1"/>
    <col min="4" max="4" width="17.00390625" style="49" customWidth="1"/>
    <col min="5" max="5" width="16.00390625" style="49" customWidth="1"/>
    <col min="6" max="6" width="11.57421875" style="49" customWidth="1"/>
    <col min="7" max="7" width="15.28125" style="49" customWidth="1"/>
    <col min="8" max="8" width="13.7109375" style="49" customWidth="1"/>
    <col min="9" max="9" width="14.57421875" style="49" customWidth="1"/>
    <col min="10" max="10" width="11.140625" style="49" customWidth="1"/>
    <col min="11" max="11" width="11.00390625" style="49" customWidth="1"/>
    <col min="12" max="13" width="11.421875" style="49" customWidth="1"/>
    <col min="14" max="14" width="12.140625" style="49" customWidth="1"/>
    <col min="15" max="15" width="11.421875" style="49" customWidth="1"/>
    <col min="16" max="16" width="14.28125" style="49" customWidth="1"/>
    <col min="17" max="17" width="11.8515625" style="49" customWidth="1"/>
    <col min="18" max="18" width="14.57421875" style="49" customWidth="1"/>
    <col min="19" max="19" width="10.421875" style="49" customWidth="1"/>
    <col min="20" max="20" width="16.421875" style="49" customWidth="1"/>
    <col min="21" max="21" width="14.421875" style="49" bestFit="1" customWidth="1"/>
    <col min="22" max="22" width="16.00390625" style="49" bestFit="1" customWidth="1"/>
    <col min="23" max="23" width="25.7109375" style="49" customWidth="1"/>
    <col min="24" max="16384" width="9.140625" style="49" customWidth="1"/>
  </cols>
  <sheetData>
    <row r="1" spans="1:43" ht="24" customHeight="1">
      <c r="A1" s="1" t="s">
        <v>169</v>
      </c>
      <c r="B1" s="45"/>
      <c r="C1" s="45"/>
      <c r="D1" s="45"/>
      <c r="E1" s="2"/>
      <c r="F1" s="46"/>
      <c r="G1" s="46"/>
      <c r="H1" s="46"/>
      <c r="I1" s="47"/>
      <c r="J1" s="47"/>
      <c r="K1" s="48"/>
      <c r="L1" s="46"/>
      <c r="M1" s="46"/>
      <c r="N1" s="46"/>
      <c r="O1" s="46"/>
      <c r="P1" s="46"/>
      <c r="Q1" s="46"/>
      <c r="R1" s="236" t="s">
        <v>171</v>
      </c>
      <c r="S1" s="236"/>
      <c r="AP1" t="s">
        <v>35</v>
      </c>
      <c r="AQ1" s="86" t="s">
        <v>36</v>
      </c>
    </row>
    <row r="2" spans="1:43" s="50" customFormat="1" ht="15.75" thickBot="1">
      <c r="A2" s="3"/>
      <c r="B2" s="3"/>
      <c r="C2" s="3"/>
      <c r="D2" s="3"/>
      <c r="E2" s="3"/>
      <c r="F2" s="4"/>
      <c r="G2" s="4"/>
      <c r="H2" s="4"/>
      <c r="I2" s="3"/>
      <c r="J2" s="3"/>
      <c r="K2" s="3"/>
      <c r="L2" s="5"/>
      <c r="M2" s="5"/>
      <c r="N2" s="5"/>
      <c r="O2" s="5"/>
      <c r="P2" s="5"/>
      <c r="Q2" s="5"/>
      <c r="R2" s="236" t="s">
        <v>172</v>
      </c>
      <c r="S2" s="236"/>
      <c r="T2" s="5"/>
      <c r="U2" s="5"/>
      <c r="V2" s="6"/>
      <c r="AP2"/>
      <c r="AQ2" s="86" t="s">
        <v>119</v>
      </c>
    </row>
    <row r="3" spans="1:43" s="50" customFormat="1" ht="15">
      <c r="A3" s="43"/>
      <c r="B3" s="268" t="s">
        <v>27</v>
      </c>
      <c r="C3" s="269"/>
      <c r="D3" s="269"/>
      <c r="E3" s="269"/>
      <c r="F3" s="278">
        <v>1</v>
      </c>
      <c r="G3" s="279"/>
      <c r="H3" s="174" t="s">
        <v>0</v>
      </c>
      <c r="I3" s="280" t="s">
        <v>132</v>
      </c>
      <c r="J3" s="273"/>
      <c r="K3" s="273"/>
      <c r="L3" s="273"/>
      <c r="M3" s="273"/>
      <c r="N3" s="273"/>
      <c r="O3" s="273"/>
      <c r="P3" s="273"/>
      <c r="Q3" s="274"/>
      <c r="R3" s="5"/>
      <c r="S3" s="5"/>
      <c r="T3" s="5"/>
      <c r="U3" s="5"/>
      <c r="V3" s="6"/>
      <c r="AP3" t="s">
        <v>47</v>
      </c>
      <c r="AQ3" s="86" t="s">
        <v>37</v>
      </c>
    </row>
    <row r="4" spans="1:43" s="50" customFormat="1" ht="15.75" thickBot="1">
      <c r="A4" s="3"/>
      <c r="B4" s="286" t="s">
        <v>1</v>
      </c>
      <c r="C4" s="287"/>
      <c r="D4" s="287"/>
      <c r="E4" s="287"/>
      <c r="F4" s="270" t="s">
        <v>164</v>
      </c>
      <c r="G4" s="271"/>
      <c r="H4" s="175" t="s">
        <v>26</v>
      </c>
      <c r="I4" s="275" t="s">
        <v>143</v>
      </c>
      <c r="J4" s="276"/>
      <c r="K4" s="276"/>
      <c r="L4" s="276"/>
      <c r="M4" s="276"/>
      <c r="N4" s="276"/>
      <c r="O4" s="276"/>
      <c r="P4" s="276"/>
      <c r="Q4" s="277"/>
      <c r="R4" s="5"/>
      <c r="S4" s="5"/>
      <c r="T4" s="5"/>
      <c r="U4" s="5"/>
      <c r="V4" s="6"/>
      <c r="AP4" t="s">
        <v>48</v>
      </c>
      <c r="AQ4" s="86" t="s">
        <v>38</v>
      </c>
    </row>
    <row r="5" spans="1:43" s="50" customFormat="1" ht="15.75" thickBot="1">
      <c r="A5" s="43"/>
      <c r="B5" s="43"/>
      <c r="C5" s="43"/>
      <c r="D5" s="43"/>
      <c r="E5" s="43"/>
      <c r="F5" s="4"/>
      <c r="G5" s="4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AP5" t="s">
        <v>49</v>
      </c>
      <c r="AQ5" s="86" t="s">
        <v>39</v>
      </c>
    </row>
    <row r="6" spans="1:43" s="50" customFormat="1" ht="15.75" thickBot="1">
      <c r="A6" s="43"/>
      <c r="B6" s="284" t="s">
        <v>28</v>
      </c>
      <c r="C6" s="285"/>
      <c r="D6" s="85" t="s">
        <v>133</v>
      </c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91"/>
      <c r="AP6" t="s">
        <v>50</v>
      </c>
      <c r="AQ6" s="86" t="s">
        <v>40</v>
      </c>
    </row>
    <row r="7" spans="1:43" s="50" customFormat="1" ht="15.75" customHeight="1">
      <c r="A7" s="43"/>
      <c r="B7" s="315" t="s">
        <v>34</v>
      </c>
      <c r="C7" s="316"/>
      <c r="D7" s="281" t="s">
        <v>133</v>
      </c>
      <c r="E7" s="4"/>
      <c r="F7" s="4"/>
      <c r="G7" s="4"/>
      <c r="H7" s="172" t="s">
        <v>29</v>
      </c>
      <c r="I7" s="272">
        <v>25.581</v>
      </c>
      <c r="J7" s="273"/>
      <c r="K7" s="274"/>
      <c r="L7" s="5"/>
      <c r="M7" s="5"/>
      <c r="N7" s="201"/>
      <c r="O7" s="5"/>
      <c r="P7" s="5"/>
      <c r="Q7" s="5"/>
      <c r="R7" s="5"/>
      <c r="S7" s="5"/>
      <c r="T7" s="5"/>
      <c r="U7" s="5"/>
      <c r="V7" s="6"/>
      <c r="AP7" t="s">
        <v>51</v>
      </c>
      <c r="AQ7" s="86" t="s">
        <v>41</v>
      </c>
    </row>
    <row r="8" spans="1:43" s="50" customFormat="1" ht="15.75" thickBot="1">
      <c r="A8" s="3"/>
      <c r="B8" s="317"/>
      <c r="C8" s="318"/>
      <c r="D8" s="282"/>
      <c r="E8" s="4"/>
      <c r="F8" s="4"/>
      <c r="G8" s="4"/>
      <c r="H8" s="173" t="s">
        <v>30</v>
      </c>
      <c r="I8" s="309">
        <v>40037</v>
      </c>
      <c r="J8" s="310"/>
      <c r="K8" s="311"/>
      <c r="L8" s="5"/>
      <c r="M8" s="201"/>
      <c r="N8" s="201"/>
      <c r="O8" s="5"/>
      <c r="P8" s="5"/>
      <c r="Q8" s="5"/>
      <c r="R8" s="5"/>
      <c r="S8" s="5"/>
      <c r="T8" s="5"/>
      <c r="U8" s="5"/>
      <c r="V8" s="6"/>
      <c r="AP8" t="s">
        <v>52</v>
      </c>
      <c r="AQ8" s="86" t="s">
        <v>42</v>
      </c>
    </row>
    <row r="9" spans="1:43" s="50" customFormat="1" ht="15.75" thickBot="1">
      <c r="A9" s="3"/>
      <c r="B9" s="319"/>
      <c r="C9" s="320"/>
      <c r="D9" s="283"/>
      <c r="E9" s="4"/>
      <c r="F9" s="4"/>
      <c r="G9" s="4"/>
      <c r="H9" s="4"/>
      <c r="I9" s="3"/>
      <c r="J9" s="3"/>
      <c r="K9" s="3"/>
      <c r="L9" s="5"/>
      <c r="M9" s="201"/>
      <c r="N9" s="5"/>
      <c r="O9" s="5"/>
      <c r="P9" s="5"/>
      <c r="Q9" s="5"/>
      <c r="R9" s="5"/>
      <c r="S9" s="5"/>
      <c r="T9" s="5"/>
      <c r="U9" s="5"/>
      <c r="V9" s="6"/>
      <c r="AP9" t="s">
        <v>53</v>
      </c>
      <c r="AQ9" s="86" t="s">
        <v>43</v>
      </c>
    </row>
    <row r="10" spans="1:43" s="13" customFormat="1" ht="15.75" thickBot="1">
      <c r="A10" s="7"/>
      <c r="B10" s="7"/>
      <c r="C10" s="7"/>
      <c r="D10" s="7"/>
      <c r="E10" s="8"/>
      <c r="F10" s="9"/>
      <c r="G10" s="9"/>
      <c r="H10" s="9"/>
      <c r="I10" s="9"/>
      <c r="J10" s="8"/>
      <c r="K10" s="10"/>
      <c r="L10" s="11"/>
      <c r="M10" s="11"/>
      <c r="N10" s="11"/>
      <c r="O10" s="11"/>
      <c r="P10" s="11"/>
      <c r="Q10" s="11"/>
      <c r="R10" s="12"/>
      <c r="S10" s="12"/>
      <c r="T10" s="12"/>
      <c r="U10" s="12"/>
      <c r="AP10" t="s">
        <v>54</v>
      </c>
      <c r="AQ10" s="86" t="s">
        <v>44</v>
      </c>
    </row>
    <row r="11" spans="1:43" ht="13.5" customHeight="1" thickBot="1">
      <c r="A11" s="51"/>
      <c r="B11" s="306" t="s">
        <v>25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8"/>
      <c r="T11" s="303" t="s">
        <v>2</v>
      </c>
      <c r="U11" s="304"/>
      <c r="V11" s="304"/>
      <c r="W11" s="305"/>
      <c r="AP11" t="s">
        <v>55</v>
      </c>
      <c r="AQ11" s="86" t="s">
        <v>45</v>
      </c>
    </row>
    <row r="12" spans="1:43" ht="12.75" customHeight="1">
      <c r="A12" s="325"/>
      <c r="B12" s="312" t="s">
        <v>112</v>
      </c>
      <c r="C12" s="246" t="s">
        <v>3</v>
      </c>
      <c r="D12" s="251"/>
      <c r="E12" s="251"/>
      <c r="F12" s="247"/>
      <c r="G12" s="288" t="s">
        <v>4</v>
      </c>
      <c r="H12" s="248" t="s">
        <v>5</v>
      </c>
      <c r="I12" s="246" t="s">
        <v>6</v>
      </c>
      <c r="J12" s="247"/>
      <c r="K12" s="248" t="s">
        <v>7</v>
      </c>
      <c r="L12" s="248" t="s">
        <v>8</v>
      </c>
      <c r="M12" s="243" t="s">
        <v>117</v>
      </c>
      <c r="N12" s="239" t="s">
        <v>114</v>
      </c>
      <c r="O12" s="240"/>
      <c r="P12" s="240"/>
      <c r="Q12" s="241"/>
      <c r="R12" s="256" t="s">
        <v>115</v>
      </c>
      <c r="S12" s="259" t="s">
        <v>9</v>
      </c>
      <c r="T12" s="252" t="s">
        <v>131</v>
      </c>
      <c r="U12" s="253"/>
      <c r="V12" s="252" t="s">
        <v>18</v>
      </c>
      <c r="W12" s="263" t="s">
        <v>116</v>
      </c>
      <c r="AQ12" s="86" t="s">
        <v>46</v>
      </c>
    </row>
    <row r="13" spans="1:23" ht="12.75" customHeight="1">
      <c r="A13" s="326"/>
      <c r="B13" s="313"/>
      <c r="C13" s="267" t="s">
        <v>10</v>
      </c>
      <c r="D13" s="265" t="s">
        <v>33</v>
      </c>
      <c r="E13" s="267" t="s">
        <v>11</v>
      </c>
      <c r="F13" s="267" t="s">
        <v>12</v>
      </c>
      <c r="G13" s="289"/>
      <c r="H13" s="249"/>
      <c r="I13" s="267" t="s">
        <v>13</v>
      </c>
      <c r="J13" s="267" t="s">
        <v>14</v>
      </c>
      <c r="K13" s="249"/>
      <c r="L13" s="249"/>
      <c r="M13" s="244"/>
      <c r="N13" s="242"/>
      <c r="O13" s="238"/>
      <c r="P13" s="238"/>
      <c r="Q13" s="237"/>
      <c r="R13" s="257"/>
      <c r="S13" s="260"/>
      <c r="T13" s="254"/>
      <c r="U13" s="254"/>
      <c r="V13" s="262"/>
      <c r="W13" s="264"/>
    </row>
    <row r="14" spans="1:23" ht="51.75" customHeight="1" thickBot="1">
      <c r="A14" s="326"/>
      <c r="B14" s="314"/>
      <c r="C14" s="250"/>
      <c r="D14" s="266"/>
      <c r="E14" s="250"/>
      <c r="F14" s="250"/>
      <c r="G14" s="290"/>
      <c r="H14" s="250"/>
      <c r="I14" s="250"/>
      <c r="J14" s="250"/>
      <c r="K14" s="250"/>
      <c r="L14" s="250"/>
      <c r="M14" s="245"/>
      <c r="N14" s="108" t="s">
        <v>15</v>
      </c>
      <c r="O14" s="109" t="s">
        <v>16</v>
      </c>
      <c r="P14" s="110" t="s">
        <v>17</v>
      </c>
      <c r="Q14" s="110" t="s">
        <v>58</v>
      </c>
      <c r="R14" s="258"/>
      <c r="S14" s="261"/>
      <c r="T14" s="200" t="s">
        <v>19</v>
      </c>
      <c r="U14" s="200" t="s">
        <v>56</v>
      </c>
      <c r="V14" s="262"/>
      <c r="W14" s="264"/>
    </row>
    <row r="15" spans="1:23" ht="21" customHeight="1" thickBot="1">
      <c r="A15" s="52"/>
      <c r="B15" s="111">
        <v>1</v>
      </c>
      <c r="C15" s="106">
        <v>2</v>
      </c>
      <c r="D15" s="106">
        <v>3</v>
      </c>
      <c r="E15" s="111">
        <v>4</v>
      </c>
      <c r="F15" s="106">
        <v>5</v>
      </c>
      <c r="G15" s="106">
        <v>6</v>
      </c>
      <c r="H15" s="111">
        <v>7</v>
      </c>
      <c r="I15" s="106">
        <v>8</v>
      </c>
      <c r="J15" s="106">
        <v>9</v>
      </c>
      <c r="K15" s="111">
        <v>10</v>
      </c>
      <c r="L15" s="106">
        <v>11</v>
      </c>
      <c r="M15" s="107">
        <v>12</v>
      </c>
      <c r="N15" s="111">
        <v>13</v>
      </c>
      <c r="O15" s="106">
        <v>14</v>
      </c>
      <c r="P15" s="106">
        <v>15</v>
      </c>
      <c r="Q15" s="112" t="s">
        <v>59</v>
      </c>
      <c r="R15" s="106">
        <v>16</v>
      </c>
      <c r="S15" s="111">
        <v>17</v>
      </c>
      <c r="T15" s="106">
        <v>18</v>
      </c>
      <c r="U15" s="106">
        <v>19</v>
      </c>
      <c r="V15" s="111">
        <v>20</v>
      </c>
      <c r="W15" s="113">
        <v>21</v>
      </c>
    </row>
    <row r="16" spans="1:43" ht="12.75" customHeight="1">
      <c r="A16" s="329" t="s">
        <v>106</v>
      </c>
      <c r="B16" s="202" t="s">
        <v>136</v>
      </c>
      <c r="C16" s="203" t="s">
        <v>144</v>
      </c>
      <c r="D16" s="84" t="s">
        <v>36</v>
      </c>
      <c r="E16" s="203" t="s">
        <v>144</v>
      </c>
      <c r="F16" s="65" t="s">
        <v>120</v>
      </c>
      <c r="G16" s="66"/>
      <c r="H16" s="65"/>
      <c r="I16" s="67"/>
      <c r="J16" s="68"/>
      <c r="K16" s="71"/>
      <c r="L16" s="71"/>
      <c r="M16" s="194" t="s">
        <v>19</v>
      </c>
      <c r="N16" s="101">
        <v>13274</v>
      </c>
      <c r="O16" s="102">
        <v>0</v>
      </c>
      <c r="P16" s="97">
        <f aca="true" t="shared" si="0" ref="P16:P28">IF($D$6="ANO",IF($D$7="NE",SUM(N16:O16),N16),SUM(N16:O16))</f>
        <v>13274</v>
      </c>
      <c r="Q16" s="102"/>
      <c r="R16" s="97">
        <f aca="true" t="shared" si="1" ref="R16:R28">IF(M16="EUR",P16,(P16/$I$7))</f>
        <v>518.9007466479028</v>
      </c>
      <c r="S16" s="91">
        <v>3</v>
      </c>
      <c r="T16" s="98"/>
      <c r="U16" s="98"/>
      <c r="V16" s="99">
        <f>IF(M16="CZK",R16-(T16/$I$7),R16-U16)</f>
        <v>518.9007466479028</v>
      </c>
      <c r="W16" s="14" t="s">
        <v>118</v>
      </c>
      <c r="AQ16" s="50"/>
    </row>
    <row r="17" spans="1:43" ht="12.75" customHeight="1">
      <c r="A17" s="329"/>
      <c r="B17" s="202" t="s">
        <v>136</v>
      </c>
      <c r="C17" s="203" t="s">
        <v>145</v>
      </c>
      <c r="D17" s="84" t="s">
        <v>36</v>
      </c>
      <c r="E17" s="203" t="s">
        <v>145</v>
      </c>
      <c r="F17" s="65" t="s">
        <v>120</v>
      </c>
      <c r="G17" s="66"/>
      <c r="H17" s="205"/>
      <c r="I17" s="67"/>
      <c r="J17" s="206"/>
      <c r="K17" s="207"/>
      <c r="L17" s="207"/>
      <c r="M17" s="194" t="s">
        <v>19</v>
      </c>
      <c r="N17" s="101">
        <v>13513</v>
      </c>
      <c r="O17" s="208">
        <v>0</v>
      </c>
      <c r="P17" s="97">
        <f t="shared" si="0"/>
        <v>13513</v>
      </c>
      <c r="Q17" s="208"/>
      <c r="R17" s="97">
        <f t="shared" si="1"/>
        <v>528.2436183104649</v>
      </c>
      <c r="S17" s="91">
        <v>3</v>
      </c>
      <c r="T17" s="98"/>
      <c r="U17" s="98"/>
      <c r="V17" s="99"/>
      <c r="W17" s="14"/>
      <c r="AQ17" s="50"/>
    </row>
    <row r="18" spans="1:43" ht="12.75" customHeight="1">
      <c r="A18" s="329"/>
      <c r="B18" s="202" t="s">
        <v>136</v>
      </c>
      <c r="C18" s="204" t="s">
        <v>146</v>
      </c>
      <c r="D18" s="84" t="s">
        <v>36</v>
      </c>
      <c r="E18" s="204" t="s">
        <v>146</v>
      </c>
      <c r="F18" s="65" t="s">
        <v>120</v>
      </c>
      <c r="G18" s="66"/>
      <c r="H18" s="205"/>
      <c r="I18" s="67"/>
      <c r="J18" s="206"/>
      <c r="K18" s="207"/>
      <c r="L18" s="207"/>
      <c r="M18" s="194" t="s">
        <v>19</v>
      </c>
      <c r="N18" s="101">
        <v>13092</v>
      </c>
      <c r="O18" s="208">
        <v>0</v>
      </c>
      <c r="P18" s="97">
        <f t="shared" si="0"/>
        <v>13092</v>
      </c>
      <c r="Q18" s="208"/>
      <c r="R18" s="97">
        <f t="shared" si="1"/>
        <v>511.7860912395919</v>
      </c>
      <c r="S18" s="91">
        <v>3</v>
      </c>
      <c r="T18" s="98"/>
      <c r="U18" s="98"/>
      <c r="V18" s="99"/>
      <c r="W18" s="14"/>
      <c r="AQ18" s="50"/>
    </row>
    <row r="19" spans="1:43" ht="12.75" customHeight="1">
      <c r="A19" s="329"/>
      <c r="B19" s="202" t="s">
        <v>136</v>
      </c>
      <c r="C19" s="204" t="s">
        <v>137</v>
      </c>
      <c r="D19" s="84" t="s">
        <v>36</v>
      </c>
      <c r="E19" s="204" t="s">
        <v>137</v>
      </c>
      <c r="F19" s="65" t="s">
        <v>120</v>
      </c>
      <c r="G19" s="66"/>
      <c r="H19" s="205"/>
      <c r="I19" s="67"/>
      <c r="J19" s="206"/>
      <c r="K19" s="207"/>
      <c r="L19" s="207"/>
      <c r="M19" s="194" t="s">
        <v>19</v>
      </c>
      <c r="N19" s="101">
        <v>13784</v>
      </c>
      <c r="O19" s="208">
        <v>0</v>
      </c>
      <c r="P19" s="97">
        <f t="shared" si="0"/>
        <v>13784</v>
      </c>
      <c r="Q19" s="208"/>
      <c r="R19" s="97">
        <f t="shared" si="1"/>
        <v>538.8374183964661</v>
      </c>
      <c r="S19" s="91">
        <v>4</v>
      </c>
      <c r="T19" s="98"/>
      <c r="U19" s="98"/>
      <c r="V19" s="99"/>
      <c r="W19" s="14"/>
      <c r="AQ19" s="50"/>
    </row>
    <row r="20" spans="1:43" ht="12.75" customHeight="1">
      <c r="A20" s="329"/>
      <c r="B20" s="202" t="s">
        <v>136</v>
      </c>
      <c r="C20" s="204" t="s">
        <v>140</v>
      </c>
      <c r="D20" s="84" t="s">
        <v>36</v>
      </c>
      <c r="E20" s="204" t="s">
        <v>140</v>
      </c>
      <c r="F20" s="65" t="s">
        <v>120</v>
      </c>
      <c r="G20" s="66"/>
      <c r="H20" s="205"/>
      <c r="I20" s="67"/>
      <c r="J20" s="206"/>
      <c r="K20" s="207"/>
      <c r="L20" s="207"/>
      <c r="M20" s="194" t="s">
        <v>19</v>
      </c>
      <c r="N20" s="101">
        <v>13753</v>
      </c>
      <c r="O20" s="208">
        <v>0</v>
      </c>
      <c r="P20" s="97">
        <f t="shared" si="0"/>
        <v>13753</v>
      </c>
      <c r="Q20" s="208"/>
      <c r="R20" s="97">
        <f t="shared" si="1"/>
        <v>537.6255814862593</v>
      </c>
      <c r="S20" s="91">
        <v>3</v>
      </c>
      <c r="T20" s="98"/>
      <c r="U20" s="98"/>
      <c r="V20" s="99"/>
      <c r="W20" s="14"/>
      <c r="AQ20" s="50"/>
    </row>
    <row r="21" spans="1:43" ht="12.75" customHeight="1">
      <c r="A21" s="329"/>
      <c r="B21" s="202" t="s">
        <v>136</v>
      </c>
      <c r="C21" s="204" t="s">
        <v>141</v>
      </c>
      <c r="D21" s="84" t="s">
        <v>36</v>
      </c>
      <c r="E21" s="204" t="s">
        <v>141</v>
      </c>
      <c r="F21" s="65" t="s">
        <v>120</v>
      </c>
      <c r="G21" s="66"/>
      <c r="H21" s="205"/>
      <c r="I21" s="67"/>
      <c r="J21" s="206"/>
      <c r="K21" s="207"/>
      <c r="L21" s="207"/>
      <c r="M21" s="194" t="s">
        <v>19</v>
      </c>
      <c r="N21" s="101">
        <v>14067</v>
      </c>
      <c r="O21" s="208">
        <v>0</v>
      </c>
      <c r="P21" s="97">
        <f t="shared" si="0"/>
        <v>14067</v>
      </c>
      <c r="Q21" s="208"/>
      <c r="R21" s="97">
        <f t="shared" si="1"/>
        <v>549.9003166412572</v>
      </c>
      <c r="S21" s="91">
        <v>3</v>
      </c>
      <c r="T21" s="98"/>
      <c r="U21" s="98"/>
      <c r="V21" s="99"/>
      <c r="W21" s="14"/>
      <c r="AQ21" s="50"/>
    </row>
    <row r="22" spans="1:43" ht="12.75" customHeight="1">
      <c r="A22" s="329"/>
      <c r="B22" s="202" t="s">
        <v>136</v>
      </c>
      <c r="C22" s="204" t="s">
        <v>142</v>
      </c>
      <c r="D22" s="84" t="s">
        <v>36</v>
      </c>
      <c r="E22" s="204" t="s">
        <v>142</v>
      </c>
      <c r="F22" s="65" t="s">
        <v>120</v>
      </c>
      <c r="G22" s="66"/>
      <c r="H22" s="205"/>
      <c r="I22" s="67"/>
      <c r="J22" s="206"/>
      <c r="K22" s="207"/>
      <c r="L22" s="207"/>
      <c r="M22" s="194" t="s">
        <v>19</v>
      </c>
      <c r="N22" s="101">
        <v>15487</v>
      </c>
      <c r="O22" s="208">
        <v>0</v>
      </c>
      <c r="P22" s="97">
        <f t="shared" si="0"/>
        <v>15487</v>
      </c>
      <c r="Q22" s="208"/>
      <c r="R22" s="97">
        <f t="shared" si="1"/>
        <v>605.4102654313749</v>
      </c>
      <c r="S22" s="91">
        <v>3</v>
      </c>
      <c r="T22" s="98"/>
      <c r="U22" s="98"/>
      <c r="V22" s="99"/>
      <c r="W22" s="14"/>
      <c r="AQ22" s="50"/>
    </row>
    <row r="23" spans="1:23" ht="13.5" customHeight="1">
      <c r="A23" s="329"/>
      <c r="B23" s="15" t="s">
        <v>134</v>
      </c>
      <c r="C23" s="209" t="s">
        <v>135</v>
      </c>
      <c r="D23" s="84" t="s">
        <v>38</v>
      </c>
      <c r="E23" s="16" t="s">
        <v>152</v>
      </c>
      <c r="F23" s="65" t="s">
        <v>120</v>
      </c>
      <c r="G23" s="16"/>
      <c r="H23" s="16"/>
      <c r="I23" s="16"/>
      <c r="J23" s="16"/>
      <c r="K23" s="69"/>
      <c r="L23" s="69"/>
      <c r="M23" s="194" t="s">
        <v>19</v>
      </c>
      <c r="N23" s="103">
        <v>368</v>
      </c>
      <c r="O23" s="104">
        <v>0</v>
      </c>
      <c r="P23" s="97">
        <f t="shared" si="0"/>
        <v>368</v>
      </c>
      <c r="Q23" s="104"/>
      <c r="R23" s="97">
        <f t="shared" si="1"/>
        <v>14.38567686955162</v>
      </c>
      <c r="S23" s="213">
        <v>6</v>
      </c>
      <c r="T23" s="98"/>
      <c r="U23" s="98"/>
      <c r="V23" s="99">
        <f>IF(M23="CZK",R23-(T23/$I$7),R23-U23)</f>
        <v>14.38567686955162</v>
      </c>
      <c r="W23" s="14"/>
    </row>
    <row r="24" spans="1:23" ht="15">
      <c r="A24" s="329"/>
      <c r="B24" s="15" t="s">
        <v>134</v>
      </c>
      <c r="C24" s="19" t="s">
        <v>153</v>
      </c>
      <c r="D24" s="219" t="s">
        <v>38</v>
      </c>
      <c r="E24" s="17" t="s">
        <v>154</v>
      </c>
      <c r="F24" s="220" t="s">
        <v>120</v>
      </c>
      <c r="G24" s="17"/>
      <c r="H24" s="17"/>
      <c r="I24" s="19"/>
      <c r="J24" s="19"/>
      <c r="K24" s="221"/>
      <c r="L24" s="222"/>
      <c r="M24" s="220" t="s">
        <v>19</v>
      </c>
      <c r="N24" s="88">
        <v>647</v>
      </c>
      <c r="O24" s="89">
        <v>0</v>
      </c>
      <c r="P24" s="97">
        <f t="shared" si="0"/>
        <v>647</v>
      </c>
      <c r="Q24" s="223"/>
      <c r="R24" s="97">
        <f t="shared" si="1"/>
        <v>25.292209061412766</v>
      </c>
      <c r="S24" s="224">
        <v>8</v>
      </c>
      <c r="T24" s="98"/>
      <c r="U24" s="98"/>
      <c r="V24" s="99">
        <f>IF(M24="CZK",R24-(T24/$I$7),R24-U24)</f>
        <v>25.292209061412766</v>
      </c>
      <c r="W24" s="23"/>
    </row>
    <row r="25" spans="1:23" ht="15">
      <c r="A25" s="329"/>
      <c r="B25" s="15" t="s">
        <v>134</v>
      </c>
      <c r="C25" s="19" t="s">
        <v>135</v>
      </c>
      <c r="D25" s="219" t="s">
        <v>38</v>
      </c>
      <c r="E25" s="17" t="s">
        <v>155</v>
      </c>
      <c r="F25" s="220" t="s">
        <v>120</v>
      </c>
      <c r="G25" s="17"/>
      <c r="H25" s="17"/>
      <c r="I25" s="19"/>
      <c r="J25" s="19"/>
      <c r="K25" s="221"/>
      <c r="L25" s="222"/>
      <c r="M25" s="220" t="s">
        <v>19</v>
      </c>
      <c r="N25" s="88">
        <v>2069</v>
      </c>
      <c r="O25" s="89">
        <v>0</v>
      </c>
      <c r="P25" s="97">
        <f t="shared" si="0"/>
        <v>2069</v>
      </c>
      <c r="Q25" s="223"/>
      <c r="R25" s="97">
        <f t="shared" si="1"/>
        <v>80.8803408779954</v>
      </c>
      <c r="S25" s="224">
        <v>7</v>
      </c>
      <c r="T25" s="216"/>
      <c r="U25" s="216"/>
      <c r="V25" s="217"/>
      <c r="W25" s="218"/>
    </row>
    <row r="26" spans="1:23" ht="15">
      <c r="A26" s="329"/>
      <c r="B26" s="15" t="s">
        <v>134</v>
      </c>
      <c r="C26" s="19" t="s">
        <v>153</v>
      </c>
      <c r="D26" s="219" t="s">
        <v>38</v>
      </c>
      <c r="E26" s="17" t="s">
        <v>155</v>
      </c>
      <c r="F26" s="220" t="s">
        <v>120</v>
      </c>
      <c r="G26" s="17"/>
      <c r="H26" s="17"/>
      <c r="I26" s="19"/>
      <c r="J26" s="19"/>
      <c r="K26" s="221"/>
      <c r="L26" s="222"/>
      <c r="M26" s="220" t="s">
        <v>19</v>
      </c>
      <c r="N26" s="88">
        <v>2019</v>
      </c>
      <c r="O26" s="89">
        <v>0</v>
      </c>
      <c r="P26" s="97">
        <f t="shared" si="0"/>
        <v>2019</v>
      </c>
      <c r="Q26" s="223"/>
      <c r="R26" s="97">
        <f t="shared" si="1"/>
        <v>78.92576521637153</v>
      </c>
      <c r="S26" s="224">
        <v>7</v>
      </c>
      <c r="T26" s="216"/>
      <c r="U26" s="216"/>
      <c r="V26" s="217"/>
      <c r="W26" s="218"/>
    </row>
    <row r="27" spans="1:23" ht="15">
      <c r="A27" s="329"/>
      <c r="B27" s="15" t="s">
        <v>134</v>
      </c>
      <c r="C27" s="19" t="s">
        <v>135</v>
      </c>
      <c r="D27" s="219" t="s">
        <v>38</v>
      </c>
      <c r="E27" s="17" t="s">
        <v>161</v>
      </c>
      <c r="F27" s="220" t="s">
        <v>120</v>
      </c>
      <c r="G27" s="17"/>
      <c r="H27" s="17"/>
      <c r="I27" s="19"/>
      <c r="J27" s="19"/>
      <c r="K27" s="221"/>
      <c r="L27" s="222"/>
      <c r="M27" s="220" t="s">
        <v>19</v>
      </c>
      <c r="N27" s="88">
        <v>1525</v>
      </c>
      <c r="O27" s="89">
        <v>0</v>
      </c>
      <c r="P27" s="97">
        <f t="shared" si="0"/>
        <v>1525</v>
      </c>
      <c r="Q27" s="223"/>
      <c r="R27" s="225">
        <f t="shared" si="1"/>
        <v>59.61455767952778</v>
      </c>
      <c r="S27" s="227">
        <v>6</v>
      </c>
      <c r="T27" s="226"/>
      <c r="U27" s="216"/>
      <c r="V27" s="217"/>
      <c r="W27" s="218"/>
    </row>
    <row r="28" spans="1:23" ht="15.75" thickBot="1">
      <c r="A28" s="329"/>
      <c r="B28" s="15" t="s">
        <v>134</v>
      </c>
      <c r="C28" s="228" t="s">
        <v>153</v>
      </c>
      <c r="D28" s="210" t="s">
        <v>38</v>
      </c>
      <c r="E28" s="229" t="s">
        <v>161</v>
      </c>
      <c r="F28" s="211" t="s">
        <v>120</v>
      </c>
      <c r="G28" s="229"/>
      <c r="H28" s="229"/>
      <c r="I28" s="228"/>
      <c r="J28" s="228"/>
      <c r="K28" s="230"/>
      <c r="L28" s="231"/>
      <c r="M28" s="211" t="s">
        <v>19</v>
      </c>
      <c r="N28" s="232">
        <v>1525</v>
      </c>
      <c r="O28" s="233">
        <v>0</v>
      </c>
      <c r="P28" s="97">
        <f t="shared" si="0"/>
        <v>1525</v>
      </c>
      <c r="Q28" s="214"/>
      <c r="R28" s="97">
        <f t="shared" si="1"/>
        <v>59.61455767952778</v>
      </c>
      <c r="S28" s="215">
        <v>6</v>
      </c>
      <c r="T28" s="216"/>
      <c r="U28" s="216"/>
      <c r="V28" s="217"/>
      <c r="W28" s="218"/>
    </row>
    <row r="29" spans="1:23" ht="13.5" thickBot="1">
      <c r="A29" s="330"/>
      <c r="B29" s="299" t="s">
        <v>88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21"/>
      <c r="Q29" s="83">
        <f aca="true" t="shared" si="2" ref="Q29:V29">SUM(Q16:Q24)</f>
        <v>0</v>
      </c>
      <c r="R29" s="100">
        <f>SUM(R16:R28)</f>
        <v>4109.4171455377045</v>
      </c>
      <c r="S29" s="94">
        <f>SUM(S16:S28)</f>
        <v>62</v>
      </c>
      <c r="T29" s="100">
        <f t="shared" si="2"/>
        <v>0</v>
      </c>
      <c r="U29" s="100">
        <f t="shared" si="2"/>
        <v>0</v>
      </c>
      <c r="V29" s="100">
        <f t="shared" si="2"/>
        <v>558.5786325788672</v>
      </c>
      <c r="W29" s="24"/>
    </row>
    <row r="30" spans="1:23" ht="15">
      <c r="A30" s="235"/>
      <c r="B30" s="44" t="s">
        <v>166</v>
      </c>
      <c r="C30" s="19" t="s">
        <v>167</v>
      </c>
      <c r="D30" s="84" t="s">
        <v>39</v>
      </c>
      <c r="E30" s="18" t="s">
        <v>167</v>
      </c>
      <c r="F30" s="65" t="s">
        <v>120</v>
      </c>
      <c r="G30" s="17" t="s">
        <v>162</v>
      </c>
      <c r="H30" s="17" t="s">
        <v>163</v>
      </c>
      <c r="I30" s="19" t="s">
        <v>150</v>
      </c>
      <c r="J30" s="19" t="s">
        <v>151</v>
      </c>
      <c r="K30" s="70">
        <v>40001</v>
      </c>
      <c r="L30" s="70">
        <v>40004</v>
      </c>
      <c r="M30" s="194" t="s">
        <v>19</v>
      </c>
      <c r="N30" s="103">
        <v>126</v>
      </c>
      <c r="O30" s="104">
        <v>0</v>
      </c>
      <c r="P30" s="97">
        <f aca="true" t="shared" si="3" ref="P30:P35">IF($D$6="ANO",IF($D$7="NE",SUM(N30:O30),N30),SUM(N30:O30))</f>
        <v>126</v>
      </c>
      <c r="Q30" s="104"/>
      <c r="R30" s="97">
        <f aca="true" t="shared" si="4" ref="R30:R35">IF(M30="EUR",P30,(P30/$I$7))</f>
        <v>4.925530667292131</v>
      </c>
      <c r="S30" s="92">
        <v>6</v>
      </c>
      <c r="T30" s="98"/>
      <c r="U30" s="98"/>
      <c r="V30" s="99">
        <f aca="true" t="shared" si="5" ref="V30:V35">IF(M30="CZK",R30-(T30/$I$7),R30-U30)</f>
        <v>4.925530667292131</v>
      </c>
      <c r="W30" s="14"/>
    </row>
    <row r="31" spans="1:23" ht="12.75" customHeight="1">
      <c r="A31" s="234"/>
      <c r="B31" s="44" t="s">
        <v>165</v>
      </c>
      <c r="C31" s="25" t="s">
        <v>156</v>
      </c>
      <c r="D31" s="84" t="s">
        <v>39</v>
      </c>
      <c r="E31" s="26" t="s">
        <v>156</v>
      </c>
      <c r="F31" s="65" t="s">
        <v>120</v>
      </c>
      <c r="G31" s="27" t="s">
        <v>157</v>
      </c>
      <c r="H31" s="27" t="s">
        <v>158</v>
      </c>
      <c r="I31" s="25" t="s">
        <v>159</v>
      </c>
      <c r="J31" s="25" t="s">
        <v>160</v>
      </c>
      <c r="K31" s="70">
        <v>39979</v>
      </c>
      <c r="L31" s="70">
        <v>39994</v>
      </c>
      <c r="M31" s="194" t="s">
        <v>19</v>
      </c>
      <c r="N31" s="101">
        <v>3727.7</v>
      </c>
      <c r="O31" s="102">
        <v>708.3</v>
      </c>
      <c r="P31" s="97">
        <f t="shared" si="3"/>
        <v>4436</v>
      </c>
      <c r="Q31" s="102"/>
      <c r="R31" s="97">
        <f t="shared" si="4"/>
        <v>173.40995269926898</v>
      </c>
      <c r="S31" s="92">
        <v>6</v>
      </c>
      <c r="T31" s="98"/>
      <c r="U31" s="98"/>
      <c r="V31" s="99">
        <f t="shared" si="5"/>
        <v>173.40995269926898</v>
      </c>
      <c r="W31" s="14"/>
    </row>
    <row r="32" spans="1:23" ht="15">
      <c r="A32" s="327" t="s">
        <v>168</v>
      </c>
      <c r="B32" s="44" t="s">
        <v>138</v>
      </c>
      <c r="C32" s="25" t="s">
        <v>139</v>
      </c>
      <c r="D32" s="84" t="s">
        <v>43</v>
      </c>
      <c r="E32" s="26" t="s">
        <v>147</v>
      </c>
      <c r="F32" s="65" t="s">
        <v>120</v>
      </c>
      <c r="G32" s="27" t="s">
        <v>148</v>
      </c>
      <c r="H32" s="27" t="s">
        <v>149</v>
      </c>
      <c r="I32" s="25" t="s">
        <v>150</v>
      </c>
      <c r="J32" s="25" t="s">
        <v>151</v>
      </c>
      <c r="K32" s="70">
        <v>39911</v>
      </c>
      <c r="L32" s="70">
        <v>39919</v>
      </c>
      <c r="M32" s="194" t="s">
        <v>19</v>
      </c>
      <c r="N32" s="101">
        <v>2500</v>
      </c>
      <c r="O32" s="102">
        <v>0</v>
      </c>
      <c r="P32" s="97">
        <f t="shared" si="3"/>
        <v>2500</v>
      </c>
      <c r="Q32" s="102"/>
      <c r="R32" s="97">
        <f t="shared" si="4"/>
        <v>97.72878308119307</v>
      </c>
      <c r="S32" s="91">
        <v>6</v>
      </c>
      <c r="T32" s="98"/>
      <c r="U32" s="98"/>
      <c r="V32" s="99">
        <f t="shared" si="5"/>
        <v>97.72878308119307</v>
      </c>
      <c r="W32" s="28"/>
    </row>
    <row r="33" spans="1:23" ht="15">
      <c r="A33" s="327"/>
      <c r="B33" s="44"/>
      <c r="C33" s="19"/>
      <c r="D33" s="84"/>
      <c r="E33" s="18"/>
      <c r="F33" s="65" t="s">
        <v>120</v>
      </c>
      <c r="G33" s="17"/>
      <c r="H33" s="17"/>
      <c r="I33" s="19"/>
      <c r="J33" s="19"/>
      <c r="K33" s="70"/>
      <c r="L33" s="70"/>
      <c r="M33" s="194" t="s">
        <v>19</v>
      </c>
      <c r="N33" s="95"/>
      <c r="O33" s="88"/>
      <c r="P33" s="97">
        <f t="shared" si="3"/>
        <v>0</v>
      </c>
      <c r="Q33" s="88"/>
      <c r="R33" s="97">
        <f t="shared" si="4"/>
        <v>0</v>
      </c>
      <c r="S33" s="92"/>
      <c r="T33" s="98"/>
      <c r="U33" s="98"/>
      <c r="V33" s="99">
        <f t="shared" si="5"/>
        <v>0</v>
      </c>
      <c r="W33" s="14"/>
    </row>
    <row r="34" spans="1:23" ht="15">
      <c r="A34" s="327"/>
      <c r="B34" s="44"/>
      <c r="C34" s="19"/>
      <c r="D34" s="84"/>
      <c r="E34" s="18"/>
      <c r="F34" s="65" t="s">
        <v>120</v>
      </c>
      <c r="G34" s="17"/>
      <c r="H34" s="17"/>
      <c r="I34" s="19"/>
      <c r="J34" s="19"/>
      <c r="K34" s="70"/>
      <c r="L34" s="70"/>
      <c r="M34" s="194" t="s">
        <v>19</v>
      </c>
      <c r="N34" s="95"/>
      <c r="O34" s="89"/>
      <c r="P34" s="97">
        <f t="shared" si="3"/>
        <v>0</v>
      </c>
      <c r="Q34" s="89"/>
      <c r="R34" s="97">
        <f t="shared" si="4"/>
        <v>0</v>
      </c>
      <c r="S34" s="92"/>
      <c r="T34" s="98"/>
      <c r="U34" s="98"/>
      <c r="V34" s="99">
        <f t="shared" si="5"/>
        <v>0</v>
      </c>
      <c r="W34" s="14"/>
    </row>
    <row r="35" spans="1:23" ht="15.75" thickBot="1">
      <c r="A35" s="327"/>
      <c r="B35" s="44"/>
      <c r="C35" s="20"/>
      <c r="D35" s="84"/>
      <c r="E35" s="21"/>
      <c r="F35" s="65" t="s">
        <v>120</v>
      </c>
      <c r="G35" s="22"/>
      <c r="H35" s="22"/>
      <c r="I35" s="20"/>
      <c r="J35" s="20"/>
      <c r="K35" s="70"/>
      <c r="L35" s="70"/>
      <c r="M35" s="194" t="s">
        <v>19</v>
      </c>
      <c r="N35" s="96"/>
      <c r="O35" s="90"/>
      <c r="P35" s="97">
        <f t="shared" si="3"/>
        <v>0</v>
      </c>
      <c r="Q35" s="90"/>
      <c r="R35" s="97">
        <f t="shared" si="4"/>
        <v>0</v>
      </c>
      <c r="S35" s="93"/>
      <c r="T35" s="98"/>
      <c r="U35" s="98"/>
      <c r="V35" s="99">
        <f t="shared" si="5"/>
        <v>0</v>
      </c>
      <c r="W35" s="23"/>
    </row>
    <row r="36" spans="1:23" ht="13.5" thickBot="1">
      <c r="A36" s="328"/>
      <c r="B36" s="299" t="s">
        <v>89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>
        <f aca="true" t="shared" si="6" ref="N36:V36">SUM(N32:N35)</f>
        <v>2500</v>
      </c>
      <c r="O36" s="300">
        <f t="shared" si="6"/>
        <v>0</v>
      </c>
      <c r="P36" s="321">
        <f t="shared" si="6"/>
        <v>2500</v>
      </c>
      <c r="Q36" s="83">
        <f t="shared" si="6"/>
        <v>0</v>
      </c>
      <c r="R36" s="100">
        <f>SUM(R30:R35)</f>
        <v>276.06426644775416</v>
      </c>
      <c r="S36" s="94">
        <f>SUM(S30:S35)</f>
        <v>18</v>
      </c>
      <c r="T36" s="100">
        <f t="shared" si="6"/>
        <v>0</v>
      </c>
      <c r="U36" s="100">
        <f t="shared" si="6"/>
        <v>0</v>
      </c>
      <c r="V36" s="100">
        <f t="shared" si="6"/>
        <v>97.72878308119307</v>
      </c>
      <c r="W36" s="24"/>
    </row>
    <row r="37" spans="1:23" ht="15.75" thickBot="1">
      <c r="A37" s="327" t="s">
        <v>108</v>
      </c>
      <c r="B37" s="53"/>
      <c r="C37" s="20"/>
      <c r="D37" s="84"/>
      <c r="E37" s="21"/>
      <c r="F37" s="65" t="s">
        <v>120</v>
      </c>
      <c r="G37" s="22"/>
      <c r="H37" s="22"/>
      <c r="I37" s="20"/>
      <c r="J37" s="20"/>
      <c r="K37" s="70"/>
      <c r="L37" s="70"/>
      <c r="M37" s="194" t="s">
        <v>19</v>
      </c>
      <c r="N37" s="96"/>
      <c r="O37" s="90"/>
      <c r="P37" s="97">
        <f>IF($D$6="ANO",IF($D$7="NE",SUM(N37:O37),N37),SUM(N37:O37))</f>
        <v>0</v>
      </c>
      <c r="Q37" s="90"/>
      <c r="R37" s="97">
        <f>IF(M37="EUR",P37,(P37/$I$7))</f>
        <v>0</v>
      </c>
      <c r="S37" s="93"/>
      <c r="T37" s="98"/>
      <c r="U37" s="98"/>
      <c r="V37" s="99">
        <f>IF(M37="CZK",R37-(T37/$I$7),R37-U37)</f>
        <v>0</v>
      </c>
      <c r="W37" s="23"/>
    </row>
    <row r="38" spans="1:23" ht="13.5" thickBot="1">
      <c r="A38" s="328"/>
      <c r="B38" s="299" t="s">
        <v>90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>
        <f aca="true" t="shared" si="7" ref="N38:V38">SUM(N37:N37)</f>
        <v>0</v>
      </c>
      <c r="O38" s="300">
        <f t="shared" si="7"/>
        <v>0</v>
      </c>
      <c r="P38" s="321">
        <f t="shared" si="7"/>
        <v>0</v>
      </c>
      <c r="Q38" s="83">
        <f t="shared" si="7"/>
        <v>0</v>
      </c>
      <c r="R38" s="100">
        <f t="shared" si="7"/>
        <v>0</v>
      </c>
      <c r="S38" s="94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24"/>
    </row>
    <row r="39" spans="1:43" s="54" customFormat="1" ht="23.25" customHeight="1" thickBot="1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"/>
      <c r="M39" s="29"/>
      <c r="N39" s="29"/>
      <c r="O39" s="29"/>
      <c r="P39" s="29"/>
      <c r="Q39" s="29"/>
      <c r="R39" s="255"/>
      <c r="S39" s="255"/>
      <c r="T39" s="255"/>
      <c r="U39" s="255"/>
      <c r="V39" s="255"/>
      <c r="W39" s="255"/>
      <c r="AQ39" s="49"/>
    </row>
    <row r="40" spans="1:43" ht="26.25" customHeight="1" thickBot="1">
      <c r="A40" s="58"/>
      <c r="B40" s="322" t="s">
        <v>57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4"/>
      <c r="O40" s="294" t="s">
        <v>56</v>
      </c>
      <c r="P40" s="295"/>
      <c r="Q40" s="296"/>
      <c r="R40" s="114">
        <f>R38+R36+R29</f>
        <v>4385.481411985459</v>
      </c>
      <c r="S40" s="87">
        <f>S38+S36+S29</f>
        <v>80</v>
      </c>
      <c r="T40" s="30">
        <f>T38+T36+T29</f>
        <v>0</v>
      </c>
      <c r="U40" s="30">
        <f>U38+U36+U29</f>
        <v>0</v>
      </c>
      <c r="V40" s="114">
        <f>V38+V36+V29</f>
        <v>656.3074156600603</v>
      </c>
      <c r="W40" s="31"/>
      <c r="AQ40" s="54"/>
    </row>
    <row r="41" spans="1:43" s="50" customFormat="1" ht="12.75">
      <c r="A41" s="59"/>
      <c r="B41" s="4"/>
      <c r="C41" s="4"/>
      <c r="D41" s="4"/>
      <c r="E41" s="4"/>
      <c r="F41" s="4"/>
      <c r="G41" s="4"/>
      <c r="H41" s="4"/>
      <c r="I41" s="4"/>
      <c r="J41" s="4"/>
      <c r="K41" s="4"/>
      <c r="L41" s="32"/>
      <c r="M41" s="32"/>
      <c r="N41" s="32"/>
      <c r="O41" s="32"/>
      <c r="P41" s="32"/>
      <c r="Q41" s="32"/>
      <c r="R41" s="301"/>
      <c r="S41" s="302"/>
      <c r="T41" s="301"/>
      <c r="U41" s="301"/>
      <c r="V41" s="301"/>
      <c r="W41" s="302"/>
      <c r="AQ41" s="49"/>
    </row>
    <row r="42" spans="1:23" s="50" customFormat="1" ht="22.5" customHeight="1">
      <c r="A42" s="190" t="s">
        <v>110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32"/>
      <c r="M42" s="32"/>
      <c r="N42" s="32"/>
      <c r="O42" s="32"/>
      <c r="P42" s="32"/>
      <c r="Q42" s="32"/>
      <c r="R42" s="189"/>
      <c r="S42" s="189"/>
      <c r="T42" s="189"/>
      <c r="U42" s="189"/>
      <c r="V42" s="189"/>
      <c r="W42" s="189"/>
    </row>
    <row r="43" spans="1:23" s="50" customFormat="1" ht="15.75" thickBot="1">
      <c r="A43" s="297" t="s">
        <v>111</v>
      </c>
      <c r="B43" s="53"/>
      <c r="C43" s="20"/>
      <c r="D43" s="210"/>
      <c r="E43" s="21"/>
      <c r="F43" s="211"/>
      <c r="G43" s="22"/>
      <c r="H43" s="22"/>
      <c r="I43" s="20"/>
      <c r="J43" s="20"/>
      <c r="K43" s="70"/>
      <c r="L43" s="70"/>
      <c r="M43" s="212" t="s">
        <v>19</v>
      </c>
      <c r="N43" s="96"/>
      <c r="O43" s="90"/>
      <c r="P43" s="97">
        <f>SUM(N43:O43)</f>
        <v>0</v>
      </c>
      <c r="Q43" s="90"/>
      <c r="R43" s="97">
        <f>IF(M43="EUR",P43,(P43/$I$7))</f>
        <v>0</v>
      </c>
      <c r="S43" s="93"/>
      <c r="T43" s="98"/>
      <c r="U43" s="98"/>
      <c r="V43" s="99">
        <f>IF(M43="CZK",R43-(T43/$I$7),R43-U43)</f>
        <v>0</v>
      </c>
      <c r="W43" s="23"/>
    </row>
    <row r="44" spans="1:23" s="50" customFormat="1" ht="13.5" thickBot="1">
      <c r="A44" s="298"/>
      <c r="B44" s="299" t="s">
        <v>113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100">
        <f aca="true" t="shared" si="8" ref="N44:V44">SUM(N43:N43)</f>
        <v>0</v>
      </c>
      <c r="O44" s="100">
        <f t="shared" si="8"/>
        <v>0</v>
      </c>
      <c r="P44" s="100">
        <f t="shared" si="8"/>
        <v>0</v>
      </c>
      <c r="Q44" s="83">
        <f t="shared" si="8"/>
        <v>0</v>
      </c>
      <c r="R44" s="100">
        <f t="shared" si="8"/>
        <v>0</v>
      </c>
      <c r="S44" s="94">
        <f t="shared" si="8"/>
        <v>0</v>
      </c>
      <c r="T44" s="100">
        <f t="shared" si="8"/>
        <v>0</v>
      </c>
      <c r="U44" s="100">
        <f t="shared" si="8"/>
        <v>0</v>
      </c>
      <c r="V44" s="100">
        <f t="shared" si="8"/>
        <v>0</v>
      </c>
      <c r="W44" s="24"/>
    </row>
    <row r="45" spans="1:23" s="50" customFormat="1" ht="13.5" thickBot="1">
      <c r="A45" s="59"/>
      <c r="B45" s="4"/>
      <c r="C45" s="4"/>
      <c r="D45" s="4"/>
      <c r="E45" s="4"/>
      <c r="F45" s="4"/>
      <c r="G45" s="4"/>
      <c r="H45" s="4"/>
      <c r="I45" s="4"/>
      <c r="J45" s="4"/>
      <c r="K45" s="4"/>
      <c r="L45" s="32"/>
      <c r="M45" s="32"/>
      <c r="N45" s="32"/>
      <c r="O45" s="32"/>
      <c r="P45" s="32"/>
      <c r="Q45" s="32"/>
      <c r="R45" s="189"/>
      <c r="S45" s="189"/>
      <c r="T45" s="189"/>
      <c r="U45" s="189"/>
      <c r="V45" s="189"/>
      <c r="W45" s="189"/>
    </row>
    <row r="46" spans="1:43" s="55" customFormat="1" ht="15.75" customHeight="1" thickBot="1">
      <c r="A46" s="33"/>
      <c r="B46" s="60"/>
      <c r="C46" s="34"/>
      <c r="D46" s="34"/>
      <c r="E46" s="35"/>
      <c r="F46" s="35"/>
      <c r="G46" s="35"/>
      <c r="H46" s="35"/>
      <c r="I46" s="34"/>
      <c r="J46" s="34"/>
      <c r="K46" s="36"/>
      <c r="T46" s="353" t="s">
        <v>20</v>
      </c>
      <c r="U46" s="354"/>
      <c r="V46" s="355"/>
      <c r="W46" s="177">
        <f>V40</f>
        <v>656.3074156600603</v>
      </c>
      <c r="X46" s="36"/>
      <c r="AC46" s="36"/>
      <c r="AD46" s="36"/>
      <c r="AE46" s="36"/>
      <c r="AF46" s="36"/>
      <c r="AG46" s="36"/>
      <c r="AH46" s="36"/>
      <c r="AI46" s="36"/>
      <c r="AQ46" s="50"/>
    </row>
    <row r="47" spans="1:43" ht="16.5" customHeight="1" thickBot="1">
      <c r="A47" s="72" t="s">
        <v>31</v>
      </c>
      <c r="B47" s="73"/>
      <c r="C47" s="74"/>
      <c r="D47" s="74"/>
      <c r="E47" s="75"/>
      <c r="F47" s="74"/>
      <c r="G47" s="76"/>
      <c r="H47" s="77"/>
      <c r="I47" s="77"/>
      <c r="J47" s="179"/>
      <c r="K47" s="81"/>
      <c r="L47" s="55"/>
      <c r="T47" s="356" t="s">
        <v>21</v>
      </c>
      <c r="U47" s="357"/>
      <c r="V47" s="358"/>
      <c r="W47" s="177">
        <f>R40-V40</f>
        <v>3729.1739963253985</v>
      </c>
      <c r="X47" s="38"/>
      <c r="AC47" s="38"/>
      <c r="AD47" s="38"/>
      <c r="AE47" s="38"/>
      <c r="AF47" s="38"/>
      <c r="AG47" s="38"/>
      <c r="AH47" s="38"/>
      <c r="AI47" s="38"/>
      <c r="AQ47" s="55"/>
    </row>
    <row r="48" spans="1:43" s="50" customFormat="1" ht="13.5" customHeight="1" thickBot="1">
      <c r="A48" s="78" t="s">
        <v>32</v>
      </c>
      <c r="B48" s="79" t="s">
        <v>91</v>
      </c>
      <c r="C48" s="80"/>
      <c r="D48" s="80"/>
      <c r="E48" s="80"/>
      <c r="F48" s="37"/>
      <c r="G48" s="38"/>
      <c r="H48" s="81"/>
      <c r="I48" s="81"/>
      <c r="J48" s="180"/>
      <c r="K48" s="81"/>
      <c r="L48" s="61"/>
      <c r="T48" s="359" t="s">
        <v>22</v>
      </c>
      <c r="U48" s="360"/>
      <c r="V48" s="361"/>
      <c r="W48" s="178">
        <f>SUMIF(F16:F38,"IV",V16:V38)</f>
        <v>0</v>
      </c>
      <c r="X48" s="36"/>
      <c r="AC48" s="36"/>
      <c r="AD48" s="36"/>
      <c r="AE48" s="36"/>
      <c r="AF48" s="36"/>
      <c r="AG48" s="36"/>
      <c r="AH48" s="36"/>
      <c r="AI48" s="36"/>
      <c r="AQ48" s="49"/>
    </row>
    <row r="49" spans="1:35" s="50" customFormat="1" ht="13.5" customHeight="1" thickBot="1">
      <c r="A49" s="78" t="s">
        <v>92</v>
      </c>
      <c r="B49" s="79" t="s">
        <v>93</v>
      </c>
      <c r="C49" s="80"/>
      <c r="D49" s="80"/>
      <c r="E49" s="80"/>
      <c r="F49" s="34"/>
      <c r="G49" s="36"/>
      <c r="H49" s="80"/>
      <c r="I49" s="80"/>
      <c r="J49" s="181"/>
      <c r="K49" s="80"/>
      <c r="L49" s="61"/>
      <c r="T49" s="359" t="s">
        <v>23</v>
      </c>
      <c r="U49" s="360"/>
      <c r="V49" s="361"/>
      <c r="W49" s="178">
        <f>SUMIF(F16:F38,"NIV",V16:V38)</f>
        <v>834.6428990266214</v>
      </c>
      <c r="X49" s="36"/>
      <c r="AC49" s="36"/>
      <c r="AD49" s="36"/>
      <c r="AE49" s="36"/>
      <c r="AF49" s="36"/>
      <c r="AG49" s="36"/>
      <c r="AH49" s="36"/>
      <c r="AI49" s="36"/>
    </row>
    <row r="50" spans="1:35" s="50" customFormat="1" ht="13.5" customHeight="1">
      <c r="A50" s="78" t="s">
        <v>94</v>
      </c>
      <c r="B50" s="79" t="s">
        <v>95</v>
      </c>
      <c r="C50" s="80"/>
      <c r="D50" s="80"/>
      <c r="E50" s="80"/>
      <c r="F50" s="34"/>
      <c r="G50" s="36"/>
      <c r="H50" s="80"/>
      <c r="I50" s="80"/>
      <c r="J50" s="181"/>
      <c r="K50" s="80"/>
      <c r="L50" s="61"/>
      <c r="S50" s="36"/>
      <c r="T50" s="36"/>
      <c r="U50" s="105" t="s">
        <v>60</v>
      </c>
      <c r="V50" s="291" t="str">
        <f>IF((W48+W49)=W46,"OK","ZKONTROLUJ     NIV/IV ")</f>
        <v>ZKONTROLUJ     NIV/IV </v>
      </c>
      <c r="W50" s="291"/>
      <c r="X50" s="36"/>
      <c r="AC50" s="36"/>
      <c r="AD50" s="36"/>
      <c r="AE50" s="36"/>
      <c r="AF50" s="36"/>
      <c r="AG50" s="36"/>
      <c r="AH50" s="36"/>
      <c r="AI50" s="36"/>
    </row>
    <row r="51" spans="1:43" ht="12.75">
      <c r="A51" s="78" t="s">
        <v>96</v>
      </c>
      <c r="B51" s="79" t="s">
        <v>97</v>
      </c>
      <c r="C51" s="81"/>
      <c r="D51" s="81"/>
      <c r="E51" s="81"/>
      <c r="F51" s="34"/>
      <c r="G51" s="36"/>
      <c r="H51" s="80"/>
      <c r="I51" s="80"/>
      <c r="J51" s="181"/>
      <c r="K51" s="80"/>
      <c r="L51" s="55"/>
      <c r="O51" s="50"/>
      <c r="P51" s="50"/>
      <c r="Q51" s="50"/>
      <c r="R51" s="50"/>
      <c r="S51" s="36"/>
      <c r="T51" s="343" t="s">
        <v>125</v>
      </c>
      <c r="U51" s="343"/>
      <c r="V51" s="343"/>
      <c r="W51" s="343"/>
      <c r="X51" s="39"/>
      <c r="AC51" s="39"/>
      <c r="AD51" s="39"/>
      <c r="AE51" s="39"/>
      <c r="AF51" s="39"/>
      <c r="AG51" s="39"/>
      <c r="AH51" s="39"/>
      <c r="AI51" s="39"/>
      <c r="AQ51" s="50"/>
    </row>
    <row r="52" spans="1:35" ht="12.75">
      <c r="A52" s="78" t="s">
        <v>98</v>
      </c>
      <c r="B52" s="79" t="s">
        <v>99</v>
      </c>
      <c r="C52" s="81"/>
      <c r="D52" s="81"/>
      <c r="E52" s="81"/>
      <c r="F52" s="81"/>
      <c r="G52" s="81"/>
      <c r="H52" s="81"/>
      <c r="I52" s="81"/>
      <c r="J52" s="180"/>
      <c r="K52" s="64"/>
      <c r="L52" s="64"/>
      <c r="M52" s="64"/>
      <c r="O52" s="50"/>
      <c r="P52" s="50"/>
      <c r="Q52" s="50"/>
      <c r="R52" s="50"/>
      <c r="S52" s="62"/>
      <c r="T52" s="341" t="s">
        <v>126</v>
      </c>
      <c r="U52" s="341"/>
      <c r="V52" s="195" t="s">
        <v>127</v>
      </c>
      <c r="W52" s="196" t="s">
        <v>125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t="12.75">
      <c r="A53" s="78" t="s">
        <v>100</v>
      </c>
      <c r="B53" s="79" t="s">
        <v>101</v>
      </c>
      <c r="C53" s="81"/>
      <c r="D53" s="81"/>
      <c r="E53" s="81"/>
      <c r="F53" s="81"/>
      <c r="G53" s="81"/>
      <c r="H53" s="81"/>
      <c r="I53" s="81"/>
      <c r="J53" s="180"/>
      <c r="K53" s="64"/>
      <c r="L53" s="64"/>
      <c r="M53" s="64"/>
      <c r="O53" s="50"/>
      <c r="P53" s="50"/>
      <c r="Q53" s="50"/>
      <c r="R53" s="36"/>
      <c r="S53" s="192"/>
      <c r="T53" s="340" t="s">
        <v>128</v>
      </c>
      <c r="U53" s="340"/>
      <c r="V53" s="197">
        <v>0.85</v>
      </c>
      <c r="W53" s="198">
        <f>V53*W$46</f>
        <v>557.8613033110513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ht="12.75">
      <c r="A54" s="78" t="s">
        <v>102</v>
      </c>
      <c r="B54" s="79" t="s">
        <v>103</v>
      </c>
      <c r="C54" s="81"/>
      <c r="D54" s="81"/>
      <c r="E54" s="81"/>
      <c r="F54" s="81"/>
      <c r="G54" s="81"/>
      <c r="H54" s="81"/>
      <c r="I54" s="81"/>
      <c r="J54" s="180"/>
      <c r="K54" s="64"/>
      <c r="L54" s="64"/>
      <c r="M54" s="64"/>
      <c r="R54" s="36"/>
      <c r="S54" s="192"/>
      <c r="T54" s="341" t="s">
        <v>129</v>
      </c>
      <c r="U54" s="341"/>
      <c r="V54" s="197">
        <v>0.05</v>
      </c>
      <c r="W54" s="198">
        <f>V54*W$46</f>
        <v>32.81537078300302</v>
      </c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12.75">
      <c r="A55" s="78"/>
      <c r="B55" s="79" t="s">
        <v>104</v>
      </c>
      <c r="C55" s="81"/>
      <c r="D55" s="81"/>
      <c r="E55" s="81"/>
      <c r="F55" s="81"/>
      <c r="G55" s="81"/>
      <c r="H55" s="81"/>
      <c r="I55" s="81"/>
      <c r="J55" s="180"/>
      <c r="K55" s="64"/>
      <c r="L55" s="64"/>
      <c r="M55" s="64"/>
      <c r="R55" s="36"/>
      <c r="S55" s="193"/>
      <c r="T55" s="340" t="s">
        <v>130</v>
      </c>
      <c r="U55" s="340"/>
      <c r="V55" s="197">
        <f>1-(V53+V54)</f>
        <v>0.09999999999999998</v>
      </c>
      <c r="W55" s="198">
        <f>V55*W$46</f>
        <v>65.63074156600602</v>
      </c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12.75">
      <c r="A56" s="182"/>
      <c r="B56" s="79" t="s">
        <v>105</v>
      </c>
      <c r="C56" s="81"/>
      <c r="D56" s="81"/>
      <c r="E56" s="81"/>
      <c r="F56" s="81"/>
      <c r="G56" s="81"/>
      <c r="H56" s="81"/>
      <c r="I56" s="81"/>
      <c r="J56" s="180"/>
      <c r="K56" s="64"/>
      <c r="L56" s="64"/>
      <c r="M56" s="64"/>
      <c r="R56" s="36"/>
      <c r="S56" s="193"/>
      <c r="T56" s="340" t="s">
        <v>71</v>
      </c>
      <c r="U56" s="340"/>
      <c r="V56" s="199">
        <f>SUM(V53:V55)</f>
        <v>1</v>
      </c>
      <c r="W56" s="198">
        <f>SUM(W53:W55)</f>
        <v>656.3074156600603</v>
      </c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13.5" thickBot="1">
      <c r="A57" s="183"/>
      <c r="B57" s="82"/>
      <c r="C57" s="82"/>
      <c r="D57" s="82"/>
      <c r="E57" s="82"/>
      <c r="F57" s="82"/>
      <c r="G57" s="82"/>
      <c r="H57" s="82"/>
      <c r="I57" s="82"/>
      <c r="J57" s="184"/>
      <c r="K57" s="64"/>
      <c r="L57" s="64"/>
      <c r="M57" s="64"/>
      <c r="R57" s="62"/>
      <c r="S57" s="193"/>
      <c r="W57" s="62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1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O58" s="342" t="s">
        <v>121</v>
      </c>
      <c r="P58" s="342"/>
      <c r="Q58" s="342"/>
      <c r="R58" s="342"/>
      <c r="S58" s="192"/>
      <c r="T58" s="342" t="s">
        <v>24</v>
      </c>
      <c r="U58" s="342"/>
      <c r="V58" s="342"/>
      <c r="W58" s="342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3:35" ht="12.75">
      <c r="C59" s="64"/>
      <c r="D59" s="64"/>
      <c r="E59" s="40"/>
      <c r="F59" s="40"/>
      <c r="G59" s="40"/>
      <c r="H59" s="40"/>
      <c r="I59" s="41"/>
      <c r="J59" s="42"/>
      <c r="K59" s="41"/>
      <c r="L59" s="41"/>
      <c r="M59" s="41"/>
      <c r="N59" s="41"/>
      <c r="O59" s="344" t="s">
        <v>170</v>
      </c>
      <c r="P59" s="345"/>
      <c r="Q59" s="345"/>
      <c r="R59" s="346"/>
      <c r="S59" s="176"/>
      <c r="T59" s="344" t="s">
        <v>122</v>
      </c>
      <c r="U59" s="345"/>
      <c r="V59" s="345"/>
      <c r="W59" s="346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3:35" ht="33.75" customHeight="1">
      <c r="C60" s="61"/>
      <c r="D60" s="61"/>
      <c r="E60" s="40"/>
      <c r="F60" s="40"/>
      <c r="G60" s="40"/>
      <c r="H60" s="40"/>
      <c r="I60" s="41"/>
      <c r="J60" s="42"/>
      <c r="K60" s="41"/>
      <c r="L60" s="41"/>
      <c r="M60" s="41"/>
      <c r="N60" s="41"/>
      <c r="O60" s="347"/>
      <c r="P60" s="348"/>
      <c r="Q60" s="348"/>
      <c r="R60" s="349"/>
      <c r="S60" s="176"/>
      <c r="T60" s="347"/>
      <c r="U60" s="348"/>
      <c r="V60" s="348"/>
      <c r="W60" s="349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5:23" ht="12.75">
      <c r="O61" s="347"/>
      <c r="P61" s="348"/>
      <c r="Q61" s="348"/>
      <c r="R61" s="349"/>
      <c r="T61" s="347"/>
      <c r="U61" s="348"/>
      <c r="V61" s="348"/>
      <c r="W61" s="349"/>
    </row>
    <row r="62" spans="15:23" ht="12.75">
      <c r="O62" s="350"/>
      <c r="P62" s="351"/>
      <c r="Q62" s="351"/>
      <c r="R62" s="352"/>
      <c r="T62" s="350"/>
      <c r="U62" s="351"/>
      <c r="V62" s="351"/>
      <c r="W62" s="352"/>
    </row>
    <row r="63" spans="15:23" ht="12.75">
      <c r="O63" s="331" t="s">
        <v>123</v>
      </c>
      <c r="P63" s="332"/>
      <c r="Q63" s="332"/>
      <c r="R63" s="333"/>
      <c r="T63" s="331" t="s">
        <v>123</v>
      </c>
      <c r="U63" s="332"/>
      <c r="V63" s="332"/>
      <c r="W63" s="333"/>
    </row>
    <row r="64" spans="15:23" ht="12.75">
      <c r="O64" s="334"/>
      <c r="P64" s="335"/>
      <c r="Q64" s="335"/>
      <c r="R64" s="336"/>
      <c r="T64" s="334"/>
      <c r="U64" s="335"/>
      <c r="V64" s="335"/>
      <c r="W64" s="336"/>
    </row>
    <row r="65" spans="15:23" ht="12.75">
      <c r="O65" s="337"/>
      <c r="P65" s="338"/>
      <c r="Q65" s="338"/>
      <c r="R65" s="339"/>
      <c r="T65" s="337"/>
      <c r="U65" s="338"/>
      <c r="V65" s="338"/>
      <c r="W65" s="339"/>
    </row>
  </sheetData>
  <sheetProtection/>
  <mergeCells count="67">
    <mergeCell ref="T51:W51"/>
    <mergeCell ref="O59:R62"/>
    <mergeCell ref="T59:W62"/>
    <mergeCell ref="T46:V46"/>
    <mergeCell ref="T47:V47"/>
    <mergeCell ref="T48:V48"/>
    <mergeCell ref="T49:V49"/>
    <mergeCell ref="O58:R58"/>
    <mergeCell ref="T55:U55"/>
    <mergeCell ref="T53:U53"/>
    <mergeCell ref="O63:R65"/>
    <mergeCell ref="T56:U56"/>
    <mergeCell ref="T52:U52"/>
    <mergeCell ref="T63:W65"/>
    <mergeCell ref="T54:U54"/>
    <mergeCell ref="T58:W58"/>
    <mergeCell ref="A12:A14"/>
    <mergeCell ref="A37:A38"/>
    <mergeCell ref="A16:A29"/>
    <mergeCell ref="A32:A36"/>
    <mergeCell ref="B29:P29"/>
    <mergeCell ref="B36:P36"/>
    <mergeCell ref="B40:N40"/>
    <mergeCell ref="B38:P38"/>
    <mergeCell ref="T11:W11"/>
    <mergeCell ref="B11:S11"/>
    <mergeCell ref="I8:K8"/>
    <mergeCell ref="B12:B14"/>
    <mergeCell ref="C13:C14"/>
    <mergeCell ref="K12:K14"/>
    <mergeCell ref="L12:L14"/>
    <mergeCell ref="E13:E14"/>
    <mergeCell ref="F13:F14"/>
    <mergeCell ref="B7:C9"/>
    <mergeCell ref="G12:G14"/>
    <mergeCell ref="I13:I14"/>
    <mergeCell ref="V50:W50"/>
    <mergeCell ref="R39:S39"/>
    <mergeCell ref="A39:K39"/>
    <mergeCell ref="O40:Q40"/>
    <mergeCell ref="A43:A44"/>
    <mergeCell ref="B44:M44"/>
    <mergeCell ref="T41:W41"/>
    <mergeCell ref="R41:S41"/>
    <mergeCell ref="B3:E3"/>
    <mergeCell ref="F4:G4"/>
    <mergeCell ref="I7:K7"/>
    <mergeCell ref="I4:Q4"/>
    <mergeCell ref="F3:G3"/>
    <mergeCell ref="I3:Q3"/>
    <mergeCell ref="D7:D9"/>
    <mergeCell ref="B6:C6"/>
    <mergeCell ref="B4:E4"/>
    <mergeCell ref="C12:F12"/>
    <mergeCell ref="T12:U13"/>
    <mergeCell ref="T39:U39"/>
    <mergeCell ref="V39:W39"/>
    <mergeCell ref="R12:R14"/>
    <mergeCell ref="S12:S14"/>
    <mergeCell ref="V12:V14"/>
    <mergeCell ref="W12:W14"/>
    <mergeCell ref="D13:D14"/>
    <mergeCell ref="J13:J14"/>
    <mergeCell ref="N12:Q13"/>
    <mergeCell ref="M12:M14"/>
    <mergeCell ref="I12:J12"/>
    <mergeCell ref="H12:H14"/>
  </mergeCells>
  <conditionalFormatting sqref="T16:T28 T37 T43 T30:T35">
    <cfRule type="expression" priority="1" dxfId="3" stopIfTrue="1">
      <formula>M16="EUR"</formula>
    </cfRule>
  </conditionalFormatting>
  <conditionalFormatting sqref="U16:U28 U37 U43 U30:U35">
    <cfRule type="expression" priority="3" dxfId="0" stopIfTrue="1">
      <formula>M16="CZK"</formula>
    </cfRule>
  </conditionalFormatting>
  <dataValidations count="6">
    <dataValidation type="custom" allowBlank="1" showInputMessage="1" showErrorMessage="1" sqref="R40:V40">
      <formula1>R40</formula1>
    </dataValidation>
    <dataValidation type="list" allowBlank="1" showInputMessage="1" showErrorMessage="1" sqref="M16:M28 M43 M37 M30:M35">
      <formula1>"CZK,EUR"</formula1>
    </dataValidation>
    <dataValidation type="list" allowBlank="1" showInputMessage="1" showErrorMessage="1" sqref="F43 F37 F16:F28 F30:F35">
      <formula1>"IV, NIV"</formula1>
    </dataValidation>
    <dataValidation type="list" allowBlank="1" showInputMessage="1" showErrorMessage="1" sqref="K24:K28">
      <formula1>#REF!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3 D16:D28 D37 D30:D35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</oddFooter>
  </headerFooter>
  <colBreaks count="2" manualBreakCount="2">
    <brk id="19" max="71" man="1"/>
    <brk id="23" max="9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411"/>
  <sheetViews>
    <sheetView zoomScale="75" zoomScaleNormal="75" zoomScalePageLayoutView="0" workbookViewId="0" topLeftCell="A5">
      <selection activeCell="A40" sqref="A40:A44"/>
    </sheetView>
  </sheetViews>
  <sheetFormatPr defaultColWidth="11.421875" defaultRowHeight="12.75"/>
  <cols>
    <col min="1" max="1" width="42.00390625" style="161" customWidth="1"/>
    <col min="2" max="2" width="18.57421875" style="117" customWidth="1"/>
    <col min="3" max="3" width="22.7109375" style="117" customWidth="1"/>
    <col min="4" max="4" width="18.57421875" style="117" customWidth="1"/>
    <col min="5" max="5" width="17.7109375" style="117" customWidth="1"/>
    <col min="6" max="6" width="18.28125" style="117" customWidth="1"/>
    <col min="7" max="7" width="14.421875" style="117" customWidth="1"/>
    <col min="8" max="9" width="13.57421875" style="117" customWidth="1"/>
    <col min="10" max="11" width="14.57421875" style="117" customWidth="1"/>
    <col min="12" max="16384" width="11.421875" style="117" customWidth="1"/>
  </cols>
  <sheetData>
    <row r="1" spans="1:3" ht="21" customHeight="1">
      <c r="A1" s="115" t="s">
        <v>86</v>
      </c>
      <c r="B1" s="115"/>
      <c r="C1" s="116"/>
    </row>
    <row r="2" spans="1:3" ht="21" customHeight="1">
      <c r="A2" s="115"/>
      <c r="B2" s="115"/>
      <c r="C2" s="116"/>
    </row>
    <row r="3" spans="1:3" ht="21" customHeight="1" thickBot="1">
      <c r="A3" s="115"/>
      <c r="B3" s="115"/>
      <c r="C3" s="116"/>
    </row>
    <row r="4" spans="1:7" ht="21" customHeight="1" thickBot="1">
      <c r="A4" s="166" t="s">
        <v>63</v>
      </c>
      <c r="B4" s="167"/>
      <c r="C4" s="168"/>
      <c r="D4" s="169"/>
      <c r="E4" s="169"/>
      <c r="F4" s="169"/>
      <c r="G4" s="170"/>
    </row>
    <row r="5" spans="1:3" ht="21" customHeight="1">
      <c r="A5" s="115"/>
      <c r="B5" s="115"/>
      <c r="C5" s="116"/>
    </row>
    <row r="6" spans="1:8" ht="21" customHeight="1">
      <c r="A6" s="115"/>
      <c r="B6" s="370" t="s">
        <v>87</v>
      </c>
      <c r="C6" s="370"/>
      <c r="D6" s="370"/>
      <c r="E6" s="370"/>
      <c r="F6" s="370"/>
      <c r="G6" s="370"/>
      <c r="H6" s="370"/>
    </row>
    <row r="7" spans="1:8" ht="21" customHeight="1">
      <c r="A7" s="115"/>
      <c r="B7" s="380" t="s">
        <v>124</v>
      </c>
      <c r="C7" s="380"/>
      <c r="D7" s="380"/>
      <c r="E7" s="380"/>
      <c r="F7" s="380"/>
      <c r="G7" s="380"/>
      <c r="H7" s="171"/>
    </row>
    <row r="8" spans="1:3" ht="21" customHeight="1" thickBot="1">
      <c r="A8" s="115"/>
      <c r="B8" s="115"/>
      <c r="C8" s="116"/>
    </row>
    <row r="9" spans="1:7" ht="21" customHeight="1" thickBot="1">
      <c r="A9" s="166" t="s">
        <v>64</v>
      </c>
      <c r="B9" s="377"/>
      <c r="C9" s="378"/>
      <c r="D9" s="378"/>
      <c r="E9" s="378"/>
      <c r="F9" s="378"/>
      <c r="G9" s="379"/>
    </row>
    <row r="10" spans="1:7" ht="21" customHeight="1" thickBot="1">
      <c r="A10" s="166" t="s">
        <v>26</v>
      </c>
      <c r="B10" s="377"/>
      <c r="C10" s="378"/>
      <c r="D10" s="378"/>
      <c r="E10" s="378"/>
      <c r="F10" s="378"/>
      <c r="G10" s="379"/>
    </row>
    <row r="11" spans="1:7" ht="21" customHeight="1" thickBot="1">
      <c r="A11" s="166" t="s">
        <v>65</v>
      </c>
      <c r="B11" s="377"/>
      <c r="C11" s="378"/>
      <c r="D11" s="378"/>
      <c r="E11" s="378"/>
      <c r="F11" s="378"/>
      <c r="G11" s="379"/>
    </row>
    <row r="12" spans="1:3" ht="21" customHeight="1">
      <c r="A12" s="115"/>
      <c r="B12" s="115"/>
      <c r="C12" s="116"/>
    </row>
    <row r="13" spans="1:3" ht="21" customHeight="1">
      <c r="A13" s="115"/>
      <c r="B13" s="115"/>
      <c r="C13" s="115"/>
    </row>
    <row r="14" spans="1:11" ht="15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18"/>
    </row>
    <row r="15" spans="1:11" ht="16.5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2"/>
      <c r="K15" s="118"/>
    </row>
    <row r="16" spans="1:11" ht="39" thickBot="1">
      <c r="A16" s="371" t="s">
        <v>72</v>
      </c>
      <c r="B16" s="125" t="s">
        <v>66</v>
      </c>
      <c r="C16" s="126" t="s">
        <v>85</v>
      </c>
      <c r="D16" s="126" t="s">
        <v>84</v>
      </c>
      <c r="E16" s="126" t="s">
        <v>67</v>
      </c>
      <c r="F16" s="126" t="s">
        <v>68</v>
      </c>
      <c r="G16" s="127" t="s">
        <v>69</v>
      </c>
      <c r="H16" s="373" t="s">
        <v>61</v>
      </c>
      <c r="I16" s="374"/>
      <c r="J16" s="128"/>
      <c r="K16" s="118"/>
    </row>
    <row r="17" spans="1:11" ht="15" thickBot="1">
      <c r="A17" s="372"/>
      <c r="B17" s="125" t="s">
        <v>78</v>
      </c>
      <c r="C17" s="126" t="s">
        <v>79</v>
      </c>
      <c r="D17" s="126" t="s">
        <v>80</v>
      </c>
      <c r="E17" s="126" t="s">
        <v>81</v>
      </c>
      <c r="F17" s="126" t="s">
        <v>82</v>
      </c>
      <c r="G17" s="127" t="s">
        <v>83</v>
      </c>
      <c r="H17" s="375"/>
      <c r="I17" s="376"/>
      <c r="J17" s="128"/>
      <c r="K17" s="118"/>
    </row>
    <row r="18" spans="1:11" ht="22.5" customHeight="1">
      <c r="A18" s="119" t="s">
        <v>106</v>
      </c>
      <c r="B18" s="129">
        <v>6000</v>
      </c>
      <c r="C18" s="130">
        <v>0</v>
      </c>
      <c r="D18" s="131">
        <f>'Soupiska výdajů'!V29</f>
        <v>558.5786325788672</v>
      </c>
      <c r="E18" s="131">
        <f>C18+D18</f>
        <v>558.5786325788672</v>
      </c>
      <c r="F18" s="132">
        <f>IF(B18=0,0,IF(E18=0,"--",+E18/B18))</f>
        <v>0.09309643876314454</v>
      </c>
      <c r="G18" s="133">
        <f>B18-E18</f>
        <v>5441.421367421133</v>
      </c>
      <c r="H18" s="381" t="str">
        <f>IF(G18&gt;-0.0000000000000000001,"OK","NUTNÝ DODATEK")</f>
        <v>OK</v>
      </c>
      <c r="I18" s="381"/>
      <c r="J18" s="122"/>
      <c r="K18" s="118"/>
    </row>
    <row r="19" spans="1:11" ht="23.25" customHeight="1">
      <c r="A19" s="119" t="s">
        <v>107</v>
      </c>
      <c r="B19" s="134">
        <v>0</v>
      </c>
      <c r="C19" s="135">
        <v>0</v>
      </c>
      <c r="D19" s="131">
        <f>'Soupiska výdajů'!V36</f>
        <v>97.72878308119307</v>
      </c>
      <c r="E19" s="131">
        <f>C19+D19</f>
        <v>97.72878308119307</v>
      </c>
      <c r="F19" s="132">
        <f>IF(B19=0,0,IF(E19=0,"--",+E19/B19))</f>
        <v>0</v>
      </c>
      <c r="G19" s="133">
        <f>B19-E19</f>
        <v>-97.72878308119307</v>
      </c>
      <c r="H19" s="367" t="str">
        <f>IF(G19&gt;-0.0000000000000000001,"OK","NUTNÝ SOUHLAS LP")</f>
        <v>NUTNÝ SOUHLAS LP</v>
      </c>
      <c r="I19" s="367"/>
      <c r="J19" s="122"/>
      <c r="K19" s="118"/>
    </row>
    <row r="20" spans="1:11" ht="20.25" customHeight="1" thickBot="1">
      <c r="A20" s="120" t="s">
        <v>108</v>
      </c>
      <c r="B20" s="134">
        <v>0</v>
      </c>
      <c r="C20" s="135">
        <v>0</v>
      </c>
      <c r="D20" s="131">
        <f>'Soupiska výdajů'!V38</f>
        <v>0</v>
      </c>
      <c r="E20" s="131">
        <f>C20+D20</f>
        <v>0</v>
      </c>
      <c r="F20" s="132">
        <f>IF(B20=0,0,IF(E20=0,"--",+E20/B20))</f>
        <v>0</v>
      </c>
      <c r="G20" s="133">
        <f>B20-E20</f>
        <v>0</v>
      </c>
      <c r="H20" s="367" t="str">
        <f>IF(G20&gt;-0.0000000000000000001,"OK","NUTNÝ SOUHLAS LP")</f>
        <v>OK</v>
      </c>
      <c r="I20" s="367"/>
      <c r="J20" s="122"/>
      <c r="K20" s="118"/>
    </row>
    <row r="21" spans="1:10" ht="20.25" customHeight="1" thickBot="1">
      <c r="A21" s="162" t="s">
        <v>71</v>
      </c>
      <c r="B21" s="138">
        <f>SUM(B18:B20)</f>
        <v>6000</v>
      </c>
      <c r="C21" s="138">
        <f>SUM(C18:C20)</f>
        <v>0</v>
      </c>
      <c r="D21" s="139">
        <f>SUM(D18:D20)</f>
        <v>656.3074156600603</v>
      </c>
      <c r="E21" s="139">
        <f>SUM(E18:E20)</f>
        <v>656.3074156600603</v>
      </c>
      <c r="F21" s="140" t="s">
        <v>62</v>
      </c>
      <c r="G21" s="141">
        <f>SUM(G18:G20)</f>
        <v>5343.69258433994</v>
      </c>
      <c r="H21" s="368" t="s">
        <v>70</v>
      </c>
      <c r="I21" s="369"/>
      <c r="J21" s="136"/>
    </row>
    <row r="22" spans="1:10" ht="20.25" customHeight="1">
      <c r="A22" s="185"/>
      <c r="B22" s="186"/>
      <c r="C22" s="186"/>
      <c r="D22" s="187"/>
      <c r="E22" s="187"/>
      <c r="F22" s="188"/>
      <c r="G22" s="186"/>
      <c r="H22" s="151"/>
      <c r="I22" s="151"/>
      <c r="J22" s="136"/>
    </row>
    <row r="23" spans="1:10" ht="20.25" customHeight="1">
      <c r="A23" s="185"/>
      <c r="B23" s="186"/>
      <c r="C23" s="186"/>
      <c r="D23" s="187"/>
      <c r="E23" s="187"/>
      <c r="F23" s="188"/>
      <c r="G23" s="186"/>
      <c r="H23" s="151"/>
      <c r="I23" s="151"/>
      <c r="J23" s="136"/>
    </row>
    <row r="24" spans="1:10" ht="12.75">
      <c r="A24" s="165" t="s">
        <v>73</v>
      </c>
      <c r="B24" s="136"/>
      <c r="C24" s="136"/>
      <c r="D24" s="136"/>
      <c r="E24" s="136"/>
      <c r="F24" s="142"/>
      <c r="G24" s="136"/>
      <c r="H24" s="136"/>
      <c r="I24" s="136"/>
      <c r="J24" s="136"/>
    </row>
    <row r="25" spans="1:10" ht="12.75">
      <c r="A25" s="136" t="s">
        <v>109</v>
      </c>
      <c r="B25" s="136"/>
      <c r="C25" s="136"/>
      <c r="D25" s="136"/>
      <c r="E25" s="136"/>
      <c r="F25" s="142"/>
      <c r="G25" s="136"/>
      <c r="H25" s="136"/>
      <c r="I25" s="136"/>
      <c r="J25" s="136"/>
    </row>
    <row r="26" spans="1:10" ht="12.75">
      <c r="A26" s="136"/>
      <c r="B26" s="136"/>
      <c r="C26" s="136"/>
      <c r="D26" s="136"/>
      <c r="E26" s="136"/>
      <c r="F26" s="142"/>
      <c r="G26" s="136"/>
      <c r="H26" s="136"/>
      <c r="I26" s="136"/>
      <c r="J26" s="136"/>
    </row>
    <row r="27" spans="1:10" ht="12.75">
      <c r="A27" s="136"/>
      <c r="B27" s="136"/>
      <c r="C27" s="136"/>
      <c r="D27" s="136"/>
      <c r="E27" s="136"/>
      <c r="F27" s="142"/>
      <c r="G27" s="136"/>
      <c r="H27" s="136"/>
      <c r="I27" s="136"/>
      <c r="J27" s="136"/>
    </row>
    <row r="28" spans="1:10" ht="13.5" thickBot="1">
      <c r="A28" s="136"/>
      <c r="B28" s="136"/>
      <c r="C28" s="136"/>
      <c r="D28" s="136"/>
      <c r="E28" s="136"/>
      <c r="F28" s="142"/>
      <c r="G28" s="136"/>
      <c r="H28" s="136"/>
      <c r="I28" s="136"/>
      <c r="J28" s="136"/>
    </row>
    <row r="29" spans="1:10" ht="21.75" customHeight="1" thickBot="1">
      <c r="A29" s="163" t="s">
        <v>74</v>
      </c>
      <c r="B29" s="365"/>
      <c r="C29" s="366"/>
      <c r="D29" s="163" t="s">
        <v>76</v>
      </c>
      <c r="E29" s="163"/>
      <c r="F29" s="164" t="s">
        <v>77</v>
      </c>
      <c r="G29" s="365"/>
      <c r="H29" s="366"/>
      <c r="I29" s="136"/>
      <c r="J29" s="136"/>
    </row>
    <row r="30" spans="1:10" ht="23.25" customHeight="1" thickBot="1">
      <c r="A30" s="163" t="s">
        <v>75</v>
      </c>
      <c r="B30" s="365"/>
      <c r="C30" s="366"/>
      <c r="D30" s="163" t="s">
        <v>76</v>
      </c>
      <c r="E30" s="163"/>
      <c r="F30" s="164" t="s">
        <v>77</v>
      </c>
      <c r="G30" s="365"/>
      <c r="H30" s="366"/>
      <c r="I30" s="136"/>
      <c r="J30" s="136"/>
    </row>
    <row r="31" spans="1:10" ht="30" customHeight="1">
      <c r="A31" s="143"/>
      <c r="B31" s="144"/>
      <c r="C31" s="144"/>
      <c r="D31" s="144"/>
      <c r="E31" s="145"/>
      <c r="F31" s="144"/>
      <c r="G31" s="144"/>
      <c r="H31" s="144"/>
      <c r="I31" s="144"/>
      <c r="J31" s="136"/>
    </row>
    <row r="32" spans="1:10" ht="20.25" customHeight="1">
      <c r="A32" s="143"/>
      <c r="B32" s="146"/>
      <c r="C32" s="146"/>
      <c r="D32" s="146"/>
      <c r="E32" s="145"/>
      <c r="F32" s="147"/>
      <c r="G32" s="145"/>
      <c r="H32" s="145"/>
      <c r="I32" s="145"/>
      <c r="J32" s="136"/>
    </row>
    <row r="33" spans="1:10" ht="12.75">
      <c r="A33" s="362"/>
      <c r="B33" s="363"/>
      <c r="C33" s="364"/>
      <c r="D33" s="150"/>
      <c r="E33" s="149"/>
      <c r="F33" s="145"/>
      <c r="G33" s="145"/>
      <c r="H33" s="145"/>
      <c r="I33" s="145"/>
      <c r="J33" s="151"/>
    </row>
    <row r="34" spans="1:10" ht="30" customHeight="1">
      <c r="A34" s="362"/>
      <c r="B34" s="364"/>
      <c r="C34" s="364"/>
      <c r="D34" s="144"/>
      <c r="E34" s="144"/>
      <c r="F34" s="144"/>
      <c r="G34" s="144"/>
      <c r="H34" s="144"/>
      <c r="I34" s="144"/>
      <c r="J34" s="136"/>
    </row>
    <row r="35" spans="1:10" ht="30" customHeight="1">
      <c r="A35" s="362"/>
      <c r="B35" s="364"/>
      <c r="C35" s="364"/>
      <c r="D35" s="144"/>
      <c r="E35" s="152"/>
      <c r="F35" s="144"/>
      <c r="G35" s="144"/>
      <c r="H35" s="144"/>
      <c r="I35" s="144"/>
      <c r="J35" s="136"/>
    </row>
    <row r="36" spans="1:10" ht="30" customHeight="1">
      <c r="A36" s="362"/>
      <c r="B36" s="364"/>
      <c r="C36" s="364"/>
      <c r="D36" s="144"/>
      <c r="E36" s="144"/>
      <c r="F36" s="144"/>
      <c r="G36" s="144"/>
      <c r="H36" s="144"/>
      <c r="I36" s="144"/>
      <c r="J36" s="136"/>
    </row>
    <row r="37" spans="1:10" ht="30" customHeight="1">
      <c r="A37" s="153"/>
      <c r="B37" s="144"/>
      <c r="C37" s="144"/>
      <c r="D37" s="144"/>
      <c r="E37" s="144"/>
      <c r="F37" s="144"/>
      <c r="G37" s="144"/>
      <c r="H37" s="144"/>
      <c r="I37" s="144"/>
      <c r="J37" s="136"/>
    </row>
    <row r="38" spans="1:10" ht="20.25" customHeight="1">
      <c r="A38" s="143"/>
      <c r="B38" s="146"/>
      <c r="C38" s="146"/>
      <c r="D38" s="146"/>
      <c r="E38" s="146"/>
      <c r="F38" s="146"/>
      <c r="G38" s="146"/>
      <c r="H38" s="146"/>
      <c r="I38" s="146"/>
      <c r="J38" s="136"/>
    </row>
    <row r="39" spans="1:10" ht="20.25" customHeight="1">
      <c r="A39" s="154"/>
      <c r="B39" s="155"/>
      <c r="C39" s="156"/>
      <c r="D39" s="156"/>
      <c r="E39" s="156"/>
      <c r="F39" s="156"/>
      <c r="G39" s="156"/>
      <c r="H39" s="156"/>
      <c r="I39" s="156"/>
      <c r="J39" s="137"/>
    </row>
    <row r="40" spans="1:10" ht="12.75">
      <c r="A40" s="154"/>
      <c r="B40" s="148"/>
      <c r="C40" s="148"/>
      <c r="D40" s="148"/>
      <c r="E40" s="148"/>
      <c r="F40" s="148"/>
      <c r="G40" s="148"/>
      <c r="H40" s="148"/>
      <c r="I40" s="148"/>
      <c r="J40" s="136"/>
    </row>
    <row r="41" spans="1:10" ht="15">
      <c r="A41" s="157"/>
      <c r="B41" s="148"/>
      <c r="C41" s="148"/>
      <c r="D41" s="148"/>
      <c r="E41" s="148"/>
      <c r="F41" s="148"/>
      <c r="G41" s="148"/>
      <c r="H41" s="148"/>
      <c r="I41" s="148"/>
      <c r="J41" s="136"/>
    </row>
    <row r="42" spans="1:10" ht="12.75">
      <c r="A42" s="154"/>
      <c r="B42" s="148"/>
      <c r="C42" s="148"/>
      <c r="D42" s="148"/>
      <c r="E42" s="148"/>
      <c r="F42" s="148"/>
      <c r="G42" s="148"/>
      <c r="H42" s="148"/>
      <c r="I42" s="148"/>
      <c r="J42" s="136"/>
    </row>
    <row r="43" spans="1:10" ht="12.75">
      <c r="A43" s="154"/>
      <c r="B43" s="158"/>
      <c r="C43" s="158"/>
      <c r="D43" s="150"/>
      <c r="E43" s="150"/>
      <c r="F43" s="150"/>
      <c r="G43" s="158"/>
      <c r="H43" s="158"/>
      <c r="I43" s="158"/>
      <c r="J43" s="151"/>
    </row>
    <row r="44" spans="1:10" ht="30" customHeight="1">
      <c r="A44" s="153"/>
      <c r="B44" s="144"/>
      <c r="C44" s="144"/>
      <c r="D44" s="144"/>
      <c r="E44" s="144"/>
      <c r="F44" s="144"/>
      <c r="G44" s="144"/>
      <c r="H44" s="144"/>
      <c r="I44" s="144"/>
      <c r="J44" s="136"/>
    </row>
    <row r="45" spans="1:10" ht="30.75" customHeight="1">
      <c r="A45" s="153"/>
      <c r="B45" s="144"/>
      <c r="C45" s="144"/>
      <c r="D45" s="144"/>
      <c r="E45" s="152"/>
      <c r="F45" s="144"/>
      <c r="G45" s="144"/>
      <c r="H45" s="144"/>
      <c r="I45" s="144"/>
      <c r="J45" s="136"/>
    </row>
    <row r="46" spans="1:10" ht="30" customHeight="1">
      <c r="A46" s="153"/>
      <c r="B46" s="144"/>
      <c r="C46" s="144"/>
      <c r="D46" s="144"/>
      <c r="E46" s="144"/>
      <c r="F46" s="144"/>
      <c r="G46" s="144"/>
      <c r="H46" s="144"/>
      <c r="I46" s="144"/>
      <c r="J46" s="136"/>
    </row>
    <row r="47" spans="1:10" ht="30" customHeight="1">
      <c r="A47" s="153"/>
      <c r="B47" s="144"/>
      <c r="C47" s="144"/>
      <c r="D47" s="144"/>
      <c r="E47" s="144"/>
      <c r="F47" s="144"/>
      <c r="G47" s="144"/>
      <c r="H47" s="144"/>
      <c r="I47" s="144"/>
      <c r="J47" s="136"/>
    </row>
    <row r="48" spans="1:10" ht="20.25" customHeight="1">
      <c r="A48" s="143"/>
      <c r="B48" s="146"/>
      <c r="C48" s="146"/>
      <c r="D48" s="146"/>
      <c r="E48" s="146"/>
      <c r="F48" s="146"/>
      <c r="G48" s="146"/>
      <c r="H48" s="146"/>
      <c r="I48" s="146"/>
      <c r="J48" s="136"/>
    </row>
    <row r="49" spans="1:10" ht="20.25" customHeight="1">
      <c r="A49" s="154"/>
      <c r="B49" s="155"/>
      <c r="C49" s="156"/>
      <c r="D49" s="156"/>
      <c r="E49" s="156"/>
      <c r="F49" s="156"/>
      <c r="G49" s="156"/>
      <c r="H49" s="156"/>
      <c r="I49" s="156"/>
      <c r="J49" s="137"/>
    </row>
    <row r="50" spans="1:10" ht="12.75">
      <c r="A50" s="154"/>
      <c r="B50" s="148"/>
      <c r="C50" s="148"/>
      <c r="D50" s="148"/>
      <c r="E50" s="148"/>
      <c r="F50" s="148"/>
      <c r="G50" s="148"/>
      <c r="H50" s="148"/>
      <c r="I50" s="148"/>
      <c r="J50" s="136"/>
    </row>
    <row r="51" spans="1:10" ht="12.75">
      <c r="A51" s="154"/>
      <c r="B51" s="148"/>
      <c r="C51" s="148"/>
      <c r="D51" s="148"/>
      <c r="E51" s="148"/>
      <c r="F51" s="148"/>
      <c r="G51" s="148"/>
      <c r="H51" s="148"/>
      <c r="I51" s="148"/>
      <c r="J51" s="136"/>
    </row>
    <row r="52" spans="1:10" ht="12.75">
      <c r="A52" s="154"/>
      <c r="B52" s="148"/>
      <c r="C52" s="148"/>
      <c r="D52" s="148"/>
      <c r="E52" s="148"/>
      <c r="F52" s="148"/>
      <c r="G52" s="148"/>
      <c r="H52" s="148"/>
      <c r="I52" s="148"/>
      <c r="J52" s="136"/>
    </row>
    <row r="53" spans="1:10" ht="12.75">
      <c r="A53" s="154"/>
      <c r="B53" s="148"/>
      <c r="C53" s="148"/>
      <c r="D53" s="148"/>
      <c r="E53" s="148"/>
      <c r="F53" s="148"/>
      <c r="G53" s="148"/>
      <c r="H53" s="148"/>
      <c r="I53" s="148"/>
      <c r="J53" s="136"/>
    </row>
    <row r="54" spans="1:10" ht="12.75">
      <c r="A54" s="154"/>
      <c r="B54" s="148"/>
      <c r="C54" s="148"/>
      <c r="D54" s="148"/>
      <c r="E54" s="148"/>
      <c r="F54" s="148"/>
      <c r="G54" s="148"/>
      <c r="H54" s="148"/>
      <c r="I54" s="148"/>
      <c r="J54" s="136"/>
    </row>
    <row r="55" spans="1:10" ht="12.75">
      <c r="A55" s="154"/>
      <c r="B55" s="148"/>
      <c r="C55" s="148"/>
      <c r="D55" s="148"/>
      <c r="E55" s="148"/>
      <c r="F55" s="148"/>
      <c r="G55" s="148"/>
      <c r="H55" s="148"/>
      <c r="I55" s="148"/>
      <c r="J55" s="136"/>
    </row>
    <row r="56" spans="1:10" ht="12.75">
      <c r="A56" s="154"/>
      <c r="B56" s="148"/>
      <c r="C56" s="148"/>
      <c r="D56" s="148"/>
      <c r="E56" s="148"/>
      <c r="F56" s="148"/>
      <c r="G56" s="148"/>
      <c r="H56" s="148"/>
      <c r="I56" s="148"/>
      <c r="J56" s="136"/>
    </row>
    <row r="57" spans="1:10" ht="12.75">
      <c r="A57" s="154"/>
      <c r="B57" s="148"/>
      <c r="C57" s="148"/>
      <c r="D57" s="148"/>
      <c r="E57" s="148"/>
      <c r="F57" s="148"/>
      <c r="G57" s="148"/>
      <c r="H57" s="148"/>
      <c r="I57" s="148"/>
      <c r="J57" s="136"/>
    </row>
    <row r="58" spans="1:9" ht="12.75">
      <c r="A58" s="159"/>
      <c r="B58" s="160"/>
      <c r="C58" s="160"/>
      <c r="D58" s="160"/>
      <c r="E58" s="160"/>
      <c r="F58" s="160"/>
      <c r="G58" s="160"/>
      <c r="H58" s="160"/>
      <c r="I58" s="160"/>
    </row>
    <row r="59" spans="1:9" ht="12.75">
      <c r="A59" s="159"/>
      <c r="B59" s="160"/>
      <c r="C59" s="160"/>
      <c r="D59" s="160"/>
      <c r="E59" s="160"/>
      <c r="F59" s="160"/>
      <c r="G59" s="160"/>
      <c r="H59" s="160"/>
      <c r="I59" s="160"/>
    </row>
    <row r="60" spans="1:9" ht="12.75">
      <c r="A60" s="159"/>
      <c r="B60" s="160"/>
      <c r="C60" s="160"/>
      <c r="D60" s="160"/>
      <c r="E60" s="160"/>
      <c r="F60" s="160"/>
      <c r="G60" s="160"/>
      <c r="H60" s="160"/>
      <c r="I60" s="160"/>
    </row>
    <row r="61" spans="1:9" ht="12.75">
      <c r="A61" s="159"/>
      <c r="B61" s="160"/>
      <c r="C61" s="160"/>
      <c r="D61" s="160"/>
      <c r="E61" s="160"/>
      <c r="F61" s="160"/>
      <c r="G61" s="160"/>
      <c r="H61" s="160"/>
      <c r="I61" s="160"/>
    </row>
    <row r="62" spans="1:9" ht="12.75">
      <c r="A62" s="159"/>
      <c r="B62" s="160"/>
      <c r="C62" s="160"/>
      <c r="D62" s="160"/>
      <c r="E62" s="160"/>
      <c r="F62" s="160"/>
      <c r="G62" s="160"/>
      <c r="H62" s="160"/>
      <c r="I62" s="160"/>
    </row>
    <row r="63" spans="1:9" ht="12.75">
      <c r="A63" s="159"/>
      <c r="B63" s="160"/>
      <c r="C63" s="160"/>
      <c r="D63" s="160"/>
      <c r="E63" s="160"/>
      <c r="F63" s="160"/>
      <c r="G63" s="160"/>
      <c r="H63" s="160"/>
      <c r="I63" s="160"/>
    </row>
    <row r="64" spans="1:9" ht="12.75">
      <c r="A64" s="159"/>
      <c r="B64" s="160"/>
      <c r="C64" s="160"/>
      <c r="D64" s="160"/>
      <c r="E64" s="160"/>
      <c r="F64" s="160"/>
      <c r="G64" s="160"/>
      <c r="H64" s="160"/>
      <c r="I64" s="160"/>
    </row>
    <row r="65" spans="1:9" ht="12.75">
      <c r="A65" s="159"/>
      <c r="B65" s="160"/>
      <c r="C65" s="160"/>
      <c r="D65" s="160"/>
      <c r="E65" s="160"/>
      <c r="F65" s="160"/>
      <c r="G65" s="160"/>
      <c r="H65" s="160"/>
      <c r="I65" s="160"/>
    </row>
    <row r="66" spans="1:9" ht="12.75">
      <c r="A66" s="159"/>
      <c r="B66" s="160"/>
      <c r="C66" s="160"/>
      <c r="D66" s="160"/>
      <c r="E66" s="160"/>
      <c r="F66" s="160"/>
      <c r="G66" s="160"/>
      <c r="H66" s="160"/>
      <c r="I66" s="160"/>
    </row>
    <row r="67" spans="1:9" ht="12.75">
      <c r="A67" s="159"/>
      <c r="B67" s="160"/>
      <c r="C67" s="160"/>
      <c r="D67" s="160"/>
      <c r="E67" s="160"/>
      <c r="F67" s="160"/>
      <c r="G67" s="160"/>
      <c r="H67" s="160"/>
      <c r="I67" s="160"/>
    </row>
    <row r="68" spans="1:9" ht="12.75">
      <c r="A68" s="159"/>
      <c r="B68" s="160"/>
      <c r="C68" s="160"/>
      <c r="D68" s="160"/>
      <c r="E68" s="160"/>
      <c r="F68" s="160"/>
      <c r="G68" s="160"/>
      <c r="H68" s="160"/>
      <c r="I68" s="160"/>
    </row>
    <row r="69" spans="1:9" ht="12.75">
      <c r="A69" s="159"/>
      <c r="B69" s="160"/>
      <c r="C69" s="160"/>
      <c r="D69" s="160"/>
      <c r="E69" s="160"/>
      <c r="F69" s="160"/>
      <c r="G69" s="160"/>
      <c r="H69" s="160"/>
      <c r="I69" s="160"/>
    </row>
    <row r="70" spans="1:9" ht="12.75">
      <c r="A70" s="159"/>
      <c r="B70" s="160"/>
      <c r="C70" s="160"/>
      <c r="D70" s="160"/>
      <c r="E70" s="160"/>
      <c r="F70" s="160"/>
      <c r="G70" s="160"/>
      <c r="H70" s="160"/>
      <c r="I70" s="160"/>
    </row>
    <row r="71" spans="1:9" ht="12.75">
      <c r="A71" s="159"/>
      <c r="B71" s="160"/>
      <c r="C71" s="160"/>
      <c r="D71" s="160"/>
      <c r="E71" s="160"/>
      <c r="F71" s="160"/>
      <c r="G71" s="160"/>
      <c r="H71" s="160"/>
      <c r="I71" s="160"/>
    </row>
    <row r="72" spans="1:9" ht="12.75">
      <c r="A72" s="159"/>
      <c r="B72" s="160"/>
      <c r="C72" s="160"/>
      <c r="D72" s="160"/>
      <c r="E72" s="160"/>
      <c r="F72" s="160"/>
      <c r="G72" s="160"/>
      <c r="H72" s="160"/>
      <c r="I72" s="160"/>
    </row>
    <row r="73" spans="1:9" ht="12.75">
      <c r="A73" s="159"/>
      <c r="B73" s="160"/>
      <c r="C73" s="160"/>
      <c r="D73" s="160"/>
      <c r="E73" s="160"/>
      <c r="F73" s="160"/>
      <c r="G73" s="160"/>
      <c r="H73" s="160"/>
      <c r="I73" s="160"/>
    </row>
    <row r="74" spans="1:9" ht="12.75">
      <c r="A74" s="159"/>
      <c r="B74" s="160"/>
      <c r="C74" s="160"/>
      <c r="D74" s="160"/>
      <c r="E74" s="160"/>
      <c r="F74" s="160"/>
      <c r="G74" s="160"/>
      <c r="H74" s="160"/>
      <c r="I74" s="160"/>
    </row>
    <row r="75" spans="1:9" ht="12.75">
      <c r="A75" s="159"/>
      <c r="B75" s="160"/>
      <c r="C75" s="160"/>
      <c r="D75" s="160"/>
      <c r="E75" s="160"/>
      <c r="F75" s="160"/>
      <c r="G75" s="160"/>
      <c r="H75" s="160"/>
      <c r="I75" s="160"/>
    </row>
    <row r="76" spans="1:9" ht="12.75">
      <c r="A76" s="159"/>
      <c r="B76" s="160"/>
      <c r="C76" s="160"/>
      <c r="D76" s="160"/>
      <c r="E76" s="160"/>
      <c r="F76" s="160"/>
      <c r="G76" s="160"/>
      <c r="H76" s="160"/>
      <c r="I76" s="160"/>
    </row>
    <row r="77" spans="1:9" ht="12.75">
      <c r="A77" s="159"/>
      <c r="B77" s="160"/>
      <c r="C77" s="160"/>
      <c r="D77" s="160"/>
      <c r="E77" s="160"/>
      <c r="F77" s="160"/>
      <c r="G77" s="160"/>
      <c r="H77" s="160"/>
      <c r="I77" s="160"/>
    </row>
    <row r="78" spans="1:9" ht="12.75">
      <c r="A78" s="159"/>
      <c r="B78" s="160"/>
      <c r="C78" s="160"/>
      <c r="D78" s="160"/>
      <c r="E78" s="160"/>
      <c r="F78" s="160"/>
      <c r="G78" s="160"/>
      <c r="H78" s="160"/>
      <c r="I78" s="160"/>
    </row>
    <row r="79" spans="1:9" ht="12.75">
      <c r="A79" s="159"/>
      <c r="B79" s="160"/>
      <c r="C79" s="160"/>
      <c r="D79" s="160"/>
      <c r="E79" s="160"/>
      <c r="F79" s="160"/>
      <c r="G79" s="160"/>
      <c r="H79" s="160"/>
      <c r="I79" s="160"/>
    </row>
    <row r="80" spans="1:9" ht="12.75">
      <c r="A80" s="159"/>
      <c r="B80" s="160"/>
      <c r="C80" s="160"/>
      <c r="D80" s="160"/>
      <c r="E80" s="160"/>
      <c r="F80" s="160"/>
      <c r="G80" s="160"/>
      <c r="H80" s="160"/>
      <c r="I80" s="160"/>
    </row>
    <row r="81" spans="1:9" ht="12.75">
      <c r="A81" s="159"/>
      <c r="B81" s="160"/>
      <c r="C81" s="160"/>
      <c r="D81" s="160"/>
      <c r="E81" s="160"/>
      <c r="F81" s="160"/>
      <c r="G81" s="160"/>
      <c r="H81" s="160"/>
      <c r="I81" s="160"/>
    </row>
    <row r="82" spans="1:9" ht="12.75">
      <c r="A82" s="159"/>
      <c r="B82" s="160"/>
      <c r="C82" s="160"/>
      <c r="D82" s="160"/>
      <c r="E82" s="160"/>
      <c r="F82" s="160"/>
      <c r="G82" s="160"/>
      <c r="H82" s="160"/>
      <c r="I82" s="160"/>
    </row>
    <row r="83" spans="1:9" ht="12.75">
      <c r="A83" s="159"/>
      <c r="B83" s="160"/>
      <c r="C83" s="160"/>
      <c r="D83" s="160"/>
      <c r="E83" s="160"/>
      <c r="F83" s="160"/>
      <c r="G83" s="160"/>
      <c r="H83" s="160"/>
      <c r="I83" s="160"/>
    </row>
    <row r="84" spans="1:9" ht="12.75">
      <c r="A84" s="159"/>
      <c r="B84" s="160"/>
      <c r="C84" s="160"/>
      <c r="D84" s="160"/>
      <c r="E84" s="160"/>
      <c r="F84" s="160"/>
      <c r="G84" s="160"/>
      <c r="H84" s="160"/>
      <c r="I84" s="160"/>
    </row>
    <row r="85" spans="1:9" ht="12.75">
      <c r="A85" s="159"/>
      <c r="B85" s="160"/>
      <c r="C85" s="160"/>
      <c r="D85" s="160"/>
      <c r="E85" s="160"/>
      <c r="F85" s="160"/>
      <c r="G85" s="160"/>
      <c r="H85" s="160"/>
      <c r="I85" s="160"/>
    </row>
    <row r="86" spans="1:9" ht="12.75">
      <c r="A86" s="159"/>
      <c r="B86" s="160"/>
      <c r="C86" s="160"/>
      <c r="D86" s="160"/>
      <c r="E86" s="160"/>
      <c r="F86" s="160"/>
      <c r="G86" s="160"/>
      <c r="H86" s="160"/>
      <c r="I86" s="160"/>
    </row>
    <row r="87" spans="1:9" ht="12.75">
      <c r="A87" s="159"/>
      <c r="B87" s="160"/>
      <c r="C87" s="160"/>
      <c r="D87" s="160"/>
      <c r="E87" s="160"/>
      <c r="F87" s="160"/>
      <c r="G87" s="160"/>
      <c r="H87" s="160"/>
      <c r="I87" s="160"/>
    </row>
    <row r="88" spans="1:9" ht="12.75">
      <c r="A88" s="159"/>
      <c r="B88" s="160"/>
      <c r="C88" s="160"/>
      <c r="D88" s="160"/>
      <c r="E88" s="160"/>
      <c r="F88" s="160"/>
      <c r="G88" s="160"/>
      <c r="H88" s="160"/>
      <c r="I88" s="160"/>
    </row>
    <row r="89" spans="1:9" ht="12.75">
      <c r="A89" s="159"/>
      <c r="B89" s="160"/>
      <c r="C89" s="160"/>
      <c r="D89" s="160"/>
      <c r="E89" s="160"/>
      <c r="F89" s="160"/>
      <c r="G89" s="160"/>
      <c r="H89" s="160"/>
      <c r="I89" s="160"/>
    </row>
    <row r="90" spans="1:9" ht="12.75">
      <c r="A90" s="159"/>
      <c r="B90" s="160"/>
      <c r="C90" s="160"/>
      <c r="D90" s="160"/>
      <c r="E90" s="160"/>
      <c r="F90" s="160"/>
      <c r="G90" s="160"/>
      <c r="H90" s="160"/>
      <c r="I90" s="160"/>
    </row>
    <row r="91" spans="1:9" ht="12.75">
      <c r="A91" s="159"/>
      <c r="B91" s="160"/>
      <c r="C91" s="160"/>
      <c r="D91" s="160"/>
      <c r="E91" s="160"/>
      <c r="F91" s="160"/>
      <c r="G91" s="160"/>
      <c r="H91" s="160"/>
      <c r="I91" s="160"/>
    </row>
    <row r="92" spans="1:9" ht="12.75">
      <c r="A92" s="159"/>
      <c r="B92" s="160"/>
      <c r="C92" s="160"/>
      <c r="D92" s="160"/>
      <c r="E92" s="160"/>
      <c r="F92" s="160"/>
      <c r="G92" s="160"/>
      <c r="H92" s="160"/>
      <c r="I92" s="160"/>
    </row>
    <row r="93" spans="1:9" ht="12.75">
      <c r="A93" s="159"/>
      <c r="B93" s="160"/>
      <c r="C93" s="160"/>
      <c r="D93" s="160"/>
      <c r="E93" s="160"/>
      <c r="F93" s="160"/>
      <c r="G93" s="160"/>
      <c r="H93" s="160"/>
      <c r="I93" s="160"/>
    </row>
    <row r="94" spans="1:9" ht="12.75">
      <c r="A94" s="159"/>
      <c r="B94" s="160"/>
      <c r="C94" s="160"/>
      <c r="D94" s="160"/>
      <c r="E94" s="160"/>
      <c r="F94" s="160"/>
      <c r="G94" s="160"/>
      <c r="H94" s="160"/>
      <c r="I94" s="160"/>
    </row>
    <row r="95" spans="1:9" ht="12.75">
      <c r="A95" s="159"/>
      <c r="B95" s="160"/>
      <c r="C95" s="160"/>
      <c r="D95" s="160"/>
      <c r="E95" s="160"/>
      <c r="F95" s="160"/>
      <c r="G95" s="160"/>
      <c r="H95" s="160"/>
      <c r="I95" s="160"/>
    </row>
    <row r="96" spans="1:9" ht="12.75">
      <c r="A96" s="159"/>
      <c r="B96" s="160"/>
      <c r="C96" s="160"/>
      <c r="D96" s="160"/>
      <c r="E96" s="160"/>
      <c r="F96" s="160"/>
      <c r="G96" s="160"/>
      <c r="H96" s="160"/>
      <c r="I96" s="160"/>
    </row>
    <row r="97" spans="1:9" ht="12.75">
      <c r="A97" s="159"/>
      <c r="B97" s="160"/>
      <c r="C97" s="160"/>
      <c r="D97" s="160"/>
      <c r="E97" s="160"/>
      <c r="F97" s="160"/>
      <c r="G97" s="160"/>
      <c r="H97" s="160"/>
      <c r="I97" s="160"/>
    </row>
    <row r="98" spans="1:9" ht="12.75">
      <c r="A98" s="159"/>
      <c r="B98" s="160"/>
      <c r="C98" s="160"/>
      <c r="D98" s="160"/>
      <c r="E98" s="160"/>
      <c r="F98" s="160"/>
      <c r="G98" s="160"/>
      <c r="H98" s="160"/>
      <c r="I98" s="160"/>
    </row>
    <row r="99" spans="1:9" ht="12.75">
      <c r="A99" s="159"/>
      <c r="B99" s="160"/>
      <c r="C99" s="160"/>
      <c r="D99" s="160"/>
      <c r="E99" s="160"/>
      <c r="F99" s="160"/>
      <c r="G99" s="160"/>
      <c r="H99" s="160"/>
      <c r="I99" s="160"/>
    </row>
    <row r="100" spans="1:9" ht="12.75">
      <c r="A100" s="159"/>
      <c r="B100" s="160"/>
      <c r="C100" s="160"/>
      <c r="D100" s="160"/>
      <c r="E100" s="160"/>
      <c r="F100" s="160"/>
      <c r="G100" s="160"/>
      <c r="H100" s="160"/>
      <c r="I100" s="160"/>
    </row>
    <row r="101" spans="1:9" ht="12.75">
      <c r="A101" s="159"/>
      <c r="B101" s="160"/>
      <c r="C101" s="160"/>
      <c r="D101" s="160"/>
      <c r="E101" s="160"/>
      <c r="F101" s="160"/>
      <c r="G101" s="160"/>
      <c r="H101" s="160"/>
      <c r="I101" s="160"/>
    </row>
    <row r="102" spans="1:9" ht="12.75">
      <c r="A102" s="159"/>
      <c r="B102" s="160"/>
      <c r="C102" s="160"/>
      <c r="D102" s="160"/>
      <c r="E102" s="160"/>
      <c r="F102" s="160"/>
      <c r="G102" s="160"/>
      <c r="H102" s="160"/>
      <c r="I102" s="160"/>
    </row>
    <row r="103" spans="1:9" ht="12.75">
      <c r="A103" s="159"/>
      <c r="B103" s="160"/>
      <c r="C103" s="160"/>
      <c r="D103" s="160"/>
      <c r="E103" s="160"/>
      <c r="F103" s="160"/>
      <c r="G103" s="160"/>
      <c r="H103" s="160"/>
      <c r="I103" s="160"/>
    </row>
    <row r="104" spans="1:9" ht="12.75">
      <c r="A104" s="159"/>
      <c r="B104" s="160"/>
      <c r="C104" s="160"/>
      <c r="D104" s="160"/>
      <c r="E104" s="160"/>
      <c r="F104" s="160"/>
      <c r="G104" s="160"/>
      <c r="H104" s="160"/>
      <c r="I104" s="160"/>
    </row>
    <row r="105" spans="1:9" ht="12.75">
      <c r="A105" s="159"/>
      <c r="B105" s="160"/>
      <c r="C105" s="160"/>
      <c r="D105" s="160"/>
      <c r="E105" s="160"/>
      <c r="F105" s="160"/>
      <c r="G105" s="160"/>
      <c r="H105" s="160"/>
      <c r="I105" s="160"/>
    </row>
    <row r="106" spans="1:9" ht="12.75">
      <c r="A106" s="159"/>
      <c r="B106" s="160"/>
      <c r="C106" s="160"/>
      <c r="D106" s="160"/>
      <c r="E106" s="160"/>
      <c r="F106" s="160"/>
      <c r="G106" s="160"/>
      <c r="H106" s="160"/>
      <c r="I106" s="160"/>
    </row>
    <row r="107" spans="1:9" ht="12.75">
      <c r="A107" s="159"/>
      <c r="B107" s="160"/>
      <c r="C107" s="160"/>
      <c r="D107" s="160"/>
      <c r="E107" s="160"/>
      <c r="F107" s="160"/>
      <c r="G107" s="160"/>
      <c r="H107" s="160"/>
      <c r="I107" s="160"/>
    </row>
    <row r="108" spans="1:9" ht="12.75">
      <c r="A108" s="159"/>
      <c r="B108" s="160"/>
      <c r="C108" s="160"/>
      <c r="D108" s="160"/>
      <c r="E108" s="160"/>
      <c r="F108" s="160"/>
      <c r="G108" s="160"/>
      <c r="H108" s="160"/>
      <c r="I108" s="160"/>
    </row>
    <row r="109" spans="1:9" ht="12.75">
      <c r="A109" s="159"/>
      <c r="B109" s="160"/>
      <c r="C109" s="160"/>
      <c r="D109" s="160"/>
      <c r="E109" s="160"/>
      <c r="F109" s="160"/>
      <c r="G109" s="160"/>
      <c r="H109" s="160"/>
      <c r="I109" s="160"/>
    </row>
    <row r="110" spans="1:9" ht="12.75">
      <c r="A110" s="159"/>
      <c r="B110" s="160"/>
      <c r="C110" s="160"/>
      <c r="D110" s="160"/>
      <c r="E110" s="160"/>
      <c r="F110" s="160"/>
      <c r="G110" s="160"/>
      <c r="H110" s="160"/>
      <c r="I110" s="160"/>
    </row>
    <row r="111" spans="1:9" ht="12.75">
      <c r="A111" s="159"/>
      <c r="B111" s="160"/>
      <c r="C111" s="160"/>
      <c r="D111" s="160"/>
      <c r="E111" s="160"/>
      <c r="F111" s="160"/>
      <c r="G111" s="160"/>
      <c r="H111" s="160"/>
      <c r="I111" s="160"/>
    </row>
    <row r="112" spans="1:9" ht="12.75">
      <c r="A112" s="159"/>
      <c r="B112" s="160"/>
      <c r="C112" s="160"/>
      <c r="D112" s="160"/>
      <c r="E112" s="160"/>
      <c r="F112" s="160"/>
      <c r="G112" s="160"/>
      <c r="H112" s="160"/>
      <c r="I112" s="160"/>
    </row>
    <row r="113" spans="1:9" ht="12.75">
      <c r="A113" s="159"/>
      <c r="B113" s="160"/>
      <c r="C113" s="160"/>
      <c r="D113" s="160"/>
      <c r="E113" s="160"/>
      <c r="F113" s="160"/>
      <c r="G113" s="160"/>
      <c r="H113" s="160"/>
      <c r="I113" s="160"/>
    </row>
    <row r="114" spans="1:9" ht="12.75">
      <c r="A114" s="159"/>
      <c r="B114" s="160"/>
      <c r="C114" s="160"/>
      <c r="D114" s="160"/>
      <c r="E114" s="160"/>
      <c r="F114" s="160"/>
      <c r="G114" s="160"/>
      <c r="H114" s="160"/>
      <c r="I114" s="160"/>
    </row>
    <row r="115" spans="1:9" ht="12.75">
      <c r="A115" s="159"/>
      <c r="B115" s="160"/>
      <c r="C115" s="160"/>
      <c r="D115" s="160"/>
      <c r="E115" s="160"/>
      <c r="F115" s="160"/>
      <c r="G115" s="160"/>
      <c r="H115" s="160"/>
      <c r="I115" s="160"/>
    </row>
    <row r="116" spans="1:9" ht="12.75">
      <c r="A116" s="159"/>
      <c r="B116" s="160"/>
      <c r="C116" s="160"/>
      <c r="D116" s="160"/>
      <c r="E116" s="160"/>
      <c r="F116" s="160"/>
      <c r="G116" s="160"/>
      <c r="H116" s="160"/>
      <c r="I116" s="160"/>
    </row>
    <row r="117" spans="1:9" ht="12.75">
      <c r="A117" s="159"/>
      <c r="B117" s="160"/>
      <c r="C117" s="160"/>
      <c r="D117" s="160"/>
      <c r="E117" s="160"/>
      <c r="F117" s="160"/>
      <c r="G117" s="160"/>
      <c r="H117" s="160"/>
      <c r="I117" s="160"/>
    </row>
    <row r="118" spans="1:9" ht="12.75">
      <c r="A118" s="159"/>
      <c r="B118" s="160"/>
      <c r="C118" s="160"/>
      <c r="D118" s="160"/>
      <c r="E118" s="160"/>
      <c r="F118" s="160"/>
      <c r="G118" s="160"/>
      <c r="H118" s="160"/>
      <c r="I118" s="160"/>
    </row>
    <row r="119" spans="1:9" ht="12.75">
      <c r="A119" s="159"/>
      <c r="B119" s="160"/>
      <c r="C119" s="160"/>
      <c r="D119" s="160"/>
      <c r="E119" s="160"/>
      <c r="F119" s="160"/>
      <c r="G119" s="160"/>
      <c r="H119" s="160"/>
      <c r="I119" s="160"/>
    </row>
    <row r="120" spans="1:9" ht="12.75">
      <c r="A120" s="159"/>
      <c r="B120" s="160"/>
      <c r="C120" s="160"/>
      <c r="D120" s="160"/>
      <c r="E120" s="160"/>
      <c r="F120" s="160"/>
      <c r="G120" s="160"/>
      <c r="H120" s="160"/>
      <c r="I120" s="160"/>
    </row>
    <row r="121" spans="1:9" ht="12.75">
      <c r="A121" s="159"/>
      <c r="B121" s="160"/>
      <c r="C121" s="160"/>
      <c r="D121" s="160"/>
      <c r="E121" s="160"/>
      <c r="F121" s="160"/>
      <c r="G121" s="160"/>
      <c r="H121" s="160"/>
      <c r="I121" s="160"/>
    </row>
    <row r="122" spans="1:9" ht="12.75">
      <c r="A122" s="159"/>
      <c r="B122" s="160"/>
      <c r="C122" s="160"/>
      <c r="D122" s="160"/>
      <c r="E122" s="160"/>
      <c r="F122" s="160"/>
      <c r="G122" s="160"/>
      <c r="H122" s="160"/>
      <c r="I122" s="160"/>
    </row>
    <row r="123" spans="1:9" ht="12.75">
      <c r="A123" s="159"/>
      <c r="B123" s="160"/>
      <c r="C123" s="160"/>
      <c r="D123" s="160"/>
      <c r="E123" s="160"/>
      <c r="F123" s="160"/>
      <c r="G123" s="160"/>
      <c r="H123" s="160"/>
      <c r="I123" s="160"/>
    </row>
    <row r="124" spans="1:9" ht="12.75">
      <c r="A124" s="159"/>
      <c r="B124" s="160"/>
      <c r="C124" s="160"/>
      <c r="D124" s="160"/>
      <c r="E124" s="160"/>
      <c r="F124" s="160"/>
      <c r="G124" s="160"/>
      <c r="H124" s="160"/>
      <c r="I124" s="160"/>
    </row>
    <row r="125" spans="1:9" ht="12.75">
      <c r="A125" s="159"/>
      <c r="B125" s="160"/>
      <c r="C125" s="160"/>
      <c r="D125" s="160"/>
      <c r="E125" s="160"/>
      <c r="F125" s="160"/>
      <c r="G125" s="160"/>
      <c r="H125" s="160"/>
      <c r="I125" s="160"/>
    </row>
    <row r="126" spans="1:9" ht="12.75">
      <c r="A126" s="159"/>
      <c r="B126" s="160"/>
      <c r="C126" s="160"/>
      <c r="D126" s="160"/>
      <c r="E126" s="160"/>
      <c r="F126" s="160"/>
      <c r="G126" s="160"/>
      <c r="H126" s="160"/>
      <c r="I126" s="160"/>
    </row>
    <row r="127" spans="1:9" ht="12.75">
      <c r="A127" s="159"/>
      <c r="B127" s="160"/>
      <c r="C127" s="160"/>
      <c r="D127" s="160"/>
      <c r="E127" s="160"/>
      <c r="F127" s="160"/>
      <c r="G127" s="160"/>
      <c r="H127" s="160"/>
      <c r="I127" s="160"/>
    </row>
    <row r="128" spans="1:9" ht="12.75">
      <c r="A128" s="159"/>
      <c r="B128" s="160"/>
      <c r="C128" s="160"/>
      <c r="D128" s="160"/>
      <c r="E128" s="160"/>
      <c r="F128" s="160"/>
      <c r="G128" s="160"/>
      <c r="H128" s="160"/>
      <c r="I128" s="160"/>
    </row>
    <row r="129" spans="1:9" ht="12.75">
      <c r="A129" s="159"/>
      <c r="B129" s="160"/>
      <c r="C129" s="160"/>
      <c r="D129" s="160"/>
      <c r="E129" s="160"/>
      <c r="F129" s="160"/>
      <c r="G129" s="160"/>
      <c r="H129" s="160"/>
      <c r="I129" s="160"/>
    </row>
    <row r="130" spans="1:9" ht="12.75">
      <c r="A130" s="159"/>
      <c r="B130" s="160"/>
      <c r="C130" s="160"/>
      <c r="D130" s="160"/>
      <c r="E130" s="160"/>
      <c r="F130" s="160"/>
      <c r="G130" s="160"/>
      <c r="H130" s="160"/>
      <c r="I130" s="160"/>
    </row>
    <row r="131" spans="1:9" ht="12.75">
      <c r="A131" s="159"/>
      <c r="B131" s="160"/>
      <c r="C131" s="160"/>
      <c r="D131" s="160"/>
      <c r="E131" s="160"/>
      <c r="F131" s="160"/>
      <c r="G131" s="160"/>
      <c r="H131" s="160"/>
      <c r="I131" s="160"/>
    </row>
    <row r="132" spans="1:9" ht="12.75">
      <c r="A132" s="159"/>
      <c r="B132" s="160"/>
      <c r="C132" s="160"/>
      <c r="D132" s="160"/>
      <c r="E132" s="160"/>
      <c r="F132" s="160"/>
      <c r="G132" s="160"/>
      <c r="H132" s="160"/>
      <c r="I132" s="160"/>
    </row>
    <row r="133" spans="1:9" ht="12.75">
      <c r="A133" s="159"/>
      <c r="B133" s="160"/>
      <c r="C133" s="160"/>
      <c r="D133" s="160"/>
      <c r="E133" s="160"/>
      <c r="F133" s="160"/>
      <c r="G133" s="160"/>
      <c r="H133" s="160"/>
      <c r="I133" s="160"/>
    </row>
    <row r="134" spans="1:9" ht="12.75">
      <c r="A134" s="159"/>
      <c r="B134" s="160"/>
      <c r="C134" s="160"/>
      <c r="D134" s="160"/>
      <c r="E134" s="160"/>
      <c r="F134" s="160"/>
      <c r="G134" s="160"/>
      <c r="H134" s="160"/>
      <c r="I134" s="160"/>
    </row>
    <row r="135" spans="1:9" ht="12.75">
      <c r="A135" s="159"/>
      <c r="B135" s="160"/>
      <c r="C135" s="160"/>
      <c r="D135" s="160"/>
      <c r="E135" s="160"/>
      <c r="F135" s="160"/>
      <c r="G135" s="160"/>
      <c r="H135" s="160"/>
      <c r="I135" s="160"/>
    </row>
    <row r="136" spans="1:9" ht="12.75">
      <c r="A136" s="159"/>
      <c r="B136" s="160"/>
      <c r="C136" s="160"/>
      <c r="D136" s="160"/>
      <c r="E136" s="160"/>
      <c r="F136" s="160"/>
      <c r="G136" s="160"/>
      <c r="H136" s="160"/>
      <c r="I136" s="160"/>
    </row>
    <row r="137" spans="1:9" ht="12.75">
      <c r="A137" s="159"/>
      <c r="B137" s="160"/>
      <c r="C137" s="160"/>
      <c r="D137" s="160"/>
      <c r="E137" s="160"/>
      <c r="F137" s="160"/>
      <c r="G137" s="160"/>
      <c r="H137" s="160"/>
      <c r="I137" s="160"/>
    </row>
    <row r="138" spans="1:9" ht="12.75">
      <c r="A138" s="159"/>
      <c r="B138" s="160"/>
      <c r="C138" s="160"/>
      <c r="D138" s="160"/>
      <c r="E138" s="160"/>
      <c r="F138" s="160"/>
      <c r="G138" s="160"/>
      <c r="H138" s="160"/>
      <c r="I138" s="160"/>
    </row>
    <row r="139" spans="1:9" ht="12.75">
      <c r="A139" s="159"/>
      <c r="B139" s="160"/>
      <c r="C139" s="160"/>
      <c r="D139" s="160"/>
      <c r="E139" s="160"/>
      <c r="F139" s="160"/>
      <c r="G139" s="160"/>
      <c r="H139" s="160"/>
      <c r="I139" s="160"/>
    </row>
    <row r="140" spans="1:9" ht="12.75">
      <c r="A140" s="159"/>
      <c r="B140" s="160"/>
      <c r="C140" s="160"/>
      <c r="D140" s="160"/>
      <c r="E140" s="160"/>
      <c r="F140" s="160"/>
      <c r="G140" s="160"/>
      <c r="H140" s="160"/>
      <c r="I140" s="160"/>
    </row>
    <row r="141" spans="1:9" ht="12.75">
      <c r="A141" s="159"/>
      <c r="B141" s="160"/>
      <c r="C141" s="160"/>
      <c r="D141" s="160"/>
      <c r="E141" s="160"/>
      <c r="F141" s="160"/>
      <c r="G141" s="160"/>
      <c r="H141" s="160"/>
      <c r="I141" s="160"/>
    </row>
    <row r="142" spans="1:9" ht="12.75">
      <c r="A142" s="159"/>
      <c r="B142" s="160"/>
      <c r="C142" s="160"/>
      <c r="D142" s="160"/>
      <c r="E142" s="160"/>
      <c r="F142" s="160"/>
      <c r="G142" s="160"/>
      <c r="H142" s="160"/>
      <c r="I142" s="160"/>
    </row>
    <row r="143" spans="1:9" ht="12.75">
      <c r="A143" s="159"/>
      <c r="B143" s="160"/>
      <c r="C143" s="160"/>
      <c r="D143" s="160"/>
      <c r="E143" s="160"/>
      <c r="F143" s="160"/>
      <c r="G143" s="160"/>
      <c r="H143" s="160"/>
      <c r="I143" s="160"/>
    </row>
    <row r="144" spans="1:9" ht="12.75">
      <c r="A144" s="159"/>
      <c r="B144" s="160"/>
      <c r="C144" s="160"/>
      <c r="D144" s="160"/>
      <c r="E144" s="160"/>
      <c r="F144" s="160"/>
      <c r="G144" s="160"/>
      <c r="H144" s="160"/>
      <c r="I144" s="160"/>
    </row>
    <row r="145" spans="1:9" ht="12.75">
      <c r="A145" s="159"/>
      <c r="B145" s="160"/>
      <c r="C145" s="160"/>
      <c r="D145" s="160"/>
      <c r="E145" s="160"/>
      <c r="F145" s="160"/>
      <c r="G145" s="160"/>
      <c r="H145" s="160"/>
      <c r="I145" s="160"/>
    </row>
    <row r="146" spans="1:9" ht="12.75">
      <c r="A146" s="159"/>
      <c r="B146" s="160"/>
      <c r="C146" s="160"/>
      <c r="D146" s="160"/>
      <c r="E146" s="160"/>
      <c r="F146" s="160"/>
      <c r="G146" s="160"/>
      <c r="H146" s="160"/>
      <c r="I146" s="160"/>
    </row>
    <row r="147" spans="1:9" ht="12.75">
      <c r="A147" s="159"/>
      <c r="B147" s="160"/>
      <c r="C147" s="160"/>
      <c r="D147" s="160"/>
      <c r="E147" s="160"/>
      <c r="F147" s="160"/>
      <c r="G147" s="160"/>
      <c r="H147" s="160"/>
      <c r="I147" s="160"/>
    </row>
    <row r="148" spans="1:9" ht="12.75">
      <c r="A148" s="159"/>
      <c r="B148" s="160"/>
      <c r="C148" s="160"/>
      <c r="D148" s="160"/>
      <c r="E148" s="160"/>
      <c r="F148" s="160"/>
      <c r="G148" s="160"/>
      <c r="H148" s="160"/>
      <c r="I148" s="160"/>
    </row>
    <row r="149" spans="1:9" ht="12.75">
      <c r="A149" s="159"/>
      <c r="B149" s="160"/>
      <c r="C149" s="160"/>
      <c r="D149" s="160"/>
      <c r="E149" s="160"/>
      <c r="F149" s="160"/>
      <c r="G149" s="160"/>
      <c r="H149" s="160"/>
      <c r="I149" s="160"/>
    </row>
    <row r="150" spans="1:9" ht="12.75">
      <c r="A150" s="159"/>
      <c r="B150" s="160"/>
      <c r="C150" s="160"/>
      <c r="D150" s="160"/>
      <c r="E150" s="160"/>
      <c r="F150" s="160"/>
      <c r="G150" s="160"/>
      <c r="H150" s="160"/>
      <c r="I150" s="160"/>
    </row>
    <row r="151" spans="1:9" ht="12.75">
      <c r="A151" s="159"/>
      <c r="B151" s="160"/>
      <c r="C151" s="160"/>
      <c r="D151" s="160"/>
      <c r="E151" s="160"/>
      <c r="F151" s="160"/>
      <c r="G151" s="160"/>
      <c r="H151" s="160"/>
      <c r="I151" s="160"/>
    </row>
    <row r="152" spans="1:9" ht="12.75">
      <c r="A152" s="159"/>
      <c r="B152" s="160"/>
      <c r="C152" s="160"/>
      <c r="D152" s="160"/>
      <c r="E152" s="160"/>
      <c r="F152" s="160"/>
      <c r="G152" s="160"/>
      <c r="H152" s="160"/>
      <c r="I152" s="160"/>
    </row>
    <row r="153" spans="1:9" ht="12.75">
      <c r="A153" s="159"/>
      <c r="B153" s="160"/>
      <c r="C153" s="160"/>
      <c r="D153" s="160"/>
      <c r="E153" s="160"/>
      <c r="F153" s="160"/>
      <c r="G153" s="160"/>
      <c r="H153" s="160"/>
      <c r="I153" s="160"/>
    </row>
    <row r="154" spans="1:9" ht="12.75">
      <c r="A154" s="159"/>
      <c r="B154" s="160"/>
      <c r="C154" s="160"/>
      <c r="D154" s="160"/>
      <c r="E154" s="160"/>
      <c r="F154" s="160"/>
      <c r="G154" s="160"/>
      <c r="H154" s="160"/>
      <c r="I154" s="160"/>
    </row>
    <row r="155" spans="1:9" ht="12.75">
      <c r="A155" s="159"/>
      <c r="B155" s="160"/>
      <c r="C155" s="160"/>
      <c r="D155" s="160"/>
      <c r="E155" s="160"/>
      <c r="F155" s="160"/>
      <c r="G155" s="160"/>
      <c r="H155" s="160"/>
      <c r="I155" s="160"/>
    </row>
    <row r="156" spans="1:9" ht="12.75">
      <c r="A156" s="159"/>
      <c r="B156" s="160"/>
      <c r="C156" s="160"/>
      <c r="D156" s="160"/>
      <c r="E156" s="160"/>
      <c r="F156" s="160"/>
      <c r="G156" s="160"/>
      <c r="H156" s="160"/>
      <c r="I156" s="160"/>
    </row>
    <row r="157" spans="1:9" ht="12.75">
      <c r="A157" s="159"/>
      <c r="B157" s="160"/>
      <c r="C157" s="160"/>
      <c r="D157" s="160"/>
      <c r="E157" s="160"/>
      <c r="F157" s="160"/>
      <c r="G157" s="160"/>
      <c r="H157" s="160"/>
      <c r="I157" s="160"/>
    </row>
    <row r="158" spans="1:9" ht="12.75">
      <c r="A158" s="159"/>
      <c r="B158" s="160"/>
      <c r="C158" s="160"/>
      <c r="D158" s="160"/>
      <c r="E158" s="160"/>
      <c r="F158" s="160"/>
      <c r="G158" s="160"/>
      <c r="H158" s="160"/>
      <c r="I158" s="160"/>
    </row>
    <row r="159" spans="1:9" ht="12.75">
      <c r="A159" s="159"/>
      <c r="B159" s="160"/>
      <c r="C159" s="160"/>
      <c r="D159" s="160"/>
      <c r="E159" s="160"/>
      <c r="F159" s="160"/>
      <c r="G159" s="160"/>
      <c r="H159" s="160"/>
      <c r="I159" s="160"/>
    </row>
    <row r="160" spans="1:9" ht="12.75">
      <c r="A160" s="159"/>
      <c r="B160" s="160"/>
      <c r="C160" s="160"/>
      <c r="D160" s="160"/>
      <c r="E160" s="160"/>
      <c r="F160" s="160"/>
      <c r="G160" s="160"/>
      <c r="H160" s="160"/>
      <c r="I160" s="160"/>
    </row>
    <row r="161" spans="1:9" ht="12.75">
      <c r="A161" s="159"/>
      <c r="B161" s="160"/>
      <c r="C161" s="160"/>
      <c r="D161" s="160"/>
      <c r="E161" s="160"/>
      <c r="F161" s="160"/>
      <c r="G161" s="160"/>
      <c r="H161" s="160"/>
      <c r="I161" s="160"/>
    </row>
    <row r="162" spans="1:9" ht="12.75">
      <c r="A162" s="159"/>
      <c r="B162" s="160"/>
      <c r="C162" s="160"/>
      <c r="D162" s="160"/>
      <c r="E162" s="160"/>
      <c r="F162" s="160"/>
      <c r="G162" s="160"/>
      <c r="H162" s="160"/>
      <c r="I162" s="160"/>
    </row>
    <row r="163" spans="1:9" ht="12.75">
      <c r="A163" s="159"/>
      <c r="B163" s="160"/>
      <c r="C163" s="160"/>
      <c r="D163" s="160"/>
      <c r="E163" s="160"/>
      <c r="F163" s="160"/>
      <c r="G163" s="160"/>
      <c r="H163" s="160"/>
      <c r="I163" s="160"/>
    </row>
    <row r="164" spans="1:9" ht="12.75">
      <c r="A164" s="159"/>
      <c r="B164" s="160"/>
      <c r="C164" s="160"/>
      <c r="D164" s="160"/>
      <c r="E164" s="160"/>
      <c r="F164" s="160"/>
      <c r="G164" s="160"/>
      <c r="H164" s="160"/>
      <c r="I164" s="160"/>
    </row>
    <row r="165" spans="1:9" ht="12.75">
      <c r="A165" s="159"/>
      <c r="B165" s="160"/>
      <c r="C165" s="160"/>
      <c r="D165" s="160"/>
      <c r="E165" s="160"/>
      <c r="F165" s="160"/>
      <c r="G165" s="160"/>
      <c r="H165" s="160"/>
      <c r="I165" s="160"/>
    </row>
    <row r="166" spans="1:9" ht="12.75">
      <c r="A166" s="159"/>
      <c r="B166" s="160"/>
      <c r="C166" s="160"/>
      <c r="D166" s="160"/>
      <c r="E166" s="160"/>
      <c r="F166" s="160"/>
      <c r="G166" s="160"/>
      <c r="H166" s="160"/>
      <c r="I166" s="160"/>
    </row>
    <row r="167" spans="1:9" ht="12.75">
      <c r="A167" s="159"/>
      <c r="B167" s="160"/>
      <c r="C167" s="160"/>
      <c r="D167" s="160"/>
      <c r="E167" s="160"/>
      <c r="F167" s="160"/>
      <c r="G167" s="160"/>
      <c r="H167" s="160"/>
      <c r="I167" s="160"/>
    </row>
    <row r="168" spans="1:9" ht="12.75">
      <c r="A168" s="159"/>
      <c r="B168" s="160"/>
      <c r="C168" s="160"/>
      <c r="D168" s="160"/>
      <c r="E168" s="160"/>
      <c r="F168" s="160"/>
      <c r="G168" s="160"/>
      <c r="H168" s="160"/>
      <c r="I168" s="160"/>
    </row>
    <row r="169" spans="1:9" ht="12.75">
      <c r="A169" s="159"/>
      <c r="B169" s="160"/>
      <c r="C169" s="160"/>
      <c r="D169" s="160"/>
      <c r="E169" s="160"/>
      <c r="F169" s="160"/>
      <c r="G169" s="160"/>
      <c r="H169" s="160"/>
      <c r="I169" s="160"/>
    </row>
    <row r="170" spans="1:9" ht="12.75">
      <c r="A170" s="159"/>
      <c r="B170" s="160"/>
      <c r="C170" s="160"/>
      <c r="D170" s="160"/>
      <c r="E170" s="160"/>
      <c r="F170" s="160"/>
      <c r="G170" s="160"/>
      <c r="H170" s="160"/>
      <c r="I170" s="160"/>
    </row>
    <row r="171" spans="1:9" ht="12.75">
      <c r="A171" s="159"/>
      <c r="B171" s="160"/>
      <c r="C171" s="160"/>
      <c r="D171" s="160"/>
      <c r="E171" s="160"/>
      <c r="F171" s="160"/>
      <c r="G171" s="160"/>
      <c r="H171" s="160"/>
      <c r="I171" s="160"/>
    </row>
    <row r="172" spans="1:9" ht="12.75">
      <c r="A172" s="159"/>
      <c r="B172" s="160"/>
      <c r="C172" s="160"/>
      <c r="D172" s="160"/>
      <c r="E172" s="160"/>
      <c r="F172" s="160"/>
      <c r="G172" s="160"/>
      <c r="H172" s="160"/>
      <c r="I172" s="160"/>
    </row>
    <row r="173" spans="1:9" ht="12.75">
      <c r="A173" s="159"/>
      <c r="B173" s="160"/>
      <c r="C173" s="160"/>
      <c r="D173" s="160"/>
      <c r="E173" s="160"/>
      <c r="F173" s="160"/>
      <c r="G173" s="160"/>
      <c r="H173" s="160"/>
      <c r="I173" s="160"/>
    </row>
    <row r="174" spans="1:9" ht="12.75">
      <c r="A174" s="159"/>
      <c r="B174" s="160"/>
      <c r="C174" s="160"/>
      <c r="D174" s="160"/>
      <c r="E174" s="160"/>
      <c r="F174" s="160"/>
      <c r="G174" s="160"/>
      <c r="H174" s="160"/>
      <c r="I174" s="160"/>
    </row>
    <row r="175" spans="1:9" ht="12.75">
      <c r="A175" s="159"/>
      <c r="B175" s="160"/>
      <c r="C175" s="160"/>
      <c r="D175" s="160"/>
      <c r="E175" s="160"/>
      <c r="F175" s="160"/>
      <c r="G175" s="160"/>
      <c r="H175" s="160"/>
      <c r="I175" s="160"/>
    </row>
    <row r="176" spans="1:9" ht="12.75">
      <c r="A176" s="159"/>
      <c r="B176" s="160"/>
      <c r="C176" s="160"/>
      <c r="D176" s="160"/>
      <c r="E176" s="160"/>
      <c r="F176" s="160"/>
      <c r="G176" s="160"/>
      <c r="H176" s="160"/>
      <c r="I176" s="160"/>
    </row>
    <row r="177" spans="1:9" ht="12.75">
      <c r="A177" s="159"/>
      <c r="B177" s="160"/>
      <c r="C177" s="160"/>
      <c r="D177" s="160"/>
      <c r="E177" s="160"/>
      <c r="F177" s="160"/>
      <c r="G177" s="160"/>
      <c r="H177" s="160"/>
      <c r="I177" s="160"/>
    </row>
    <row r="178" spans="1:9" ht="12.75">
      <c r="A178" s="159"/>
      <c r="B178" s="160"/>
      <c r="C178" s="160"/>
      <c r="D178" s="160"/>
      <c r="E178" s="160"/>
      <c r="F178" s="160"/>
      <c r="G178" s="160"/>
      <c r="H178" s="160"/>
      <c r="I178" s="160"/>
    </row>
    <row r="179" spans="1:9" ht="12.75">
      <c r="A179" s="159"/>
      <c r="B179" s="160"/>
      <c r="C179" s="160"/>
      <c r="D179" s="160"/>
      <c r="E179" s="160"/>
      <c r="F179" s="160"/>
      <c r="G179" s="160"/>
      <c r="H179" s="160"/>
      <c r="I179" s="160"/>
    </row>
    <row r="180" spans="1:9" ht="12.75">
      <c r="A180" s="159"/>
      <c r="B180" s="160"/>
      <c r="C180" s="160"/>
      <c r="D180" s="160"/>
      <c r="E180" s="160"/>
      <c r="F180" s="160"/>
      <c r="G180" s="160"/>
      <c r="H180" s="160"/>
      <c r="I180" s="160"/>
    </row>
    <row r="181" spans="1:9" ht="12.75">
      <c r="A181" s="159"/>
      <c r="B181" s="160"/>
      <c r="C181" s="160"/>
      <c r="D181" s="160"/>
      <c r="E181" s="160"/>
      <c r="F181" s="160"/>
      <c r="G181" s="160"/>
      <c r="H181" s="160"/>
      <c r="I181" s="160"/>
    </row>
    <row r="182" spans="1:9" ht="12.75">
      <c r="A182" s="159"/>
      <c r="B182" s="160"/>
      <c r="C182" s="160"/>
      <c r="D182" s="160"/>
      <c r="E182" s="160"/>
      <c r="F182" s="160"/>
      <c r="G182" s="160"/>
      <c r="H182" s="160"/>
      <c r="I182" s="160"/>
    </row>
    <row r="183" spans="1:9" ht="12.75">
      <c r="A183" s="159"/>
      <c r="B183" s="160"/>
      <c r="C183" s="160"/>
      <c r="D183" s="160"/>
      <c r="E183" s="160"/>
      <c r="F183" s="160"/>
      <c r="G183" s="160"/>
      <c r="H183" s="160"/>
      <c r="I183" s="160"/>
    </row>
    <row r="184" spans="1:9" ht="12.75">
      <c r="A184" s="159"/>
      <c r="B184" s="160"/>
      <c r="C184" s="160"/>
      <c r="D184" s="160"/>
      <c r="E184" s="160"/>
      <c r="F184" s="160"/>
      <c r="G184" s="160"/>
      <c r="H184" s="160"/>
      <c r="I184" s="160"/>
    </row>
    <row r="185" spans="1:9" ht="12.75">
      <c r="A185" s="159"/>
      <c r="B185" s="160"/>
      <c r="C185" s="160"/>
      <c r="D185" s="160"/>
      <c r="E185" s="160"/>
      <c r="F185" s="160"/>
      <c r="G185" s="160"/>
      <c r="H185" s="160"/>
      <c r="I185" s="160"/>
    </row>
    <row r="186" spans="1:9" ht="12.75">
      <c r="A186" s="159"/>
      <c r="B186" s="160"/>
      <c r="C186" s="160"/>
      <c r="D186" s="160"/>
      <c r="E186" s="160"/>
      <c r="F186" s="160"/>
      <c r="G186" s="160"/>
      <c r="H186" s="160"/>
      <c r="I186" s="160"/>
    </row>
    <row r="187" spans="1:9" ht="12.75">
      <c r="A187" s="159"/>
      <c r="B187" s="160"/>
      <c r="C187" s="160"/>
      <c r="D187" s="160"/>
      <c r="E187" s="160"/>
      <c r="F187" s="160"/>
      <c r="G187" s="160"/>
      <c r="H187" s="160"/>
      <c r="I187" s="160"/>
    </row>
    <row r="188" spans="1:9" ht="12.75">
      <c r="A188" s="159"/>
      <c r="B188" s="160"/>
      <c r="C188" s="160"/>
      <c r="D188" s="160"/>
      <c r="E188" s="160"/>
      <c r="F188" s="160"/>
      <c r="G188" s="160"/>
      <c r="H188" s="160"/>
      <c r="I188" s="160"/>
    </row>
    <row r="189" spans="1:9" ht="12.75">
      <c r="A189" s="159"/>
      <c r="B189" s="160"/>
      <c r="C189" s="160"/>
      <c r="D189" s="160"/>
      <c r="E189" s="160"/>
      <c r="F189" s="160"/>
      <c r="G189" s="160"/>
      <c r="H189" s="160"/>
      <c r="I189" s="160"/>
    </row>
    <row r="190" spans="1:9" ht="12.75">
      <c r="A190" s="159"/>
      <c r="B190" s="160"/>
      <c r="C190" s="160"/>
      <c r="D190" s="160"/>
      <c r="E190" s="160"/>
      <c r="F190" s="160"/>
      <c r="G190" s="160"/>
      <c r="H190" s="160"/>
      <c r="I190" s="160"/>
    </row>
    <row r="191" spans="1:9" ht="12.75">
      <c r="A191" s="159"/>
      <c r="B191" s="160"/>
      <c r="C191" s="160"/>
      <c r="D191" s="160"/>
      <c r="E191" s="160"/>
      <c r="F191" s="160"/>
      <c r="G191" s="160"/>
      <c r="H191" s="160"/>
      <c r="I191" s="160"/>
    </row>
    <row r="192" spans="1:9" ht="12.75">
      <c r="A192" s="159"/>
      <c r="B192" s="160"/>
      <c r="C192" s="160"/>
      <c r="D192" s="160"/>
      <c r="E192" s="160"/>
      <c r="F192" s="160"/>
      <c r="G192" s="160"/>
      <c r="H192" s="160"/>
      <c r="I192" s="160"/>
    </row>
    <row r="193" spans="1:9" ht="12.75">
      <c r="A193" s="159"/>
      <c r="B193" s="160"/>
      <c r="C193" s="160"/>
      <c r="D193" s="160"/>
      <c r="E193" s="160"/>
      <c r="F193" s="160"/>
      <c r="G193" s="160"/>
      <c r="H193" s="160"/>
      <c r="I193" s="160"/>
    </row>
    <row r="194" spans="1:9" ht="12.75">
      <c r="A194" s="159"/>
      <c r="B194" s="160"/>
      <c r="C194" s="160"/>
      <c r="D194" s="160"/>
      <c r="E194" s="160"/>
      <c r="F194" s="160"/>
      <c r="G194" s="160"/>
      <c r="H194" s="160"/>
      <c r="I194" s="160"/>
    </row>
    <row r="195" spans="1:9" ht="12.75">
      <c r="A195" s="159"/>
      <c r="B195" s="160"/>
      <c r="C195" s="160"/>
      <c r="D195" s="160"/>
      <c r="E195" s="160"/>
      <c r="F195" s="160"/>
      <c r="G195" s="160"/>
      <c r="H195" s="160"/>
      <c r="I195" s="160"/>
    </row>
    <row r="196" spans="1:9" ht="12.75">
      <c r="A196" s="159"/>
      <c r="B196" s="160"/>
      <c r="C196" s="160"/>
      <c r="D196" s="160"/>
      <c r="E196" s="160"/>
      <c r="F196" s="160"/>
      <c r="G196" s="160"/>
      <c r="H196" s="160"/>
      <c r="I196" s="160"/>
    </row>
    <row r="197" spans="1:9" ht="12.75">
      <c r="A197" s="159"/>
      <c r="B197" s="160"/>
      <c r="C197" s="160"/>
      <c r="D197" s="160"/>
      <c r="E197" s="160"/>
      <c r="F197" s="160"/>
      <c r="G197" s="160"/>
      <c r="H197" s="160"/>
      <c r="I197" s="160"/>
    </row>
    <row r="198" spans="1:9" ht="12.75">
      <c r="A198" s="159"/>
      <c r="B198" s="160"/>
      <c r="C198" s="160"/>
      <c r="D198" s="160"/>
      <c r="E198" s="160"/>
      <c r="F198" s="160"/>
      <c r="G198" s="160"/>
      <c r="H198" s="160"/>
      <c r="I198" s="160"/>
    </row>
    <row r="199" spans="1:9" ht="12.75">
      <c r="A199" s="159"/>
      <c r="B199" s="160"/>
      <c r="C199" s="160"/>
      <c r="D199" s="160"/>
      <c r="E199" s="160"/>
      <c r="F199" s="160"/>
      <c r="G199" s="160"/>
      <c r="H199" s="160"/>
      <c r="I199" s="160"/>
    </row>
    <row r="200" spans="1:9" ht="12.75">
      <c r="A200" s="159"/>
      <c r="B200" s="160"/>
      <c r="C200" s="160"/>
      <c r="D200" s="160"/>
      <c r="E200" s="160"/>
      <c r="F200" s="160"/>
      <c r="G200" s="160"/>
      <c r="H200" s="160"/>
      <c r="I200" s="160"/>
    </row>
    <row r="201" spans="1:9" ht="12.75">
      <c r="A201" s="159"/>
      <c r="B201" s="160"/>
      <c r="C201" s="160"/>
      <c r="D201" s="160"/>
      <c r="E201" s="160"/>
      <c r="F201" s="160"/>
      <c r="G201" s="160"/>
      <c r="H201" s="160"/>
      <c r="I201" s="160"/>
    </row>
    <row r="202" spans="1:9" ht="12.75">
      <c r="A202" s="159"/>
      <c r="B202" s="160"/>
      <c r="C202" s="160"/>
      <c r="D202" s="160"/>
      <c r="E202" s="160"/>
      <c r="F202" s="160"/>
      <c r="G202" s="160"/>
      <c r="H202" s="160"/>
      <c r="I202" s="160"/>
    </row>
    <row r="203" spans="1:9" ht="12.75">
      <c r="A203" s="159"/>
      <c r="B203" s="160"/>
      <c r="C203" s="160"/>
      <c r="D203" s="160"/>
      <c r="E203" s="160"/>
      <c r="F203" s="160"/>
      <c r="G203" s="160"/>
      <c r="H203" s="160"/>
      <c r="I203" s="160"/>
    </row>
    <row r="204" spans="1:9" ht="12.75">
      <c r="A204" s="159"/>
      <c r="B204" s="160"/>
      <c r="C204" s="160"/>
      <c r="D204" s="160"/>
      <c r="E204" s="160"/>
      <c r="F204" s="160"/>
      <c r="G204" s="160"/>
      <c r="H204" s="160"/>
      <c r="I204" s="160"/>
    </row>
    <row r="205" spans="1:9" ht="12.75">
      <c r="A205" s="159"/>
      <c r="B205" s="160"/>
      <c r="C205" s="160"/>
      <c r="D205" s="160"/>
      <c r="E205" s="160"/>
      <c r="F205" s="160"/>
      <c r="G205" s="160"/>
      <c r="H205" s="160"/>
      <c r="I205" s="160"/>
    </row>
    <row r="206" spans="1:9" ht="12.75">
      <c r="A206" s="159"/>
      <c r="B206" s="160"/>
      <c r="C206" s="160"/>
      <c r="D206" s="160"/>
      <c r="E206" s="160"/>
      <c r="F206" s="160"/>
      <c r="G206" s="160"/>
      <c r="H206" s="160"/>
      <c r="I206" s="160"/>
    </row>
    <row r="207" spans="1:9" ht="12.75">
      <c r="A207" s="159"/>
      <c r="B207" s="160"/>
      <c r="C207" s="160"/>
      <c r="D207" s="160"/>
      <c r="E207" s="160"/>
      <c r="F207" s="160"/>
      <c r="G207" s="160"/>
      <c r="H207" s="160"/>
      <c r="I207" s="160"/>
    </row>
    <row r="208" spans="1:9" ht="12.75">
      <c r="A208" s="159"/>
      <c r="B208" s="160"/>
      <c r="C208" s="160"/>
      <c r="D208" s="160"/>
      <c r="E208" s="160"/>
      <c r="F208" s="160"/>
      <c r="G208" s="160"/>
      <c r="H208" s="160"/>
      <c r="I208" s="160"/>
    </row>
    <row r="209" spans="1:9" ht="12.75">
      <c r="A209" s="159"/>
      <c r="B209" s="160"/>
      <c r="C209" s="160"/>
      <c r="D209" s="160"/>
      <c r="E209" s="160"/>
      <c r="F209" s="160"/>
      <c r="G209" s="160"/>
      <c r="H209" s="160"/>
      <c r="I209" s="160"/>
    </row>
    <row r="210" spans="1:9" ht="12.75">
      <c r="A210" s="159"/>
      <c r="B210" s="160"/>
      <c r="C210" s="160"/>
      <c r="D210" s="160"/>
      <c r="E210" s="160"/>
      <c r="F210" s="160"/>
      <c r="G210" s="160"/>
      <c r="H210" s="160"/>
      <c r="I210" s="160"/>
    </row>
    <row r="211" spans="1:9" ht="12.75">
      <c r="A211" s="159"/>
      <c r="B211" s="160"/>
      <c r="C211" s="160"/>
      <c r="D211" s="160"/>
      <c r="E211" s="160"/>
      <c r="F211" s="160"/>
      <c r="G211" s="160"/>
      <c r="H211" s="160"/>
      <c r="I211" s="160"/>
    </row>
    <row r="212" spans="1:9" ht="12.75">
      <c r="A212" s="159"/>
      <c r="B212" s="160"/>
      <c r="C212" s="160"/>
      <c r="D212" s="160"/>
      <c r="E212" s="160"/>
      <c r="F212" s="160"/>
      <c r="G212" s="160"/>
      <c r="H212" s="160"/>
      <c r="I212" s="160"/>
    </row>
    <row r="213" spans="1:9" ht="12.75">
      <c r="A213" s="159"/>
      <c r="B213" s="160"/>
      <c r="C213" s="160"/>
      <c r="D213" s="160"/>
      <c r="E213" s="160"/>
      <c r="F213" s="160"/>
      <c r="G213" s="160"/>
      <c r="H213" s="160"/>
      <c r="I213" s="160"/>
    </row>
    <row r="214" spans="1:9" ht="12.75">
      <c r="A214" s="159"/>
      <c r="B214" s="160"/>
      <c r="C214" s="160"/>
      <c r="D214" s="160"/>
      <c r="E214" s="160"/>
      <c r="F214" s="160"/>
      <c r="G214" s="160"/>
      <c r="H214" s="160"/>
      <c r="I214" s="160"/>
    </row>
    <row r="215" spans="1:9" ht="12.75">
      <c r="A215" s="159"/>
      <c r="B215" s="160"/>
      <c r="C215" s="160"/>
      <c r="D215" s="160"/>
      <c r="E215" s="160"/>
      <c r="F215" s="160"/>
      <c r="G215" s="160"/>
      <c r="H215" s="160"/>
      <c r="I215" s="160"/>
    </row>
    <row r="216" spans="1:9" ht="12.75">
      <c r="A216" s="159"/>
      <c r="B216" s="160"/>
      <c r="C216" s="160"/>
      <c r="D216" s="160"/>
      <c r="E216" s="160"/>
      <c r="F216" s="160"/>
      <c r="G216" s="160"/>
      <c r="H216" s="160"/>
      <c r="I216" s="160"/>
    </row>
    <row r="217" spans="1:9" ht="12.75">
      <c r="A217" s="159"/>
      <c r="B217" s="160"/>
      <c r="C217" s="160"/>
      <c r="D217" s="160"/>
      <c r="E217" s="160"/>
      <c r="F217" s="160"/>
      <c r="G217" s="160"/>
      <c r="H217" s="160"/>
      <c r="I217" s="160"/>
    </row>
    <row r="218" spans="1:9" ht="12.75">
      <c r="A218" s="159"/>
      <c r="B218" s="160"/>
      <c r="C218" s="160"/>
      <c r="D218" s="160"/>
      <c r="E218" s="160"/>
      <c r="F218" s="160"/>
      <c r="G218" s="160"/>
      <c r="H218" s="160"/>
      <c r="I218" s="160"/>
    </row>
    <row r="219" spans="1:9" ht="12.75">
      <c r="A219" s="159"/>
      <c r="B219" s="160"/>
      <c r="C219" s="160"/>
      <c r="D219" s="160"/>
      <c r="E219" s="160"/>
      <c r="F219" s="160"/>
      <c r="G219" s="160"/>
      <c r="H219" s="160"/>
      <c r="I219" s="160"/>
    </row>
    <row r="220" spans="1:9" ht="12.75">
      <c r="A220" s="159"/>
      <c r="B220" s="160"/>
      <c r="C220" s="160"/>
      <c r="D220" s="160"/>
      <c r="E220" s="160"/>
      <c r="F220" s="160"/>
      <c r="G220" s="160"/>
      <c r="H220" s="160"/>
      <c r="I220" s="160"/>
    </row>
    <row r="221" spans="1:9" ht="12.75">
      <c r="A221" s="159"/>
      <c r="B221" s="160"/>
      <c r="C221" s="160"/>
      <c r="D221" s="160"/>
      <c r="E221" s="160"/>
      <c r="F221" s="160"/>
      <c r="G221" s="160"/>
      <c r="H221" s="160"/>
      <c r="I221" s="160"/>
    </row>
    <row r="222" spans="1:9" ht="12.75">
      <c r="A222" s="159"/>
      <c r="B222" s="160"/>
      <c r="C222" s="160"/>
      <c r="D222" s="160"/>
      <c r="E222" s="160"/>
      <c r="F222" s="160"/>
      <c r="G222" s="160"/>
      <c r="H222" s="160"/>
      <c r="I222" s="160"/>
    </row>
    <row r="223" spans="1:9" ht="12.75">
      <c r="A223" s="159"/>
      <c r="B223" s="160"/>
      <c r="C223" s="160"/>
      <c r="D223" s="160"/>
      <c r="E223" s="160"/>
      <c r="F223" s="160"/>
      <c r="G223" s="160"/>
      <c r="H223" s="160"/>
      <c r="I223" s="160"/>
    </row>
    <row r="224" spans="1:9" ht="12.75">
      <c r="A224" s="159"/>
      <c r="B224" s="160"/>
      <c r="C224" s="160"/>
      <c r="D224" s="160"/>
      <c r="E224" s="160"/>
      <c r="F224" s="160"/>
      <c r="G224" s="160"/>
      <c r="H224" s="160"/>
      <c r="I224" s="160"/>
    </row>
    <row r="225" spans="1:9" ht="12.75">
      <c r="A225" s="159"/>
      <c r="B225" s="160"/>
      <c r="C225" s="160"/>
      <c r="D225" s="160"/>
      <c r="E225" s="160"/>
      <c r="F225" s="160"/>
      <c r="G225" s="160"/>
      <c r="H225" s="160"/>
      <c r="I225" s="160"/>
    </row>
    <row r="226" spans="1:9" ht="12.75">
      <c r="A226" s="159"/>
      <c r="B226" s="160"/>
      <c r="C226" s="160"/>
      <c r="D226" s="160"/>
      <c r="E226" s="160"/>
      <c r="F226" s="160"/>
      <c r="G226" s="160"/>
      <c r="H226" s="160"/>
      <c r="I226" s="160"/>
    </row>
    <row r="227" spans="1:9" ht="12.75">
      <c r="A227" s="159"/>
      <c r="B227" s="160"/>
      <c r="C227" s="160"/>
      <c r="D227" s="160"/>
      <c r="E227" s="160"/>
      <c r="F227" s="160"/>
      <c r="G227" s="160"/>
      <c r="H227" s="160"/>
      <c r="I227" s="160"/>
    </row>
    <row r="228" spans="1:9" ht="12.75">
      <c r="A228" s="159"/>
      <c r="B228" s="160"/>
      <c r="C228" s="160"/>
      <c r="D228" s="160"/>
      <c r="E228" s="160"/>
      <c r="F228" s="160"/>
      <c r="G228" s="160"/>
      <c r="H228" s="160"/>
      <c r="I228" s="160"/>
    </row>
    <row r="229" spans="1:9" ht="12.75">
      <c r="A229" s="159"/>
      <c r="B229" s="160"/>
      <c r="C229" s="160"/>
      <c r="D229" s="160"/>
      <c r="E229" s="160"/>
      <c r="F229" s="160"/>
      <c r="G229" s="160"/>
      <c r="H229" s="160"/>
      <c r="I229" s="160"/>
    </row>
    <row r="230" spans="1:9" ht="12.75">
      <c r="A230" s="159"/>
      <c r="B230" s="160"/>
      <c r="C230" s="160"/>
      <c r="D230" s="160"/>
      <c r="E230" s="160"/>
      <c r="F230" s="160"/>
      <c r="G230" s="160"/>
      <c r="H230" s="160"/>
      <c r="I230" s="160"/>
    </row>
    <row r="231" spans="1:9" ht="12.75">
      <c r="A231" s="159"/>
      <c r="B231" s="160"/>
      <c r="C231" s="160"/>
      <c r="D231" s="160"/>
      <c r="E231" s="160"/>
      <c r="F231" s="160"/>
      <c r="G231" s="160"/>
      <c r="H231" s="160"/>
      <c r="I231" s="160"/>
    </row>
    <row r="232" spans="1:9" ht="12.75">
      <c r="A232" s="159"/>
      <c r="B232" s="160"/>
      <c r="C232" s="160"/>
      <c r="D232" s="160"/>
      <c r="E232" s="160"/>
      <c r="F232" s="160"/>
      <c r="G232" s="160"/>
      <c r="H232" s="160"/>
      <c r="I232" s="160"/>
    </row>
    <row r="233" spans="1:9" ht="12.75">
      <c r="A233" s="159"/>
      <c r="B233" s="160"/>
      <c r="C233" s="160"/>
      <c r="D233" s="160"/>
      <c r="E233" s="160"/>
      <c r="F233" s="160"/>
      <c r="G233" s="160"/>
      <c r="H233" s="160"/>
      <c r="I233" s="160"/>
    </row>
    <row r="234" spans="1:9" ht="12.75">
      <c r="A234" s="159"/>
      <c r="B234" s="160"/>
      <c r="C234" s="160"/>
      <c r="D234" s="160"/>
      <c r="E234" s="160"/>
      <c r="F234" s="160"/>
      <c r="G234" s="160"/>
      <c r="H234" s="160"/>
      <c r="I234" s="160"/>
    </row>
    <row r="235" spans="1:9" ht="12.75">
      <c r="A235" s="159"/>
      <c r="B235" s="160"/>
      <c r="C235" s="160"/>
      <c r="D235" s="160"/>
      <c r="E235" s="160"/>
      <c r="F235" s="160"/>
      <c r="G235" s="160"/>
      <c r="H235" s="160"/>
      <c r="I235" s="160"/>
    </row>
    <row r="236" spans="1:9" ht="12.75">
      <c r="A236" s="159"/>
      <c r="B236" s="160"/>
      <c r="C236" s="160"/>
      <c r="D236" s="160"/>
      <c r="E236" s="160"/>
      <c r="F236" s="160"/>
      <c r="G236" s="160"/>
      <c r="H236" s="160"/>
      <c r="I236" s="160"/>
    </row>
    <row r="237" spans="1:9" ht="12.75">
      <c r="A237" s="159"/>
      <c r="B237" s="160"/>
      <c r="C237" s="160"/>
      <c r="D237" s="160"/>
      <c r="E237" s="160"/>
      <c r="F237" s="160"/>
      <c r="G237" s="160"/>
      <c r="H237" s="160"/>
      <c r="I237" s="160"/>
    </row>
    <row r="238" spans="1:9" ht="12.75">
      <c r="A238" s="159"/>
      <c r="B238" s="160"/>
      <c r="C238" s="160"/>
      <c r="D238" s="160"/>
      <c r="E238" s="160"/>
      <c r="F238" s="160"/>
      <c r="G238" s="160"/>
      <c r="H238" s="160"/>
      <c r="I238" s="160"/>
    </row>
    <row r="239" spans="1:9" ht="12.75">
      <c r="A239" s="159"/>
      <c r="B239" s="160"/>
      <c r="C239" s="160"/>
      <c r="D239" s="160"/>
      <c r="E239" s="160"/>
      <c r="F239" s="160"/>
      <c r="G239" s="160"/>
      <c r="H239" s="160"/>
      <c r="I239" s="160"/>
    </row>
    <row r="240" spans="1:9" ht="12.75">
      <c r="A240" s="159"/>
      <c r="B240" s="160"/>
      <c r="C240" s="160"/>
      <c r="D240" s="160"/>
      <c r="E240" s="160"/>
      <c r="F240" s="160"/>
      <c r="G240" s="160"/>
      <c r="H240" s="160"/>
      <c r="I240" s="160"/>
    </row>
    <row r="241" spans="1:9" ht="12.75">
      <c r="A241" s="159"/>
      <c r="B241" s="160"/>
      <c r="C241" s="160"/>
      <c r="D241" s="160"/>
      <c r="E241" s="160"/>
      <c r="F241" s="160"/>
      <c r="G241" s="160"/>
      <c r="H241" s="160"/>
      <c r="I241" s="160"/>
    </row>
    <row r="242" spans="1:9" ht="12.75">
      <c r="A242" s="159"/>
      <c r="B242" s="160"/>
      <c r="C242" s="160"/>
      <c r="D242" s="160"/>
      <c r="E242" s="160"/>
      <c r="F242" s="160"/>
      <c r="G242" s="160"/>
      <c r="H242" s="160"/>
      <c r="I242" s="160"/>
    </row>
    <row r="243" spans="1:9" ht="12.75">
      <c r="A243" s="159"/>
      <c r="B243" s="160"/>
      <c r="C243" s="160"/>
      <c r="D243" s="160"/>
      <c r="E243" s="160"/>
      <c r="F243" s="160"/>
      <c r="G243" s="160"/>
      <c r="H243" s="160"/>
      <c r="I243" s="160"/>
    </row>
    <row r="244" spans="1:9" ht="12.75">
      <c r="A244" s="159"/>
      <c r="B244" s="160"/>
      <c r="C244" s="160"/>
      <c r="D244" s="160"/>
      <c r="E244" s="160"/>
      <c r="F244" s="160"/>
      <c r="G244" s="160"/>
      <c r="H244" s="160"/>
      <c r="I244" s="160"/>
    </row>
    <row r="245" spans="1:9" ht="12.75">
      <c r="A245" s="159"/>
      <c r="B245" s="160"/>
      <c r="C245" s="160"/>
      <c r="D245" s="160"/>
      <c r="E245" s="160"/>
      <c r="F245" s="160"/>
      <c r="G245" s="160"/>
      <c r="H245" s="160"/>
      <c r="I245" s="160"/>
    </row>
    <row r="246" spans="1:9" ht="12.75">
      <c r="A246" s="159"/>
      <c r="B246" s="160"/>
      <c r="C246" s="160"/>
      <c r="D246" s="160"/>
      <c r="E246" s="160"/>
      <c r="F246" s="160"/>
      <c r="G246" s="160"/>
      <c r="H246" s="160"/>
      <c r="I246" s="160"/>
    </row>
    <row r="247" spans="1:9" ht="12.75">
      <c r="A247" s="159"/>
      <c r="B247" s="160"/>
      <c r="C247" s="160"/>
      <c r="D247" s="160"/>
      <c r="E247" s="160"/>
      <c r="F247" s="160"/>
      <c r="G247" s="160"/>
      <c r="H247" s="160"/>
      <c r="I247" s="160"/>
    </row>
    <row r="248" spans="1:9" ht="12.75">
      <c r="A248" s="159"/>
      <c r="B248" s="160"/>
      <c r="C248" s="160"/>
      <c r="D248" s="160"/>
      <c r="E248" s="160"/>
      <c r="F248" s="160"/>
      <c r="G248" s="160"/>
      <c r="H248" s="160"/>
      <c r="I248" s="160"/>
    </row>
    <row r="249" spans="1:9" ht="12.75">
      <c r="A249" s="159"/>
      <c r="B249" s="160"/>
      <c r="C249" s="160"/>
      <c r="D249" s="160"/>
      <c r="E249" s="160"/>
      <c r="F249" s="160"/>
      <c r="G249" s="160"/>
      <c r="H249" s="160"/>
      <c r="I249" s="160"/>
    </row>
    <row r="250" spans="1:9" ht="12.75">
      <c r="A250" s="159"/>
      <c r="B250" s="160"/>
      <c r="C250" s="160"/>
      <c r="D250" s="160"/>
      <c r="E250" s="160"/>
      <c r="F250" s="160"/>
      <c r="G250" s="160"/>
      <c r="H250" s="160"/>
      <c r="I250" s="160"/>
    </row>
    <row r="251" spans="1:9" ht="12.75">
      <c r="A251" s="159"/>
      <c r="B251" s="160"/>
      <c r="C251" s="160"/>
      <c r="D251" s="160"/>
      <c r="E251" s="160"/>
      <c r="F251" s="160"/>
      <c r="G251" s="160"/>
      <c r="H251" s="160"/>
      <c r="I251" s="160"/>
    </row>
    <row r="252" spans="1:9" ht="12.75">
      <c r="A252" s="159"/>
      <c r="B252" s="160"/>
      <c r="C252" s="160"/>
      <c r="D252" s="160"/>
      <c r="E252" s="160"/>
      <c r="F252" s="160"/>
      <c r="G252" s="160"/>
      <c r="H252" s="160"/>
      <c r="I252" s="160"/>
    </row>
    <row r="253" spans="1:9" ht="12.75">
      <c r="A253" s="159"/>
      <c r="B253" s="160"/>
      <c r="C253" s="160"/>
      <c r="D253" s="160"/>
      <c r="E253" s="160"/>
      <c r="F253" s="160"/>
      <c r="G253" s="160"/>
      <c r="H253" s="160"/>
      <c r="I253" s="160"/>
    </row>
    <row r="254" spans="1:9" ht="12.75">
      <c r="A254" s="159"/>
      <c r="B254" s="160"/>
      <c r="C254" s="160"/>
      <c r="D254" s="160"/>
      <c r="E254" s="160"/>
      <c r="F254" s="160"/>
      <c r="G254" s="160"/>
      <c r="H254" s="160"/>
      <c r="I254" s="160"/>
    </row>
    <row r="255" spans="1:9" ht="12.75">
      <c r="A255" s="159"/>
      <c r="B255" s="160"/>
      <c r="C255" s="160"/>
      <c r="D255" s="160"/>
      <c r="E255" s="160"/>
      <c r="F255" s="160"/>
      <c r="G255" s="160"/>
      <c r="H255" s="160"/>
      <c r="I255" s="160"/>
    </row>
    <row r="256" spans="1:9" ht="12.75">
      <c r="A256" s="159"/>
      <c r="B256" s="160"/>
      <c r="C256" s="160"/>
      <c r="D256" s="160"/>
      <c r="E256" s="160"/>
      <c r="F256" s="160"/>
      <c r="G256" s="160"/>
      <c r="H256" s="160"/>
      <c r="I256" s="160"/>
    </row>
    <row r="257" spans="1:9" ht="12.75">
      <c r="A257" s="159"/>
      <c r="B257" s="160"/>
      <c r="C257" s="160"/>
      <c r="D257" s="160"/>
      <c r="E257" s="160"/>
      <c r="F257" s="160"/>
      <c r="G257" s="160"/>
      <c r="H257" s="160"/>
      <c r="I257" s="160"/>
    </row>
    <row r="258" spans="1:9" ht="12.75">
      <c r="A258" s="159"/>
      <c r="B258" s="160"/>
      <c r="C258" s="160"/>
      <c r="D258" s="160"/>
      <c r="E258" s="160"/>
      <c r="F258" s="160"/>
      <c r="G258" s="160"/>
      <c r="H258" s="160"/>
      <c r="I258" s="160"/>
    </row>
    <row r="259" spans="1:9" ht="12.75">
      <c r="A259" s="159"/>
      <c r="B259" s="160"/>
      <c r="C259" s="160"/>
      <c r="D259" s="160"/>
      <c r="E259" s="160"/>
      <c r="F259" s="160"/>
      <c r="G259" s="160"/>
      <c r="H259" s="160"/>
      <c r="I259" s="160"/>
    </row>
    <row r="260" spans="1:9" ht="12.75">
      <c r="A260" s="159"/>
      <c r="B260" s="160"/>
      <c r="C260" s="160"/>
      <c r="D260" s="160"/>
      <c r="E260" s="160"/>
      <c r="F260" s="160"/>
      <c r="G260" s="160"/>
      <c r="H260" s="160"/>
      <c r="I260" s="160"/>
    </row>
    <row r="261" spans="1:9" ht="12.75">
      <c r="A261" s="159"/>
      <c r="B261" s="160"/>
      <c r="C261" s="160"/>
      <c r="D261" s="160"/>
      <c r="E261" s="160"/>
      <c r="F261" s="160"/>
      <c r="G261" s="160"/>
      <c r="H261" s="160"/>
      <c r="I261" s="160"/>
    </row>
    <row r="262" spans="1:9" ht="12.75">
      <c r="A262" s="159"/>
      <c r="B262" s="160"/>
      <c r="C262" s="160"/>
      <c r="D262" s="160"/>
      <c r="E262" s="160"/>
      <c r="F262" s="160"/>
      <c r="G262" s="160"/>
      <c r="H262" s="160"/>
      <c r="I262" s="160"/>
    </row>
    <row r="263" spans="1:9" ht="12.75">
      <c r="A263" s="159"/>
      <c r="B263" s="160"/>
      <c r="C263" s="160"/>
      <c r="D263" s="160"/>
      <c r="E263" s="160"/>
      <c r="F263" s="160"/>
      <c r="G263" s="160"/>
      <c r="H263" s="160"/>
      <c r="I263" s="160"/>
    </row>
    <row r="264" spans="1:9" ht="12.75">
      <c r="A264" s="159"/>
      <c r="B264" s="160"/>
      <c r="C264" s="160"/>
      <c r="D264" s="160"/>
      <c r="E264" s="160"/>
      <c r="F264" s="160"/>
      <c r="G264" s="160"/>
      <c r="H264" s="160"/>
      <c r="I264" s="160"/>
    </row>
    <row r="265" spans="1:9" ht="12.75">
      <c r="A265" s="159"/>
      <c r="B265" s="160"/>
      <c r="C265" s="160"/>
      <c r="D265" s="160"/>
      <c r="E265" s="160"/>
      <c r="F265" s="160"/>
      <c r="G265" s="160"/>
      <c r="H265" s="160"/>
      <c r="I265" s="160"/>
    </row>
    <row r="266" spans="1:9" ht="12.75">
      <c r="A266" s="159"/>
      <c r="B266" s="160"/>
      <c r="C266" s="160"/>
      <c r="D266" s="160"/>
      <c r="E266" s="160"/>
      <c r="F266" s="160"/>
      <c r="G266" s="160"/>
      <c r="H266" s="160"/>
      <c r="I266" s="160"/>
    </row>
    <row r="267" spans="1:9" ht="12.75">
      <c r="A267" s="159"/>
      <c r="B267" s="160"/>
      <c r="C267" s="160"/>
      <c r="D267" s="160"/>
      <c r="E267" s="160"/>
      <c r="F267" s="160"/>
      <c r="G267" s="160"/>
      <c r="H267" s="160"/>
      <c r="I267" s="160"/>
    </row>
    <row r="268" spans="1:9" ht="12.75">
      <c r="A268" s="159"/>
      <c r="B268" s="160"/>
      <c r="C268" s="160"/>
      <c r="D268" s="160"/>
      <c r="E268" s="160"/>
      <c r="F268" s="160"/>
      <c r="G268" s="160"/>
      <c r="H268" s="160"/>
      <c r="I268" s="160"/>
    </row>
    <row r="269" spans="1:9" ht="12.75">
      <c r="A269" s="159"/>
      <c r="B269" s="160"/>
      <c r="C269" s="160"/>
      <c r="D269" s="160"/>
      <c r="E269" s="160"/>
      <c r="F269" s="160"/>
      <c r="G269" s="160"/>
      <c r="H269" s="160"/>
      <c r="I269" s="160"/>
    </row>
    <row r="270" spans="1:9" ht="12.75">
      <c r="A270" s="159"/>
      <c r="B270" s="160"/>
      <c r="C270" s="160"/>
      <c r="D270" s="160"/>
      <c r="E270" s="160"/>
      <c r="F270" s="160"/>
      <c r="G270" s="160"/>
      <c r="H270" s="160"/>
      <c r="I270" s="160"/>
    </row>
    <row r="271" spans="1:9" ht="12.75">
      <c r="A271" s="159"/>
      <c r="B271" s="160"/>
      <c r="C271" s="160"/>
      <c r="D271" s="160"/>
      <c r="E271" s="160"/>
      <c r="F271" s="160"/>
      <c r="G271" s="160"/>
      <c r="H271" s="160"/>
      <c r="I271" s="160"/>
    </row>
    <row r="272" spans="1:9" ht="12.75">
      <c r="A272" s="159"/>
      <c r="B272" s="160"/>
      <c r="C272" s="160"/>
      <c r="D272" s="160"/>
      <c r="E272" s="160"/>
      <c r="F272" s="160"/>
      <c r="G272" s="160"/>
      <c r="H272" s="160"/>
      <c r="I272" s="160"/>
    </row>
    <row r="273" spans="1:9" ht="12.75">
      <c r="A273" s="159"/>
      <c r="B273" s="160"/>
      <c r="C273" s="160"/>
      <c r="D273" s="160"/>
      <c r="E273" s="160"/>
      <c r="F273" s="160"/>
      <c r="G273" s="160"/>
      <c r="H273" s="160"/>
      <c r="I273" s="160"/>
    </row>
    <row r="274" spans="1:9" ht="12.75">
      <c r="A274" s="159"/>
      <c r="B274" s="160"/>
      <c r="C274" s="160"/>
      <c r="D274" s="160"/>
      <c r="E274" s="160"/>
      <c r="F274" s="160"/>
      <c r="G274" s="160"/>
      <c r="H274" s="160"/>
      <c r="I274" s="160"/>
    </row>
    <row r="275" spans="1:9" ht="12.75">
      <c r="A275" s="159"/>
      <c r="B275" s="160"/>
      <c r="C275" s="160"/>
      <c r="D275" s="160"/>
      <c r="E275" s="160"/>
      <c r="F275" s="160"/>
      <c r="G275" s="160"/>
      <c r="H275" s="160"/>
      <c r="I275" s="160"/>
    </row>
    <row r="276" spans="1:9" ht="12.75">
      <c r="A276" s="159"/>
      <c r="B276" s="160"/>
      <c r="C276" s="160"/>
      <c r="D276" s="160"/>
      <c r="E276" s="160"/>
      <c r="F276" s="160"/>
      <c r="G276" s="160"/>
      <c r="H276" s="160"/>
      <c r="I276" s="160"/>
    </row>
    <row r="277" spans="1:9" ht="12.75">
      <c r="A277" s="159"/>
      <c r="B277" s="160"/>
      <c r="C277" s="160"/>
      <c r="D277" s="160"/>
      <c r="E277" s="160"/>
      <c r="F277" s="160"/>
      <c r="G277" s="160"/>
      <c r="H277" s="160"/>
      <c r="I277" s="160"/>
    </row>
    <row r="278" spans="1:9" ht="12.75">
      <c r="A278" s="159"/>
      <c r="B278" s="160"/>
      <c r="C278" s="160"/>
      <c r="D278" s="160"/>
      <c r="E278" s="160"/>
      <c r="F278" s="160"/>
      <c r="G278" s="160"/>
      <c r="H278" s="160"/>
      <c r="I278" s="160"/>
    </row>
    <row r="279" spans="1:9" ht="12.75">
      <c r="A279" s="159"/>
      <c r="B279" s="160"/>
      <c r="C279" s="160"/>
      <c r="D279" s="160"/>
      <c r="E279" s="160"/>
      <c r="F279" s="160"/>
      <c r="G279" s="160"/>
      <c r="H279" s="160"/>
      <c r="I279" s="160"/>
    </row>
    <row r="280" spans="1:9" ht="12.75">
      <c r="A280" s="159"/>
      <c r="B280" s="160"/>
      <c r="C280" s="160"/>
      <c r="D280" s="160"/>
      <c r="E280" s="160"/>
      <c r="F280" s="160"/>
      <c r="G280" s="160"/>
      <c r="H280" s="160"/>
      <c r="I280" s="160"/>
    </row>
    <row r="281" spans="1:9" ht="12.75">
      <c r="A281" s="159"/>
      <c r="B281" s="160"/>
      <c r="C281" s="160"/>
      <c r="D281" s="160"/>
      <c r="E281" s="160"/>
      <c r="F281" s="160"/>
      <c r="G281" s="160"/>
      <c r="H281" s="160"/>
      <c r="I281" s="160"/>
    </row>
    <row r="282" spans="1:9" ht="12.75">
      <c r="A282" s="159"/>
      <c r="B282" s="160"/>
      <c r="C282" s="160"/>
      <c r="D282" s="160"/>
      <c r="E282" s="160"/>
      <c r="F282" s="160"/>
      <c r="G282" s="160"/>
      <c r="H282" s="160"/>
      <c r="I282" s="160"/>
    </row>
    <row r="283" spans="1:9" ht="12.75">
      <c r="A283" s="159"/>
      <c r="B283" s="160"/>
      <c r="C283" s="160"/>
      <c r="D283" s="160"/>
      <c r="E283" s="160"/>
      <c r="F283" s="160"/>
      <c r="G283" s="160"/>
      <c r="H283" s="160"/>
      <c r="I283" s="160"/>
    </row>
    <row r="284" spans="1:9" ht="12.75">
      <c r="A284" s="159"/>
      <c r="B284" s="160"/>
      <c r="C284" s="160"/>
      <c r="D284" s="160"/>
      <c r="E284" s="160"/>
      <c r="F284" s="160"/>
      <c r="G284" s="160"/>
      <c r="H284" s="160"/>
      <c r="I284" s="160"/>
    </row>
    <row r="285" spans="1:9" ht="12.75">
      <c r="A285" s="159"/>
      <c r="B285" s="160"/>
      <c r="C285" s="160"/>
      <c r="D285" s="160"/>
      <c r="E285" s="160"/>
      <c r="F285" s="160"/>
      <c r="G285" s="160"/>
      <c r="H285" s="160"/>
      <c r="I285" s="160"/>
    </row>
    <row r="286" spans="1:9" ht="12.75">
      <c r="A286" s="159"/>
      <c r="B286" s="160"/>
      <c r="C286" s="160"/>
      <c r="D286" s="160"/>
      <c r="E286" s="160"/>
      <c r="F286" s="160"/>
      <c r="G286" s="160"/>
      <c r="H286" s="160"/>
      <c r="I286" s="160"/>
    </row>
    <row r="287" spans="1:9" ht="12.75">
      <c r="A287" s="159"/>
      <c r="B287" s="160"/>
      <c r="C287" s="160"/>
      <c r="D287" s="160"/>
      <c r="E287" s="160"/>
      <c r="F287" s="160"/>
      <c r="G287" s="160"/>
      <c r="H287" s="160"/>
      <c r="I287" s="160"/>
    </row>
    <row r="288" spans="1:9" ht="12.75">
      <c r="A288" s="159"/>
      <c r="B288" s="160"/>
      <c r="C288" s="160"/>
      <c r="D288" s="160"/>
      <c r="E288" s="160"/>
      <c r="F288" s="160"/>
      <c r="G288" s="160"/>
      <c r="H288" s="160"/>
      <c r="I288" s="160"/>
    </row>
    <row r="289" spans="1:9" ht="12.75">
      <c r="A289" s="159"/>
      <c r="B289" s="160"/>
      <c r="C289" s="160"/>
      <c r="D289" s="160"/>
      <c r="E289" s="160"/>
      <c r="F289" s="160"/>
      <c r="G289" s="160"/>
      <c r="H289" s="160"/>
      <c r="I289" s="160"/>
    </row>
    <row r="290" spans="1:9" ht="12.75">
      <c r="A290" s="159"/>
      <c r="B290" s="160"/>
      <c r="C290" s="160"/>
      <c r="D290" s="160"/>
      <c r="E290" s="160"/>
      <c r="F290" s="160"/>
      <c r="G290" s="160"/>
      <c r="H290" s="160"/>
      <c r="I290" s="160"/>
    </row>
    <row r="291" spans="1:9" ht="12.75">
      <c r="A291" s="159"/>
      <c r="B291" s="160"/>
      <c r="C291" s="160"/>
      <c r="D291" s="160"/>
      <c r="E291" s="160"/>
      <c r="F291" s="160"/>
      <c r="G291" s="160"/>
      <c r="H291" s="160"/>
      <c r="I291" s="160"/>
    </row>
    <row r="292" spans="1:9" ht="12.75">
      <c r="A292" s="159"/>
      <c r="B292" s="160"/>
      <c r="C292" s="160"/>
      <c r="D292" s="160"/>
      <c r="E292" s="160"/>
      <c r="F292" s="160"/>
      <c r="G292" s="160"/>
      <c r="H292" s="160"/>
      <c r="I292" s="160"/>
    </row>
    <row r="293" spans="1:9" ht="12.75">
      <c r="A293" s="159"/>
      <c r="B293" s="160"/>
      <c r="C293" s="160"/>
      <c r="D293" s="160"/>
      <c r="E293" s="160"/>
      <c r="F293" s="160"/>
      <c r="G293" s="160"/>
      <c r="H293" s="160"/>
      <c r="I293" s="160"/>
    </row>
    <row r="294" spans="1:9" ht="12.75">
      <c r="A294" s="159"/>
      <c r="B294" s="160"/>
      <c r="C294" s="160"/>
      <c r="D294" s="160"/>
      <c r="E294" s="160"/>
      <c r="F294" s="160"/>
      <c r="G294" s="160"/>
      <c r="H294" s="160"/>
      <c r="I294" s="160"/>
    </row>
    <row r="295" spans="1:9" ht="12.75">
      <c r="A295" s="159"/>
      <c r="B295" s="160"/>
      <c r="C295" s="160"/>
      <c r="D295" s="160"/>
      <c r="E295" s="160"/>
      <c r="F295" s="160"/>
      <c r="G295" s="160"/>
      <c r="H295" s="160"/>
      <c r="I295" s="160"/>
    </row>
    <row r="296" spans="1:9" ht="12.75">
      <c r="A296" s="159"/>
      <c r="B296" s="160"/>
      <c r="C296" s="160"/>
      <c r="D296" s="160"/>
      <c r="E296" s="160"/>
      <c r="F296" s="160"/>
      <c r="G296" s="160"/>
      <c r="H296" s="160"/>
      <c r="I296" s="160"/>
    </row>
    <row r="297" spans="1:9" ht="12.75">
      <c r="A297" s="159"/>
      <c r="B297" s="160"/>
      <c r="C297" s="160"/>
      <c r="D297" s="160"/>
      <c r="E297" s="160"/>
      <c r="F297" s="160"/>
      <c r="G297" s="160"/>
      <c r="H297" s="160"/>
      <c r="I297" s="160"/>
    </row>
    <row r="298" spans="1:9" ht="12.75">
      <c r="A298" s="159"/>
      <c r="B298" s="160"/>
      <c r="C298" s="160"/>
      <c r="D298" s="160"/>
      <c r="E298" s="160"/>
      <c r="F298" s="160"/>
      <c r="G298" s="160"/>
      <c r="H298" s="160"/>
      <c r="I298" s="160"/>
    </row>
    <row r="299" spans="1:9" ht="12.75">
      <c r="A299" s="159"/>
      <c r="B299" s="160"/>
      <c r="C299" s="160"/>
      <c r="D299" s="160"/>
      <c r="E299" s="160"/>
      <c r="F299" s="160"/>
      <c r="G299" s="160"/>
      <c r="H299" s="160"/>
      <c r="I299" s="160"/>
    </row>
    <row r="300" spans="1:9" ht="12.75">
      <c r="A300" s="159"/>
      <c r="B300" s="160"/>
      <c r="C300" s="160"/>
      <c r="D300" s="160"/>
      <c r="E300" s="160"/>
      <c r="F300" s="160"/>
      <c r="G300" s="160"/>
      <c r="H300" s="160"/>
      <c r="I300" s="160"/>
    </row>
    <row r="301" spans="1:9" ht="12.75">
      <c r="A301" s="159"/>
      <c r="B301" s="160"/>
      <c r="C301" s="160"/>
      <c r="D301" s="160"/>
      <c r="E301" s="160"/>
      <c r="F301" s="160"/>
      <c r="G301" s="160"/>
      <c r="H301" s="160"/>
      <c r="I301" s="160"/>
    </row>
    <row r="302" spans="1:9" ht="12.75">
      <c r="A302" s="159"/>
      <c r="B302" s="160"/>
      <c r="C302" s="160"/>
      <c r="D302" s="160"/>
      <c r="E302" s="160"/>
      <c r="F302" s="160"/>
      <c r="G302" s="160"/>
      <c r="H302" s="160"/>
      <c r="I302" s="160"/>
    </row>
    <row r="303" spans="1:9" ht="12.75">
      <c r="A303" s="159"/>
      <c r="B303" s="160"/>
      <c r="C303" s="160"/>
      <c r="D303" s="160"/>
      <c r="E303" s="160"/>
      <c r="F303" s="160"/>
      <c r="G303" s="160"/>
      <c r="H303" s="160"/>
      <c r="I303" s="160"/>
    </row>
    <row r="304" spans="1:9" ht="12.75">
      <c r="A304" s="159"/>
      <c r="B304" s="160"/>
      <c r="C304" s="160"/>
      <c r="D304" s="160"/>
      <c r="E304" s="160"/>
      <c r="F304" s="160"/>
      <c r="G304" s="160"/>
      <c r="H304" s="160"/>
      <c r="I304" s="160"/>
    </row>
    <row r="305" spans="1:9" ht="12.75">
      <c r="A305" s="159"/>
      <c r="B305" s="160"/>
      <c r="C305" s="160"/>
      <c r="D305" s="160"/>
      <c r="E305" s="160"/>
      <c r="F305" s="160"/>
      <c r="G305" s="160"/>
      <c r="H305" s="160"/>
      <c r="I305" s="160"/>
    </row>
    <row r="306" spans="1:9" ht="12.75">
      <c r="A306" s="159"/>
      <c r="B306" s="160"/>
      <c r="C306" s="160"/>
      <c r="D306" s="160"/>
      <c r="E306" s="160"/>
      <c r="F306" s="160"/>
      <c r="G306" s="160"/>
      <c r="H306" s="160"/>
      <c r="I306" s="160"/>
    </row>
    <row r="307" spans="1:9" ht="12.75">
      <c r="A307" s="159"/>
      <c r="B307" s="160"/>
      <c r="C307" s="160"/>
      <c r="D307" s="160"/>
      <c r="E307" s="160"/>
      <c r="F307" s="160"/>
      <c r="G307" s="160"/>
      <c r="H307" s="160"/>
      <c r="I307" s="160"/>
    </row>
    <row r="308" spans="1:9" ht="12.75">
      <c r="A308" s="159"/>
      <c r="B308" s="160"/>
      <c r="C308" s="160"/>
      <c r="D308" s="160"/>
      <c r="E308" s="160"/>
      <c r="F308" s="160"/>
      <c r="G308" s="160"/>
      <c r="H308" s="160"/>
      <c r="I308" s="160"/>
    </row>
    <row r="309" spans="1:9" ht="12.75">
      <c r="A309" s="159"/>
      <c r="B309" s="160"/>
      <c r="C309" s="160"/>
      <c r="D309" s="160"/>
      <c r="E309" s="160"/>
      <c r="F309" s="160"/>
      <c r="G309" s="160"/>
      <c r="H309" s="160"/>
      <c r="I309" s="160"/>
    </row>
    <row r="310" spans="1:9" ht="12.75">
      <c r="A310" s="159"/>
      <c r="B310" s="160"/>
      <c r="C310" s="160"/>
      <c r="D310" s="160"/>
      <c r="E310" s="160"/>
      <c r="F310" s="160"/>
      <c r="G310" s="160"/>
      <c r="H310" s="160"/>
      <c r="I310" s="160"/>
    </row>
    <row r="311" spans="1:9" ht="12.75">
      <c r="A311" s="159"/>
      <c r="B311" s="160"/>
      <c r="C311" s="160"/>
      <c r="D311" s="160"/>
      <c r="E311" s="160"/>
      <c r="F311" s="160"/>
      <c r="G311" s="160"/>
      <c r="H311" s="160"/>
      <c r="I311" s="160"/>
    </row>
    <row r="312" spans="1:9" ht="12.75">
      <c r="A312" s="159"/>
      <c r="B312" s="160"/>
      <c r="C312" s="160"/>
      <c r="D312" s="160"/>
      <c r="E312" s="160"/>
      <c r="F312" s="160"/>
      <c r="G312" s="160"/>
      <c r="H312" s="160"/>
      <c r="I312" s="160"/>
    </row>
    <row r="313" spans="1:9" ht="12.75">
      <c r="A313" s="159"/>
      <c r="B313" s="160"/>
      <c r="C313" s="160"/>
      <c r="D313" s="160"/>
      <c r="E313" s="160"/>
      <c r="F313" s="160"/>
      <c r="G313" s="160"/>
      <c r="H313" s="160"/>
      <c r="I313" s="160"/>
    </row>
    <row r="314" spans="1:9" ht="12.75">
      <c r="A314" s="159"/>
      <c r="B314" s="160"/>
      <c r="C314" s="160"/>
      <c r="D314" s="160"/>
      <c r="E314" s="160"/>
      <c r="F314" s="160"/>
      <c r="G314" s="160"/>
      <c r="H314" s="160"/>
      <c r="I314" s="160"/>
    </row>
    <row r="315" spans="1:9" ht="12.75">
      <c r="A315" s="159"/>
      <c r="B315" s="160"/>
      <c r="C315" s="160"/>
      <c r="D315" s="160"/>
      <c r="E315" s="160"/>
      <c r="F315" s="160"/>
      <c r="G315" s="160"/>
      <c r="H315" s="160"/>
      <c r="I315" s="160"/>
    </row>
    <row r="316" spans="1:9" ht="12.75">
      <c r="A316" s="159"/>
      <c r="B316" s="160"/>
      <c r="C316" s="160"/>
      <c r="D316" s="160"/>
      <c r="E316" s="160"/>
      <c r="F316" s="160"/>
      <c r="G316" s="160"/>
      <c r="H316" s="160"/>
      <c r="I316" s="160"/>
    </row>
    <row r="317" spans="1:9" ht="12.75">
      <c r="A317" s="159"/>
      <c r="B317" s="160"/>
      <c r="C317" s="160"/>
      <c r="D317" s="160"/>
      <c r="E317" s="160"/>
      <c r="F317" s="160"/>
      <c r="G317" s="160"/>
      <c r="H317" s="160"/>
      <c r="I317" s="160"/>
    </row>
    <row r="318" spans="1:9" ht="12.75">
      <c r="A318" s="159"/>
      <c r="B318" s="160"/>
      <c r="C318" s="160"/>
      <c r="D318" s="160"/>
      <c r="E318" s="160"/>
      <c r="F318" s="160"/>
      <c r="G318" s="160"/>
      <c r="H318" s="160"/>
      <c r="I318" s="160"/>
    </row>
    <row r="319" spans="1:9" ht="12.75">
      <c r="A319" s="159"/>
      <c r="B319" s="160"/>
      <c r="C319" s="160"/>
      <c r="D319" s="160"/>
      <c r="E319" s="160"/>
      <c r="F319" s="160"/>
      <c r="G319" s="160"/>
      <c r="H319" s="160"/>
      <c r="I319" s="160"/>
    </row>
    <row r="320" spans="1:9" ht="12.75">
      <c r="A320" s="159"/>
      <c r="B320" s="160"/>
      <c r="C320" s="160"/>
      <c r="D320" s="160"/>
      <c r="E320" s="160"/>
      <c r="F320" s="160"/>
      <c r="G320" s="160"/>
      <c r="H320" s="160"/>
      <c r="I320" s="160"/>
    </row>
    <row r="321" spans="1:9" ht="12.75">
      <c r="A321" s="159"/>
      <c r="B321" s="160"/>
      <c r="C321" s="160"/>
      <c r="D321" s="160"/>
      <c r="E321" s="160"/>
      <c r="F321" s="160"/>
      <c r="G321" s="160"/>
      <c r="H321" s="160"/>
      <c r="I321" s="160"/>
    </row>
    <row r="322" spans="1:9" ht="12.75">
      <c r="A322" s="159"/>
      <c r="B322" s="160"/>
      <c r="C322" s="160"/>
      <c r="D322" s="160"/>
      <c r="E322" s="160"/>
      <c r="F322" s="160"/>
      <c r="G322" s="160"/>
      <c r="H322" s="160"/>
      <c r="I322" s="160"/>
    </row>
    <row r="323" spans="1:9" ht="12.75">
      <c r="A323" s="159"/>
      <c r="B323" s="160"/>
      <c r="C323" s="160"/>
      <c r="D323" s="160"/>
      <c r="E323" s="160"/>
      <c r="F323" s="160"/>
      <c r="G323" s="160"/>
      <c r="H323" s="160"/>
      <c r="I323" s="160"/>
    </row>
    <row r="324" spans="1:9" ht="12.75">
      <c r="A324" s="159"/>
      <c r="B324" s="160"/>
      <c r="C324" s="160"/>
      <c r="D324" s="160"/>
      <c r="E324" s="160"/>
      <c r="F324" s="160"/>
      <c r="G324" s="160"/>
      <c r="H324" s="160"/>
      <c r="I324" s="160"/>
    </row>
    <row r="325" spans="1:9" ht="12.75">
      <c r="A325" s="159"/>
      <c r="B325" s="160"/>
      <c r="C325" s="160"/>
      <c r="D325" s="160"/>
      <c r="E325" s="160"/>
      <c r="F325" s="160"/>
      <c r="G325" s="160"/>
      <c r="H325" s="160"/>
      <c r="I325" s="160"/>
    </row>
    <row r="326" spans="1:9" ht="12.75">
      <c r="A326" s="159"/>
      <c r="B326" s="160"/>
      <c r="C326" s="160"/>
      <c r="D326" s="160"/>
      <c r="E326" s="160"/>
      <c r="F326" s="160"/>
      <c r="G326" s="160"/>
      <c r="H326" s="160"/>
      <c r="I326" s="160"/>
    </row>
    <row r="327" spans="1:9" ht="12.75">
      <c r="A327" s="159"/>
      <c r="B327" s="160"/>
      <c r="C327" s="160"/>
      <c r="D327" s="160"/>
      <c r="E327" s="160"/>
      <c r="F327" s="160"/>
      <c r="G327" s="160"/>
      <c r="H327" s="160"/>
      <c r="I327" s="160"/>
    </row>
    <row r="328" spans="1:9" ht="12.75">
      <c r="A328" s="159"/>
      <c r="B328" s="160"/>
      <c r="C328" s="160"/>
      <c r="D328" s="160"/>
      <c r="E328" s="160"/>
      <c r="F328" s="160"/>
      <c r="G328" s="160"/>
      <c r="H328" s="160"/>
      <c r="I328" s="160"/>
    </row>
    <row r="329" spans="1:9" ht="12.75">
      <c r="A329" s="159"/>
      <c r="B329" s="160"/>
      <c r="C329" s="160"/>
      <c r="D329" s="160"/>
      <c r="E329" s="160"/>
      <c r="F329" s="160"/>
      <c r="G329" s="160"/>
      <c r="H329" s="160"/>
      <c r="I329" s="160"/>
    </row>
    <row r="330" spans="1:9" ht="12.75">
      <c r="A330" s="159"/>
      <c r="B330" s="160"/>
      <c r="C330" s="160"/>
      <c r="D330" s="160"/>
      <c r="E330" s="160"/>
      <c r="F330" s="160"/>
      <c r="G330" s="160"/>
      <c r="H330" s="160"/>
      <c r="I330" s="160"/>
    </row>
    <row r="331" spans="1:9" ht="12.75">
      <c r="A331" s="159"/>
      <c r="B331" s="160"/>
      <c r="C331" s="160"/>
      <c r="D331" s="160"/>
      <c r="E331" s="160"/>
      <c r="F331" s="160"/>
      <c r="G331" s="160"/>
      <c r="H331" s="160"/>
      <c r="I331" s="160"/>
    </row>
    <row r="332" spans="1:9" ht="12.75">
      <c r="A332" s="159"/>
      <c r="B332" s="160"/>
      <c r="C332" s="160"/>
      <c r="D332" s="160"/>
      <c r="E332" s="160"/>
      <c r="F332" s="160"/>
      <c r="G332" s="160"/>
      <c r="H332" s="160"/>
      <c r="I332" s="160"/>
    </row>
    <row r="333" spans="1:9" ht="12.75">
      <c r="A333" s="159"/>
      <c r="B333" s="160"/>
      <c r="C333" s="160"/>
      <c r="D333" s="160"/>
      <c r="E333" s="160"/>
      <c r="F333" s="160"/>
      <c r="G333" s="160"/>
      <c r="H333" s="160"/>
      <c r="I333" s="160"/>
    </row>
    <row r="334" spans="1:9" ht="12.75">
      <c r="A334" s="159"/>
      <c r="B334" s="160"/>
      <c r="C334" s="160"/>
      <c r="D334" s="160"/>
      <c r="E334" s="160"/>
      <c r="F334" s="160"/>
      <c r="G334" s="160"/>
      <c r="H334" s="160"/>
      <c r="I334" s="160"/>
    </row>
    <row r="335" spans="1:9" ht="12.75">
      <c r="A335" s="159"/>
      <c r="B335" s="160"/>
      <c r="C335" s="160"/>
      <c r="D335" s="160"/>
      <c r="E335" s="160"/>
      <c r="F335" s="160"/>
      <c r="G335" s="160"/>
      <c r="H335" s="160"/>
      <c r="I335" s="160"/>
    </row>
    <row r="336" spans="1:9" ht="12.75">
      <c r="A336" s="159"/>
      <c r="B336" s="160"/>
      <c r="C336" s="160"/>
      <c r="D336" s="160"/>
      <c r="E336" s="160"/>
      <c r="F336" s="160"/>
      <c r="G336" s="160"/>
      <c r="H336" s="160"/>
      <c r="I336" s="160"/>
    </row>
    <row r="337" spans="1:9" ht="12.75">
      <c r="A337" s="159"/>
      <c r="B337" s="160"/>
      <c r="C337" s="160"/>
      <c r="D337" s="160"/>
      <c r="E337" s="160"/>
      <c r="F337" s="160"/>
      <c r="G337" s="160"/>
      <c r="H337" s="160"/>
      <c r="I337" s="160"/>
    </row>
    <row r="338" spans="1:9" ht="12.75">
      <c r="A338" s="159"/>
      <c r="B338" s="160"/>
      <c r="C338" s="160"/>
      <c r="D338" s="160"/>
      <c r="E338" s="160"/>
      <c r="F338" s="160"/>
      <c r="G338" s="160"/>
      <c r="H338" s="160"/>
      <c r="I338" s="160"/>
    </row>
    <row r="339" spans="1:9" ht="12.75">
      <c r="A339" s="159"/>
      <c r="B339" s="160"/>
      <c r="C339" s="160"/>
      <c r="D339" s="160"/>
      <c r="E339" s="160"/>
      <c r="F339" s="160"/>
      <c r="G339" s="160"/>
      <c r="H339" s="160"/>
      <c r="I339" s="160"/>
    </row>
    <row r="340" spans="1:9" ht="12.75">
      <c r="A340" s="159"/>
      <c r="B340" s="160"/>
      <c r="C340" s="160"/>
      <c r="D340" s="160"/>
      <c r="E340" s="160"/>
      <c r="F340" s="160"/>
      <c r="G340" s="160"/>
      <c r="H340" s="160"/>
      <c r="I340" s="160"/>
    </row>
    <row r="341" spans="1:9" ht="12.75">
      <c r="A341" s="159"/>
      <c r="B341" s="160"/>
      <c r="C341" s="160"/>
      <c r="D341" s="160"/>
      <c r="E341" s="160"/>
      <c r="F341" s="160"/>
      <c r="G341" s="160"/>
      <c r="H341" s="160"/>
      <c r="I341" s="160"/>
    </row>
    <row r="342" spans="1:9" ht="12.75">
      <c r="A342" s="159"/>
      <c r="B342" s="160"/>
      <c r="C342" s="160"/>
      <c r="D342" s="160"/>
      <c r="E342" s="160"/>
      <c r="F342" s="160"/>
      <c r="G342" s="160"/>
      <c r="H342" s="160"/>
      <c r="I342" s="160"/>
    </row>
    <row r="343" spans="1:9" ht="12.75">
      <c r="A343" s="159"/>
      <c r="B343" s="160"/>
      <c r="C343" s="160"/>
      <c r="D343" s="160"/>
      <c r="E343" s="160"/>
      <c r="F343" s="160"/>
      <c r="G343" s="160"/>
      <c r="H343" s="160"/>
      <c r="I343" s="160"/>
    </row>
    <row r="344" spans="1:9" ht="12.75">
      <c r="A344" s="159"/>
      <c r="B344" s="160"/>
      <c r="C344" s="160"/>
      <c r="D344" s="160"/>
      <c r="E344" s="160"/>
      <c r="F344" s="160"/>
      <c r="G344" s="160"/>
      <c r="H344" s="160"/>
      <c r="I344" s="160"/>
    </row>
    <row r="345" spans="1:9" ht="12.75">
      <c r="A345" s="159"/>
      <c r="B345" s="160"/>
      <c r="C345" s="160"/>
      <c r="D345" s="160"/>
      <c r="E345" s="160"/>
      <c r="F345" s="160"/>
      <c r="G345" s="160"/>
      <c r="H345" s="160"/>
      <c r="I345" s="160"/>
    </row>
    <row r="346" spans="1:9" ht="12.75">
      <c r="A346" s="159"/>
      <c r="B346" s="160"/>
      <c r="C346" s="160"/>
      <c r="D346" s="160"/>
      <c r="E346" s="160"/>
      <c r="F346" s="160"/>
      <c r="G346" s="160"/>
      <c r="H346" s="160"/>
      <c r="I346" s="160"/>
    </row>
    <row r="347" spans="1:9" ht="12.75">
      <c r="A347" s="159"/>
      <c r="B347" s="160"/>
      <c r="C347" s="160"/>
      <c r="D347" s="160"/>
      <c r="E347" s="160"/>
      <c r="F347" s="160"/>
      <c r="G347" s="160"/>
      <c r="H347" s="160"/>
      <c r="I347" s="160"/>
    </row>
    <row r="348" spans="1:9" ht="12.75">
      <c r="A348" s="159"/>
      <c r="B348" s="160"/>
      <c r="C348" s="160"/>
      <c r="D348" s="160"/>
      <c r="E348" s="160"/>
      <c r="F348" s="160"/>
      <c r="G348" s="160"/>
      <c r="H348" s="160"/>
      <c r="I348" s="160"/>
    </row>
    <row r="349" spans="1:9" ht="12.75">
      <c r="A349" s="159"/>
      <c r="B349" s="160"/>
      <c r="C349" s="160"/>
      <c r="D349" s="160"/>
      <c r="E349" s="160"/>
      <c r="F349" s="160"/>
      <c r="G349" s="160"/>
      <c r="H349" s="160"/>
      <c r="I349" s="160"/>
    </row>
    <row r="350" spans="1:9" ht="12.75">
      <c r="A350" s="159"/>
      <c r="B350" s="160"/>
      <c r="C350" s="160"/>
      <c r="D350" s="160"/>
      <c r="E350" s="160"/>
      <c r="F350" s="160"/>
      <c r="G350" s="160"/>
      <c r="H350" s="160"/>
      <c r="I350" s="160"/>
    </row>
    <row r="351" spans="1:9" ht="12.75">
      <c r="A351" s="159"/>
      <c r="B351" s="160"/>
      <c r="C351" s="160"/>
      <c r="D351" s="160"/>
      <c r="E351" s="160"/>
      <c r="F351" s="160"/>
      <c r="G351" s="160"/>
      <c r="H351" s="160"/>
      <c r="I351" s="160"/>
    </row>
    <row r="352" spans="1:9" ht="12.75">
      <c r="A352" s="159"/>
      <c r="B352" s="160"/>
      <c r="C352" s="160"/>
      <c r="D352" s="160"/>
      <c r="E352" s="160"/>
      <c r="F352" s="160"/>
      <c r="G352" s="160"/>
      <c r="H352" s="160"/>
      <c r="I352" s="160"/>
    </row>
    <row r="353" spans="1:9" ht="12.75">
      <c r="A353" s="159"/>
      <c r="B353" s="160"/>
      <c r="C353" s="160"/>
      <c r="D353" s="160"/>
      <c r="E353" s="160"/>
      <c r="F353" s="160"/>
      <c r="G353" s="160"/>
      <c r="H353" s="160"/>
      <c r="I353" s="160"/>
    </row>
    <row r="354" spans="1:9" ht="12.75">
      <c r="A354" s="159"/>
      <c r="B354" s="160"/>
      <c r="C354" s="160"/>
      <c r="D354" s="160"/>
      <c r="E354" s="160"/>
      <c r="F354" s="160"/>
      <c r="G354" s="160"/>
      <c r="H354" s="160"/>
      <c r="I354" s="160"/>
    </row>
    <row r="355" spans="1:9" ht="12.75">
      <c r="A355" s="159"/>
      <c r="B355" s="160"/>
      <c r="C355" s="160"/>
      <c r="D355" s="160"/>
      <c r="E355" s="160"/>
      <c r="F355" s="160"/>
      <c r="G355" s="160"/>
      <c r="H355" s="160"/>
      <c r="I355" s="160"/>
    </row>
    <row r="356" spans="1:9" ht="12.75">
      <c r="A356" s="159"/>
      <c r="B356" s="160"/>
      <c r="C356" s="160"/>
      <c r="D356" s="160"/>
      <c r="E356" s="160"/>
      <c r="F356" s="160"/>
      <c r="G356" s="160"/>
      <c r="H356" s="160"/>
      <c r="I356" s="160"/>
    </row>
    <row r="357" spans="1:9" ht="12.75">
      <c r="A357" s="159"/>
      <c r="B357" s="160"/>
      <c r="C357" s="160"/>
      <c r="D357" s="160"/>
      <c r="E357" s="160"/>
      <c r="F357" s="160"/>
      <c r="G357" s="160"/>
      <c r="H357" s="160"/>
      <c r="I357" s="160"/>
    </row>
    <row r="358" spans="1:9" ht="12.75">
      <c r="A358" s="159"/>
      <c r="B358" s="160"/>
      <c r="C358" s="160"/>
      <c r="D358" s="160"/>
      <c r="E358" s="160"/>
      <c r="F358" s="160"/>
      <c r="G358" s="160"/>
      <c r="H358" s="160"/>
      <c r="I358" s="160"/>
    </row>
    <row r="359" spans="1:9" ht="12.75">
      <c r="A359" s="159"/>
      <c r="B359" s="160"/>
      <c r="C359" s="160"/>
      <c r="D359" s="160"/>
      <c r="E359" s="160"/>
      <c r="F359" s="160"/>
      <c r="G359" s="160"/>
      <c r="H359" s="160"/>
      <c r="I359" s="160"/>
    </row>
    <row r="360" spans="1:9" ht="12.75">
      <c r="A360" s="159"/>
      <c r="B360" s="160"/>
      <c r="C360" s="160"/>
      <c r="D360" s="160"/>
      <c r="E360" s="160"/>
      <c r="F360" s="160"/>
      <c r="G360" s="160"/>
      <c r="H360" s="160"/>
      <c r="I360" s="160"/>
    </row>
    <row r="361" spans="1:9" ht="12.75">
      <c r="A361" s="159"/>
      <c r="B361" s="160"/>
      <c r="C361" s="160"/>
      <c r="D361" s="160"/>
      <c r="E361" s="160"/>
      <c r="F361" s="160"/>
      <c r="G361" s="160"/>
      <c r="H361" s="160"/>
      <c r="I361" s="160"/>
    </row>
    <row r="362" spans="1:9" ht="12.75">
      <c r="A362" s="159"/>
      <c r="B362" s="160"/>
      <c r="C362" s="160"/>
      <c r="D362" s="160"/>
      <c r="E362" s="160"/>
      <c r="F362" s="160"/>
      <c r="G362" s="160"/>
      <c r="H362" s="160"/>
      <c r="I362" s="160"/>
    </row>
    <row r="363" spans="1:9" ht="12.75">
      <c r="A363" s="159"/>
      <c r="B363" s="160"/>
      <c r="C363" s="160"/>
      <c r="D363" s="160"/>
      <c r="E363" s="160"/>
      <c r="F363" s="160"/>
      <c r="G363" s="160"/>
      <c r="H363" s="160"/>
      <c r="I363" s="160"/>
    </row>
    <row r="364" spans="1:9" ht="12.75">
      <c r="A364" s="159"/>
      <c r="B364" s="160"/>
      <c r="C364" s="160"/>
      <c r="D364" s="160"/>
      <c r="E364" s="160"/>
      <c r="F364" s="160"/>
      <c r="G364" s="160"/>
      <c r="H364" s="160"/>
      <c r="I364" s="160"/>
    </row>
    <row r="365" spans="1:9" ht="12.75">
      <c r="A365" s="159"/>
      <c r="B365" s="160"/>
      <c r="C365" s="160"/>
      <c r="D365" s="160"/>
      <c r="E365" s="160"/>
      <c r="F365" s="160"/>
      <c r="G365" s="160"/>
      <c r="H365" s="160"/>
      <c r="I365" s="160"/>
    </row>
    <row r="366" spans="1:9" ht="12.75">
      <c r="A366" s="159"/>
      <c r="B366" s="160"/>
      <c r="C366" s="160"/>
      <c r="D366" s="160"/>
      <c r="E366" s="160"/>
      <c r="F366" s="160"/>
      <c r="G366" s="160"/>
      <c r="H366" s="160"/>
      <c r="I366" s="160"/>
    </row>
    <row r="367" spans="1:9" ht="12.75">
      <c r="A367" s="159"/>
      <c r="B367" s="160"/>
      <c r="C367" s="160"/>
      <c r="D367" s="160"/>
      <c r="E367" s="160"/>
      <c r="F367" s="160"/>
      <c r="G367" s="160"/>
      <c r="H367" s="160"/>
      <c r="I367" s="160"/>
    </row>
    <row r="368" spans="1:9" ht="12.75">
      <c r="A368" s="159"/>
      <c r="B368" s="160"/>
      <c r="C368" s="160"/>
      <c r="D368" s="160"/>
      <c r="E368" s="160"/>
      <c r="F368" s="160"/>
      <c r="G368" s="160"/>
      <c r="H368" s="160"/>
      <c r="I368" s="160"/>
    </row>
    <row r="369" spans="1:9" ht="12.75">
      <c r="A369" s="159"/>
      <c r="B369" s="160"/>
      <c r="C369" s="160"/>
      <c r="D369" s="160"/>
      <c r="E369" s="160"/>
      <c r="F369" s="160"/>
      <c r="G369" s="160"/>
      <c r="H369" s="160"/>
      <c r="I369" s="160"/>
    </row>
    <row r="370" spans="1:9" ht="12.75">
      <c r="A370" s="159"/>
      <c r="B370" s="160"/>
      <c r="C370" s="160"/>
      <c r="D370" s="160"/>
      <c r="E370" s="160"/>
      <c r="F370" s="160"/>
      <c r="G370" s="160"/>
      <c r="H370" s="160"/>
      <c r="I370" s="160"/>
    </row>
    <row r="371" spans="1:9" ht="12.75">
      <c r="A371" s="159"/>
      <c r="B371" s="160"/>
      <c r="C371" s="160"/>
      <c r="D371" s="160"/>
      <c r="E371" s="160"/>
      <c r="F371" s="160"/>
      <c r="G371" s="160"/>
      <c r="H371" s="160"/>
      <c r="I371" s="160"/>
    </row>
    <row r="372" spans="1:9" ht="12.75">
      <c r="A372" s="159"/>
      <c r="B372" s="160"/>
      <c r="C372" s="160"/>
      <c r="D372" s="160"/>
      <c r="E372" s="160"/>
      <c r="F372" s="160"/>
      <c r="G372" s="160"/>
      <c r="H372" s="160"/>
      <c r="I372" s="160"/>
    </row>
    <row r="373" spans="1:9" ht="12.75">
      <c r="A373" s="159"/>
      <c r="B373" s="160"/>
      <c r="C373" s="160"/>
      <c r="D373" s="160"/>
      <c r="E373" s="160"/>
      <c r="F373" s="160"/>
      <c r="G373" s="160"/>
      <c r="H373" s="160"/>
      <c r="I373" s="160"/>
    </row>
    <row r="374" spans="1:9" ht="12.75">
      <c r="A374" s="159"/>
      <c r="B374" s="160"/>
      <c r="C374" s="160"/>
      <c r="D374" s="160"/>
      <c r="E374" s="160"/>
      <c r="F374" s="160"/>
      <c r="G374" s="160"/>
      <c r="H374" s="160"/>
      <c r="I374" s="160"/>
    </row>
    <row r="375" spans="1:9" ht="12.75">
      <c r="A375" s="159"/>
      <c r="B375" s="160"/>
      <c r="C375" s="160"/>
      <c r="D375" s="160"/>
      <c r="E375" s="160"/>
      <c r="F375" s="160"/>
      <c r="G375" s="160"/>
      <c r="H375" s="160"/>
      <c r="I375" s="160"/>
    </row>
    <row r="376" spans="1:9" ht="12.75">
      <c r="A376" s="159"/>
      <c r="B376" s="160"/>
      <c r="C376" s="160"/>
      <c r="D376" s="160"/>
      <c r="E376" s="160"/>
      <c r="F376" s="160"/>
      <c r="G376" s="160"/>
      <c r="H376" s="160"/>
      <c r="I376" s="160"/>
    </row>
    <row r="377" spans="1:9" ht="12.75">
      <c r="A377" s="159"/>
      <c r="B377" s="160"/>
      <c r="C377" s="160"/>
      <c r="D377" s="160"/>
      <c r="E377" s="160"/>
      <c r="F377" s="160"/>
      <c r="G377" s="160"/>
      <c r="H377" s="160"/>
      <c r="I377" s="160"/>
    </row>
    <row r="378" spans="1:9" ht="12.75">
      <c r="A378" s="159"/>
      <c r="B378" s="160"/>
      <c r="C378" s="160"/>
      <c r="D378" s="160"/>
      <c r="E378" s="160"/>
      <c r="F378" s="160"/>
      <c r="G378" s="160"/>
      <c r="H378" s="160"/>
      <c r="I378" s="160"/>
    </row>
    <row r="379" spans="1:9" ht="12.75">
      <c r="A379" s="159"/>
      <c r="B379" s="160"/>
      <c r="C379" s="160"/>
      <c r="D379" s="160"/>
      <c r="E379" s="160"/>
      <c r="F379" s="160"/>
      <c r="G379" s="160"/>
      <c r="H379" s="160"/>
      <c r="I379" s="160"/>
    </row>
    <row r="380" spans="1:9" ht="12.75">
      <c r="A380" s="159"/>
      <c r="B380" s="160"/>
      <c r="C380" s="160"/>
      <c r="D380" s="160"/>
      <c r="E380" s="160"/>
      <c r="F380" s="160"/>
      <c r="G380" s="160"/>
      <c r="H380" s="160"/>
      <c r="I380" s="160"/>
    </row>
    <row r="381" spans="1:9" ht="12.75">
      <c r="A381" s="159"/>
      <c r="B381" s="160"/>
      <c r="C381" s="160"/>
      <c r="D381" s="160"/>
      <c r="E381" s="160"/>
      <c r="F381" s="160"/>
      <c r="G381" s="160"/>
      <c r="H381" s="160"/>
      <c r="I381" s="160"/>
    </row>
    <row r="382" spans="1:9" ht="12.75">
      <c r="A382" s="159"/>
      <c r="B382" s="160"/>
      <c r="C382" s="160"/>
      <c r="D382" s="160"/>
      <c r="E382" s="160"/>
      <c r="F382" s="160"/>
      <c r="G382" s="160"/>
      <c r="H382" s="160"/>
      <c r="I382" s="160"/>
    </row>
    <row r="383" spans="1:9" ht="12.75">
      <c r="A383" s="159"/>
      <c r="B383" s="160"/>
      <c r="C383" s="160"/>
      <c r="D383" s="160"/>
      <c r="E383" s="160"/>
      <c r="F383" s="160"/>
      <c r="G383" s="160"/>
      <c r="H383" s="160"/>
      <c r="I383" s="160"/>
    </row>
    <row r="384" spans="1:9" ht="12.75">
      <c r="A384" s="159"/>
      <c r="B384" s="160"/>
      <c r="C384" s="160"/>
      <c r="D384" s="160"/>
      <c r="E384" s="160"/>
      <c r="F384" s="160"/>
      <c r="G384" s="160"/>
      <c r="H384" s="160"/>
      <c r="I384" s="160"/>
    </row>
    <row r="385" spans="1:9" ht="12.75">
      <c r="A385" s="159"/>
      <c r="B385" s="160"/>
      <c r="C385" s="160"/>
      <c r="D385" s="160"/>
      <c r="E385" s="160"/>
      <c r="F385" s="160"/>
      <c r="G385" s="160"/>
      <c r="H385" s="160"/>
      <c r="I385" s="160"/>
    </row>
    <row r="386" spans="1:9" ht="12.75">
      <c r="A386" s="159"/>
      <c r="B386" s="160"/>
      <c r="C386" s="160"/>
      <c r="D386" s="160"/>
      <c r="E386" s="160"/>
      <c r="F386" s="160"/>
      <c r="G386" s="160"/>
      <c r="H386" s="160"/>
      <c r="I386" s="160"/>
    </row>
    <row r="387" spans="1:9" ht="12.75">
      <c r="A387" s="159"/>
      <c r="B387" s="160"/>
      <c r="C387" s="160"/>
      <c r="D387" s="160"/>
      <c r="E387" s="160"/>
      <c r="F387" s="160"/>
      <c r="G387" s="160"/>
      <c r="H387" s="160"/>
      <c r="I387" s="160"/>
    </row>
    <row r="388" spans="1:9" ht="12.75">
      <c r="A388" s="159"/>
      <c r="B388" s="160"/>
      <c r="C388" s="160"/>
      <c r="D388" s="160"/>
      <c r="E388" s="160"/>
      <c r="F388" s="160"/>
      <c r="G388" s="160"/>
      <c r="H388" s="160"/>
      <c r="I388" s="160"/>
    </row>
    <row r="389" spans="1:9" ht="12.75">
      <c r="A389" s="159"/>
      <c r="B389" s="160"/>
      <c r="C389" s="160"/>
      <c r="D389" s="160"/>
      <c r="E389" s="160"/>
      <c r="F389" s="160"/>
      <c r="G389" s="160"/>
      <c r="H389" s="160"/>
      <c r="I389" s="160"/>
    </row>
    <row r="390" spans="1:9" ht="12.75">
      <c r="A390" s="159"/>
      <c r="B390" s="160"/>
      <c r="C390" s="160"/>
      <c r="D390" s="160"/>
      <c r="E390" s="160"/>
      <c r="F390" s="160"/>
      <c r="G390" s="160"/>
      <c r="H390" s="160"/>
      <c r="I390" s="160"/>
    </row>
    <row r="391" spans="1:9" ht="12.75">
      <c r="A391" s="159"/>
      <c r="B391" s="160"/>
      <c r="C391" s="160"/>
      <c r="D391" s="160"/>
      <c r="E391" s="160"/>
      <c r="F391" s="160"/>
      <c r="G391" s="160"/>
      <c r="H391" s="160"/>
      <c r="I391" s="160"/>
    </row>
    <row r="392" spans="1:9" ht="12.75">
      <c r="A392" s="159"/>
      <c r="B392" s="160"/>
      <c r="C392" s="160"/>
      <c r="D392" s="160"/>
      <c r="E392" s="160"/>
      <c r="F392" s="160"/>
      <c r="G392" s="160"/>
      <c r="H392" s="160"/>
      <c r="I392" s="160"/>
    </row>
    <row r="393" spans="1:9" ht="12.75">
      <c r="A393" s="159"/>
      <c r="B393" s="160"/>
      <c r="C393" s="160"/>
      <c r="D393" s="160"/>
      <c r="E393" s="160"/>
      <c r="F393" s="160"/>
      <c r="G393" s="160"/>
      <c r="H393" s="160"/>
      <c r="I393" s="160"/>
    </row>
    <row r="394" spans="1:9" ht="12.75">
      <c r="A394" s="159"/>
      <c r="B394" s="160"/>
      <c r="C394" s="160"/>
      <c r="D394" s="160"/>
      <c r="E394" s="160"/>
      <c r="F394" s="160"/>
      <c r="G394" s="160"/>
      <c r="H394" s="160"/>
      <c r="I394" s="160"/>
    </row>
    <row r="395" spans="1:9" ht="12.75">
      <c r="A395" s="159"/>
      <c r="B395" s="160"/>
      <c r="C395" s="160"/>
      <c r="D395" s="160"/>
      <c r="E395" s="160"/>
      <c r="F395" s="160"/>
      <c r="G395" s="160"/>
      <c r="H395" s="160"/>
      <c r="I395" s="160"/>
    </row>
    <row r="396" spans="1:9" ht="12.75">
      <c r="A396" s="159"/>
      <c r="B396" s="160"/>
      <c r="C396" s="160"/>
      <c r="D396" s="160"/>
      <c r="E396" s="160"/>
      <c r="F396" s="160"/>
      <c r="G396" s="160"/>
      <c r="H396" s="160"/>
      <c r="I396" s="160"/>
    </row>
    <row r="397" spans="1:9" ht="12.75">
      <c r="A397" s="159"/>
      <c r="B397" s="160"/>
      <c r="C397" s="160"/>
      <c r="D397" s="160"/>
      <c r="E397" s="160"/>
      <c r="F397" s="160"/>
      <c r="G397" s="160"/>
      <c r="H397" s="160"/>
      <c r="I397" s="160"/>
    </row>
    <row r="398" spans="1:9" ht="12.75">
      <c r="A398" s="159"/>
      <c r="B398" s="160"/>
      <c r="C398" s="160"/>
      <c r="D398" s="160"/>
      <c r="E398" s="160"/>
      <c r="F398" s="160"/>
      <c r="G398" s="160"/>
      <c r="H398" s="160"/>
      <c r="I398" s="160"/>
    </row>
    <row r="399" spans="1:9" ht="12.75">
      <c r="A399" s="159"/>
      <c r="B399" s="160"/>
      <c r="C399" s="160"/>
      <c r="D399" s="160"/>
      <c r="E399" s="160"/>
      <c r="F399" s="160"/>
      <c r="G399" s="160"/>
      <c r="H399" s="160"/>
      <c r="I399" s="160"/>
    </row>
    <row r="400" spans="1:9" ht="12.75">
      <c r="A400" s="159"/>
      <c r="B400" s="160"/>
      <c r="C400" s="160"/>
      <c r="D400" s="160"/>
      <c r="E400" s="160"/>
      <c r="F400" s="160"/>
      <c r="G400" s="160"/>
      <c r="H400" s="160"/>
      <c r="I400" s="160"/>
    </row>
    <row r="401" spans="1:9" ht="12.75">
      <c r="A401" s="159"/>
      <c r="B401" s="160"/>
      <c r="C401" s="160"/>
      <c r="D401" s="160"/>
      <c r="E401" s="160"/>
      <c r="F401" s="160"/>
      <c r="G401" s="160"/>
      <c r="H401" s="160"/>
      <c r="I401" s="160"/>
    </row>
    <row r="402" spans="1:9" ht="12.75">
      <c r="A402" s="159"/>
      <c r="B402" s="160"/>
      <c r="C402" s="160"/>
      <c r="D402" s="160"/>
      <c r="E402" s="160"/>
      <c r="F402" s="160"/>
      <c r="G402" s="160"/>
      <c r="H402" s="160"/>
      <c r="I402" s="160"/>
    </row>
    <row r="403" spans="1:9" ht="12.75">
      <c r="A403" s="159"/>
      <c r="B403" s="160"/>
      <c r="C403" s="160"/>
      <c r="D403" s="160"/>
      <c r="E403" s="160"/>
      <c r="F403" s="160"/>
      <c r="G403" s="160"/>
      <c r="H403" s="160"/>
      <c r="I403" s="160"/>
    </row>
    <row r="404" spans="1:9" ht="12.75">
      <c r="A404" s="159"/>
      <c r="B404" s="160"/>
      <c r="C404" s="160"/>
      <c r="D404" s="160"/>
      <c r="E404" s="160"/>
      <c r="F404" s="160"/>
      <c r="G404" s="160"/>
      <c r="H404" s="160"/>
      <c r="I404" s="160"/>
    </row>
    <row r="405" spans="1:9" ht="12.75">
      <c r="A405" s="159"/>
      <c r="B405" s="160"/>
      <c r="C405" s="160"/>
      <c r="D405" s="160"/>
      <c r="E405" s="160"/>
      <c r="F405" s="160"/>
      <c r="G405" s="160"/>
      <c r="H405" s="160"/>
      <c r="I405" s="160"/>
    </row>
    <row r="406" spans="1:9" ht="12.75">
      <c r="A406" s="159"/>
      <c r="B406" s="160"/>
      <c r="C406" s="160"/>
      <c r="D406" s="160"/>
      <c r="E406" s="160"/>
      <c r="F406" s="160"/>
      <c r="G406" s="160"/>
      <c r="H406" s="160"/>
      <c r="I406" s="160"/>
    </row>
    <row r="407" spans="1:9" ht="12.75">
      <c r="A407" s="159"/>
      <c r="B407" s="160"/>
      <c r="C407" s="160"/>
      <c r="D407" s="160"/>
      <c r="E407" s="160"/>
      <c r="F407" s="160"/>
      <c r="G407" s="160"/>
      <c r="H407" s="160"/>
      <c r="I407" s="160"/>
    </row>
    <row r="408" spans="1:9" ht="12.75">
      <c r="A408" s="159"/>
      <c r="B408" s="160"/>
      <c r="C408" s="160"/>
      <c r="D408" s="160"/>
      <c r="E408" s="160"/>
      <c r="F408" s="160"/>
      <c r="G408" s="160"/>
      <c r="H408" s="160"/>
      <c r="I408" s="160"/>
    </row>
    <row r="409" spans="1:9" ht="12.75">
      <c r="A409" s="159"/>
      <c r="B409" s="160"/>
      <c r="C409" s="160"/>
      <c r="D409" s="160"/>
      <c r="E409" s="160"/>
      <c r="F409" s="160"/>
      <c r="G409" s="160"/>
      <c r="H409" s="160"/>
      <c r="I409" s="160"/>
    </row>
    <row r="410" spans="1:9" ht="12.75">
      <c r="A410" s="159"/>
      <c r="B410" s="160"/>
      <c r="C410" s="160"/>
      <c r="D410" s="160"/>
      <c r="E410" s="160"/>
      <c r="F410" s="160"/>
      <c r="G410" s="160"/>
      <c r="H410" s="160"/>
      <c r="I410" s="160"/>
    </row>
    <row r="411" spans="1:9" ht="12.75">
      <c r="A411" s="159"/>
      <c r="B411" s="160"/>
      <c r="C411" s="160"/>
      <c r="D411" s="160"/>
      <c r="E411" s="160"/>
      <c r="F411" s="160"/>
      <c r="G411" s="160"/>
      <c r="H411" s="160"/>
      <c r="I411" s="160"/>
    </row>
  </sheetData>
  <sheetProtection/>
  <mergeCells count="17">
    <mergeCell ref="H18:I18"/>
    <mergeCell ref="H19:I19"/>
    <mergeCell ref="B10:G10"/>
    <mergeCell ref="B11:G11"/>
    <mergeCell ref="B6:H6"/>
    <mergeCell ref="A16:A17"/>
    <mergeCell ref="H16:I17"/>
    <mergeCell ref="B9:G9"/>
    <mergeCell ref="B7:G7"/>
    <mergeCell ref="A33:A36"/>
    <mergeCell ref="B33:C36"/>
    <mergeCell ref="B29:C29"/>
    <mergeCell ref="H20:I20"/>
    <mergeCell ref="B30:C30"/>
    <mergeCell ref="G29:H29"/>
    <mergeCell ref="G30:H30"/>
    <mergeCell ref="H21:I2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61" r:id="rId1"/>
  <headerFooter alignWithMargins="0">
    <oddHeader>&amp;C&amp;A&amp;RStránka &amp;P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Ligrova</dc:creator>
  <cp:keywords/>
  <dc:description/>
  <cp:lastModifiedBy>pospichalova</cp:lastModifiedBy>
  <cp:lastPrinted>2009-08-20T09:28:18Z</cp:lastPrinted>
  <dcterms:created xsi:type="dcterms:W3CDTF">2008-09-02T07:23:24Z</dcterms:created>
  <dcterms:modified xsi:type="dcterms:W3CDTF">2009-08-20T09:29:06Z</dcterms:modified>
  <cp:category/>
  <cp:version/>
  <cp:contentType/>
  <cp:contentStatus/>
</cp:coreProperties>
</file>