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<sst xmlns="http://schemas.openxmlformats.org/spreadsheetml/2006/main" count="119" uniqueCount="110">
  <si>
    <t>Movité</t>
  </si>
  <si>
    <t>Nemovité</t>
  </si>
  <si>
    <t>Oprava CT (dostavba)</t>
  </si>
  <si>
    <t>Smluvní servis zdravotnických přístrojů</t>
  </si>
  <si>
    <t>Oprava nabíjecí stanice + akumulátory (dopravní systém)</t>
  </si>
  <si>
    <t>Oprava záskokových zdrojů – (UPS)</t>
  </si>
  <si>
    <t>Oprava operačních stolů (COS)</t>
  </si>
  <si>
    <t>Výměna ventilu ÚT (interní pavilon)</t>
  </si>
  <si>
    <t>Oprava omítek na atikách (ŘED)</t>
  </si>
  <si>
    <t>Oprava podlahové krytiny lůžkových pokojů (INT)</t>
  </si>
  <si>
    <t>Oprava výtahů (INT Pavilon)</t>
  </si>
  <si>
    <t>Oprava vozovek v areálu</t>
  </si>
  <si>
    <t>Oprava LAPOLU (OLVS)</t>
  </si>
  <si>
    <t>Oprava chlazení (GYN+ PAVILON  ARO,COS)</t>
  </si>
  <si>
    <t>Oprava VZT urgentního příjmu (sádrovna, čekárna PAO)</t>
  </si>
  <si>
    <t>Nátěry střech pavilonů (GYN, spojovací chodby)</t>
  </si>
  <si>
    <t>Oprava elektroinstalace SONO pracoviště (RDG)</t>
  </si>
  <si>
    <t>Oprava venkovní kanalizace (INF)</t>
  </si>
  <si>
    <t>Oprava povrchu podlah – spojovací chodba INT-COS (2.NP)</t>
  </si>
  <si>
    <t>Výměna automatických dveří – hlavní vstup</t>
  </si>
  <si>
    <t>Rezerva na nutné havarijní stavy movitého majetku</t>
  </si>
  <si>
    <t>C E L K E M</t>
  </si>
  <si>
    <t>Nemocnice Pelhřimov, příspěvková organizace</t>
  </si>
  <si>
    <t>Nerozlišený druh stavebních prací</t>
  </si>
  <si>
    <t>Malby, nátěry</t>
  </si>
  <si>
    <t>Elektroinstalace, hromosvody</t>
  </si>
  <si>
    <t>Vodoinstalace, kanalizace</t>
  </si>
  <si>
    <t>Opravy střech, klempířské práce</t>
  </si>
  <si>
    <t>Opravy výtahů</t>
  </si>
  <si>
    <t>Práce sklenářské</t>
  </si>
  <si>
    <t>Údržba vozového parku</t>
  </si>
  <si>
    <t>Údržba a opravy zdravotnické techniky</t>
  </si>
  <si>
    <t>Nerozlišený druh strojové údržby</t>
  </si>
  <si>
    <t>Opravy kancelářských strojů</t>
  </si>
  <si>
    <t>Opravy výpočetní techniky</t>
  </si>
  <si>
    <t>Čalounické práce</t>
  </si>
  <si>
    <t>Broušení</t>
  </si>
  <si>
    <t>Celkem</t>
  </si>
  <si>
    <t>Gynekologie - suterén</t>
  </si>
  <si>
    <t>Nezdravotní technika</t>
  </si>
  <si>
    <t>Fasáda garáží</t>
  </si>
  <si>
    <t>Zdravotní technika</t>
  </si>
  <si>
    <t>Oprava střechy neurologie</t>
  </si>
  <si>
    <t>Dopravní prostředky</t>
  </si>
  <si>
    <t>OKAL - vnitřní prostory</t>
  </si>
  <si>
    <t>Oprava kotelny</t>
  </si>
  <si>
    <t>Nátěr střechy lékárny</t>
  </si>
  <si>
    <t>Chodba 1. NP ředitelství</t>
  </si>
  <si>
    <t>Opravy oken</t>
  </si>
  <si>
    <t xml:space="preserve"> Infekční pavilon</t>
  </si>
  <si>
    <t>Nátěry a výmalby</t>
  </si>
  <si>
    <t>Opravy klempířských konstrukcí</t>
  </si>
  <si>
    <t>Fasády pavilonů</t>
  </si>
  <si>
    <t>Interiéry oddělení</t>
  </si>
  <si>
    <t>Vyhřívání střech</t>
  </si>
  <si>
    <t>Komunikace, chodníky a plochy</t>
  </si>
  <si>
    <t>Drobné opravy v areálu Nemocnice a Sanatoria Buchtův kopec</t>
  </si>
  <si>
    <t>Rezerva</t>
  </si>
  <si>
    <t>Nemocnice Třebíč, příspěvková organizace</t>
  </si>
  <si>
    <t>Opravy a udržování - strojní</t>
  </si>
  <si>
    <t>ZT - servis anest. + ventil.tech.</t>
  </si>
  <si>
    <t>NT - servis nezdrav.tech.</t>
  </si>
  <si>
    <t>opravy kopírek</t>
  </si>
  <si>
    <t>opravy VT</t>
  </si>
  <si>
    <t>revize hasících přístrojů</t>
  </si>
  <si>
    <t>servis a opravy telefonní ústředny</t>
  </si>
  <si>
    <t>NT - servis technolog.celků - opravy technologií</t>
  </si>
  <si>
    <t>servis MaR, chlazení a ČOV</t>
  </si>
  <si>
    <t>opravy ZTI, VZT a ÚT</t>
  </si>
  <si>
    <t>stavební opravy dodavatelské</t>
  </si>
  <si>
    <t>NT - servis výtahů</t>
  </si>
  <si>
    <t>revize - elektro, komínů, plyn zařízení, hromosvody, EPS, EZS</t>
  </si>
  <si>
    <t xml:space="preserve">NT - servis technolog.celků </t>
  </si>
  <si>
    <t>opravy podlah (PVC a podlahových krytin)</t>
  </si>
  <si>
    <t>opravy oken a dveří vč. žaluzií, rolet a těsnění</t>
  </si>
  <si>
    <t>opravy střech a klempířské práce (okapy …)</t>
  </si>
  <si>
    <t>opravy a údržba komunikací, zeleně</t>
  </si>
  <si>
    <t>malířské práce</t>
  </si>
  <si>
    <t>Stavební opravy budov.</t>
  </si>
  <si>
    <t>Diagnostická zdravotnická technika</t>
  </si>
  <si>
    <t>Opravy povrchových úprav ( PVC, dlažby ).</t>
  </si>
  <si>
    <t>Akutní zdravotnická technika</t>
  </si>
  <si>
    <t>Opravy maleb a nátěrů.</t>
  </si>
  <si>
    <t>Laboratorní přístroje</t>
  </si>
  <si>
    <t>Opravy vozovek a chodníků.</t>
  </si>
  <si>
    <t>Opravy dopravních prostředků</t>
  </si>
  <si>
    <t>Opravy střech a oplechování.</t>
  </si>
  <si>
    <t>Vybavení operačních sálů a sterilizace</t>
  </si>
  <si>
    <t>Opravy vodovodních instalací a kanalizací.</t>
  </si>
  <si>
    <t>Ostatní zdravotnické přístroje</t>
  </si>
  <si>
    <t>Opravy el. instalací v budovách.</t>
  </si>
  <si>
    <t>Výpočetní technika</t>
  </si>
  <si>
    <t>Opravy energetických rozvodů.</t>
  </si>
  <si>
    <t>Opravy energetických zdrojů.</t>
  </si>
  <si>
    <t>Opravy vytápění.</t>
  </si>
  <si>
    <t>Ostatní technika</t>
  </si>
  <si>
    <t>0statní opravy nem. majetku.</t>
  </si>
  <si>
    <t xml:space="preserve">celkem </t>
  </si>
  <si>
    <t xml:space="preserve">Opravy a údržba </t>
  </si>
  <si>
    <t>Opravy  a údržba</t>
  </si>
  <si>
    <t>Nemocnice Nové Město na Moravě, příspěvková organizace</t>
  </si>
  <si>
    <t>Nemocnice Havlíčkův Brod, příspěvková organizace</t>
  </si>
  <si>
    <t>v Kč</t>
  </si>
  <si>
    <t>movitý v Kč</t>
  </si>
  <si>
    <t>nemovitý v Kč</t>
  </si>
  <si>
    <t xml:space="preserve"> nemovitý majetek v Kč</t>
  </si>
  <si>
    <t>movitý majetek v Kč</t>
  </si>
  <si>
    <t>nemovitý majetek v Kč</t>
  </si>
  <si>
    <t>Plán oprav na rok 2009 v Kč                                                                          RK-23-2009-04, př. 1</t>
  </si>
  <si>
    <t>Nemocnice Jihlava, příspěvková organizace                                                    počet stran: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</si>
</sst>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#,##0\ _K_č"/>
    <numFmt numFmtId="170" formatCode="#,##0_ ;[Red]\-#,##0\ "/>
  </numFmts>
  <fonts count="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1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2" fillId="2" borderId="5" xfId="20" applyNumberFormat="1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2" borderId="18" xfId="21" applyFont="1" applyFill="1" applyBorder="1" applyAlignment="1">
      <alignment horizontal="center" vertical="center" wrapText="1"/>
      <protection/>
    </xf>
    <xf numFmtId="0" fontId="1" fillId="0" borderId="19" xfId="21" applyFont="1" applyBorder="1" applyAlignment="1">
      <alignment horizontal="left" vertical="center" wrapText="1"/>
      <protection/>
    </xf>
    <xf numFmtId="3" fontId="1" fillId="0" borderId="20" xfId="21" applyNumberFormat="1" applyFont="1" applyBorder="1" applyAlignment="1">
      <alignment vertical="center" wrapText="1"/>
      <protection/>
    </xf>
    <xf numFmtId="0" fontId="1" fillId="0" borderId="12" xfId="21" applyFont="1" applyBorder="1" applyAlignment="1">
      <alignment horizontal="left" vertical="center" wrapText="1"/>
      <protection/>
    </xf>
    <xf numFmtId="3" fontId="1" fillId="0" borderId="14" xfId="21" applyNumberFormat="1" applyFont="1" applyBorder="1" applyAlignment="1">
      <alignment vertical="center" wrapText="1"/>
      <protection/>
    </xf>
    <xf numFmtId="3" fontId="1" fillId="0" borderId="12" xfId="21" applyNumberFormat="1" applyFont="1" applyBorder="1" applyAlignment="1">
      <alignment horizontal="left" vertical="center" wrapText="1"/>
      <protection/>
    </xf>
    <xf numFmtId="3" fontId="1" fillId="0" borderId="15" xfId="21" applyNumberFormat="1" applyFont="1" applyBorder="1" applyAlignment="1">
      <alignment horizontal="left" vertical="center" wrapText="1"/>
      <protection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20" applyFont="1" applyFill="1" applyBorder="1" applyAlignment="1">
      <alignment vertical="center" wrapText="1"/>
      <protection/>
    </xf>
    <xf numFmtId="3" fontId="1" fillId="0" borderId="11" xfId="0" applyNumberFormat="1" applyFont="1" applyBorder="1" applyAlignment="1">
      <alignment/>
    </xf>
    <xf numFmtId="0" fontId="1" fillId="0" borderId="12" xfId="20" applyFont="1" applyFill="1" applyBorder="1" applyAlignment="1">
      <alignment vertical="center" wrapText="1"/>
      <protection/>
    </xf>
    <xf numFmtId="3" fontId="1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12" xfId="20" applyFont="1" applyBorder="1" applyAlignment="1">
      <alignment vertical="center" wrapText="1"/>
      <protection/>
    </xf>
    <xf numFmtId="3" fontId="2" fillId="2" borderId="5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2" borderId="6" xfId="21" applyFont="1" applyFill="1" applyBorder="1" applyAlignment="1">
      <alignment horizontal="left" vertical="center" wrapText="1"/>
      <protection/>
    </xf>
    <xf numFmtId="3" fontId="2" fillId="2" borderId="8" xfId="0" applyNumberFormat="1" applyFont="1" applyFill="1" applyBorder="1" applyAlignment="1">
      <alignment vertical="center"/>
    </xf>
    <xf numFmtId="3" fontId="1" fillId="0" borderId="21" xfId="20" applyNumberFormat="1" applyFont="1" applyBorder="1" applyAlignment="1">
      <alignment vertical="center" wrapText="1"/>
      <protection/>
    </xf>
    <xf numFmtId="3" fontId="1" fillId="0" borderId="14" xfId="20" applyNumberFormat="1" applyFont="1" applyBorder="1" applyAlignment="1">
      <alignment vertical="center" wrapText="1"/>
      <protection/>
    </xf>
    <xf numFmtId="3" fontId="1" fillId="0" borderId="14" xfId="20" applyNumberFormat="1" applyFont="1" applyFill="1" applyBorder="1" applyAlignment="1">
      <alignment vertical="center" wrapText="1"/>
      <protection/>
    </xf>
    <xf numFmtId="3" fontId="2" fillId="2" borderId="8" xfId="20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21" xfId="20" applyNumberFormat="1" applyFont="1" applyFill="1" applyBorder="1" applyAlignment="1">
      <alignment vertical="center" wrapText="1"/>
      <protection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9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3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12" xfId="19" applyFont="1" applyBorder="1">
      <alignment/>
      <protection/>
    </xf>
    <xf numFmtId="4" fontId="0" fillId="0" borderId="14" xfId="19" applyNumberFormat="1" applyFont="1" applyBorder="1">
      <alignment/>
      <protection/>
    </xf>
    <xf numFmtId="0" fontId="1" fillId="0" borderId="32" xfId="20" applyFont="1" applyFill="1" applyBorder="1" applyAlignment="1">
      <alignment vertical="center" wrapText="1"/>
      <protection/>
    </xf>
    <xf numFmtId="3" fontId="1" fillId="0" borderId="33" xfId="0" applyNumberFormat="1" applyFont="1" applyBorder="1" applyAlignment="1">
      <alignment/>
    </xf>
    <xf numFmtId="3" fontId="1" fillId="0" borderId="34" xfId="20" applyNumberFormat="1" applyFont="1" applyBorder="1" applyAlignment="1">
      <alignment vertical="center" wrapText="1"/>
      <protection/>
    </xf>
    <xf numFmtId="4" fontId="2" fillId="2" borderId="6" xfId="20" applyNumberFormat="1" applyFont="1" applyFill="1" applyBorder="1" applyAlignment="1">
      <alignment horizontal="left" vertical="center" wrapText="1"/>
      <protection/>
    </xf>
    <xf numFmtId="0" fontId="2" fillId="2" borderId="35" xfId="21" applyFont="1" applyFill="1" applyBorder="1" applyAlignment="1">
      <alignment horizontal="center" vertical="center" wrapText="1"/>
      <protection/>
    </xf>
    <xf numFmtId="3" fontId="1" fillId="0" borderId="36" xfId="21" applyNumberFormat="1" applyFont="1" applyBorder="1" applyAlignment="1">
      <alignment vertical="center" wrapText="1"/>
      <protection/>
    </xf>
    <xf numFmtId="3" fontId="1" fillId="0" borderId="13" xfId="21" applyNumberFormat="1" applyFont="1" applyBorder="1" applyAlignment="1">
      <alignment vertical="center" wrapText="1"/>
      <protection/>
    </xf>
    <xf numFmtId="3" fontId="1" fillId="0" borderId="16" xfId="21" applyNumberFormat="1" applyFont="1" applyBorder="1" applyAlignment="1">
      <alignment vertical="center" wrapText="1"/>
      <protection/>
    </xf>
    <xf numFmtId="3" fontId="1" fillId="0" borderId="34" xfId="21" applyNumberFormat="1" applyFont="1" applyBorder="1" applyAlignment="1">
      <alignment vertical="center" wrapText="1"/>
      <protection/>
    </xf>
    <xf numFmtId="0" fontId="2" fillId="2" borderId="7" xfId="0" applyFont="1" applyFill="1" applyBorder="1" applyAlignment="1">
      <alignment horizontal="center" vertical="center" wrapText="1"/>
    </xf>
    <xf numFmtId="4" fontId="0" fillId="0" borderId="13" xfId="19" applyNumberFormat="1" applyFont="1" applyBorder="1">
      <alignment/>
      <protection/>
    </xf>
    <xf numFmtId="4" fontId="2" fillId="2" borderId="7" xfId="20" applyNumberFormat="1" applyFont="1" applyFill="1" applyBorder="1" applyAlignment="1">
      <alignment vertical="center" wrapText="1"/>
      <protection/>
    </xf>
    <xf numFmtId="4" fontId="2" fillId="2" borderId="8" xfId="20" applyNumberFormat="1" applyFont="1" applyFill="1" applyBorder="1" applyAlignment="1">
      <alignment horizontal="center" vertical="center" wrapText="1"/>
      <protection/>
    </xf>
    <xf numFmtId="4" fontId="1" fillId="0" borderId="14" xfId="0" applyNumberFormat="1" applyFont="1" applyBorder="1" applyAlignment="1">
      <alignment/>
    </xf>
    <xf numFmtId="4" fontId="2" fillId="2" borderId="8" xfId="0" applyNumberFormat="1" applyFont="1" applyFill="1" applyBorder="1" applyAlignment="1">
      <alignment vertical="center"/>
    </xf>
    <xf numFmtId="3" fontId="1" fillId="0" borderId="37" xfId="20" applyNumberFormat="1" applyFont="1" applyBorder="1" applyAlignment="1">
      <alignment horizontal="center" vertical="center" wrapText="1"/>
      <protection/>
    </xf>
    <xf numFmtId="3" fontId="1" fillId="0" borderId="21" xfId="20" applyNumberFormat="1" applyFont="1" applyBorder="1" applyAlignment="1">
      <alignment horizontal="center" vertical="center" wrapText="1"/>
      <protection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Podklady_FP_09_technici" xfId="20"/>
    <cellStyle name="nový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1" width="51.00390625" style="6" bestFit="1" customWidth="1"/>
    <col min="2" max="2" width="18.875" style="6" customWidth="1"/>
    <col min="3" max="3" width="16.00390625" style="6" customWidth="1"/>
    <col min="4" max="4" width="19.00390625" style="44" customWidth="1"/>
    <col min="5" max="5" width="16.25390625" style="6" customWidth="1"/>
    <col min="6" max="16384" width="9.125" style="6" customWidth="1"/>
  </cols>
  <sheetData>
    <row r="1" ht="12.75">
      <c r="A1" s="37" t="s">
        <v>108</v>
      </c>
    </row>
    <row r="3" ht="13.5" thickBot="1">
      <c r="A3" s="37" t="s">
        <v>109</v>
      </c>
    </row>
    <row r="4" spans="1:4" ht="12.75">
      <c r="A4" s="93" t="s">
        <v>98</v>
      </c>
      <c r="B4" s="56" t="s">
        <v>0</v>
      </c>
      <c r="C4" s="57" t="s">
        <v>1</v>
      </c>
      <c r="D4" s="45"/>
    </row>
    <row r="5" spans="1:4" ht="13.5" thickBot="1">
      <c r="A5" s="94"/>
      <c r="B5" s="1" t="s">
        <v>102</v>
      </c>
      <c r="C5" s="58" t="s">
        <v>102</v>
      </c>
      <c r="D5" s="45"/>
    </row>
    <row r="6" spans="1:4" s="7" customFormat="1" ht="17.25" customHeight="1" thickTop="1">
      <c r="A6" s="59" t="s">
        <v>2</v>
      </c>
      <c r="B6" s="2">
        <v>2000000</v>
      </c>
      <c r="C6" s="60">
        <v>0</v>
      </c>
      <c r="D6" s="46"/>
    </row>
    <row r="7" spans="1:4" s="7" customFormat="1" ht="17.25" customHeight="1">
      <c r="A7" s="59" t="s">
        <v>3</v>
      </c>
      <c r="B7" s="2">
        <v>2000000</v>
      </c>
      <c r="C7" s="60">
        <v>0</v>
      </c>
      <c r="D7" s="46"/>
    </row>
    <row r="8" spans="1:4" s="7" customFormat="1" ht="17.25" customHeight="1">
      <c r="A8" s="59" t="s">
        <v>4</v>
      </c>
      <c r="B8" s="2">
        <v>50000</v>
      </c>
      <c r="C8" s="60">
        <v>0</v>
      </c>
      <c r="D8" s="46"/>
    </row>
    <row r="9" spans="1:4" s="7" customFormat="1" ht="17.25" customHeight="1">
      <c r="A9" s="59" t="s">
        <v>5</v>
      </c>
      <c r="B9" s="2">
        <v>100000</v>
      </c>
      <c r="C9" s="60">
        <v>0</v>
      </c>
      <c r="D9" s="46"/>
    </row>
    <row r="10" spans="1:4" s="7" customFormat="1" ht="17.25" customHeight="1">
      <c r="A10" s="59" t="s">
        <v>6</v>
      </c>
      <c r="B10" s="2">
        <v>150000</v>
      </c>
      <c r="C10" s="60">
        <v>0</v>
      </c>
      <c r="D10" s="46"/>
    </row>
    <row r="11" spans="1:4" s="7" customFormat="1" ht="17.25" customHeight="1">
      <c r="A11" s="59" t="s">
        <v>7</v>
      </c>
      <c r="B11" s="2">
        <v>200000</v>
      </c>
      <c r="C11" s="60">
        <v>0</v>
      </c>
      <c r="D11" s="46"/>
    </row>
    <row r="12" spans="1:4" s="7" customFormat="1" ht="17.25" customHeight="1">
      <c r="A12" s="59" t="s">
        <v>8</v>
      </c>
      <c r="B12" s="2">
        <v>0</v>
      </c>
      <c r="C12" s="60">
        <v>35000</v>
      </c>
      <c r="D12" s="46"/>
    </row>
    <row r="13" spans="1:4" s="7" customFormat="1" ht="17.25" customHeight="1">
      <c r="A13" s="59" t="s">
        <v>9</v>
      </c>
      <c r="B13" s="2">
        <v>0</v>
      </c>
      <c r="C13" s="60">
        <v>350000</v>
      </c>
      <c r="D13" s="46"/>
    </row>
    <row r="14" spans="1:4" s="7" customFormat="1" ht="17.25" customHeight="1">
      <c r="A14" s="59" t="s">
        <v>10</v>
      </c>
      <c r="B14" s="2">
        <v>0</v>
      </c>
      <c r="C14" s="60">
        <v>3000000</v>
      </c>
      <c r="D14" s="46"/>
    </row>
    <row r="15" spans="1:4" s="7" customFormat="1" ht="17.25" customHeight="1">
      <c r="A15" s="59" t="s">
        <v>11</v>
      </c>
      <c r="B15" s="2">
        <v>0</v>
      </c>
      <c r="C15" s="60">
        <v>200000</v>
      </c>
      <c r="D15" s="46"/>
    </row>
    <row r="16" spans="1:4" s="7" customFormat="1" ht="17.25" customHeight="1">
      <c r="A16" s="59" t="s">
        <v>12</v>
      </c>
      <c r="B16" s="2">
        <v>0</v>
      </c>
      <c r="C16" s="60">
        <v>450000</v>
      </c>
      <c r="D16" s="46"/>
    </row>
    <row r="17" spans="1:4" s="7" customFormat="1" ht="17.25" customHeight="1">
      <c r="A17" s="59" t="s">
        <v>13</v>
      </c>
      <c r="B17" s="2">
        <v>0</v>
      </c>
      <c r="C17" s="60">
        <v>3500000</v>
      </c>
      <c r="D17" s="46"/>
    </row>
    <row r="18" spans="1:4" s="7" customFormat="1" ht="17.25" customHeight="1">
      <c r="A18" s="59" t="s">
        <v>14</v>
      </c>
      <c r="B18" s="2">
        <v>0</v>
      </c>
      <c r="C18" s="60">
        <v>250000</v>
      </c>
      <c r="D18" s="46"/>
    </row>
    <row r="19" spans="1:4" s="7" customFormat="1" ht="17.25" customHeight="1">
      <c r="A19" s="61" t="s">
        <v>15</v>
      </c>
      <c r="B19" s="3">
        <v>0</v>
      </c>
      <c r="C19" s="62">
        <v>20000</v>
      </c>
      <c r="D19" s="46"/>
    </row>
    <row r="20" spans="1:4" s="7" customFormat="1" ht="17.25" customHeight="1">
      <c r="A20" s="59" t="s">
        <v>16</v>
      </c>
      <c r="B20" s="2">
        <v>0</v>
      </c>
      <c r="C20" s="60">
        <v>30000</v>
      </c>
      <c r="D20" s="46"/>
    </row>
    <row r="21" spans="1:4" s="7" customFormat="1" ht="17.25" customHeight="1">
      <c r="A21" s="59" t="s">
        <v>17</v>
      </c>
      <c r="B21" s="2">
        <v>0</v>
      </c>
      <c r="C21" s="60">
        <v>80000</v>
      </c>
      <c r="D21" s="46"/>
    </row>
    <row r="22" spans="1:4" s="7" customFormat="1" ht="17.25" customHeight="1">
      <c r="A22" s="59" t="s">
        <v>18</v>
      </c>
      <c r="B22" s="2">
        <v>0</v>
      </c>
      <c r="C22" s="60">
        <v>150000</v>
      </c>
      <c r="D22" s="46"/>
    </row>
    <row r="23" spans="1:4" s="7" customFormat="1" ht="17.25" customHeight="1">
      <c r="A23" s="59" t="s">
        <v>19</v>
      </c>
      <c r="B23" s="2">
        <v>0</v>
      </c>
      <c r="C23" s="60">
        <v>350000</v>
      </c>
      <c r="D23" s="46"/>
    </row>
    <row r="24" spans="1:4" s="8" customFormat="1" ht="17.25" customHeight="1" thickBot="1">
      <c r="A24" s="63" t="s">
        <v>20</v>
      </c>
      <c r="B24" s="64">
        <v>600000</v>
      </c>
      <c r="C24" s="65">
        <v>0</v>
      </c>
      <c r="D24" s="47"/>
    </row>
    <row r="25" spans="1:4" s="69" customFormat="1" ht="17.25" customHeight="1" thickBot="1">
      <c r="A25" s="70" t="s">
        <v>21</v>
      </c>
      <c r="B25" s="71">
        <f>SUM(B6:B24)</f>
        <v>5100000</v>
      </c>
      <c r="C25" s="72">
        <f>SUM(C6:C24)</f>
        <v>8415000</v>
      </c>
      <c r="D25" s="73"/>
    </row>
    <row r="26" ht="13.5" thickTop="1"/>
    <row r="28" ht="12.75">
      <c r="A28" s="37" t="s">
        <v>22</v>
      </c>
    </row>
    <row r="29" ht="3.75" customHeight="1" thickBot="1"/>
    <row r="30" spans="1:3" ht="19.5" customHeight="1" thickBot="1">
      <c r="A30" s="79" t="s">
        <v>98</v>
      </c>
      <c r="B30" s="9" t="s">
        <v>103</v>
      </c>
      <c r="C30" s="10" t="s">
        <v>104</v>
      </c>
    </row>
    <row r="31" spans="1:4" s="8" customFormat="1" ht="14.25" customHeight="1">
      <c r="A31" s="11" t="s">
        <v>23</v>
      </c>
      <c r="B31" s="12"/>
      <c r="C31" s="13">
        <v>350000</v>
      </c>
      <c r="D31" s="48"/>
    </row>
    <row r="32" spans="1:4" s="8" customFormat="1" ht="14.25" customHeight="1">
      <c r="A32" s="14" t="s">
        <v>24</v>
      </c>
      <c r="B32" s="15"/>
      <c r="C32" s="16">
        <v>750000</v>
      </c>
      <c r="D32" s="48"/>
    </row>
    <row r="33" spans="1:4" s="8" customFormat="1" ht="14.25" customHeight="1">
      <c r="A33" s="14" t="s">
        <v>25</v>
      </c>
      <c r="B33" s="15"/>
      <c r="C33" s="16">
        <v>160000</v>
      </c>
      <c r="D33" s="48"/>
    </row>
    <row r="34" spans="1:4" s="8" customFormat="1" ht="14.25" customHeight="1">
      <c r="A34" s="14" t="s">
        <v>26</v>
      </c>
      <c r="B34" s="15"/>
      <c r="C34" s="16">
        <v>60000</v>
      </c>
      <c r="D34" s="48"/>
    </row>
    <row r="35" spans="1:4" s="8" customFormat="1" ht="14.25" customHeight="1">
      <c r="A35" s="14" t="s">
        <v>27</v>
      </c>
      <c r="B35" s="15"/>
      <c r="C35" s="16">
        <v>50000</v>
      </c>
      <c r="D35" s="48"/>
    </row>
    <row r="36" spans="1:4" s="8" customFormat="1" ht="14.25" customHeight="1">
      <c r="A36" s="14" t="s">
        <v>28</v>
      </c>
      <c r="B36" s="15"/>
      <c r="C36" s="16">
        <v>200000</v>
      </c>
      <c r="D36" s="48"/>
    </row>
    <row r="37" spans="1:4" s="8" customFormat="1" ht="14.25" customHeight="1">
      <c r="A37" s="14" t="s">
        <v>29</v>
      </c>
      <c r="B37" s="15"/>
      <c r="C37" s="16">
        <v>15000</v>
      </c>
      <c r="D37" s="48"/>
    </row>
    <row r="38" spans="1:4" s="8" customFormat="1" ht="14.25" customHeight="1">
      <c r="A38" s="14" t="s">
        <v>30</v>
      </c>
      <c r="B38" s="17">
        <v>900000</v>
      </c>
      <c r="C38" s="18"/>
      <c r="D38" s="48"/>
    </row>
    <row r="39" spans="1:4" s="8" customFormat="1" ht="14.25" customHeight="1">
      <c r="A39" s="14" t="s">
        <v>31</v>
      </c>
      <c r="B39" s="17">
        <v>4950000</v>
      </c>
      <c r="C39" s="18"/>
      <c r="D39" s="48"/>
    </row>
    <row r="40" spans="1:4" s="8" customFormat="1" ht="14.25" customHeight="1">
      <c r="A40" s="14" t="s">
        <v>32</v>
      </c>
      <c r="B40" s="17">
        <v>950000</v>
      </c>
      <c r="C40" s="18"/>
      <c r="D40" s="48"/>
    </row>
    <row r="41" spans="1:4" s="8" customFormat="1" ht="14.25" customHeight="1">
      <c r="A41" s="14" t="s">
        <v>33</v>
      </c>
      <c r="B41" s="17">
        <v>25000</v>
      </c>
      <c r="C41" s="18"/>
      <c r="D41" s="48"/>
    </row>
    <row r="42" spans="1:4" s="8" customFormat="1" ht="14.25" customHeight="1">
      <c r="A42" s="14" t="s">
        <v>34</v>
      </c>
      <c r="B42" s="17">
        <v>20000</v>
      </c>
      <c r="C42" s="18"/>
      <c r="D42" s="48"/>
    </row>
    <row r="43" spans="1:4" s="8" customFormat="1" ht="14.25" customHeight="1">
      <c r="A43" s="14" t="s">
        <v>35</v>
      </c>
      <c r="B43" s="17">
        <v>20000</v>
      </c>
      <c r="C43" s="18"/>
      <c r="D43" s="48"/>
    </row>
    <row r="44" spans="1:4" s="8" customFormat="1" ht="14.25" customHeight="1" thickBot="1">
      <c r="A44" s="19" t="s">
        <v>36</v>
      </c>
      <c r="B44" s="20">
        <v>50000</v>
      </c>
      <c r="C44" s="21"/>
      <c r="D44" s="48"/>
    </row>
    <row r="45" spans="1:4" s="69" customFormat="1" ht="14.25" customHeight="1" thickBot="1">
      <c r="A45" s="66" t="s">
        <v>37</v>
      </c>
      <c r="B45" s="67">
        <f>SUM(B38:B44)</f>
        <v>6915000</v>
      </c>
      <c r="C45" s="39">
        <f>SUM(C31:C44)</f>
        <v>1585000</v>
      </c>
      <c r="D45" s="68"/>
    </row>
    <row r="48" ht="13.5" thickBot="1">
      <c r="A48" s="37" t="s">
        <v>100</v>
      </c>
    </row>
    <row r="49" spans="1:4" ht="26.25" thickBot="1">
      <c r="A49" s="79" t="s">
        <v>98</v>
      </c>
      <c r="B49" s="80" t="s">
        <v>106</v>
      </c>
      <c r="C49" s="22" t="s">
        <v>105</v>
      </c>
      <c r="D49" s="6"/>
    </row>
    <row r="50" spans="1:3" s="8" customFormat="1" ht="14.25" customHeight="1">
      <c r="A50" s="23" t="s">
        <v>38</v>
      </c>
      <c r="B50" s="81"/>
      <c r="C50" s="24">
        <v>45000</v>
      </c>
    </row>
    <row r="51" spans="1:3" s="8" customFormat="1" ht="14.25" customHeight="1">
      <c r="A51" s="25" t="s">
        <v>40</v>
      </c>
      <c r="B51" s="82"/>
      <c r="C51" s="26">
        <v>170000</v>
      </c>
    </row>
    <row r="52" spans="1:3" s="8" customFormat="1" ht="14.25" customHeight="1">
      <c r="A52" s="25" t="s">
        <v>42</v>
      </c>
      <c r="B52" s="82"/>
      <c r="C52" s="26">
        <v>320000</v>
      </c>
    </row>
    <row r="53" spans="1:3" s="8" customFormat="1" ht="14.25" customHeight="1">
      <c r="A53" s="25" t="s">
        <v>44</v>
      </c>
      <c r="B53" s="82"/>
      <c r="C53" s="26">
        <v>350000</v>
      </c>
    </row>
    <row r="54" spans="1:3" s="8" customFormat="1" ht="14.25" customHeight="1">
      <c r="A54" s="25" t="s">
        <v>45</v>
      </c>
      <c r="B54" s="82"/>
      <c r="C54" s="26">
        <v>180000</v>
      </c>
    </row>
    <row r="55" spans="1:3" s="8" customFormat="1" ht="14.25" customHeight="1">
      <c r="A55" s="25" t="s">
        <v>46</v>
      </c>
      <c r="B55" s="82"/>
      <c r="C55" s="26">
        <v>450000</v>
      </c>
    </row>
    <row r="56" spans="1:3" s="8" customFormat="1" ht="14.25" customHeight="1">
      <c r="A56" s="25" t="s">
        <v>47</v>
      </c>
      <c r="B56" s="82"/>
      <c r="C56" s="26">
        <v>50000</v>
      </c>
    </row>
    <row r="57" spans="1:3" s="8" customFormat="1" ht="14.25" customHeight="1">
      <c r="A57" s="25" t="s">
        <v>48</v>
      </c>
      <c r="B57" s="82"/>
      <c r="C57" s="26">
        <v>100000</v>
      </c>
    </row>
    <row r="58" spans="1:3" s="8" customFormat="1" ht="14.25" customHeight="1">
      <c r="A58" s="25" t="s">
        <v>49</v>
      </c>
      <c r="B58" s="82"/>
      <c r="C58" s="26">
        <v>50000</v>
      </c>
    </row>
    <row r="59" spans="1:3" s="8" customFormat="1" ht="14.25" customHeight="1">
      <c r="A59" s="25" t="s">
        <v>50</v>
      </c>
      <c r="B59" s="82"/>
      <c r="C59" s="26">
        <v>195000</v>
      </c>
    </row>
    <row r="60" spans="1:3" s="8" customFormat="1" ht="14.25" customHeight="1">
      <c r="A60" s="25" t="s">
        <v>51</v>
      </c>
      <c r="B60" s="82"/>
      <c r="C60" s="26">
        <v>150000</v>
      </c>
    </row>
    <row r="61" spans="1:3" s="8" customFormat="1" ht="14.25" customHeight="1">
      <c r="A61" s="25" t="s">
        <v>52</v>
      </c>
      <c r="B61" s="82"/>
      <c r="C61" s="26">
        <v>150000</v>
      </c>
    </row>
    <row r="62" spans="1:3" s="8" customFormat="1" ht="14.25" customHeight="1">
      <c r="A62" s="25" t="s">
        <v>53</v>
      </c>
      <c r="B62" s="82"/>
      <c r="C62" s="26">
        <v>150000</v>
      </c>
    </row>
    <row r="63" spans="1:3" s="8" customFormat="1" ht="14.25" customHeight="1">
      <c r="A63" s="25" t="s">
        <v>54</v>
      </c>
      <c r="B63" s="82"/>
      <c r="C63" s="26">
        <v>100000</v>
      </c>
    </row>
    <row r="64" spans="1:3" s="8" customFormat="1" ht="14.25" customHeight="1">
      <c r="A64" s="25" t="s">
        <v>55</v>
      </c>
      <c r="B64" s="82"/>
      <c r="C64" s="26">
        <v>190000</v>
      </c>
    </row>
    <row r="65" spans="1:3" s="8" customFormat="1" ht="18" customHeight="1">
      <c r="A65" s="25" t="s">
        <v>56</v>
      </c>
      <c r="B65" s="82"/>
      <c r="C65" s="26">
        <v>850000</v>
      </c>
    </row>
    <row r="66" spans="1:3" s="8" customFormat="1" ht="14.25" customHeight="1">
      <c r="A66" s="25" t="s">
        <v>57</v>
      </c>
      <c r="B66" s="82"/>
      <c r="C66" s="26">
        <v>300000</v>
      </c>
    </row>
    <row r="67" spans="1:3" s="8" customFormat="1" ht="14.25" customHeight="1">
      <c r="A67" s="27" t="s">
        <v>39</v>
      </c>
      <c r="B67" s="82">
        <v>1500000</v>
      </c>
      <c r="C67" s="26"/>
    </row>
    <row r="68" spans="1:3" s="8" customFormat="1" ht="14.25" customHeight="1">
      <c r="A68" s="27" t="s">
        <v>41</v>
      </c>
      <c r="B68" s="82">
        <v>4000000</v>
      </c>
      <c r="C68" s="26"/>
    </row>
    <row r="69" spans="1:3" s="8" customFormat="1" ht="14.25" customHeight="1" thickBot="1">
      <c r="A69" s="28" t="s">
        <v>43</v>
      </c>
      <c r="B69" s="83">
        <v>700000</v>
      </c>
      <c r="C69" s="84"/>
    </row>
    <row r="70" spans="1:4" ht="15.75" customHeight="1" thickBot="1">
      <c r="A70" s="38" t="s">
        <v>37</v>
      </c>
      <c r="B70" s="39">
        <f>SUM(B50:B69)</f>
        <v>6200000</v>
      </c>
      <c r="C70" s="39">
        <f>SUM(C50:C66)</f>
        <v>3800000</v>
      </c>
      <c r="D70" s="6"/>
    </row>
    <row r="72" ht="13.5" thickBot="1">
      <c r="A72" s="37" t="s">
        <v>58</v>
      </c>
    </row>
    <row r="73" spans="1:3" ht="26.25" thickBot="1">
      <c r="A73" s="79" t="s">
        <v>98</v>
      </c>
      <c r="B73" s="4" t="s">
        <v>106</v>
      </c>
      <c r="C73" s="29" t="s">
        <v>104</v>
      </c>
    </row>
    <row r="74" spans="1:4" ht="12.75">
      <c r="A74" s="30" t="s">
        <v>59</v>
      </c>
      <c r="B74" s="91">
        <f>11000000-1500000</f>
        <v>9500000</v>
      </c>
      <c r="C74" s="31"/>
      <c r="D74" s="95"/>
    </row>
    <row r="75" spans="1:4" ht="12.75">
      <c r="A75" s="32" t="s">
        <v>60</v>
      </c>
      <c r="B75" s="92"/>
      <c r="C75" s="33"/>
      <c r="D75" s="95"/>
    </row>
    <row r="76" spans="1:3" ht="12.75">
      <c r="A76" s="32" t="s">
        <v>61</v>
      </c>
      <c r="B76" s="40">
        <f>500000-150000</f>
        <v>350000</v>
      </c>
      <c r="C76" s="33"/>
    </row>
    <row r="77" spans="1:3" ht="12.75">
      <c r="A77" s="32" t="s">
        <v>62</v>
      </c>
      <c r="B77" s="40">
        <f>150000-20000</f>
        <v>130000</v>
      </c>
      <c r="C77" s="33"/>
    </row>
    <row r="78" spans="1:3" ht="12.75">
      <c r="A78" s="32" t="s">
        <v>63</v>
      </c>
      <c r="B78" s="40">
        <v>20000</v>
      </c>
      <c r="C78" s="33"/>
    </row>
    <row r="79" spans="1:3" ht="12.75">
      <c r="A79" s="32" t="s">
        <v>64</v>
      </c>
      <c r="B79" s="40">
        <f>120000-20000</f>
        <v>100000</v>
      </c>
      <c r="C79" s="33"/>
    </row>
    <row r="80" spans="1:3" ht="12.75">
      <c r="A80" s="32" t="s">
        <v>65</v>
      </c>
      <c r="B80" s="40">
        <v>245000</v>
      </c>
      <c r="C80" s="33"/>
    </row>
    <row r="81" spans="1:4" s="53" customFormat="1" ht="12.75">
      <c r="A81" s="32" t="s">
        <v>66</v>
      </c>
      <c r="B81" s="50">
        <f>600000-350000</f>
        <v>250000</v>
      </c>
      <c r="C81" s="51"/>
      <c r="D81" s="52"/>
    </row>
    <row r="82" spans="1:3" ht="12.75">
      <c r="A82" s="32" t="s">
        <v>67</v>
      </c>
      <c r="B82" s="40">
        <f>700000-600000</f>
        <v>100000</v>
      </c>
      <c r="C82" s="33"/>
    </row>
    <row r="83" spans="1:3" ht="12.75">
      <c r="A83" s="32" t="s">
        <v>68</v>
      </c>
      <c r="B83" s="40">
        <f>400000-100000</f>
        <v>300000</v>
      </c>
      <c r="C83" s="33"/>
    </row>
    <row r="84" spans="1:3" ht="12.75">
      <c r="A84" s="32" t="s">
        <v>69</v>
      </c>
      <c r="B84" s="34"/>
      <c r="C84" s="41">
        <f>1370697-500697</f>
        <v>870000</v>
      </c>
    </row>
    <row r="85" spans="1:3" ht="12.75">
      <c r="A85" s="35" t="s">
        <v>70</v>
      </c>
      <c r="B85" s="34"/>
      <c r="C85" s="42">
        <v>850000</v>
      </c>
    </row>
    <row r="86" spans="1:3" ht="18" customHeight="1">
      <c r="A86" s="32" t="s">
        <v>71</v>
      </c>
      <c r="B86" s="34"/>
      <c r="C86" s="41">
        <v>300000</v>
      </c>
    </row>
    <row r="87" spans="1:3" ht="12.75">
      <c r="A87" s="32" t="s">
        <v>72</v>
      </c>
      <c r="B87" s="34"/>
      <c r="C87" s="41">
        <f>300000-60000</f>
        <v>240000</v>
      </c>
    </row>
    <row r="88" spans="1:3" ht="12.75">
      <c r="A88" s="32" t="s">
        <v>73</v>
      </c>
      <c r="B88" s="34"/>
      <c r="C88" s="41">
        <f>150000-70000</f>
        <v>80000</v>
      </c>
    </row>
    <row r="89" spans="1:3" ht="12.75">
      <c r="A89" s="32" t="s">
        <v>74</v>
      </c>
      <c r="B89" s="34"/>
      <c r="C89" s="41">
        <f>420000-220000</f>
        <v>200000</v>
      </c>
    </row>
    <row r="90" spans="1:3" ht="12.75">
      <c r="A90" s="32" t="s">
        <v>75</v>
      </c>
      <c r="B90" s="34"/>
      <c r="C90" s="41">
        <f>2500000-1000000</f>
        <v>1500000</v>
      </c>
    </row>
    <row r="91" spans="1:3" ht="12.75">
      <c r="A91" s="32" t="s">
        <v>76</v>
      </c>
      <c r="B91" s="34"/>
      <c r="C91" s="41">
        <f>320000-120000</f>
        <v>200000</v>
      </c>
    </row>
    <row r="92" spans="1:5" ht="13.5" thickBot="1">
      <c r="A92" s="76" t="s">
        <v>77</v>
      </c>
      <c r="B92" s="77"/>
      <c r="C92" s="78">
        <f>1150000-300000</f>
        <v>850000</v>
      </c>
      <c r="E92" s="54"/>
    </row>
    <row r="93" spans="1:5" ht="20.25" customHeight="1" thickBot="1">
      <c r="A93" s="5" t="s">
        <v>97</v>
      </c>
      <c r="B93" s="36">
        <f>SUM(B74:B92)</f>
        <v>10995000</v>
      </c>
      <c r="C93" s="43">
        <f>SUM(C84:C92)</f>
        <v>5090000</v>
      </c>
      <c r="D93" s="49"/>
      <c r="E93" s="55"/>
    </row>
    <row r="94" ht="12.75"/>
    <row r="96" spans="1:9" ht="13.5" thickBot="1">
      <c r="A96" s="37" t="s">
        <v>101</v>
      </c>
      <c r="D96"/>
      <c r="E96"/>
      <c r="F96"/>
      <c r="G96"/>
      <c r="H96"/>
      <c r="I96"/>
    </row>
    <row r="97" spans="1:8" ht="26.25" thickBot="1">
      <c r="A97" s="79" t="s">
        <v>99</v>
      </c>
      <c r="B97" s="85" t="s">
        <v>106</v>
      </c>
      <c r="C97" s="88" t="s">
        <v>107</v>
      </c>
      <c r="D97"/>
      <c r="E97"/>
      <c r="F97"/>
      <c r="G97"/>
      <c r="H97"/>
    </row>
    <row r="98" spans="1:8" ht="12.75">
      <c r="A98" s="74" t="s">
        <v>78</v>
      </c>
      <c r="B98" s="86"/>
      <c r="C98" s="75">
        <v>850000</v>
      </c>
      <c r="D98"/>
      <c r="E98"/>
      <c r="F98"/>
      <c r="G98"/>
      <c r="H98"/>
    </row>
    <row r="99" spans="1:8" ht="12.75">
      <c r="A99" s="74" t="s">
        <v>80</v>
      </c>
      <c r="B99" s="86"/>
      <c r="C99" s="75">
        <v>190000</v>
      </c>
      <c r="D99"/>
      <c r="E99"/>
      <c r="F99"/>
      <c r="G99"/>
      <c r="H99"/>
    </row>
    <row r="100" spans="1:8" ht="12.75">
      <c r="A100" s="74" t="s">
        <v>82</v>
      </c>
      <c r="B100" s="86"/>
      <c r="C100" s="75">
        <v>660000</v>
      </c>
      <c r="D100"/>
      <c r="E100"/>
      <c r="F100"/>
      <c r="G100"/>
      <c r="H100"/>
    </row>
    <row r="101" spans="1:8" ht="12.75">
      <c r="A101" s="74" t="s">
        <v>84</v>
      </c>
      <c r="B101" s="86"/>
      <c r="C101" s="75">
        <v>250000</v>
      </c>
      <c r="D101"/>
      <c r="E101"/>
      <c r="F101"/>
      <c r="G101"/>
      <c r="H101"/>
    </row>
    <row r="102" spans="1:8" ht="12.75">
      <c r="A102" s="74" t="s">
        <v>86</v>
      </c>
      <c r="B102" s="86"/>
      <c r="C102" s="75">
        <v>400000</v>
      </c>
      <c r="D102"/>
      <c r="E102"/>
      <c r="F102"/>
      <c r="G102"/>
      <c r="H102"/>
    </row>
    <row r="103" spans="1:8" ht="12.75">
      <c r="A103" s="74" t="s">
        <v>88</v>
      </c>
      <c r="B103" s="86"/>
      <c r="C103" s="75">
        <v>450000</v>
      </c>
      <c r="D103"/>
      <c r="E103"/>
      <c r="F103"/>
      <c r="G103"/>
      <c r="H103"/>
    </row>
    <row r="104" spans="1:8" ht="12.75">
      <c r="A104" s="74" t="s">
        <v>90</v>
      </c>
      <c r="B104" s="86"/>
      <c r="C104" s="75">
        <v>350000</v>
      </c>
      <c r="D104"/>
      <c r="E104"/>
      <c r="F104"/>
      <c r="G104"/>
      <c r="H104"/>
    </row>
    <row r="105" spans="1:8" ht="12.75">
      <c r="A105" s="74" t="s">
        <v>92</v>
      </c>
      <c r="B105" s="86"/>
      <c r="C105" s="75">
        <v>170000</v>
      </c>
      <c r="D105"/>
      <c r="E105"/>
      <c r="F105"/>
      <c r="G105"/>
      <c r="H105"/>
    </row>
    <row r="106" spans="1:8" ht="12.75">
      <c r="A106" s="74" t="s">
        <v>94</v>
      </c>
      <c r="B106" s="86"/>
      <c r="C106" s="75">
        <v>180000</v>
      </c>
      <c r="D106"/>
      <c r="E106"/>
      <c r="F106"/>
      <c r="G106"/>
      <c r="H106"/>
    </row>
    <row r="107" spans="1:8" ht="12.75">
      <c r="A107" s="74" t="s">
        <v>96</v>
      </c>
      <c r="B107" s="86"/>
      <c r="C107" s="75">
        <v>200000</v>
      </c>
      <c r="D107"/>
      <c r="E107"/>
      <c r="F107"/>
      <c r="G107"/>
      <c r="H107"/>
    </row>
    <row r="108" spans="1:8" ht="12.75">
      <c r="A108" s="74" t="s">
        <v>79</v>
      </c>
      <c r="B108" s="86">
        <v>1550000</v>
      </c>
      <c r="C108" s="75"/>
      <c r="D108"/>
      <c r="E108"/>
      <c r="F108"/>
      <c r="G108"/>
      <c r="H108"/>
    </row>
    <row r="109" spans="1:8" ht="12.75">
      <c r="A109" s="74" t="s">
        <v>81</v>
      </c>
      <c r="B109" s="86">
        <v>720000</v>
      </c>
      <c r="C109" s="89"/>
      <c r="D109"/>
      <c r="E109"/>
      <c r="F109"/>
      <c r="G109"/>
      <c r="H109"/>
    </row>
    <row r="110" spans="1:8" ht="12.75">
      <c r="A110" s="74" t="s">
        <v>83</v>
      </c>
      <c r="B110" s="86">
        <v>220000</v>
      </c>
      <c r="C110" s="89"/>
      <c r="D110"/>
      <c r="E110"/>
      <c r="F110"/>
      <c r="G110"/>
      <c r="H110"/>
    </row>
    <row r="111" spans="1:8" ht="12.75">
      <c r="A111" s="74" t="s">
        <v>85</v>
      </c>
      <c r="B111" s="86">
        <v>280000</v>
      </c>
      <c r="C111" s="89"/>
      <c r="D111"/>
      <c r="E111"/>
      <c r="F111"/>
      <c r="G111"/>
      <c r="H111"/>
    </row>
    <row r="112" spans="1:8" ht="12.75">
      <c r="A112" s="74" t="s">
        <v>87</v>
      </c>
      <c r="B112" s="86">
        <v>160000</v>
      </c>
      <c r="C112" s="89"/>
      <c r="D112"/>
      <c r="E112"/>
      <c r="F112"/>
      <c r="G112"/>
      <c r="H112"/>
    </row>
    <row r="113" spans="1:8" ht="12.75">
      <c r="A113" s="74" t="s">
        <v>89</v>
      </c>
      <c r="B113" s="86">
        <v>650000</v>
      </c>
      <c r="C113" s="89"/>
      <c r="D113"/>
      <c r="E113"/>
      <c r="F113"/>
      <c r="G113"/>
      <c r="H113"/>
    </row>
    <row r="114" spans="1:8" ht="12.75">
      <c r="A114" s="74" t="s">
        <v>91</v>
      </c>
      <c r="B114" s="86">
        <v>250000</v>
      </c>
      <c r="C114" s="89"/>
      <c r="D114"/>
      <c r="E114"/>
      <c r="F114"/>
      <c r="G114"/>
      <c r="H114"/>
    </row>
    <row r="115" spans="1:8" ht="12.75">
      <c r="A115" s="74" t="s">
        <v>93</v>
      </c>
      <c r="B115" s="86">
        <v>230000</v>
      </c>
      <c r="C115" s="89"/>
      <c r="D115"/>
      <c r="E115"/>
      <c r="F115"/>
      <c r="G115"/>
      <c r="H115"/>
    </row>
    <row r="116" spans="1:4" ht="13.5" thickBot="1">
      <c r="A116" s="74" t="s">
        <v>95</v>
      </c>
      <c r="B116" s="86">
        <v>240000</v>
      </c>
      <c r="C116" s="89"/>
      <c r="D116" s="6"/>
    </row>
    <row r="117" spans="1:4" ht="15.75" customHeight="1" thickBot="1">
      <c r="A117" s="5" t="s">
        <v>37</v>
      </c>
      <c r="B117" s="87">
        <f>SUM(B108:B116)</f>
        <v>4300000</v>
      </c>
      <c r="C117" s="90">
        <f>SUM(C98:C116)</f>
        <v>3700000</v>
      </c>
      <c r="D117" s="6"/>
    </row>
  </sheetData>
  <mergeCells count="3">
    <mergeCell ref="B74:B75"/>
    <mergeCell ref="A4:A5"/>
    <mergeCell ref="D74:D75"/>
  </mergeCells>
  <printOptions/>
  <pageMargins left="0.75" right="0.75" top="0.56" bottom="1" header="0.35" footer="0.4921259845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2009-07-09T06:38:51Z</cp:lastPrinted>
  <dcterms:created xsi:type="dcterms:W3CDTF">2009-06-29T13:36:07Z</dcterms:created>
  <dcterms:modified xsi:type="dcterms:W3CDTF">2009-07-09T06:39:06Z</dcterms:modified>
  <cp:category/>
  <cp:version/>
  <cp:contentType/>
  <cp:contentStatus/>
</cp:coreProperties>
</file>