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00" firstSheet="4" activeTab="4"/>
  </bookViews>
  <sheets>
    <sheet name="Výroční zpráva 1" sheetId="1" r:id="rId1"/>
    <sheet name="Výroční zpráva 2" sheetId="2" r:id="rId2"/>
    <sheet name="Výroční zpráva 3" sheetId="3" r:id="rId3"/>
    <sheet name="Výroční zpráva 4" sheetId="4" r:id="rId4"/>
    <sheet name="krajské ddm, zuš" sheetId="5" r:id="rId5"/>
  </sheets>
  <definedNames>
    <definedName name="_xlnm.Print_Titles" localSheetId="4">'krajské ddm, zuš'!$12:$12</definedName>
  </definedNames>
  <calcPr fullCalcOnLoad="1"/>
</workbook>
</file>

<file path=xl/sharedStrings.xml><?xml version="1.0" encoding="utf-8"?>
<sst xmlns="http://schemas.openxmlformats.org/spreadsheetml/2006/main" count="202" uniqueCount="101">
  <si>
    <t xml:space="preserve">Poměrové ukazatele - počet žáků MŠ, ZŠ, SŠ k počtu obyvatel  </t>
  </si>
  <si>
    <t>Okres</t>
  </si>
  <si>
    <t>Obyvatelé</t>
  </si>
  <si>
    <t xml:space="preserve">Poměrové ukazatele - počet tříd MŠ, ZŠ, SŠ k počtu obyvatel  </t>
  </si>
  <si>
    <t>ZŠ</t>
  </si>
  <si>
    <t>MŠ</t>
  </si>
  <si>
    <t>HB</t>
  </si>
  <si>
    <t>JI</t>
  </si>
  <si>
    <t>PE</t>
  </si>
  <si>
    <t>TR</t>
  </si>
  <si>
    <t>ZR</t>
  </si>
  <si>
    <t>na 1000 obyv.</t>
  </si>
  <si>
    <t>Počet obyvatel dle věkových skupin</t>
  </si>
  <si>
    <t>(dle ČSÚ k 31.12.1999 a počet živě narozených v roce 2000)</t>
  </si>
  <si>
    <t>rok</t>
  </si>
  <si>
    <t>rok vstupu</t>
  </si>
  <si>
    <t>kraj</t>
  </si>
  <si>
    <t>okres</t>
  </si>
  <si>
    <t>narození</t>
  </si>
  <si>
    <t>do základní</t>
  </si>
  <si>
    <t>do střední</t>
  </si>
  <si>
    <t>Vysočina</t>
  </si>
  <si>
    <t>školy</t>
  </si>
  <si>
    <t>2,5</t>
  </si>
  <si>
    <t>2,7</t>
  </si>
  <si>
    <t>7,2</t>
  </si>
  <si>
    <t>zřizovatel</t>
  </si>
  <si>
    <t>obec</t>
  </si>
  <si>
    <t>ulice</t>
  </si>
  <si>
    <t>přep.počet prac.</t>
  </si>
  <si>
    <t>majitel budov</t>
  </si>
  <si>
    <t>Počet tříd</t>
  </si>
  <si>
    <t>K- koeficient přepočtu obyvatel na třídu</t>
  </si>
  <si>
    <t>K</t>
  </si>
  <si>
    <t>K- koeficient přepočtu obyvatel na žáka</t>
  </si>
  <si>
    <t>ZUŠ</t>
  </si>
  <si>
    <t>DDM</t>
  </si>
  <si>
    <t>Počty škol, tříd a žáků v MŠ, ZŠ a SŠ po okresech ve školních letech 2000/01 a 2001/02</t>
  </si>
  <si>
    <t>typ</t>
  </si>
  <si>
    <t>počet škol</t>
  </si>
  <si>
    <t>počet tříd</t>
  </si>
  <si>
    <t>počet žáků</t>
  </si>
  <si>
    <t>rozdíl žáků</t>
  </si>
  <si>
    <t>rozdíl tříd</t>
  </si>
  <si>
    <t>počet žáků na třídu</t>
  </si>
  <si>
    <t>počet žáků na školu</t>
  </si>
  <si>
    <t>počet obyv.</t>
  </si>
  <si>
    <t>rozloha</t>
  </si>
  <si>
    <t>hustota</t>
  </si>
  <si>
    <t>počet</t>
  </si>
  <si>
    <t xml:space="preserve">hustota </t>
  </si>
  <si>
    <t xml:space="preserve">počet tříd </t>
  </si>
  <si>
    <t>2001-2000</t>
  </si>
  <si>
    <t>v % k 2000</t>
  </si>
  <si>
    <t>km2</t>
  </si>
  <si>
    <t>osídlení</t>
  </si>
  <si>
    <t>obcí</t>
  </si>
  <si>
    <t>na 10 km2</t>
  </si>
  <si>
    <t>SŠ</t>
  </si>
  <si>
    <t>7</t>
  </si>
  <si>
    <t>Pelhřimov</t>
  </si>
  <si>
    <t>Havlíčkův Brod</t>
  </si>
  <si>
    <t>Masarykova 2190</t>
  </si>
  <si>
    <t>Chotěboř</t>
  </si>
  <si>
    <t>Tyršova 793</t>
  </si>
  <si>
    <t>Husovo nám. 242</t>
  </si>
  <si>
    <t>Jihlava</t>
  </si>
  <si>
    <t>Brněnská 46</t>
  </si>
  <si>
    <t>2</t>
  </si>
  <si>
    <t>Třebíč</t>
  </si>
  <si>
    <t>Hrádek 964</t>
  </si>
  <si>
    <t>Masarykovo nám. 68</t>
  </si>
  <si>
    <t>Kamenice nad Lipou</t>
  </si>
  <si>
    <t>Pelhřimovská 127</t>
  </si>
  <si>
    <t>Pacov</t>
  </si>
  <si>
    <t>Španovského 319</t>
  </si>
  <si>
    <t>Smetanovo náměstí 31</t>
  </si>
  <si>
    <t>Ledeč nad Sázavou</t>
  </si>
  <si>
    <t>Bystřice nad Pernštejnem</t>
  </si>
  <si>
    <t>Zahradní 622</t>
  </si>
  <si>
    <t>Žďár nad Sázavou</t>
  </si>
  <si>
    <t>Doležalovo náměstí 4</t>
  </si>
  <si>
    <t>Nádražní 231</t>
  </si>
  <si>
    <t>Dolní 3</t>
  </si>
  <si>
    <t>2,6</t>
  </si>
  <si>
    <t>5,2</t>
  </si>
  <si>
    <t>Nájemné v r.2008*</t>
  </si>
  <si>
    <t>Pořizovací hodnota nemov. majetku      (z účetnictví)             k 1.1.2009*</t>
  </si>
  <si>
    <t>Kódy zřizovatelů a majitelů budov: 7 kraj, 2 obec, 1 stát, 5 soukromý, 6 církevní</t>
  </si>
  <si>
    <t>Pořizovací hodnota mov. majetku               (z účetnictví)                  k 1.1. 2009*</t>
  </si>
  <si>
    <t>Celkové osobní náklady na hlavní činnost za r. 2008*</t>
  </si>
  <si>
    <t>Příspěvek na osobní výdaje z přímých výdajů na vzdělávání za r. 2008                  (ze stát. rozp.)*</t>
  </si>
  <si>
    <t>Přehled ZUŠ a DDM zřizovaných krajem Vysočina</t>
  </si>
  <si>
    <t>Příspěvek na provozní výdaje    z rozpočtu kraje za rok 2008*</t>
  </si>
  <si>
    <t>Celkové provozní náklady                      na hlavní činnost                v r. 2008*</t>
  </si>
  <si>
    <t>počet dětí a žáků ZŠ</t>
  </si>
  <si>
    <t>počet stran: 1</t>
  </si>
  <si>
    <t>* částky jsou uvedeny v tis. Kč</t>
  </si>
  <si>
    <t>** jedná se odhad výše systémového daru z rozpočtu kraje za předpokladu přechodu všech organizací z kraje na města od 1. 1. 2010</t>
  </si>
  <si>
    <t>Odhad výše dlouhodo-bého systémové-ho daru městu od r. 2012 dle Zásad ZK č. 08/2009*/**</t>
  </si>
  <si>
    <t>RK-19-2009-52, př. 1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</si>
</sst>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0_ ;\-0\ "/>
    <numFmt numFmtId="170" formatCode="#,##0.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mmmm\ d\,\ yyyy"/>
    <numFmt numFmtId="176" formatCode="0.0%"/>
    <numFmt numFmtId="177" formatCode="0.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;[Red]0"/>
  </numFmts>
  <fonts count="26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9.25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  <font>
      <b/>
      <sz val="10"/>
      <color indexed="20"/>
      <name val="Arial CE"/>
      <family val="2"/>
    </font>
    <font>
      <b/>
      <sz val="28"/>
      <name val="Arial CE"/>
      <family val="2"/>
    </font>
    <font>
      <sz val="28"/>
      <color indexed="12"/>
      <name val="Times New Roman CE"/>
      <family val="1"/>
    </font>
    <font>
      <b/>
      <sz val="28"/>
      <name val="Times New Roman CE"/>
      <family val="1"/>
    </font>
    <font>
      <sz val="28"/>
      <name val="Arial CE"/>
      <family val="0"/>
    </font>
    <font>
      <b/>
      <sz val="24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26" xfId="0" applyFont="1" applyFill="1" applyBorder="1" applyAlignment="1">
      <alignment horizontal="center"/>
    </xf>
    <xf numFmtId="14" fontId="6" fillId="2" borderId="26" xfId="0" applyNumberFormat="1" applyFont="1" applyFill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 horizontal="center"/>
    </xf>
    <xf numFmtId="177" fontId="13" fillId="0" borderId="28" xfId="0" applyNumberFormat="1" applyFont="1" applyBorder="1" applyAlignment="1">
      <alignment horizontal="center"/>
    </xf>
    <xf numFmtId="177" fontId="13" fillId="0" borderId="2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 horizontal="center"/>
    </xf>
    <xf numFmtId="177" fontId="13" fillId="0" borderId="18" xfId="0" applyNumberFormat="1" applyFont="1" applyBorder="1" applyAlignment="1">
      <alignment horizontal="center"/>
    </xf>
    <xf numFmtId="177" fontId="13" fillId="0" borderId="20" xfId="0" applyNumberFormat="1" applyFont="1" applyBorder="1" applyAlignment="1">
      <alignment horizontal="center"/>
    </xf>
    <xf numFmtId="0" fontId="13" fillId="3" borderId="17" xfId="0" applyFont="1" applyFill="1" applyBorder="1" applyAlignment="1">
      <alignment/>
    </xf>
    <xf numFmtId="0" fontId="13" fillId="3" borderId="18" xfId="0" applyFont="1" applyFill="1" applyBorder="1" applyAlignment="1">
      <alignment horizontal="center"/>
    </xf>
    <xf numFmtId="177" fontId="13" fillId="3" borderId="18" xfId="0" applyNumberFormat="1" applyFont="1" applyFill="1" applyBorder="1" applyAlignment="1">
      <alignment horizontal="center"/>
    </xf>
    <xf numFmtId="177" fontId="13" fillId="3" borderId="20" xfId="0" applyNumberFormat="1" applyFont="1" applyFill="1" applyBorder="1" applyAlignment="1">
      <alignment horizontal="center"/>
    </xf>
    <xf numFmtId="0" fontId="13" fillId="3" borderId="21" xfId="0" applyFont="1" applyFill="1" applyBorder="1" applyAlignment="1">
      <alignment/>
    </xf>
    <xf numFmtId="0" fontId="13" fillId="3" borderId="22" xfId="0" applyFont="1" applyFill="1" applyBorder="1" applyAlignment="1">
      <alignment horizontal="center"/>
    </xf>
    <xf numFmtId="177" fontId="13" fillId="3" borderId="22" xfId="0" applyNumberFormat="1" applyFont="1" applyFill="1" applyBorder="1" applyAlignment="1">
      <alignment horizontal="center"/>
    </xf>
    <xf numFmtId="177" fontId="13" fillId="3" borderId="2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4" fillId="5" borderId="0" xfId="0" applyFont="1" applyFill="1" applyAlignment="1">
      <alignment horizontal="center"/>
    </xf>
    <xf numFmtId="0" fontId="0" fillId="4" borderId="33" xfId="0" applyFill="1" applyBorder="1" applyAlignment="1">
      <alignment/>
    </xf>
    <xf numFmtId="0" fontId="8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4" borderId="34" xfId="0" applyFill="1" applyBorder="1" applyAlignment="1">
      <alignment/>
    </xf>
    <xf numFmtId="0" fontId="8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4" borderId="35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5" fillId="0" borderId="0" xfId="0" applyFont="1" applyAlignment="1">
      <alignment textRotation="18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0" fillId="0" borderId="18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177" fontId="0" fillId="0" borderId="18" xfId="0" applyNumberFormat="1" applyFill="1" applyBorder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1" fontId="0" fillId="0" borderId="18" xfId="20" applyNumberFormat="1" applyFill="1" applyBorder="1" applyAlignment="1">
      <alignment horizontal="right" vertical="top" wrapText="1"/>
      <protection/>
    </xf>
    <xf numFmtId="49" fontId="0" fillId="0" borderId="18" xfId="20" applyNumberFormat="1" applyFont="1" applyFill="1" applyBorder="1" applyAlignment="1">
      <alignment horizontal="right" vertical="top" wrapText="1"/>
      <protection/>
    </xf>
    <xf numFmtId="49" fontId="0" fillId="0" borderId="18" xfId="0" applyNumberFormat="1" applyFill="1" applyBorder="1" applyAlignment="1">
      <alignment horizontal="right" vertical="top" wrapText="1"/>
    </xf>
    <xf numFmtId="1" fontId="0" fillId="0" borderId="18" xfId="21" applyNumberFormat="1" applyFill="1" applyBorder="1" applyAlignment="1">
      <alignment horizontal="right" vertical="top" wrapText="1"/>
      <protection/>
    </xf>
    <xf numFmtId="49" fontId="0" fillId="0" borderId="18" xfId="21" applyNumberFormat="1" applyFont="1" applyFill="1" applyBorder="1" applyAlignment="1">
      <alignment horizontal="right" vertical="top" wrapText="1"/>
      <protection/>
    </xf>
    <xf numFmtId="49" fontId="0" fillId="0" borderId="18" xfId="20" applyNumberFormat="1" applyFill="1" applyBorder="1" applyAlignment="1">
      <alignment horizontal="right" vertical="top" wrapText="1"/>
      <protection/>
    </xf>
    <xf numFmtId="0" fontId="0" fillId="0" borderId="18" xfId="0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7" fontId="0" fillId="0" borderId="18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/>
    </xf>
    <xf numFmtId="0" fontId="23" fillId="0" borderId="36" xfId="0" applyFont="1" applyFill="1" applyBorder="1" applyAlignment="1">
      <alignment horizontal="left" vertical="top" textRotation="180" wrapText="1"/>
    </xf>
    <xf numFmtId="0" fontId="23" fillId="0" borderId="37" xfId="0" applyFont="1" applyFill="1" applyBorder="1" applyAlignment="1">
      <alignment horizontal="left" vertical="top" textRotation="180" wrapText="1"/>
    </xf>
    <xf numFmtId="1" fontId="23" fillId="0" borderId="37" xfId="0" applyNumberFormat="1" applyFont="1" applyFill="1" applyBorder="1" applyAlignment="1">
      <alignment horizontal="left" vertical="top" textRotation="180" wrapText="1"/>
    </xf>
    <xf numFmtId="0" fontId="23" fillId="0" borderId="37" xfId="0" applyFont="1" applyBorder="1" applyAlignment="1">
      <alignment horizontal="left" vertical="top" textRotation="180" wrapText="1"/>
    </xf>
    <xf numFmtId="49" fontId="23" fillId="0" borderId="37" xfId="0" applyNumberFormat="1" applyFont="1" applyBorder="1" applyAlignment="1">
      <alignment horizontal="left" vertical="top" textRotation="180" wrapText="1"/>
    </xf>
    <xf numFmtId="0" fontId="23" fillId="0" borderId="37" xfId="0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3" fontId="0" fillId="0" borderId="20" xfId="0" applyNumberForma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top" wrapText="1"/>
    </xf>
    <xf numFmtId="177" fontId="0" fillId="0" borderId="22" xfId="0" applyNumberFormat="1" applyFill="1" applyBorder="1" applyAlignment="1">
      <alignment vertical="top" wrapText="1"/>
    </xf>
    <xf numFmtId="1" fontId="0" fillId="0" borderId="22" xfId="21" applyNumberFormat="1" applyFill="1" applyBorder="1" applyAlignment="1">
      <alignment horizontal="right" vertical="top" wrapText="1"/>
      <protection/>
    </xf>
    <xf numFmtId="49" fontId="0" fillId="0" borderId="22" xfId="21" applyNumberFormat="1" applyFill="1" applyBorder="1" applyAlignment="1">
      <alignment horizontal="right" vertical="top" wrapText="1"/>
      <protection/>
    </xf>
    <xf numFmtId="0" fontId="0" fillId="0" borderId="22" xfId="0" applyFill="1" applyBorder="1" applyAlignment="1">
      <alignment vertical="top" wrapText="1"/>
    </xf>
    <xf numFmtId="0" fontId="0" fillId="0" borderId="22" xfId="0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2" borderId="27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4" fillId="0" borderId="0" xfId="0" applyFont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V2401A" xfId="20"/>
    <cellStyle name="normální_V4B0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 CE"/>
                <a:ea typeface="Arial CE"/>
                <a:cs typeface="Arial CE"/>
              </a:rPr>
              <a:t>Vývoj počtu patnáctiletých žáků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'Výroční zpráva 4'!$C$7:$C$33</c:f>
              <c:numCache/>
            </c:numRef>
          </c:xVal>
          <c:yVal>
            <c:numRef>
              <c:f>'Výroční zpráva 4'!$D$7:$D$33</c:f>
              <c:numCache/>
            </c:numRef>
          </c:yVal>
          <c:smooth val="0"/>
        </c:ser>
        <c:axId val="7925440"/>
        <c:axId val="4220097"/>
      </c:scatterChart>
      <c:valAx>
        <c:axId val="7925440"/>
        <c:scaling>
          <c:orientation val="minMax"/>
          <c:max val="20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20097"/>
        <c:crossesAt val="4000"/>
        <c:crossBetween val="midCat"/>
        <c:dispUnits/>
        <c:majorUnit val="4.036"/>
        <c:minorUnit val="4.036"/>
      </c:valAx>
      <c:valAx>
        <c:axId val="4220097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E"/>
                    <a:ea typeface="Arial CE"/>
                    <a:cs typeface="Arial CE"/>
                  </a:rPr>
                  <a:t>počet žáků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925440"/>
        <c:crosses val="autoZero"/>
        <c:crossBetween val="midCat"/>
        <c:dispUnits/>
        <c:majorUnit val="1000"/>
        <c:minorUnit val="500"/>
      </c:valAx>
      <c:spPr>
        <a:solidFill>
          <a:srgbClr val="CCCCFF"/>
        </a:solidFill>
        <a:ln w="12700">
          <a:solidFill>
            <a:srgbClr val="CCCCFF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114300</xdr:rowOff>
    </xdr:from>
    <xdr:to>
      <xdr:col>8</xdr:col>
      <xdr:colOff>676275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0" y="5724525"/>
        <a:ext cx="6534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6.00390625" style="0" customWidth="1"/>
    <col min="3" max="3" width="5.125" style="0" customWidth="1"/>
    <col min="4" max="4" width="9.125" style="11" customWidth="1"/>
    <col min="5" max="5" width="8.25390625" style="11" customWidth="1"/>
    <col min="6" max="6" width="10.00390625" style="11" customWidth="1"/>
    <col min="7" max="7" width="9.125" style="11" customWidth="1"/>
    <col min="8" max="8" width="8.375" style="11" customWidth="1"/>
    <col min="9" max="10" width="9.75390625" style="11" customWidth="1"/>
    <col min="11" max="11" width="9.625" style="11" customWidth="1"/>
    <col min="12" max="12" width="9.375" style="0" customWidth="1"/>
    <col min="13" max="13" width="8.25390625" style="0" customWidth="1"/>
    <col min="14" max="14" width="8.125" style="0" customWidth="1"/>
    <col min="15" max="15" width="8.875" style="0" customWidth="1"/>
    <col min="16" max="16" width="9.375" style="0" customWidth="1"/>
    <col min="17" max="17" width="11.125" style="0" customWidth="1"/>
    <col min="18" max="18" width="6.75390625" style="0" customWidth="1"/>
    <col min="19" max="19" width="7.125" style="11" customWidth="1"/>
    <col min="20" max="20" width="5.625" style="11" customWidth="1"/>
    <col min="21" max="21" width="6.875" style="11" customWidth="1"/>
    <col min="22" max="22" width="9.125" style="11" customWidth="1"/>
    <col min="23" max="23" width="13.75390625" style="11" customWidth="1"/>
  </cols>
  <sheetData>
    <row r="1" spans="17:23" ht="35.25">
      <c r="Q1" s="157"/>
      <c r="R1" s="158"/>
      <c r="S1" s="158"/>
      <c r="T1" s="158"/>
      <c r="U1" s="158"/>
      <c r="V1" s="158"/>
      <c r="W1" s="158"/>
    </row>
    <row r="2" spans="19:23" ht="30">
      <c r="S2" s="159"/>
      <c r="T2" s="160"/>
      <c r="U2" s="160"/>
      <c r="V2" s="160"/>
      <c r="W2" s="160"/>
    </row>
    <row r="3" spans="2:13" ht="45.75" customHeight="1">
      <c r="B3" s="106" t="s">
        <v>37</v>
      </c>
      <c r="C3" s="107"/>
      <c r="D3" s="108"/>
      <c r="E3" s="109"/>
      <c r="F3" s="109"/>
      <c r="G3" s="109"/>
      <c r="H3" s="109"/>
      <c r="I3" s="109"/>
      <c r="J3" s="109"/>
      <c r="K3" s="109"/>
      <c r="L3" s="110"/>
      <c r="M3" s="110"/>
    </row>
    <row r="4" spans="2:13" ht="45.75" customHeight="1" thickBot="1">
      <c r="B4" s="106"/>
      <c r="C4" s="107"/>
      <c r="D4" s="108"/>
      <c r="E4" s="109"/>
      <c r="F4" s="109"/>
      <c r="G4" s="109"/>
      <c r="H4" s="109"/>
      <c r="I4" s="109"/>
      <c r="J4" s="109"/>
      <c r="K4" s="109"/>
      <c r="L4" s="110"/>
      <c r="M4" s="110"/>
    </row>
    <row r="5" spans="2:23" ht="16.5" customHeight="1">
      <c r="B5" s="47" t="s">
        <v>38</v>
      </c>
      <c r="C5" s="48" t="s">
        <v>17</v>
      </c>
      <c r="D5" s="14" t="s">
        <v>39</v>
      </c>
      <c r="E5" s="3" t="s">
        <v>40</v>
      </c>
      <c r="F5" s="3" t="s">
        <v>41</v>
      </c>
      <c r="G5" s="3" t="s">
        <v>39</v>
      </c>
      <c r="H5" s="3" t="s">
        <v>40</v>
      </c>
      <c r="I5" s="3" t="s">
        <v>41</v>
      </c>
      <c r="J5" s="3" t="s">
        <v>42</v>
      </c>
      <c r="K5" s="49" t="s">
        <v>42</v>
      </c>
      <c r="L5" s="3" t="s">
        <v>43</v>
      </c>
      <c r="M5" s="50" t="s">
        <v>44</v>
      </c>
      <c r="N5" s="46"/>
      <c r="O5" s="50" t="s">
        <v>45</v>
      </c>
      <c r="P5" s="46"/>
      <c r="Q5" s="51" t="s">
        <v>46</v>
      </c>
      <c r="R5" s="51" t="s">
        <v>47</v>
      </c>
      <c r="S5" s="49" t="s">
        <v>48</v>
      </c>
      <c r="T5" s="3" t="s">
        <v>49</v>
      </c>
      <c r="U5" s="3" t="s">
        <v>50</v>
      </c>
      <c r="V5" s="3" t="s">
        <v>51</v>
      </c>
      <c r="W5" s="4" t="s">
        <v>40</v>
      </c>
    </row>
    <row r="6" spans="2:23" ht="16.5" customHeight="1" thickBot="1">
      <c r="B6" s="52" t="s">
        <v>22</v>
      </c>
      <c r="C6" s="53"/>
      <c r="D6" s="19">
        <v>2001</v>
      </c>
      <c r="E6" s="18">
        <v>2001</v>
      </c>
      <c r="F6" s="18">
        <v>2001</v>
      </c>
      <c r="G6" s="18">
        <v>2000</v>
      </c>
      <c r="H6" s="18">
        <v>2000</v>
      </c>
      <c r="I6" s="18">
        <v>2000</v>
      </c>
      <c r="J6" s="18" t="s">
        <v>52</v>
      </c>
      <c r="K6" s="54" t="s">
        <v>53</v>
      </c>
      <c r="L6" s="18" t="s">
        <v>52</v>
      </c>
      <c r="M6" s="18">
        <v>2001</v>
      </c>
      <c r="N6" s="18">
        <v>2000</v>
      </c>
      <c r="O6" s="18">
        <v>2001</v>
      </c>
      <c r="P6" s="18">
        <v>2000</v>
      </c>
      <c r="Q6" s="55">
        <v>36891</v>
      </c>
      <c r="R6" s="54" t="s">
        <v>54</v>
      </c>
      <c r="S6" s="54" t="s">
        <v>55</v>
      </c>
      <c r="T6" s="18" t="s">
        <v>56</v>
      </c>
      <c r="U6" s="18" t="s">
        <v>56</v>
      </c>
      <c r="V6" s="18" t="s">
        <v>57</v>
      </c>
      <c r="W6" s="20" t="s">
        <v>11</v>
      </c>
    </row>
    <row r="7" spans="2:23" s="60" customFormat="1" ht="16.5" customHeight="1">
      <c r="B7" s="56" t="s">
        <v>4</v>
      </c>
      <c r="C7" s="57" t="s">
        <v>8</v>
      </c>
      <c r="D7" s="57">
        <v>35</v>
      </c>
      <c r="E7" s="57">
        <v>365</v>
      </c>
      <c r="F7" s="57">
        <v>7449</v>
      </c>
      <c r="G7" s="57">
        <v>35</v>
      </c>
      <c r="H7" s="57">
        <v>369</v>
      </c>
      <c r="I7" s="57">
        <v>7632</v>
      </c>
      <c r="J7" s="57">
        <f aca="true" t="shared" si="0" ref="J7:J24">F7-I7</f>
        <v>-183</v>
      </c>
      <c r="K7" s="57">
        <f aca="true" t="shared" si="1" ref="K7:K24">ROUND(J7*100/I7,1)</f>
        <v>-2.4</v>
      </c>
      <c r="L7" s="57">
        <f aca="true" t="shared" si="2" ref="L7:L24">E7-H7</f>
        <v>-4</v>
      </c>
      <c r="M7" s="58">
        <f aca="true" t="shared" si="3" ref="M7:M24">ROUND(F7/E7,1)</f>
        <v>20.4</v>
      </c>
      <c r="N7" s="58">
        <f aca="true" t="shared" si="4" ref="N7:N24">ROUND(I7/H7,1)</f>
        <v>20.7</v>
      </c>
      <c r="O7" s="57">
        <f aca="true" t="shared" si="5" ref="O7:O24">ROUND(F7/D7,1)</f>
        <v>212.8</v>
      </c>
      <c r="P7" s="58">
        <f aca="true" t="shared" si="6" ref="P7:P24">ROUND(I7/G7,1)</f>
        <v>218.1</v>
      </c>
      <c r="Q7" s="57">
        <v>73590</v>
      </c>
      <c r="R7" s="57">
        <v>1290</v>
      </c>
      <c r="S7" s="58">
        <f aca="true" t="shared" si="7" ref="S7:S24">ROUND(Q7/R7,1)</f>
        <v>57</v>
      </c>
      <c r="T7" s="57">
        <v>120</v>
      </c>
      <c r="U7" s="57">
        <f aca="true" t="shared" si="8" ref="U7:U24">ROUND(T7/R7,3)</f>
        <v>0.093</v>
      </c>
      <c r="V7" s="58">
        <f aca="true" t="shared" si="9" ref="V7:V24">ROUND(E7*10/R7,1)</f>
        <v>2.8</v>
      </c>
      <c r="W7" s="59">
        <f aca="true" t="shared" si="10" ref="W7:W24">ROUND(E7*1000/Q7,1)</f>
        <v>5</v>
      </c>
    </row>
    <row r="8" spans="2:23" s="60" customFormat="1" ht="16.5" customHeight="1">
      <c r="B8" s="61"/>
      <c r="C8" s="62" t="s">
        <v>6</v>
      </c>
      <c r="D8" s="62">
        <v>56</v>
      </c>
      <c r="E8" s="62">
        <v>494</v>
      </c>
      <c r="F8" s="62">
        <v>9944</v>
      </c>
      <c r="G8" s="62">
        <v>57</v>
      </c>
      <c r="H8" s="62">
        <v>507</v>
      </c>
      <c r="I8" s="62">
        <v>10297</v>
      </c>
      <c r="J8" s="62">
        <f t="shared" si="0"/>
        <v>-353</v>
      </c>
      <c r="K8" s="62">
        <f t="shared" si="1"/>
        <v>-3.4</v>
      </c>
      <c r="L8" s="62">
        <f t="shared" si="2"/>
        <v>-13</v>
      </c>
      <c r="M8" s="63">
        <f t="shared" si="3"/>
        <v>20.1</v>
      </c>
      <c r="N8" s="63">
        <f t="shared" si="4"/>
        <v>20.3</v>
      </c>
      <c r="O8" s="62">
        <f t="shared" si="5"/>
        <v>177.6</v>
      </c>
      <c r="P8" s="63">
        <f t="shared" si="6"/>
        <v>180.6</v>
      </c>
      <c r="Q8" s="62">
        <v>95380</v>
      </c>
      <c r="R8" s="62">
        <v>1265</v>
      </c>
      <c r="S8" s="63">
        <f t="shared" si="7"/>
        <v>75.4</v>
      </c>
      <c r="T8" s="62">
        <v>120</v>
      </c>
      <c r="U8" s="62">
        <f t="shared" si="8"/>
        <v>0.095</v>
      </c>
      <c r="V8" s="63">
        <f t="shared" si="9"/>
        <v>3.9</v>
      </c>
      <c r="W8" s="64">
        <f t="shared" si="10"/>
        <v>5.2</v>
      </c>
    </row>
    <row r="9" spans="2:23" s="60" customFormat="1" ht="16.5" customHeight="1">
      <c r="B9" s="61"/>
      <c r="C9" s="62" t="s">
        <v>7</v>
      </c>
      <c r="D9" s="62">
        <v>49</v>
      </c>
      <c r="E9" s="62">
        <v>517</v>
      </c>
      <c r="F9" s="62">
        <v>11154</v>
      </c>
      <c r="G9" s="62">
        <v>49</v>
      </c>
      <c r="H9" s="62">
        <v>538</v>
      </c>
      <c r="I9" s="62">
        <v>11441</v>
      </c>
      <c r="J9" s="62">
        <f t="shared" si="0"/>
        <v>-287</v>
      </c>
      <c r="K9" s="62">
        <f t="shared" si="1"/>
        <v>-2.5</v>
      </c>
      <c r="L9" s="62">
        <f t="shared" si="2"/>
        <v>-21</v>
      </c>
      <c r="M9" s="63">
        <f t="shared" si="3"/>
        <v>21.6</v>
      </c>
      <c r="N9" s="63">
        <f t="shared" si="4"/>
        <v>21.3</v>
      </c>
      <c r="O9" s="62">
        <f t="shared" si="5"/>
        <v>227.6</v>
      </c>
      <c r="P9" s="63">
        <f t="shared" si="6"/>
        <v>233.5</v>
      </c>
      <c r="Q9" s="62">
        <v>108671</v>
      </c>
      <c r="R9" s="62">
        <v>1179</v>
      </c>
      <c r="S9" s="63">
        <f t="shared" si="7"/>
        <v>92.2</v>
      </c>
      <c r="T9" s="62">
        <v>121</v>
      </c>
      <c r="U9" s="62">
        <f t="shared" si="8"/>
        <v>0.103</v>
      </c>
      <c r="V9" s="63">
        <f t="shared" si="9"/>
        <v>4.4</v>
      </c>
      <c r="W9" s="64">
        <f t="shared" si="10"/>
        <v>4.8</v>
      </c>
    </row>
    <row r="10" spans="2:23" s="60" customFormat="1" ht="16.5" customHeight="1">
      <c r="B10" s="61"/>
      <c r="C10" s="62" t="s">
        <v>9</v>
      </c>
      <c r="D10" s="62">
        <v>68</v>
      </c>
      <c r="E10" s="62">
        <v>635</v>
      </c>
      <c r="F10" s="62">
        <v>13285</v>
      </c>
      <c r="G10" s="62">
        <v>68</v>
      </c>
      <c r="H10" s="62">
        <v>637</v>
      </c>
      <c r="I10" s="62">
        <v>13725</v>
      </c>
      <c r="J10" s="62">
        <f t="shared" si="0"/>
        <v>-440</v>
      </c>
      <c r="K10" s="62">
        <f t="shared" si="1"/>
        <v>-3.2</v>
      </c>
      <c r="L10" s="62">
        <f t="shared" si="2"/>
        <v>-2</v>
      </c>
      <c r="M10" s="63">
        <f t="shared" si="3"/>
        <v>20.9</v>
      </c>
      <c r="N10" s="63">
        <f t="shared" si="4"/>
        <v>21.5</v>
      </c>
      <c r="O10" s="62">
        <f t="shared" si="5"/>
        <v>195.4</v>
      </c>
      <c r="P10" s="63">
        <f t="shared" si="6"/>
        <v>201.8</v>
      </c>
      <c r="Q10" s="62">
        <v>117532</v>
      </c>
      <c r="R10" s="62">
        <v>1519</v>
      </c>
      <c r="S10" s="63">
        <f t="shared" si="7"/>
        <v>77.4</v>
      </c>
      <c r="T10" s="62">
        <v>173</v>
      </c>
      <c r="U10" s="62">
        <f t="shared" si="8"/>
        <v>0.114</v>
      </c>
      <c r="V10" s="63">
        <f t="shared" si="9"/>
        <v>4.2</v>
      </c>
      <c r="W10" s="64">
        <f t="shared" si="10"/>
        <v>5.4</v>
      </c>
    </row>
    <row r="11" spans="2:23" s="60" customFormat="1" ht="16.5" customHeight="1">
      <c r="B11" s="61"/>
      <c r="C11" s="62" t="s">
        <v>10</v>
      </c>
      <c r="D11" s="62">
        <v>90</v>
      </c>
      <c r="E11" s="62">
        <v>692</v>
      </c>
      <c r="F11" s="62">
        <v>14427</v>
      </c>
      <c r="G11" s="62">
        <v>91</v>
      </c>
      <c r="H11" s="62">
        <v>702</v>
      </c>
      <c r="I11" s="62">
        <v>14784</v>
      </c>
      <c r="J11" s="62">
        <f t="shared" si="0"/>
        <v>-357</v>
      </c>
      <c r="K11" s="62">
        <f t="shared" si="1"/>
        <v>-2.4</v>
      </c>
      <c r="L11" s="62">
        <f t="shared" si="2"/>
        <v>-10</v>
      </c>
      <c r="M11" s="63">
        <f t="shared" si="3"/>
        <v>20.8</v>
      </c>
      <c r="N11" s="63">
        <f t="shared" si="4"/>
        <v>21.1</v>
      </c>
      <c r="O11" s="62">
        <f t="shared" si="5"/>
        <v>160.3</v>
      </c>
      <c r="P11" s="63">
        <f t="shared" si="6"/>
        <v>162.5</v>
      </c>
      <c r="Q11" s="62">
        <v>125590</v>
      </c>
      <c r="R11" s="62">
        <v>1672</v>
      </c>
      <c r="S11" s="63">
        <f t="shared" si="7"/>
        <v>75.1</v>
      </c>
      <c r="T11" s="62">
        <v>196</v>
      </c>
      <c r="U11" s="62">
        <f t="shared" si="8"/>
        <v>0.117</v>
      </c>
      <c r="V11" s="63">
        <f t="shared" si="9"/>
        <v>4.1</v>
      </c>
      <c r="W11" s="64">
        <f t="shared" si="10"/>
        <v>5.5</v>
      </c>
    </row>
    <row r="12" spans="2:23" s="60" customFormat="1" ht="16.5" customHeight="1">
      <c r="B12" s="65"/>
      <c r="C12" s="66" t="s">
        <v>16</v>
      </c>
      <c r="D12" s="66">
        <f aca="true" t="shared" si="11" ref="D12:I12">SUM(D7:D11)</f>
        <v>298</v>
      </c>
      <c r="E12" s="66">
        <f t="shared" si="11"/>
        <v>2703</v>
      </c>
      <c r="F12" s="66">
        <f t="shared" si="11"/>
        <v>56259</v>
      </c>
      <c r="G12" s="66">
        <f t="shared" si="11"/>
        <v>300</v>
      </c>
      <c r="H12" s="66">
        <f t="shared" si="11"/>
        <v>2753</v>
      </c>
      <c r="I12" s="66">
        <f t="shared" si="11"/>
        <v>57879</v>
      </c>
      <c r="J12" s="66">
        <f t="shared" si="0"/>
        <v>-1620</v>
      </c>
      <c r="K12" s="66">
        <f t="shared" si="1"/>
        <v>-2.8</v>
      </c>
      <c r="L12" s="66">
        <f t="shared" si="2"/>
        <v>-50</v>
      </c>
      <c r="M12" s="67">
        <f t="shared" si="3"/>
        <v>20.8</v>
      </c>
      <c r="N12" s="67">
        <f t="shared" si="4"/>
        <v>21</v>
      </c>
      <c r="O12" s="66">
        <f t="shared" si="5"/>
        <v>188.8</v>
      </c>
      <c r="P12" s="67">
        <f t="shared" si="6"/>
        <v>192.9</v>
      </c>
      <c r="Q12" s="66">
        <f>SUM(Q7:Q11)</f>
        <v>520763</v>
      </c>
      <c r="R12" s="66">
        <f>SUM(R7:R11)</f>
        <v>6925</v>
      </c>
      <c r="S12" s="67">
        <f t="shared" si="7"/>
        <v>75.2</v>
      </c>
      <c r="T12" s="66">
        <f>SUM(T7:T11)</f>
        <v>730</v>
      </c>
      <c r="U12" s="66">
        <f t="shared" si="8"/>
        <v>0.105</v>
      </c>
      <c r="V12" s="67">
        <f t="shared" si="9"/>
        <v>3.9</v>
      </c>
      <c r="W12" s="68">
        <f t="shared" si="10"/>
        <v>5.2</v>
      </c>
    </row>
    <row r="13" spans="2:23" s="60" customFormat="1" ht="16.5" customHeight="1">
      <c r="B13" s="61" t="s">
        <v>5</v>
      </c>
      <c r="C13" s="62" t="s">
        <v>8</v>
      </c>
      <c r="D13" s="62">
        <v>48</v>
      </c>
      <c r="E13" s="62">
        <v>107</v>
      </c>
      <c r="F13" s="62">
        <v>2332</v>
      </c>
      <c r="G13" s="62">
        <v>46</v>
      </c>
      <c r="H13" s="62">
        <v>104</v>
      </c>
      <c r="I13" s="62">
        <v>2295</v>
      </c>
      <c r="J13" s="62">
        <f t="shared" si="0"/>
        <v>37</v>
      </c>
      <c r="K13" s="62">
        <f t="shared" si="1"/>
        <v>1.6</v>
      </c>
      <c r="L13" s="62">
        <f t="shared" si="2"/>
        <v>3</v>
      </c>
      <c r="M13" s="63">
        <f t="shared" si="3"/>
        <v>21.8</v>
      </c>
      <c r="N13" s="63">
        <f t="shared" si="4"/>
        <v>22.1</v>
      </c>
      <c r="O13" s="62">
        <f t="shared" si="5"/>
        <v>48.6</v>
      </c>
      <c r="P13" s="63">
        <f t="shared" si="6"/>
        <v>49.9</v>
      </c>
      <c r="Q13" s="62">
        <v>73590</v>
      </c>
      <c r="R13" s="62">
        <v>1290</v>
      </c>
      <c r="S13" s="63">
        <f t="shared" si="7"/>
        <v>57</v>
      </c>
      <c r="T13" s="62">
        <v>120</v>
      </c>
      <c r="U13" s="62">
        <f t="shared" si="8"/>
        <v>0.093</v>
      </c>
      <c r="V13" s="63">
        <f t="shared" si="9"/>
        <v>0.8</v>
      </c>
      <c r="W13" s="64">
        <f t="shared" si="10"/>
        <v>1.5</v>
      </c>
    </row>
    <row r="14" spans="2:23" s="60" customFormat="1" ht="16.5" customHeight="1">
      <c r="B14" s="61"/>
      <c r="C14" s="62" t="s">
        <v>6</v>
      </c>
      <c r="D14" s="62">
        <v>65</v>
      </c>
      <c r="E14" s="62">
        <v>117</v>
      </c>
      <c r="F14" s="62">
        <v>2568</v>
      </c>
      <c r="G14" s="62">
        <v>64</v>
      </c>
      <c r="H14" s="62">
        <v>121</v>
      </c>
      <c r="I14" s="62">
        <v>2553</v>
      </c>
      <c r="J14" s="62">
        <f t="shared" si="0"/>
        <v>15</v>
      </c>
      <c r="K14" s="62">
        <f t="shared" si="1"/>
        <v>0.6</v>
      </c>
      <c r="L14" s="62">
        <f t="shared" si="2"/>
        <v>-4</v>
      </c>
      <c r="M14" s="63">
        <f t="shared" si="3"/>
        <v>21.9</v>
      </c>
      <c r="N14" s="63">
        <f t="shared" si="4"/>
        <v>21.1</v>
      </c>
      <c r="O14" s="62">
        <f t="shared" si="5"/>
        <v>39.5</v>
      </c>
      <c r="P14" s="63">
        <f t="shared" si="6"/>
        <v>39.9</v>
      </c>
      <c r="Q14" s="62">
        <v>95380</v>
      </c>
      <c r="R14" s="62">
        <v>1265</v>
      </c>
      <c r="S14" s="63">
        <f t="shared" si="7"/>
        <v>75.4</v>
      </c>
      <c r="T14" s="62">
        <v>120</v>
      </c>
      <c r="U14" s="62">
        <f t="shared" si="8"/>
        <v>0.095</v>
      </c>
      <c r="V14" s="63">
        <f t="shared" si="9"/>
        <v>0.9</v>
      </c>
      <c r="W14" s="64">
        <f t="shared" si="10"/>
        <v>1.2</v>
      </c>
    </row>
    <row r="15" spans="2:23" s="60" customFormat="1" ht="16.5" customHeight="1">
      <c r="B15" s="61"/>
      <c r="C15" s="62" t="s">
        <v>7</v>
      </c>
      <c r="D15" s="62">
        <v>64</v>
      </c>
      <c r="E15" s="62">
        <v>136</v>
      </c>
      <c r="F15" s="62">
        <v>2861</v>
      </c>
      <c r="G15" s="62">
        <v>66</v>
      </c>
      <c r="H15" s="62">
        <v>139</v>
      </c>
      <c r="I15" s="62">
        <v>2883</v>
      </c>
      <c r="J15" s="62">
        <f t="shared" si="0"/>
        <v>-22</v>
      </c>
      <c r="K15" s="62">
        <f t="shared" si="1"/>
        <v>-0.8</v>
      </c>
      <c r="L15" s="62">
        <f t="shared" si="2"/>
        <v>-3</v>
      </c>
      <c r="M15" s="63">
        <f t="shared" si="3"/>
        <v>21</v>
      </c>
      <c r="N15" s="63">
        <f t="shared" si="4"/>
        <v>20.7</v>
      </c>
      <c r="O15" s="62">
        <f t="shared" si="5"/>
        <v>44.7</v>
      </c>
      <c r="P15" s="63">
        <f t="shared" si="6"/>
        <v>43.7</v>
      </c>
      <c r="Q15" s="62">
        <v>108671</v>
      </c>
      <c r="R15" s="62">
        <v>1179</v>
      </c>
      <c r="S15" s="63">
        <f t="shared" si="7"/>
        <v>92.2</v>
      </c>
      <c r="T15" s="62">
        <v>121</v>
      </c>
      <c r="U15" s="62">
        <f t="shared" si="8"/>
        <v>0.103</v>
      </c>
      <c r="V15" s="63">
        <f t="shared" si="9"/>
        <v>1.2</v>
      </c>
      <c r="W15" s="64">
        <f t="shared" si="10"/>
        <v>1.3</v>
      </c>
    </row>
    <row r="16" spans="2:23" s="60" customFormat="1" ht="16.5" customHeight="1">
      <c r="B16" s="61"/>
      <c r="C16" s="62" t="s">
        <v>9</v>
      </c>
      <c r="D16" s="62">
        <v>90</v>
      </c>
      <c r="E16" s="62">
        <v>162</v>
      </c>
      <c r="F16" s="62">
        <v>3389</v>
      </c>
      <c r="G16" s="62">
        <v>90</v>
      </c>
      <c r="H16" s="62">
        <v>169</v>
      </c>
      <c r="I16" s="62">
        <v>3458</v>
      </c>
      <c r="J16" s="62">
        <f t="shared" si="0"/>
        <v>-69</v>
      </c>
      <c r="K16" s="62">
        <f t="shared" si="1"/>
        <v>-2</v>
      </c>
      <c r="L16" s="62">
        <f t="shared" si="2"/>
        <v>-7</v>
      </c>
      <c r="M16" s="63">
        <f t="shared" si="3"/>
        <v>20.9</v>
      </c>
      <c r="N16" s="63">
        <f t="shared" si="4"/>
        <v>20.5</v>
      </c>
      <c r="O16" s="62">
        <f t="shared" si="5"/>
        <v>37.7</v>
      </c>
      <c r="P16" s="63">
        <f t="shared" si="6"/>
        <v>38.4</v>
      </c>
      <c r="Q16" s="62">
        <v>117532</v>
      </c>
      <c r="R16" s="62">
        <v>1519</v>
      </c>
      <c r="S16" s="63">
        <f t="shared" si="7"/>
        <v>77.4</v>
      </c>
      <c r="T16" s="62">
        <v>173</v>
      </c>
      <c r="U16" s="62">
        <f t="shared" si="8"/>
        <v>0.114</v>
      </c>
      <c r="V16" s="63">
        <f t="shared" si="9"/>
        <v>1.1</v>
      </c>
      <c r="W16" s="64">
        <f t="shared" si="10"/>
        <v>1.4</v>
      </c>
    </row>
    <row r="17" spans="2:23" s="60" customFormat="1" ht="16.5" customHeight="1">
      <c r="B17" s="61"/>
      <c r="C17" s="62" t="s">
        <v>10</v>
      </c>
      <c r="D17" s="62">
        <v>105</v>
      </c>
      <c r="E17" s="62">
        <v>187</v>
      </c>
      <c r="F17" s="62">
        <v>4157</v>
      </c>
      <c r="G17" s="62">
        <v>105</v>
      </c>
      <c r="H17" s="62">
        <v>187</v>
      </c>
      <c r="I17" s="62">
        <v>4201</v>
      </c>
      <c r="J17" s="62">
        <f t="shared" si="0"/>
        <v>-44</v>
      </c>
      <c r="K17" s="62">
        <f t="shared" si="1"/>
        <v>-1</v>
      </c>
      <c r="L17" s="62">
        <f t="shared" si="2"/>
        <v>0</v>
      </c>
      <c r="M17" s="63">
        <f t="shared" si="3"/>
        <v>22.2</v>
      </c>
      <c r="N17" s="63">
        <f t="shared" si="4"/>
        <v>22.5</v>
      </c>
      <c r="O17" s="62">
        <f t="shared" si="5"/>
        <v>39.6</v>
      </c>
      <c r="P17" s="63">
        <f t="shared" si="6"/>
        <v>40</v>
      </c>
      <c r="Q17" s="62">
        <v>125590</v>
      </c>
      <c r="R17" s="62">
        <v>1672</v>
      </c>
      <c r="S17" s="63">
        <f t="shared" si="7"/>
        <v>75.1</v>
      </c>
      <c r="T17" s="62">
        <v>196</v>
      </c>
      <c r="U17" s="62">
        <f t="shared" si="8"/>
        <v>0.117</v>
      </c>
      <c r="V17" s="63">
        <f t="shared" si="9"/>
        <v>1.1</v>
      </c>
      <c r="W17" s="64">
        <f t="shared" si="10"/>
        <v>1.5</v>
      </c>
    </row>
    <row r="18" spans="2:23" s="60" customFormat="1" ht="16.5" customHeight="1" thickBot="1">
      <c r="B18" s="69"/>
      <c r="C18" s="70" t="s">
        <v>16</v>
      </c>
      <c r="D18" s="70">
        <f aca="true" t="shared" si="12" ref="D18:I18">SUM(D13:D17)</f>
        <v>372</v>
      </c>
      <c r="E18" s="70">
        <f t="shared" si="12"/>
        <v>709</v>
      </c>
      <c r="F18" s="70">
        <f t="shared" si="12"/>
        <v>15307</v>
      </c>
      <c r="G18" s="70">
        <f t="shared" si="12"/>
        <v>371</v>
      </c>
      <c r="H18" s="70">
        <f t="shared" si="12"/>
        <v>720</v>
      </c>
      <c r="I18" s="70">
        <f t="shared" si="12"/>
        <v>15390</v>
      </c>
      <c r="J18" s="70">
        <f t="shared" si="0"/>
        <v>-83</v>
      </c>
      <c r="K18" s="70">
        <f t="shared" si="1"/>
        <v>-0.5</v>
      </c>
      <c r="L18" s="70">
        <f t="shared" si="2"/>
        <v>-11</v>
      </c>
      <c r="M18" s="71">
        <f t="shared" si="3"/>
        <v>21.6</v>
      </c>
      <c r="N18" s="71">
        <f t="shared" si="4"/>
        <v>21.4</v>
      </c>
      <c r="O18" s="70">
        <f t="shared" si="5"/>
        <v>41.1</v>
      </c>
      <c r="P18" s="71">
        <f t="shared" si="6"/>
        <v>41.5</v>
      </c>
      <c r="Q18" s="70">
        <f>SUM(Q13:Q17)</f>
        <v>520763</v>
      </c>
      <c r="R18" s="70">
        <f>SUM(R13:R17)</f>
        <v>6925</v>
      </c>
      <c r="S18" s="71">
        <f t="shared" si="7"/>
        <v>75.2</v>
      </c>
      <c r="T18" s="70">
        <f>SUM(T13:T17)</f>
        <v>730</v>
      </c>
      <c r="U18" s="70">
        <f t="shared" si="8"/>
        <v>0.105</v>
      </c>
      <c r="V18" s="71">
        <f t="shared" si="9"/>
        <v>1</v>
      </c>
      <c r="W18" s="72">
        <f t="shared" si="10"/>
        <v>1.4</v>
      </c>
    </row>
    <row r="19" spans="2:23" s="60" customFormat="1" ht="16.5" customHeight="1">
      <c r="B19" s="61" t="s">
        <v>58</v>
      </c>
      <c r="C19" s="62" t="s">
        <v>8</v>
      </c>
      <c r="D19" s="62">
        <v>11</v>
      </c>
      <c r="E19" s="62">
        <v>133</v>
      </c>
      <c r="F19" s="62">
        <v>3404</v>
      </c>
      <c r="G19" s="62">
        <v>11</v>
      </c>
      <c r="H19" s="62">
        <v>130</v>
      </c>
      <c r="I19" s="62">
        <v>3291</v>
      </c>
      <c r="J19" s="62">
        <f t="shared" si="0"/>
        <v>113</v>
      </c>
      <c r="K19" s="62">
        <f t="shared" si="1"/>
        <v>3.4</v>
      </c>
      <c r="L19" s="62">
        <f t="shared" si="2"/>
        <v>3</v>
      </c>
      <c r="M19" s="63">
        <f t="shared" si="3"/>
        <v>25.6</v>
      </c>
      <c r="N19" s="63">
        <f t="shared" si="4"/>
        <v>25.3</v>
      </c>
      <c r="O19" s="62">
        <f t="shared" si="5"/>
        <v>309.5</v>
      </c>
      <c r="P19" s="63">
        <f t="shared" si="6"/>
        <v>299.2</v>
      </c>
      <c r="Q19" s="62">
        <v>73590</v>
      </c>
      <c r="R19" s="62">
        <v>1290</v>
      </c>
      <c r="S19" s="63">
        <f t="shared" si="7"/>
        <v>57</v>
      </c>
      <c r="T19" s="62">
        <v>120</v>
      </c>
      <c r="U19" s="62">
        <f t="shared" si="8"/>
        <v>0.093</v>
      </c>
      <c r="V19" s="63">
        <f t="shared" si="9"/>
        <v>1</v>
      </c>
      <c r="W19" s="64">
        <f t="shared" si="10"/>
        <v>1.8</v>
      </c>
    </row>
    <row r="20" spans="2:23" s="60" customFormat="1" ht="16.5" customHeight="1">
      <c r="B20" s="61"/>
      <c r="C20" s="62" t="s">
        <v>6</v>
      </c>
      <c r="D20" s="62">
        <v>14</v>
      </c>
      <c r="E20" s="62">
        <v>174</v>
      </c>
      <c r="F20" s="62">
        <v>4352</v>
      </c>
      <c r="G20" s="62">
        <v>14</v>
      </c>
      <c r="H20" s="62">
        <v>167</v>
      </c>
      <c r="I20" s="62">
        <v>4140</v>
      </c>
      <c r="J20" s="62">
        <f t="shared" si="0"/>
        <v>212</v>
      </c>
      <c r="K20" s="62">
        <f t="shared" si="1"/>
        <v>5.1</v>
      </c>
      <c r="L20" s="62">
        <f t="shared" si="2"/>
        <v>7</v>
      </c>
      <c r="M20" s="63">
        <f t="shared" si="3"/>
        <v>25</v>
      </c>
      <c r="N20" s="63">
        <f t="shared" si="4"/>
        <v>24.8</v>
      </c>
      <c r="O20" s="62">
        <f t="shared" si="5"/>
        <v>310.9</v>
      </c>
      <c r="P20" s="63">
        <f t="shared" si="6"/>
        <v>295.7</v>
      </c>
      <c r="Q20" s="62">
        <v>95380</v>
      </c>
      <c r="R20" s="62">
        <v>1265</v>
      </c>
      <c r="S20" s="63">
        <f t="shared" si="7"/>
        <v>75.4</v>
      </c>
      <c r="T20" s="62">
        <v>120</v>
      </c>
      <c r="U20" s="62">
        <f t="shared" si="8"/>
        <v>0.095</v>
      </c>
      <c r="V20" s="63">
        <f t="shared" si="9"/>
        <v>1.4</v>
      </c>
      <c r="W20" s="64">
        <f t="shared" si="10"/>
        <v>1.8</v>
      </c>
    </row>
    <row r="21" spans="2:23" s="60" customFormat="1" ht="16.5" customHeight="1">
      <c r="B21" s="61"/>
      <c r="C21" s="62" t="s">
        <v>7</v>
      </c>
      <c r="D21" s="62">
        <v>21</v>
      </c>
      <c r="E21" s="62">
        <v>288</v>
      </c>
      <c r="F21" s="62">
        <v>7582</v>
      </c>
      <c r="G21" s="62">
        <v>21</v>
      </c>
      <c r="H21" s="62">
        <v>285</v>
      </c>
      <c r="I21" s="62">
        <v>7559</v>
      </c>
      <c r="J21" s="62">
        <f t="shared" si="0"/>
        <v>23</v>
      </c>
      <c r="K21" s="62">
        <f t="shared" si="1"/>
        <v>0.3</v>
      </c>
      <c r="L21" s="62">
        <f t="shared" si="2"/>
        <v>3</v>
      </c>
      <c r="M21" s="63">
        <f t="shared" si="3"/>
        <v>26.3</v>
      </c>
      <c r="N21" s="63">
        <f t="shared" si="4"/>
        <v>26.5</v>
      </c>
      <c r="O21" s="63">
        <f t="shared" si="5"/>
        <v>361</v>
      </c>
      <c r="P21" s="63">
        <f t="shared" si="6"/>
        <v>360</v>
      </c>
      <c r="Q21" s="62">
        <v>108671</v>
      </c>
      <c r="R21" s="62">
        <v>1179</v>
      </c>
      <c r="S21" s="63">
        <f t="shared" si="7"/>
        <v>92.2</v>
      </c>
      <c r="T21" s="62">
        <v>121</v>
      </c>
      <c r="U21" s="62">
        <f t="shared" si="8"/>
        <v>0.103</v>
      </c>
      <c r="V21" s="63">
        <f t="shared" si="9"/>
        <v>2.4</v>
      </c>
      <c r="W21" s="64">
        <f t="shared" si="10"/>
        <v>2.7</v>
      </c>
    </row>
    <row r="22" spans="2:23" s="60" customFormat="1" ht="16.5" customHeight="1">
      <c r="B22" s="61"/>
      <c r="C22" s="62" t="s">
        <v>9</v>
      </c>
      <c r="D22" s="62">
        <v>16</v>
      </c>
      <c r="E22" s="62">
        <v>215</v>
      </c>
      <c r="F22" s="62">
        <v>5640</v>
      </c>
      <c r="G22" s="62">
        <v>16</v>
      </c>
      <c r="H22" s="62">
        <v>216</v>
      </c>
      <c r="I22" s="62">
        <v>5656</v>
      </c>
      <c r="J22" s="62">
        <f t="shared" si="0"/>
        <v>-16</v>
      </c>
      <c r="K22" s="62">
        <f t="shared" si="1"/>
        <v>-0.3</v>
      </c>
      <c r="L22" s="62">
        <f t="shared" si="2"/>
        <v>-1</v>
      </c>
      <c r="M22" s="63">
        <f t="shared" si="3"/>
        <v>26.2</v>
      </c>
      <c r="N22" s="63">
        <f t="shared" si="4"/>
        <v>26.2</v>
      </c>
      <c r="O22" s="62">
        <f t="shared" si="5"/>
        <v>352.5</v>
      </c>
      <c r="P22" s="63">
        <f t="shared" si="6"/>
        <v>353.5</v>
      </c>
      <c r="Q22" s="62">
        <v>117532</v>
      </c>
      <c r="R22" s="62">
        <v>1519</v>
      </c>
      <c r="S22" s="63">
        <f t="shared" si="7"/>
        <v>77.4</v>
      </c>
      <c r="T22" s="62">
        <v>173</v>
      </c>
      <c r="U22" s="62">
        <f t="shared" si="8"/>
        <v>0.114</v>
      </c>
      <c r="V22" s="63">
        <f t="shared" si="9"/>
        <v>1.4</v>
      </c>
      <c r="W22" s="64">
        <f t="shared" si="10"/>
        <v>1.8</v>
      </c>
    </row>
    <row r="23" spans="1:23" s="60" customFormat="1" ht="16.5" customHeight="1">
      <c r="A23" s="105">
        <v>6</v>
      </c>
      <c r="B23" s="61"/>
      <c r="C23" s="62" t="s">
        <v>10</v>
      </c>
      <c r="D23" s="62">
        <v>18</v>
      </c>
      <c r="E23" s="62">
        <v>230</v>
      </c>
      <c r="F23" s="62">
        <v>5880</v>
      </c>
      <c r="G23" s="62">
        <v>18</v>
      </c>
      <c r="H23" s="62">
        <v>230</v>
      </c>
      <c r="I23" s="62">
        <v>5967</v>
      </c>
      <c r="J23" s="62">
        <f t="shared" si="0"/>
        <v>-87</v>
      </c>
      <c r="K23" s="62">
        <f t="shared" si="1"/>
        <v>-1.5</v>
      </c>
      <c r="L23" s="62">
        <f t="shared" si="2"/>
        <v>0</v>
      </c>
      <c r="M23" s="63">
        <f t="shared" si="3"/>
        <v>25.6</v>
      </c>
      <c r="N23" s="63">
        <f t="shared" si="4"/>
        <v>25.9</v>
      </c>
      <c r="O23" s="62">
        <f t="shared" si="5"/>
        <v>326.7</v>
      </c>
      <c r="P23" s="63">
        <f t="shared" si="6"/>
        <v>331.5</v>
      </c>
      <c r="Q23" s="62">
        <v>125590</v>
      </c>
      <c r="R23" s="62">
        <v>1672</v>
      </c>
      <c r="S23" s="63">
        <f t="shared" si="7"/>
        <v>75.1</v>
      </c>
      <c r="T23" s="62">
        <v>196</v>
      </c>
      <c r="U23" s="62">
        <f t="shared" si="8"/>
        <v>0.117</v>
      </c>
      <c r="V23" s="63">
        <f t="shared" si="9"/>
        <v>1.4</v>
      </c>
      <c r="W23" s="64">
        <f t="shared" si="10"/>
        <v>1.8</v>
      </c>
    </row>
    <row r="24" spans="2:23" s="60" customFormat="1" ht="16.5" customHeight="1" thickBot="1">
      <c r="B24" s="69"/>
      <c r="C24" s="70" t="s">
        <v>16</v>
      </c>
      <c r="D24" s="70">
        <f aca="true" t="shared" si="13" ref="D24:I24">SUM(D19:D23)</f>
        <v>80</v>
      </c>
      <c r="E24" s="70">
        <f t="shared" si="13"/>
        <v>1040</v>
      </c>
      <c r="F24" s="70">
        <f t="shared" si="13"/>
        <v>26858</v>
      </c>
      <c r="G24" s="70">
        <f t="shared" si="13"/>
        <v>80</v>
      </c>
      <c r="H24" s="70">
        <f t="shared" si="13"/>
        <v>1028</v>
      </c>
      <c r="I24" s="70">
        <f t="shared" si="13"/>
        <v>26613</v>
      </c>
      <c r="J24" s="70">
        <f t="shared" si="0"/>
        <v>245</v>
      </c>
      <c r="K24" s="70">
        <f t="shared" si="1"/>
        <v>0.9</v>
      </c>
      <c r="L24" s="70">
        <f t="shared" si="2"/>
        <v>12</v>
      </c>
      <c r="M24" s="71">
        <f t="shared" si="3"/>
        <v>25.8</v>
      </c>
      <c r="N24" s="71">
        <f t="shared" si="4"/>
        <v>25.9</v>
      </c>
      <c r="O24" s="70">
        <f t="shared" si="5"/>
        <v>335.7</v>
      </c>
      <c r="P24" s="71">
        <f t="shared" si="6"/>
        <v>332.7</v>
      </c>
      <c r="Q24" s="70">
        <f>SUM(Q19:Q23)</f>
        <v>520763</v>
      </c>
      <c r="R24" s="70">
        <f>SUM(R19:R23)</f>
        <v>6925</v>
      </c>
      <c r="S24" s="71">
        <f t="shared" si="7"/>
        <v>75.2</v>
      </c>
      <c r="T24" s="70">
        <f>SUM(T19:T23)</f>
        <v>730</v>
      </c>
      <c r="U24" s="70">
        <f t="shared" si="8"/>
        <v>0.105</v>
      </c>
      <c r="V24" s="71">
        <f t="shared" si="9"/>
        <v>1.5</v>
      </c>
      <c r="W24" s="72">
        <f t="shared" si="10"/>
        <v>2</v>
      </c>
    </row>
  </sheetData>
  <mergeCells count="2">
    <mergeCell ref="Q1:W1"/>
    <mergeCell ref="S2:W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1" sqref="A1"/>
    </sheetView>
  </sheetViews>
  <sheetFormatPr defaultColWidth="9.00390625" defaultRowHeight="12.75"/>
  <cols>
    <col min="1" max="1" width="16.00390625" style="0" bestFit="1" customWidth="1"/>
  </cols>
  <sheetData>
    <row r="2" spans="1:12" ht="18.75">
      <c r="A2" s="80"/>
      <c r="B2" s="80"/>
      <c r="C2" s="80"/>
      <c r="D2" s="80" t="s">
        <v>0</v>
      </c>
      <c r="E2" s="80"/>
      <c r="F2" s="80"/>
      <c r="G2" s="80"/>
      <c r="H2" s="11"/>
      <c r="I2" s="11"/>
      <c r="J2" s="11"/>
      <c r="K2" s="11"/>
      <c r="L2" s="11"/>
    </row>
    <row r="43" ht="12.75">
      <c r="A43" t="s">
        <v>34</v>
      </c>
    </row>
    <row r="46" ht="13.5" thickBot="1"/>
    <row r="47" spans="1:5" ht="12.75">
      <c r="A47" s="161" t="s">
        <v>1</v>
      </c>
      <c r="B47" s="163" t="s">
        <v>33</v>
      </c>
      <c r="C47" s="164"/>
      <c r="D47" s="165"/>
      <c r="E47" s="166" t="s">
        <v>2</v>
      </c>
    </row>
    <row r="48" spans="1:5" ht="13.5" thickBot="1">
      <c r="A48" s="162"/>
      <c r="B48" s="98" t="s">
        <v>58</v>
      </c>
      <c r="C48" s="98" t="s">
        <v>4</v>
      </c>
      <c r="D48" s="98" t="s">
        <v>5</v>
      </c>
      <c r="E48" s="167"/>
    </row>
    <row r="49" spans="1:5" ht="12.75">
      <c r="A49" s="101" t="s">
        <v>60</v>
      </c>
      <c r="B49" s="102">
        <v>22</v>
      </c>
      <c r="C49" s="103">
        <v>10</v>
      </c>
      <c r="D49" s="104">
        <v>31</v>
      </c>
      <c r="E49" s="78">
        <v>73590</v>
      </c>
    </row>
    <row r="50" spans="1:5" ht="12.75">
      <c r="A50" s="81" t="s">
        <v>61</v>
      </c>
      <c r="B50" s="82">
        <v>22</v>
      </c>
      <c r="C50" s="83">
        <v>10</v>
      </c>
      <c r="D50" s="84">
        <v>37</v>
      </c>
      <c r="E50" s="35">
        <v>95380</v>
      </c>
    </row>
    <row r="51" spans="1:5" ht="12.75">
      <c r="A51" s="81" t="s">
        <v>66</v>
      </c>
      <c r="B51" s="82">
        <v>14</v>
      </c>
      <c r="C51" s="83">
        <v>10</v>
      </c>
      <c r="D51" s="84">
        <v>38</v>
      </c>
      <c r="E51" s="35">
        <v>108671</v>
      </c>
    </row>
    <row r="52" spans="1:5" ht="12.75">
      <c r="A52" s="81" t="s">
        <v>69</v>
      </c>
      <c r="B52" s="82">
        <v>21</v>
      </c>
      <c r="C52" s="83">
        <v>9</v>
      </c>
      <c r="D52" s="84">
        <v>35</v>
      </c>
      <c r="E52" s="35">
        <v>117532</v>
      </c>
    </row>
    <row r="53" spans="1:5" ht="13.5" thickBot="1">
      <c r="A53" s="85" t="s">
        <v>80</v>
      </c>
      <c r="B53" s="86">
        <v>21</v>
      </c>
      <c r="C53" s="87">
        <v>9</v>
      </c>
      <c r="D53" s="88">
        <v>30</v>
      </c>
      <c r="E53" s="44">
        <v>125590</v>
      </c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</sheetData>
  <mergeCells count="3">
    <mergeCell ref="A47:A48"/>
    <mergeCell ref="B47:D47"/>
    <mergeCell ref="E47:E48"/>
  </mergeCells>
  <printOptions/>
  <pageMargins left="0.75" right="0.75" top="1" bottom="1" header="0.4921259845" footer="0.4921259845"/>
  <pageSetup firstPageNumber="7" useFirstPageNumber="1" orientation="portrait" paperSize="9" r:id="rId3"/>
  <headerFooter alignWithMargins="0">
    <oddFooter>&amp;C&amp;P</oddFooter>
  </headerFooter>
  <legacyDrawing r:id="rId2"/>
  <oleObjects>
    <oleObject progId="MSMap.8" shapeId="14324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workbookViewId="0" topLeftCell="A1">
      <selection activeCell="A1" sqref="A1"/>
    </sheetView>
  </sheetViews>
  <sheetFormatPr defaultColWidth="9.00390625" defaultRowHeight="12.75"/>
  <cols>
    <col min="1" max="1" width="16.00390625" style="0" bestFit="1" customWidth="1"/>
    <col min="2" max="4" width="6.00390625" style="0" bestFit="1" customWidth="1"/>
    <col min="6" max="6" width="4.00390625" style="0" bestFit="1" customWidth="1"/>
    <col min="7" max="8" width="4.00390625" style="2" bestFit="1" customWidth="1"/>
    <col min="9" max="9" width="9.125" style="2" customWidth="1"/>
  </cols>
  <sheetData>
    <row r="1" ht="12" customHeight="1"/>
    <row r="2" spans="1:11" ht="18.75">
      <c r="A2" s="168" t="s">
        <v>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4" ht="12.75">
      <c r="A44" t="s">
        <v>32</v>
      </c>
    </row>
    <row r="46" ht="13.5" thickBot="1"/>
    <row r="47" spans="1:8" ht="12.75">
      <c r="A47" s="161" t="s">
        <v>1</v>
      </c>
      <c r="B47" s="163" t="s">
        <v>31</v>
      </c>
      <c r="C47" s="164"/>
      <c r="D47" s="165"/>
      <c r="E47" s="169" t="s">
        <v>2</v>
      </c>
      <c r="F47" s="169" t="s">
        <v>33</v>
      </c>
      <c r="G47" s="169"/>
      <c r="H47" s="166"/>
    </row>
    <row r="48" spans="1:8" ht="13.5" thickBot="1">
      <c r="A48" s="162"/>
      <c r="B48" s="98" t="s">
        <v>5</v>
      </c>
      <c r="C48" s="98" t="s">
        <v>4</v>
      </c>
      <c r="D48" s="98" t="s">
        <v>58</v>
      </c>
      <c r="E48" s="170"/>
      <c r="F48" s="99" t="s">
        <v>58</v>
      </c>
      <c r="G48" s="99" t="s">
        <v>4</v>
      </c>
      <c r="H48" s="100" t="s">
        <v>5</v>
      </c>
    </row>
    <row r="49" spans="1:8" ht="12.75">
      <c r="A49" s="75" t="s">
        <v>60</v>
      </c>
      <c r="B49" s="74">
        <v>107</v>
      </c>
      <c r="C49" s="73">
        <v>365</v>
      </c>
      <c r="D49" s="73">
        <v>133</v>
      </c>
      <c r="E49" s="73">
        <v>73590</v>
      </c>
      <c r="F49" s="89">
        <v>553</v>
      </c>
      <c r="G49" s="90">
        <v>202</v>
      </c>
      <c r="H49" s="91">
        <v>688</v>
      </c>
    </row>
    <row r="50" spans="1:8" ht="12.75">
      <c r="A50" s="76" t="s">
        <v>61</v>
      </c>
      <c r="B50" s="33">
        <v>117</v>
      </c>
      <c r="C50" s="34">
        <v>494</v>
      </c>
      <c r="D50" s="34">
        <v>174</v>
      </c>
      <c r="E50" s="34">
        <v>95380</v>
      </c>
      <c r="F50" s="92">
        <v>548</v>
      </c>
      <c r="G50" s="93">
        <v>193</v>
      </c>
      <c r="H50" s="94">
        <v>815</v>
      </c>
    </row>
    <row r="51" spans="1:8" ht="12.75">
      <c r="A51" s="76" t="s">
        <v>66</v>
      </c>
      <c r="B51" s="33">
        <v>136</v>
      </c>
      <c r="C51" s="34">
        <v>517</v>
      </c>
      <c r="D51" s="34">
        <v>288</v>
      </c>
      <c r="E51" s="34">
        <v>108671</v>
      </c>
      <c r="F51" s="92">
        <v>377</v>
      </c>
      <c r="G51" s="93">
        <v>210</v>
      </c>
      <c r="H51" s="94">
        <v>799</v>
      </c>
    </row>
    <row r="52" spans="1:8" ht="12.75">
      <c r="A52" s="76" t="s">
        <v>69</v>
      </c>
      <c r="B52" s="33">
        <v>162</v>
      </c>
      <c r="C52" s="34">
        <v>635</v>
      </c>
      <c r="D52" s="34">
        <v>215</v>
      </c>
      <c r="E52" s="34">
        <v>117532</v>
      </c>
      <c r="F52" s="92">
        <v>547</v>
      </c>
      <c r="G52" s="93">
        <v>185</v>
      </c>
      <c r="H52" s="94">
        <v>726</v>
      </c>
    </row>
    <row r="53" spans="1:8" ht="13.5" thickBot="1">
      <c r="A53" s="77" t="s">
        <v>80</v>
      </c>
      <c r="B53" s="42">
        <v>187</v>
      </c>
      <c r="C53" s="43">
        <v>692</v>
      </c>
      <c r="D53" s="43">
        <v>230</v>
      </c>
      <c r="E53" s="43">
        <v>125590</v>
      </c>
      <c r="F53" s="95">
        <v>546</v>
      </c>
      <c r="G53" s="96">
        <v>181</v>
      </c>
      <c r="H53" s="97">
        <v>672</v>
      </c>
    </row>
    <row r="54" spans="2:8" ht="12.75">
      <c r="B54" s="11"/>
      <c r="C54" s="11"/>
      <c r="D54" s="11"/>
      <c r="E54" s="11"/>
      <c r="F54" s="45"/>
      <c r="G54" s="45"/>
      <c r="H54" s="45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spans="6:9" ht="12.75">
      <c r="F68" s="2"/>
      <c r="I68"/>
    </row>
    <row r="69" spans="6:9" ht="12.75">
      <c r="F69" s="2"/>
      <c r="I69"/>
    </row>
    <row r="70" spans="6:9" ht="12.75">
      <c r="F70" s="2"/>
      <c r="I70"/>
    </row>
    <row r="71" spans="6:9" ht="12.75">
      <c r="F71" s="2"/>
      <c r="I71"/>
    </row>
    <row r="72" spans="6:9" ht="12.75">
      <c r="F72" s="2"/>
      <c r="I72"/>
    </row>
    <row r="73" spans="6:9" ht="12.75">
      <c r="F73" s="2"/>
      <c r="I73"/>
    </row>
  </sheetData>
  <mergeCells count="5">
    <mergeCell ref="A2:K2"/>
    <mergeCell ref="B47:D47"/>
    <mergeCell ref="F47:H47"/>
    <mergeCell ref="A47:A48"/>
    <mergeCell ref="E47:E48"/>
  </mergeCells>
  <printOptions/>
  <pageMargins left="0.75" right="0.75" top="1" bottom="1" header="0.4921259845" footer="0.4921259845"/>
  <pageSetup firstPageNumber="8" useFirstPageNumber="1" fitToHeight="1" fitToWidth="1" orientation="portrait" paperSize="9" r:id="rId3"/>
  <headerFooter alignWithMargins="0">
    <oddFooter>&amp;C&amp;P</oddFooter>
  </headerFooter>
  <legacyDrawing r:id="rId2"/>
  <oleObjects>
    <oleObject progId="MSMap.8" shapeId="14336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2.75"/>
  <cols>
    <col min="1" max="1" width="9.125" style="11" customWidth="1"/>
    <col min="2" max="2" width="12.125" style="12" customWidth="1"/>
    <col min="3" max="3" width="10.00390625" style="12" customWidth="1"/>
    <col min="4" max="9" width="9.125" style="11" customWidth="1"/>
  </cols>
  <sheetData>
    <row r="1" spans="1:5" ht="18.75">
      <c r="A1" s="7" t="s">
        <v>12</v>
      </c>
      <c r="B1" s="8"/>
      <c r="C1" s="8"/>
      <c r="D1" s="9"/>
      <c r="E1" s="10"/>
    </row>
    <row r="2" ht="12.75">
      <c r="A2" s="1" t="s">
        <v>13</v>
      </c>
    </row>
    <row r="3" ht="13.5" thickBot="1">
      <c r="A3" s="1"/>
    </row>
    <row r="4" spans="1:9" ht="12.75">
      <c r="A4" s="13" t="s">
        <v>14</v>
      </c>
      <c r="B4" s="3" t="s">
        <v>15</v>
      </c>
      <c r="C4" s="3" t="s">
        <v>15</v>
      </c>
      <c r="D4" s="14" t="s">
        <v>16</v>
      </c>
      <c r="E4" s="3" t="s">
        <v>17</v>
      </c>
      <c r="F4" s="3" t="s">
        <v>17</v>
      </c>
      <c r="G4" s="3" t="s">
        <v>17</v>
      </c>
      <c r="H4" s="3" t="s">
        <v>17</v>
      </c>
      <c r="I4" s="4" t="s">
        <v>17</v>
      </c>
    </row>
    <row r="5" spans="1:11" ht="12.75">
      <c r="A5" s="15" t="s">
        <v>18</v>
      </c>
      <c r="B5" s="5" t="s">
        <v>19</v>
      </c>
      <c r="C5" s="5" t="s">
        <v>20</v>
      </c>
      <c r="D5" s="16" t="s">
        <v>21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  <c r="J5" s="2"/>
      <c r="K5" s="2"/>
    </row>
    <row r="6" spans="1:9" ht="13.5" thickBot="1">
      <c r="A6" s="17"/>
      <c r="B6" s="18" t="s">
        <v>22</v>
      </c>
      <c r="C6" s="18" t="s">
        <v>22</v>
      </c>
      <c r="D6" s="19"/>
      <c r="E6" s="18"/>
      <c r="F6" s="18"/>
      <c r="G6" s="18"/>
      <c r="H6" s="18"/>
      <c r="I6" s="20"/>
    </row>
    <row r="7" spans="1:9" s="25" customFormat="1" ht="12.75">
      <c r="A7" s="21">
        <v>2000</v>
      </c>
      <c r="B7" s="22">
        <f aca="true" t="shared" si="0" ref="B7:B33">A7+6</f>
        <v>2006</v>
      </c>
      <c r="C7" s="22">
        <f aca="true" t="shared" si="1" ref="C7:C33">A7+15</f>
        <v>2015</v>
      </c>
      <c r="D7" s="23">
        <v>4761</v>
      </c>
      <c r="E7" s="22">
        <v>856</v>
      </c>
      <c r="F7" s="22">
        <v>978</v>
      </c>
      <c r="G7" s="22">
        <v>663</v>
      </c>
      <c r="H7" s="22">
        <v>1082</v>
      </c>
      <c r="I7" s="24">
        <v>1182</v>
      </c>
    </row>
    <row r="8" spans="1:9" s="30" customFormat="1" ht="12.75">
      <c r="A8" s="26">
        <v>1999</v>
      </c>
      <c r="B8" s="27">
        <f t="shared" si="0"/>
        <v>2005</v>
      </c>
      <c r="C8" s="27">
        <f t="shared" si="1"/>
        <v>2014</v>
      </c>
      <c r="D8" s="28">
        <v>4642</v>
      </c>
      <c r="E8" s="27">
        <v>824</v>
      </c>
      <c r="F8" s="27">
        <v>970</v>
      </c>
      <c r="G8" s="27">
        <v>638</v>
      </c>
      <c r="H8" s="27">
        <v>1032</v>
      </c>
      <c r="I8" s="29">
        <v>1178</v>
      </c>
    </row>
    <row r="9" spans="1:9" ht="12.75">
      <c r="A9" s="31">
        <v>1998</v>
      </c>
      <c r="B9" s="32">
        <f t="shared" si="0"/>
        <v>2004</v>
      </c>
      <c r="C9" s="32">
        <f t="shared" si="1"/>
        <v>2013</v>
      </c>
      <c r="D9" s="33">
        <v>4883</v>
      </c>
      <c r="E9" s="34">
        <v>869</v>
      </c>
      <c r="F9" s="34">
        <v>992</v>
      </c>
      <c r="G9" s="34">
        <v>691</v>
      </c>
      <c r="H9" s="34">
        <v>1113</v>
      </c>
      <c r="I9" s="35">
        <v>1218</v>
      </c>
    </row>
    <row r="10" spans="1:9" ht="12.75">
      <c r="A10" s="31">
        <v>1997</v>
      </c>
      <c r="B10" s="32">
        <f t="shared" si="0"/>
        <v>2003</v>
      </c>
      <c r="C10" s="32">
        <f t="shared" si="1"/>
        <v>2012</v>
      </c>
      <c r="D10" s="33">
        <v>4951</v>
      </c>
      <c r="E10" s="34">
        <v>841</v>
      </c>
      <c r="F10" s="34">
        <v>995</v>
      </c>
      <c r="G10" s="34">
        <v>673</v>
      </c>
      <c r="H10" s="34">
        <v>1092</v>
      </c>
      <c r="I10" s="35">
        <v>1350</v>
      </c>
    </row>
    <row r="11" spans="1:9" ht="12.75">
      <c r="A11" s="31">
        <v>1996</v>
      </c>
      <c r="B11" s="32">
        <f t="shared" si="0"/>
        <v>2002</v>
      </c>
      <c r="C11" s="32">
        <f t="shared" si="1"/>
        <v>2011</v>
      </c>
      <c r="D11" s="33">
        <v>4844</v>
      </c>
      <c r="E11" s="34">
        <v>881</v>
      </c>
      <c r="F11" s="34">
        <v>961</v>
      </c>
      <c r="G11" s="34">
        <v>633</v>
      </c>
      <c r="H11" s="34">
        <v>1144</v>
      </c>
      <c r="I11" s="35">
        <v>1225</v>
      </c>
    </row>
    <row r="12" spans="1:10" ht="12.75">
      <c r="A12" s="31">
        <v>1995</v>
      </c>
      <c r="B12" s="32">
        <f t="shared" si="0"/>
        <v>2001</v>
      </c>
      <c r="C12" s="32">
        <f t="shared" si="1"/>
        <v>2010</v>
      </c>
      <c r="D12" s="33">
        <v>5305</v>
      </c>
      <c r="E12" s="34">
        <v>952</v>
      </c>
      <c r="F12" s="34">
        <v>1056</v>
      </c>
      <c r="G12" s="34">
        <v>687</v>
      </c>
      <c r="H12" s="34">
        <v>1220</v>
      </c>
      <c r="I12" s="35">
        <v>1390</v>
      </c>
      <c r="J12" s="30"/>
    </row>
    <row r="13" spans="1:10" ht="12.75">
      <c r="A13" s="31">
        <v>1994</v>
      </c>
      <c r="B13" s="32">
        <f t="shared" si="0"/>
        <v>2000</v>
      </c>
      <c r="C13" s="32">
        <f t="shared" si="1"/>
        <v>2009</v>
      </c>
      <c r="D13" s="33">
        <v>5836</v>
      </c>
      <c r="E13" s="34">
        <v>1037</v>
      </c>
      <c r="F13" s="34">
        <v>1229</v>
      </c>
      <c r="G13" s="34">
        <v>756</v>
      </c>
      <c r="H13" s="34">
        <v>1304</v>
      </c>
      <c r="I13" s="35">
        <v>1510</v>
      </c>
      <c r="J13" s="30"/>
    </row>
    <row r="14" spans="1:9" ht="12.75">
      <c r="A14" s="31">
        <v>1993</v>
      </c>
      <c r="B14" s="32">
        <f t="shared" si="0"/>
        <v>1999</v>
      </c>
      <c r="C14" s="32">
        <f t="shared" si="1"/>
        <v>2008</v>
      </c>
      <c r="D14" s="33">
        <v>6711</v>
      </c>
      <c r="E14" s="34">
        <v>1147</v>
      </c>
      <c r="F14" s="34">
        <v>1370</v>
      </c>
      <c r="G14" s="34">
        <v>902</v>
      </c>
      <c r="H14" s="34">
        <v>1596</v>
      </c>
      <c r="I14" s="35">
        <v>1696</v>
      </c>
    </row>
    <row r="15" spans="1:9" ht="12.75">
      <c r="A15" s="31">
        <v>1992</v>
      </c>
      <c r="B15" s="32">
        <f t="shared" si="0"/>
        <v>1998</v>
      </c>
      <c r="C15" s="32">
        <f t="shared" si="1"/>
        <v>2007</v>
      </c>
      <c r="D15" s="33">
        <v>6574</v>
      </c>
      <c r="E15" s="34">
        <v>1150</v>
      </c>
      <c r="F15" s="34">
        <v>1318</v>
      </c>
      <c r="G15" s="34">
        <v>862</v>
      </c>
      <c r="H15" s="34">
        <v>1586</v>
      </c>
      <c r="I15" s="35">
        <v>1658</v>
      </c>
    </row>
    <row r="16" spans="1:9" ht="12.75">
      <c r="A16" s="31">
        <v>1991</v>
      </c>
      <c r="B16" s="32">
        <f t="shared" si="0"/>
        <v>1997</v>
      </c>
      <c r="C16" s="32">
        <f t="shared" si="1"/>
        <v>2006</v>
      </c>
      <c r="D16" s="33">
        <v>6913</v>
      </c>
      <c r="E16" s="34">
        <v>1205</v>
      </c>
      <c r="F16" s="34">
        <v>1383</v>
      </c>
      <c r="G16" s="34">
        <v>879</v>
      </c>
      <c r="H16" s="34">
        <v>1642</v>
      </c>
      <c r="I16" s="35">
        <v>1804</v>
      </c>
    </row>
    <row r="17" spans="1:9" ht="12.75">
      <c r="A17" s="31">
        <v>1990</v>
      </c>
      <c r="B17" s="32">
        <f t="shared" si="0"/>
        <v>1996</v>
      </c>
      <c r="C17" s="32">
        <f t="shared" si="1"/>
        <v>2005</v>
      </c>
      <c r="D17" s="33">
        <v>7127</v>
      </c>
      <c r="E17" s="34">
        <v>1208</v>
      </c>
      <c r="F17" s="34">
        <v>1501</v>
      </c>
      <c r="G17" s="34">
        <v>909</v>
      </c>
      <c r="H17" s="34">
        <v>1678</v>
      </c>
      <c r="I17" s="35">
        <v>1831</v>
      </c>
    </row>
    <row r="18" spans="1:9" ht="12.75">
      <c r="A18" s="31">
        <v>1989</v>
      </c>
      <c r="B18" s="32">
        <f t="shared" si="0"/>
        <v>1995</v>
      </c>
      <c r="C18" s="32">
        <f t="shared" si="1"/>
        <v>2004</v>
      </c>
      <c r="D18" s="33">
        <v>6731</v>
      </c>
      <c r="E18" s="34">
        <v>1215</v>
      </c>
      <c r="F18" s="34">
        <v>1332</v>
      </c>
      <c r="G18" s="34">
        <v>865</v>
      </c>
      <c r="H18" s="34">
        <v>1558</v>
      </c>
      <c r="I18" s="35">
        <v>1731</v>
      </c>
    </row>
    <row r="19" spans="1:9" ht="12.75">
      <c r="A19" s="31">
        <v>1988</v>
      </c>
      <c r="B19" s="32">
        <f t="shared" si="0"/>
        <v>1994</v>
      </c>
      <c r="C19" s="32">
        <f t="shared" si="1"/>
        <v>2003</v>
      </c>
      <c r="D19" s="33">
        <v>6967</v>
      </c>
      <c r="E19" s="34">
        <v>1244</v>
      </c>
      <c r="F19" s="34">
        <v>1394</v>
      </c>
      <c r="G19" s="34">
        <v>893</v>
      </c>
      <c r="H19" s="34">
        <v>1678</v>
      </c>
      <c r="I19" s="35">
        <v>1758</v>
      </c>
    </row>
    <row r="20" spans="1:9" ht="12.75">
      <c r="A20" s="31">
        <v>1987</v>
      </c>
      <c r="B20" s="32">
        <f t="shared" si="0"/>
        <v>1993</v>
      </c>
      <c r="C20" s="32">
        <f t="shared" si="1"/>
        <v>2002</v>
      </c>
      <c r="D20" s="33">
        <v>6783</v>
      </c>
      <c r="E20" s="34">
        <v>1270</v>
      </c>
      <c r="F20" s="34">
        <v>1354</v>
      </c>
      <c r="G20" s="34">
        <v>871</v>
      </c>
      <c r="H20" s="34">
        <v>1565</v>
      </c>
      <c r="I20" s="35">
        <v>1723</v>
      </c>
    </row>
    <row r="21" spans="1:9" ht="12.75">
      <c r="A21" s="36">
        <v>1986</v>
      </c>
      <c r="B21" s="37">
        <f t="shared" si="0"/>
        <v>1992</v>
      </c>
      <c r="C21" s="37">
        <f t="shared" si="1"/>
        <v>2001</v>
      </c>
      <c r="D21" s="38">
        <v>7142</v>
      </c>
      <c r="E21" s="37">
        <v>1279</v>
      </c>
      <c r="F21" s="37">
        <v>1461</v>
      </c>
      <c r="G21" s="37">
        <v>911</v>
      </c>
      <c r="H21" s="37">
        <v>1679</v>
      </c>
      <c r="I21" s="39">
        <v>1812</v>
      </c>
    </row>
    <row r="22" spans="1:9" ht="12.75">
      <c r="A22" s="31">
        <v>1985</v>
      </c>
      <c r="B22" s="32">
        <f t="shared" si="0"/>
        <v>1991</v>
      </c>
      <c r="C22" s="32">
        <f t="shared" si="1"/>
        <v>2000</v>
      </c>
      <c r="D22" s="33">
        <v>7339</v>
      </c>
      <c r="E22" s="34">
        <v>1347</v>
      </c>
      <c r="F22" s="34">
        <v>1493</v>
      </c>
      <c r="G22" s="34">
        <v>959</v>
      </c>
      <c r="H22" s="34">
        <v>1702</v>
      </c>
      <c r="I22" s="35">
        <v>1838</v>
      </c>
    </row>
    <row r="23" spans="1:9" ht="12.75">
      <c r="A23" s="31">
        <v>1984</v>
      </c>
      <c r="B23" s="32">
        <f t="shared" si="0"/>
        <v>1990</v>
      </c>
      <c r="C23" s="32">
        <f t="shared" si="1"/>
        <v>1999</v>
      </c>
      <c r="D23" s="33">
        <v>7199</v>
      </c>
      <c r="E23" s="34">
        <v>1349</v>
      </c>
      <c r="F23" s="34">
        <v>1433</v>
      </c>
      <c r="G23" s="34">
        <v>973</v>
      </c>
      <c r="H23" s="34">
        <v>1648</v>
      </c>
      <c r="I23" s="35">
        <v>1796</v>
      </c>
    </row>
    <row r="24" spans="1:9" ht="12.75">
      <c r="A24" s="31">
        <v>1983</v>
      </c>
      <c r="B24" s="32">
        <f t="shared" si="0"/>
        <v>1989</v>
      </c>
      <c r="C24" s="32">
        <f t="shared" si="1"/>
        <v>1998</v>
      </c>
      <c r="D24" s="33">
        <v>7344</v>
      </c>
      <c r="E24" s="34">
        <v>1314</v>
      </c>
      <c r="F24" s="34">
        <v>1487</v>
      </c>
      <c r="G24" s="34">
        <v>979</v>
      </c>
      <c r="H24" s="34">
        <v>1712</v>
      </c>
      <c r="I24" s="35">
        <v>1852</v>
      </c>
    </row>
    <row r="25" spans="1:9" ht="12.75">
      <c r="A25" s="31">
        <v>1982</v>
      </c>
      <c r="B25" s="32">
        <f t="shared" si="0"/>
        <v>1988</v>
      </c>
      <c r="C25" s="32">
        <f t="shared" si="1"/>
        <v>1997</v>
      </c>
      <c r="D25" s="33">
        <v>7554</v>
      </c>
      <c r="E25" s="34">
        <v>1414</v>
      </c>
      <c r="F25" s="34">
        <v>1552</v>
      </c>
      <c r="G25" s="34">
        <v>966</v>
      </c>
      <c r="H25" s="34">
        <v>1749</v>
      </c>
      <c r="I25" s="35">
        <v>1873</v>
      </c>
    </row>
    <row r="26" spans="1:9" ht="12.75">
      <c r="A26" s="31">
        <v>1981</v>
      </c>
      <c r="B26" s="32">
        <f t="shared" si="0"/>
        <v>1987</v>
      </c>
      <c r="C26" s="32">
        <f t="shared" si="1"/>
        <v>1996</v>
      </c>
      <c r="D26" s="33">
        <v>7541</v>
      </c>
      <c r="E26" s="34">
        <v>1321</v>
      </c>
      <c r="F26" s="34">
        <v>1580</v>
      </c>
      <c r="G26" s="34">
        <v>1023</v>
      </c>
      <c r="H26" s="34">
        <v>1759</v>
      </c>
      <c r="I26" s="35">
        <v>1858</v>
      </c>
    </row>
    <row r="27" spans="1:9" ht="12.75">
      <c r="A27" s="31">
        <v>1980</v>
      </c>
      <c r="B27" s="32">
        <f t="shared" si="0"/>
        <v>1986</v>
      </c>
      <c r="C27" s="32">
        <f t="shared" si="1"/>
        <v>1995</v>
      </c>
      <c r="D27" s="33">
        <v>8022</v>
      </c>
      <c r="E27" s="34">
        <v>1520</v>
      </c>
      <c r="F27" s="34">
        <v>1624</v>
      </c>
      <c r="G27" s="34">
        <v>1111</v>
      </c>
      <c r="H27" s="34">
        <v>1845</v>
      </c>
      <c r="I27" s="35">
        <v>1922</v>
      </c>
    </row>
    <row r="28" spans="1:9" ht="12.75">
      <c r="A28" s="31">
        <v>1979</v>
      </c>
      <c r="B28" s="32">
        <f t="shared" si="0"/>
        <v>1985</v>
      </c>
      <c r="C28" s="32">
        <f t="shared" si="1"/>
        <v>1994</v>
      </c>
      <c r="D28" s="33">
        <v>8537</v>
      </c>
      <c r="E28" s="34">
        <v>1540</v>
      </c>
      <c r="F28" s="34">
        <v>1802</v>
      </c>
      <c r="G28" s="34">
        <v>1150</v>
      </c>
      <c r="H28" s="34">
        <v>1977</v>
      </c>
      <c r="I28" s="35">
        <v>2068</v>
      </c>
    </row>
    <row r="29" spans="1:9" ht="12.75">
      <c r="A29" s="31">
        <v>1978</v>
      </c>
      <c r="B29" s="32">
        <f t="shared" si="0"/>
        <v>1984</v>
      </c>
      <c r="C29" s="32">
        <f t="shared" si="1"/>
        <v>1993</v>
      </c>
      <c r="D29" s="33">
        <v>9070</v>
      </c>
      <c r="E29" s="32">
        <v>1608</v>
      </c>
      <c r="F29" s="34">
        <v>1915</v>
      </c>
      <c r="G29" s="34">
        <v>1270</v>
      </c>
      <c r="H29" s="34">
        <v>2060</v>
      </c>
      <c r="I29" s="35">
        <v>2217</v>
      </c>
    </row>
    <row r="30" spans="1:9" ht="12.75">
      <c r="A30" s="31">
        <v>1976</v>
      </c>
      <c r="B30" s="32">
        <f t="shared" si="0"/>
        <v>1982</v>
      </c>
      <c r="C30" s="32">
        <f t="shared" si="1"/>
        <v>1991</v>
      </c>
      <c r="D30" s="33">
        <v>9075</v>
      </c>
      <c r="E30" s="34">
        <v>1649</v>
      </c>
      <c r="F30" s="34">
        <v>1886</v>
      </c>
      <c r="G30" s="34">
        <v>1248</v>
      </c>
      <c r="H30" s="34">
        <v>2079</v>
      </c>
      <c r="I30" s="35">
        <v>2213</v>
      </c>
    </row>
    <row r="31" spans="1:9" ht="12.75">
      <c r="A31" s="31">
        <v>1975</v>
      </c>
      <c r="B31" s="32">
        <f t="shared" si="0"/>
        <v>1981</v>
      </c>
      <c r="C31" s="32">
        <f t="shared" si="1"/>
        <v>1990</v>
      </c>
      <c r="D31" s="33">
        <v>9389</v>
      </c>
      <c r="E31" s="34">
        <v>1738</v>
      </c>
      <c r="F31" s="34">
        <v>1976</v>
      </c>
      <c r="G31" s="34">
        <v>1300</v>
      </c>
      <c r="H31" s="34">
        <v>2084</v>
      </c>
      <c r="I31" s="35">
        <v>2291</v>
      </c>
    </row>
    <row r="32" spans="1:9" ht="12.75">
      <c r="A32" s="36">
        <v>1974</v>
      </c>
      <c r="B32" s="37">
        <f t="shared" si="0"/>
        <v>1980</v>
      </c>
      <c r="C32" s="37">
        <f t="shared" si="1"/>
        <v>1989</v>
      </c>
      <c r="D32" s="38">
        <v>9513</v>
      </c>
      <c r="E32" s="37">
        <v>1705</v>
      </c>
      <c r="F32" s="37">
        <v>1970</v>
      </c>
      <c r="G32" s="37">
        <v>1295</v>
      </c>
      <c r="H32" s="37">
        <v>2219</v>
      </c>
      <c r="I32" s="39">
        <v>2324</v>
      </c>
    </row>
    <row r="33" spans="1:9" ht="13.5" thickBot="1">
      <c r="A33" s="40">
        <v>1973</v>
      </c>
      <c r="B33" s="41">
        <f t="shared" si="0"/>
        <v>1979</v>
      </c>
      <c r="C33" s="41">
        <f t="shared" si="1"/>
        <v>1988</v>
      </c>
      <c r="D33" s="42">
        <v>9423</v>
      </c>
      <c r="E33" s="43">
        <v>1687</v>
      </c>
      <c r="F33" s="43">
        <v>2050</v>
      </c>
      <c r="G33" s="43">
        <v>1360</v>
      </c>
      <c r="H33" s="43">
        <v>2109</v>
      </c>
      <c r="I33" s="44">
        <v>2217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3">
      <selection activeCell="P3" sqref="P3"/>
    </sheetView>
  </sheetViews>
  <sheetFormatPr defaultColWidth="9.00390625" defaultRowHeight="12.75"/>
  <cols>
    <col min="1" max="1" width="23.00390625" style="111" customWidth="1"/>
    <col min="2" max="2" width="5.375" style="111" customWidth="1"/>
    <col min="3" max="3" width="21.25390625" style="111" customWidth="1"/>
    <col min="4" max="4" width="3.875" style="112" customWidth="1"/>
    <col min="5" max="5" width="4.625" style="113" customWidth="1"/>
    <col min="6" max="6" width="5.00390625" style="111" customWidth="1"/>
    <col min="7" max="7" width="4.375" style="114" customWidth="1"/>
    <col min="8" max="8" width="3.625" style="111" customWidth="1"/>
    <col min="9" max="9" width="5.375" style="0" customWidth="1"/>
    <col min="10" max="10" width="9.625" style="0" customWidth="1"/>
    <col min="11" max="11" width="13.00390625" style="0" customWidth="1"/>
    <col min="12" max="12" width="10.875" style="0" customWidth="1"/>
    <col min="13" max="14" width="9.875" style="0" customWidth="1"/>
    <col min="15" max="15" width="10.625" style="0" customWidth="1"/>
    <col min="16" max="16" width="10.875" style="0" customWidth="1"/>
  </cols>
  <sheetData>
    <row r="1" ht="18.75" customHeight="1" hidden="1">
      <c r="I1" s="25"/>
    </row>
    <row r="2" ht="114" customHeight="1" hidden="1">
      <c r="I2" s="25"/>
    </row>
    <row r="3" spans="9:16" ht="15" customHeight="1">
      <c r="I3" s="25"/>
      <c r="P3" s="140" t="s">
        <v>100</v>
      </c>
    </row>
    <row r="4" spans="9:16" ht="15" customHeight="1">
      <c r="I4" s="25"/>
      <c r="P4" s="140" t="s">
        <v>96</v>
      </c>
    </row>
    <row r="5" spans="1:16" s="79" customFormat="1" ht="24.75" customHeight="1">
      <c r="A5" s="174" t="s">
        <v>92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6" s="123" customFormat="1" ht="21.75" customHeigh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 s="123" customFormat="1" ht="12.75" customHeight="1">
      <c r="A7" s="13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23" customFormat="1" ht="12.75">
      <c r="A8" s="175" t="s">
        <v>88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</row>
    <row r="9" spans="1:16" s="137" customFormat="1" ht="12.75">
      <c r="A9" s="171" t="s">
        <v>97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</row>
    <row r="10" spans="1:16" s="137" customFormat="1" ht="12.75">
      <c r="A10" s="138" t="s">
        <v>98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</row>
    <row r="11" s="79" customFormat="1" ht="13.5" thickBot="1">
      <c r="H11" s="138"/>
    </row>
    <row r="12" spans="1:16" s="125" customFormat="1" ht="144.75" thickBot="1">
      <c r="A12" s="141" t="s">
        <v>27</v>
      </c>
      <c r="B12" s="142" t="s">
        <v>38</v>
      </c>
      <c r="C12" s="142" t="s">
        <v>28</v>
      </c>
      <c r="D12" s="142" t="s">
        <v>26</v>
      </c>
      <c r="E12" s="143" t="s">
        <v>29</v>
      </c>
      <c r="F12" s="144" t="s">
        <v>95</v>
      </c>
      <c r="G12" s="145" t="s">
        <v>30</v>
      </c>
      <c r="H12" s="144" t="s">
        <v>17</v>
      </c>
      <c r="I12" s="142" t="s">
        <v>86</v>
      </c>
      <c r="J12" s="146" t="s">
        <v>90</v>
      </c>
      <c r="K12" s="146" t="s">
        <v>91</v>
      </c>
      <c r="L12" s="146" t="s">
        <v>94</v>
      </c>
      <c r="M12" s="146" t="s">
        <v>93</v>
      </c>
      <c r="N12" s="146" t="s">
        <v>99</v>
      </c>
      <c r="O12" s="146" t="s">
        <v>87</v>
      </c>
      <c r="P12" s="147" t="s">
        <v>89</v>
      </c>
    </row>
    <row r="13" spans="1:16" ht="12.75">
      <c r="A13" s="117" t="s">
        <v>78</v>
      </c>
      <c r="B13" s="118" t="s">
        <v>36</v>
      </c>
      <c r="C13" s="118" t="s">
        <v>71</v>
      </c>
      <c r="D13" s="126" t="s">
        <v>59</v>
      </c>
      <c r="E13" s="124">
        <v>5.88</v>
      </c>
      <c r="F13" s="131">
        <v>425</v>
      </c>
      <c r="G13" s="132">
        <v>2</v>
      </c>
      <c r="H13" s="115" t="s">
        <v>10</v>
      </c>
      <c r="I13" s="135">
        <v>123</v>
      </c>
      <c r="J13" s="135">
        <v>1871</v>
      </c>
      <c r="K13" s="135">
        <v>1765</v>
      </c>
      <c r="L13" s="135">
        <v>914</v>
      </c>
      <c r="M13" s="135">
        <v>436</v>
      </c>
      <c r="N13" s="135">
        <v>150</v>
      </c>
      <c r="O13" s="135">
        <v>0</v>
      </c>
      <c r="P13" s="148">
        <v>700</v>
      </c>
    </row>
    <row r="14" spans="1:16" ht="12.75">
      <c r="A14" s="120" t="s">
        <v>61</v>
      </c>
      <c r="B14" s="119" t="s">
        <v>36</v>
      </c>
      <c r="C14" s="119" t="s">
        <v>62</v>
      </c>
      <c r="D14" s="127" t="s">
        <v>59</v>
      </c>
      <c r="E14" s="124">
        <v>6.75</v>
      </c>
      <c r="F14" s="116">
        <v>677</v>
      </c>
      <c r="G14" s="130" t="s">
        <v>24</v>
      </c>
      <c r="H14" s="115" t="s">
        <v>6</v>
      </c>
      <c r="I14" s="134">
        <v>38</v>
      </c>
      <c r="J14" s="135">
        <v>2668</v>
      </c>
      <c r="K14" s="135">
        <v>2444</v>
      </c>
      <c r="L14" s="135">
        <v>1690</v>
      </c>
      <c r="M14" s="135">
        <v>477</v>
      </c>
      <c r="N14" s="135">
        <v>380</v>
      </c>
      <c r="O14" s="135">
        <v>3267</v>
      </c>
      <c r="P14" s="148">
        <v>1390</v>
      </c>
    </row>
    <row r="15" spans="1:16" ht="12.75">
      <c r="A15" s="120" t="s">
        <v>63</v>
      </c>
      <c r="B15" s="119" t="s">
        <v>36</v>
      </c>
      <c r="C15" s="119" t="s">
        <v>64</v>
      </c>
      <c r="D15" s="127" t="s">
        <v>59</v>
      </c>
      <c r="E15" s="124">
        <v>7</v>
      </c>
      <c r="F15" s="116">
        <v>482</v>
      </c>
      <c r="G15" s="133">
        <v>5</v>
      </c>
      <c r="H15" s="115" t="s">
        <v>6</v>
      </c>
      <c r="I15" s="134">
        <v>531</v>
      </c>
      <c r="J15" s="135">
        <v>2154</v>
      </c>
      <c r="K15" s="135">
        <v>1759</v>
      </c>
      <c r="L15" s="135">
        <v>2170</v>
      </c>
      <c r="M15" s="135">
        <v>745</v>
      </c>
      <c r="N15" s="135">
        <v>170</v>
      </c>
      <c r="O15" s="135">
        <v>0</v>
      </c>
      <c r="P15" s="148">
        <v>1642</v>
      </c>
    </row>
    <row r="16" spans="1:16" s="79" customFormat="1" ht="12.75">
      <c r="A16" s="120" t="s">
        <v>66</v>
      </c>
      <c r="B16" s="119" t="s">
        <v>36</v>
      </c>
      <c r="C16" s="119" t="s">
        <v>67</v>
      </c>
      <c r="D16" s="127" t="s">
        <v>59</v>
      </c>
      <c r="E16" s="124">
        <v>10.31</v>
      </c>
      <c r="F16" s="116">
        <v>942</v>
      </c>
      <c r="G16" s="130" t="s">
        <v>24</v>
      </c>
      <c r="H16" s="115" t="s">
        <v>7</v>
      </c>
      <c r="I16" s="134">
        <v>287</v>
      </c>
      <c r="J16" s="135">
        <v>3924</v>
      </c>
      <c r="K16" s="135">
        <v>3795</v>
      </c>
      <c r="L16" s="135">
        <v>3740</v>
      </c>
      <c r="M16" s="135">
        <v>1053</v>
      </c>
      <c r="N16" s="135">
        <v>700</v>
      </c>
      <c r="O16" s="135">
        <v>1582</v>
      </c>
      <c r="P16" s="148">
        <v>2022</v>
      </c>
    </row>
    <row r="17" spans="1:16" ht="12.75">
      <c r="A17" s="120" t="s">
        <v>77</v>
      </c>
      <c r="B17" s="119" t="s">
        <v>36</v>
      </c>
      <c r="C17" s="119" t="s">
        <v>65</v>
      </c>
      <c r="D17" s="127" t="s">
        <v>59</v>
      </c>
      <c r="E17" s="124">
        <v>5.12</v>
      </c>
      <c r="F17" s="116">
        <v>496</v>
      </c>
      <c r="G17" s="130" t="s">
        <v>85</v>
      </c>
      <c r="H17" s="115" t="s">
        <v>6</v>
      </c>
      <c r="I17" s="134">
        <v>515</v>
      </c>
      <c r="J17" s="135">
        <v>1772</v>
      </c>
      <c r="K17" s="135">
        <v>1702</v>
      </c>
      <c r="L17" s="135">
        <v>1666</v>
      </c>
      <c r="M17" s="135">
        <v>678</v>
      </c>
      <c r="N17" s="135">
        <v>100</v>
      </c>
      <c r="O17" s="135">
        <v>0</v>
      </c>
      <c r="P17" s="148">
        <v>1205</v>
      </c>
    </row>
    <row r="18" spans="1:16" s="25" customFormat="1" ht="12.75">
      <c r="A18" s="117" t="s">
        <v>69</v>
      </c>
      <c r="B18" s="119" t="s">
        <v>36</v>
      </c>
      <c r="C18" s="118" t="s">
        <v>70</v>
      </c>
      <c r="D18" s="126" t="s">
        <v>59</v>
      </c>
      <c r="E18" s="139">
        <v>7.29</v>
      </c>
      <c r="F18" s="128">
        <v>385</v>
      </c>
      <c r="G18" s="129" t="s">
        <v>25</v>
      </c>
      <c r="H18" s="115" t="s">
        <v>9</v>
      </c>
      <c r="I18" s="134">
        <v>29</v>
      </c>
      <c r="J18" s="135">
        <v>2710</v>
      </c>
      <c r="K18" s="135">
        <v>2488</v>
      </c>
      <c r="L18" s="135">
        <v>2591</v>
      </c>
      <c r="M18" s="135">
        <v>890</v>
      </c>
      <c r="N18" s="135">
        <v>600</v>
      </c>
      <c r="O18" s="135">
        <v>4961</v>
      </c>
      <c r="P18" s="148">
        <v>1720</v>
      </c>
    </row>
    <row r="19" spans="1:16" ht="12.75">
      <c r="A19" s="117" t="s">
        <v>80</v>
      </c>
      <c r="B19" s="119" t="s">
        <v>36</v>
      </c>
      <c r="C19" s="118" t="s">
        <v>83</v>
      </c>
      <c r="D19" s="126" t="s">
        <v>59</v>
      </c>
      <c r="E19" s="139">
        <v>16.58</v>
      </c>
      <c r="F19" s="128">
        <v>1540</v>
      </c>
      <c r="G19" s="129" t="s">
        <v>59</v>
      </c>
      <c r="H19" s="115" t="s">
        <v>10</v>
      </c>
      <c r="I19" s="134">
        <v>245</v>
      </c>
      <c r="J19" s="135">
        <v>7047</v>
      </c>
      <c r="K19" s="135">
        <v>6412</v>
      </c>
      <c r="L19" s="135">
        <v>5983</v>
      </c>
      <c r="M19" s="135">
        <v>1194</v>
      </c>
      <c r="N19" s="135">
        <v>400</v>
      </c>
      <c r="O19" s="135">
        <v>30617</v>
      </c>
      <c r="P19" s="148">
        <v>3909</v>
      </c>
    </row>
    <row r="20" spans="1:16" ht="12.75">
      <c r="A20" s="117" t="s">
        <v>78</v>
      </c>
      <c r="B20" s="119" t="s">
        <v>35</v>
      </c>
      <c r="C20" s="118" t="s">
        <v>79</v>
      </c>
      <c r="D20" s="126" t="s">
        <v>59</v>
      </c>
      <c r="E20" s="124">
        <v>16.83</v>
      </c>
      <c r="F20" s="128">
        <v>395</v>
      </c>
      <c r="G20" s="129" t="s">
        <v>23</v>
      </c>
      <c r="H20" s="115" t="s">
        <v>10</v>
      </c>
      <c r="I20" s="134">
        <v>153</v>
      </c>
      <c r="J20" s="135">
        <v>6965</v>
      </c>
      <c r="K20" s="135">
        <v>6944</v>
      </c>
      <c r="L20" s="135">
        <v>1038</v>
      </c>
      <c r="M20" s="135">
        <v>0</v>
      </c>
      <c r="N20" s="135"/>
      <c r="O20" s="135">
        <v>0</v>
      </c>
      <c r="P20" s="148">
        <v>2243</v>
      </c>
    </row>
    <row r="21" spans="1:16" ht="12.75">
      <c r="A21" s="117" t="s">
        <v>61</v>
      </c>
      <c r="B21" s="119" t="s">
        <v>35</v>
      </c>
      <c r="C21" s="118" t="s">
        <v>76</v>
      </c>
      <c r="D21" s="126" t="s">
        <v>59</v>
      </c>
      <c r="E21" s="124">
        <v>18.12</v>
      </c>
      <c r="F21" s="128">
        <v>476</v>
      </c>
      <c r="G21" s="129" t="s">
        <v>25</v>
      </c>
      <c r="H21" s="115" t="s">
        <v>6</v>
      </c>
      <c r="I21" s="134">
        <v>6</v>
      </c>
      <c r="J21" s="135">
        <v>7373</v>
      </c>
      <c r="K21" s="135">
        <v>7302</v>
      </c>
      <c r="L21" s="135">
        <v>1175</v>
      </c>
      <c r="M21" s="135">
        <v>0</v>
      </c>
      <c r="N21" s="135"/>
      <c r="O21" s="135">
        <v>6264</v>
      </c>
      <c r="P21" s="148">
        <v>3526</v>
      </c>
    </row>
    <row r="22" spans="1:16" ht="12.75">
      <c r="A22" s="117" t="s">
        <v>72</v>
      </c>
      <c r="B22" s="119" t="s">
        <v>35</v>
      </c>
      <c r="C22" s="118" t="s">
        <v>73</v>
      </c>
      <c r="D22" s="126" t="s">
        <v>59</v>
      </c>
      <c r="E22" s="124">
        <v>11.8</v>
      </c>
      <c r="F22" s="128">
        <v>284</v>
      </c>
      <c r="G22" s="129" t="s">
        <v>84</v>
      </c>
      <c r="H22" s="115" t="s">
        <v>8</v>
      </c>
      <c r="I22" s="134">
        <v>165</v>
      </c>
      <c r="J22" s="135">
        <v>5170</v>
      </c>
      <c r="K22" s="135">
        <v>5155</v>
      </c>
      <c r="L22" s="135">
        <v>540</v>
      </c>
      <c r="M22" s="135">
        <v>0</v>
      </c>
      <c r="N22" s="135">
        <v>80</v>
      </c>
      <c r="O22" s="135">
        <v>0</v>
      </c>
      <c r="P22" s="148">
        <v>2494</v>
      </c>
    </row>
    <row r="23" spans="1:16" ht="12.75">
      <c r="A23" s="117" t="s">
        <v>77</v>
      </c>
      <c r="B23" s="119" t="s">
        <v>35</v>
      </c>
      <c r="C23" s="118" t="s">
        <v>82</v>
      </c>
      <c r="D23" s="126" t="s">
        <v>59</v>
      </c>
      <c r="E23" s="124">
        <v>11.81</v>
      </c>
      <c r="F23" s="128">
        <v>341</v>
      </c>
      <c r="G23" s="129" t="s">
        <v>25</v>
      </c>
      <c r="H23" s="115" t="s">
        <v>6</v>
      </c>
      <c r="I23" s="134">
        <v>16</v>
      </c>
      <c r="J23" s="135">
        <v>5056</v>
      </c>
      <c r="K23" s="135">
        <v>5025</v>
      </c>
      <c r="L23" s="135">
        <v>970</v>
      </c>
      <c r="M23" s="135">
        <v>0</v>
      </c>
      <c r="N23" s="135"/>
      <c r="O23" s="135">
        <v>4449</v>
      </c>
      <c r="P23" s="148">
        <v>2180</v>
      </c>
    </row>
    <row r="24" spans="1:16" s="79" customFormat="1" ht="12.75">
      <c r="A24" s="117" t="s">
        <v>74</v>
      </c>
      <c r="B24" s="119" t="s">
        <v>35</v>
      </c>
      <c r="C24" s="118" t="s">
        <v>75</v>
      </c>
      <c r="D24" s="126" t="s">
        <v>59</v>
      </c>
      <c r="E24" s="139">
        <v>8.9</v>
      </c>
      <c r="F24" s="128">
        <v>190</v>
      </c>
      <c r="G24" s="129" t="s">
        <v>68</v>
      </c>
      <c r="H24" s="115" t="s">
        <v>8</v>
      </c>
      <c r="I24" s="134">
        <v>47</v>
      </c>
      <c r="J24" s="135">
        <v>3121</v>
      </c>
      <c r="K24" s="135">
        <v>3111</v>
      </c>
      <c r="L24" s="135">
        <v>417</v>
      </c>
      <c r="M24" s="135">
        <v>0</v>
      </c>
      <c r="N24" s="135">
        <v>100</v>
      </c>
      <c r="O24" s="135">
        <v>0</v>
      </c>
      <c r="P24" s="148">
        <v>1423</v>
      </c>
    </row>
    <row r="25" spans="1:16" ht="13.5" thickBot="1">
      <c r="A25" s="121" t="s">
        <v>80</v>
      </c>
      <c r="B25" s="122" t="s">
        <v>35</v>
      </c>
      <c r="C25" s="122" t="s">
        <v>81</v>
      </c>
      <c r="D25" s="149" t="s">
        <v>59</v>
      </c>
      <c r="E25" s="150">
        <v>25.89</v>
      </c>
      <c r="F25" s="151">
        <v>748</v>
      </c>
      <c r="G25" s="152" t="s">
        <v>68</v>
      </c>
      <c r="H25" s="153" t="s">
        <v>10</v>
      </c>
      <c r="I25" s="154">
        <v>228</v>
      </c>
      <c r="J25" s="155">
        <v>10177</v>
      </c>
      <c r="K25" s="155">
        <v>10096</v>
      </c>
      <c r="L25" s="155">
        <v>2121</v>
      </c>
      <c r="M25" s="155">
        <v>0</v>
      </c>
      <c r="N25" s="155"/>
      <c r="O25" s="155">
        <v>0</v>
      </c>
      <c r="P25" s="156">
        <v>2389</v>
      </c>
    </row>
  </sheetData>
  <mergeCells count="4">
    <mergeCell ref="A9:P9"/>
    <mergeCell ref="A6:P6"/>
    <mergeCell ref="A5:P5"/>
    <mergeCell ref="A8:P8"/>
  </mergeCells>
  <printOptions/>
  <pageMargins left="0.7480314960629921" right="0.7874015748031497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jakoubkova</cp:lastModifiedBy>
  <cp:lastPrinted>2009-05-20T03:07:45Z</cp:lastPrinted>
  <dcterms:created xsi:type="dcterms:W3CDTF">2002-04-05T06:35:41Z</dcterms:created>
  <dcterms:modified xsi:type="dcterms:W3CDTF">2009-05-28T21:43:35Z</dcterms:modified>
  <cp:category/>
  <cp:version/>
  <cp:contentType/>
  <cp:contentStatus/>
</cp:coreProperties>
</file>