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95" windowWidth="15480" windowHeight="77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<sst xmlns="http://schemas.openxmlformats.org/spreadsheetml/2006/main" count="285" uniqueCount="148">
  <si>
    <t>Okres</t>
  </si>
  <si>
    <t>Investor - žadatel</t>
  </si>
  <si>
    <t>Akce (název stavby)</t>
  </si>
  <si>
    <t>Poznámka</t>
  </si>
  <si>
    <t>Obec Herálec</t>
  </si>
  <si>
    <t>Vodovod Koječín</t>
  </si>
  <si>
    <t>odklad</t>
  </si>
  <si>
    <t>Obec Vysoká</t>
  </si>
  <si>
    <t>Posílení zdrojů vodovodu Vysoká</t>
  </si>
  <si>
    <t>Obec Okrouhlice</t>
  </si>
  <si>
    <t>Vodovod Chlístov</t>
  </si>
  <si>
    <t>A</t>
  </si>
  <si>
    <t xml:space="preserve">Obec Krasonice </t>
  </si>
  <si>
    <t>Rekonstrukce ÚV Krasonice</t>
  </si>
  <si>
    <t>Obec Horní Dubenky</t>
  </si>
  <si>
    <t>Horní Dubenky - rozšíření vod.sítě, Janštejn</t>
  </si>
  <si>
    <t>Obec Plandry</t>
  </si>
  <si>
    <t>Obec Těchobuz</t>
  </si>
  <si>
    <t>Vodovod Těchobuz</t>
  </si>
  <si>
    <t>Obec Hojanovice</t>
  </si>
  <si>
    <t>Posílení vodovodu Hojanovice</t>
  </si>
  <si>
    <t>Obec Mnich</t>
  </si>
  <si>
    <t>Vodovod Chválkov</t>
  </si>
  <si>
    <t>Vodovodní přivaděč Ratibořicko</t>
  </si>
  <si>
    <t>Obec Nové Syrovice</t>
  </si>
  <si>
    <t>Vodovod Krnčice</t>
  </si>
  <si>
    <t>Obec Naloučany</t>
  </si>
  <si>
    <t>Zásobování pitnou vodou v obci Naloučany</t>
  </si>
  <si>
    <t>Město Jaroměřice nad Rokytnou</t>
  </si>
  <si>
    <t>Vodovod Boňov, Ratibořice, Vacenovice</t>
  </si>
  <si>
    <t>Obec Výčapy</t>
  </si>
  <si>
    <t>Vodovod Štěpánovice</t>
  </si>
  <si>
    <t>Obec  Studenec</t>
  </si>
  <si>
    <t>Vodovod Studenec - II. etapa</t>
  </si>
  <si>
    <t>Obec Otín</t>
  </si>
  <si>
    <t>Svaz vodovodů Bohdalov</t>
  </si>
  <si>
    <t>Přivěděč Bohdalov - Pokojov (zkapacitnění)</t>
  </si>
  <si>
    <t>Obec Vepřová</t>
  </si>
  <si>
    <t>Vodovod Vepřová - II. etapa</t>
  </si>
  <si>
    <t>Obec Skorotice</t>
  </si>
  <si>
    <t>Napojení obce Skorotice na VOV</t>
  </si>
  <si>
    <t>Obec Račice</t>
  </si>
  <si>
    <t>Vodovod Račice - napojení na vodovod Dlouhé</t>
  </si>
  <si>
    <t>Vodovod Rozseč - přivaděč z Ondrušek</t>
  </si>
  <si>
    <t>Městys Okříšky</t>
  </si>
  <si>
    <t>Okříšky kanalizace a ČOV - II. etapa a III. etapa</t>
  </si>
  <si>
    <t xml:space="preserve">odklad </t>
  </si>
  <si>
    <t>Obec Hartvíkovice</t>
  </si>
  <si>
    <t>Hartvíkovice - kanalizace II. etapa</t>
  </si>
  <si>
    <t>Obec Rokytnice nad Rokytnou</t>
  </si>
  <si>
    <t>Výstavba kanalizačních stok v obci Rokytnice nad Rokytnou</t>
  </si>
  <si>
    <t>Obec Bory</t>
  </si>
  <si>
    <t>Obec Bory - stoková síť 2. etapa</t>
  </si>
  <si>
    <t>Počet řeš. obyv.</t>
  </si>
  <si>
    <t>v/k</t>
  </si>
  <si>
    <t>č.</t>
  </si>
  <si>
    <t>vodovody</t>
  </si>
  <si>
    <t>kanalizace</t>
  </si>
  <si>
    <t>CELKEM</t>
  </si>
  <si>
    <t>1/3 IN</t>
  </si>
  <si>
    <t>kat. 1</t>
  </si>
  <si>
    <t>kat. 2</t>
  </si>
  <si>
    <t>kat. 3</t>
  </si>
  <si>
    <t>zdroj</t>
  </si>
  <si>
    <t>celkem</t>
  </si>
  <si>
    <t>ano</t>
  </si>
  <si>
    <t>-</t>
  </si>
  <si>
    <t>problémy se stávajícím prameništěm - nouzové zás. pitnou vodou</t>
  </si>
  <si>
    <t>ne</t>
  </si>
  <si>
    <t>Svaz vodovodů a kanalizací Jihlavsko</t>
  </si>
  <si>
    <t>Kanalizační systém a ČOV aglomerace Dolní Cerekev a Kostelec u Jihlavy</t>
  </si>
  <si>
    <t>24</t>
  </si>
  <si>
    <t>25</t>
  </si>
  <si>
    <t>26</t>
  </si>
  <si>
    <t>27</t>
  </si>
  <si>
    <t>28</t>
  </si>
  <si>
    <t>připravují</t>
  </si>
  <si>
    <t>jedná se o 2. etapu (1. etapa podpořena v r. 2008 z MZe), vhodné pokračovat</t>
  </si>
  <si>
    <t>jedná se o 2. etapu (1. etapa podpořena v r. 2007 z MZe), vhodné pokračovat</t>
  </si>
  <si>
    <t>dostali podporu z OPŽP, žádost již bezpředmětná</t>
  </si>
  <si>
    <t>mohou žádat i z OPŽP</t>
  </si>
  <si>
    <t>žádali z OPŽP - neúspěšně, 2. a 3. OP VN Mostiště</t>
  </si>
  <si>
    <t>akce již rozestavěna a pozastavena, čekají na dotaci</t>
  </si>
  <si>
    <t>08/2009</t>
  </si>
  <si>
    <t>05/2009</t>
  </si>
  <si>
    <t>06/2009</t>
  </si>
  <si>
    <t>výjimka na stávající zdroj do konce r. 2010 (nadlimitní obsah dusičnanů)</t>
  </si>
  <si>
    <t>akci již samostatně zhotovili, žádost již bezpředmětná</t>
  </si>
  <si>
    <t>mají zájem o prioritu 1, mohou žádat i z OPŽP, vloni kat. 1 - 2</t>
  </si>
  <si>
    <t>Nezařazené akce (podle vydaných stanovisek KrÚ OLVHZ):</t>
  </si>
  <si>
    <t>Město Třebíč - kanalizace místních částí (z důvodu vysokých nákladů)</t>
  </si>
  <si>
    <t>Obec Štěměchy - kanalizace a ČOV (nesplnění podmínek pravidel)</t>
  </si>
  <si>
    <t>Obec Čáslavice - kanalizace a ČOV (nesplnění podmínek pravidel)</t>
  </si>
  <si>
    <t>Město Chotěboř - dostavba kanalizace (nesplnění podmínek pravidel)</t>
  </si>
  <si>
    <t>Obec Milešín - vodovod (stáhli žádost)</t>
  </si>
  <si>
    <t>Obec Větrný Jeníkov - rozšíření kanalizace a vodovodu (žádost nepodali)</t>
  </si>
  <si>
    <t>Obec Okrouhlice - vodovod Babice - Vadín (žádost nepodali)</t>
  </si>
  <si>
    <t>Město Kamenice n.L. - vodovod Pravíkov (žádost je vyřizována jinou cestou - tzv. na výjimku)</t>
  </si>
  <si>
    <t>2</t>
  </si>
  <si>
    <t>3</t>
  </si>
  <si>
    <t>probíhá výstavba kanalizace a ČOV s dotací z PRV, vhodná souběžná realizace</t>
  </si>
  <si>
    <t>Obec Leskovice - posílení vodovodu (problém řešení souladu s PRVKUKem)</t>
  </si>
  <si>
    <t>Poznámky:</t>
  </si>
  <si>
    <r>
      <t xml:space="preserve">IN (mil.Kč) </t>
    </r>
    <r>
      <rPr>
        <sz val="8"/>
        <rFont val="Arial CE"/>
        <family val="0"/>
      </rPr>
      <t>1)</t>
    </r>
  </si>
  <si>
    <r>
      <t>Kategorie (1-3)</t>
    </r>
    <r>
      <rPr>
        <sz val="8"/>
        <rFont val="Arial CE"/>
        <family val="0"/>
      </rPr>
      <t xml:space="preserve"> 3)</t>
    </r>
  </si>
  <si>
    <r>
      <t>Krajské kofin.</t>
    </r>
    <r>
      <rPr>
        <sz val="8"/>
        <rFont val="Arial CE"/>
        <family val="0"/>
      </rPr>
      <t xml:space="preserve"> 5)</t>
    </r>
  </si>
  <si>
    <r>
      <t>ZÚV</t>
    </r>
    <r>
      <rPr>
        <sz val="8"/>
        <rFont val="Arial"/>
        <family val="2"/>
      </rPr>
      <t xml:space="preserve"> 6)</t>
    </r>
  </si>
  <si>
    <r>
      <t>DVEA</t>
    </r>
    <r>
      <rPr>
        <sz val="8"/>
        <rFont val="Arial"/>
        <family val="2"/>
      </rPr>
      <t xml:space="preserve"> 7)</t>
    </r>
  </si>
  <si>
    <t>2) - odklad = akce, která je v pořadníku již z loňského roku, A = nově zařazená akce</t>
  </si>
  <si>
    <t>4) - termíny vyřízení stavebního povolení nebo výběrového řízení jsou nejdříve možné.</t>
  </si>
  <si>
    <t>5) - podle pravidel MZe je závaznost nejvyšších priorit podmíněna spolufincováním kraje ve výši min. 10 % investičních nákladů s tím, že přednostně budou řešeny akce s nejvyšším krajským spolufinancováním. Příslib o spolufinancování z rozpočtu kraje musí být při projednání doložen kladným stanoviskem schváleným v ZK.</t>
  </si>
  <si>
    <t>6) - ZÚV = zvláštní účet vod kraje Vysočina, kde jsou shromažďovány poplatky za odběr podzemní vody</t>
  </si>
  <si>
    <t>7) - DVEA = dotační titul na drobné vodohospodářské ekologické akce kraje Vysočina podle platných zásad</t>
  </si>
  <si>
    <t>1) - IN = investiční náklady před výběrovým řízením</t>
  </si>
  <si>
    <t>15% kraj</t>
  </si>
  <si>
    <t>40 trvale bydlících obyv., 250 EO (Akademie věd, aj.), ČOV bez dotace</t>
  </si>
  <si>
    <t>3) - podle metodiky MZe k zařazení jednotlivých staveb do kategorií je nutné stavby rozdělit rovnoměrně podle finančních objemů do kategorií 1 - 3. U staveb zařazených do kategorie 1 tj. nejvyšší důležitosti je třeba uvést stav připravenoti.</t>
  </si>
  <si>
    <t>Vodojem na p.č. 52, k.ú. Krahulčí</t>
  </si>
  <si>
    <t>Svaz vodovodů a kanalizací Žďársko</t>
  </si>
  <si>
    <t>VODOVODY A KANALIZACE, svazek obcí Třebíč</t>
  </si>
  <si>
    <t>Vodovod Otín - rozšíření zdrojů, akumulace a čerpání</t>
  </si>
  <si>
    <t>Velká Bíteš - zajištění zásobování pitnou vodou (S01)</t>
  </si>
  <si>
    <t>Vodovodní svazek Mrákotín - Krahulčí</t>
  </si>
  <si>
    <t xml:space="preserve">Obec Plandry, VDJ + ÚV Plandry </t>
  </si>
  <si>
    <t>HB</t>
  </si>
  <si>
    <t>JI</t>
  </si>
  <si>
    <t>PE</t>
  </si>
  <si>
    <t>TR</t>
  </si>
  <si>
    <t>ZR</t>
  </si>
  <si>
    <r>
      <t xml:space="preserve">Zař. do seznamu </t>
    </r>
    <r>
      <rPr>
        <sz val="8"/>
        <rFont val="Arial CE"/>
        <family val="0"/>
      </rPr>
      <t>2</t>
    </r>
    <r>
      <rPr>
        <i/>
        <sz val="8"/>
        <rFont val="Arial CE"/>
        <family val="0"/>
      </rPr>
      <t>)</t>
    </r>
  </si>
  <si>
    <r>
      <t xml:space="preserve">Připravenost - stav. pov. </t>
    </r>
    <r>
      <rPr>
        <sz val="8"/>
        <rFont val="Arial CE"/>
        <family val="0"/>
      </rPr>
      <t>4)</t>
    </r>
  </si>
  <si>
    <r>
      <t>Připravenost - výb. řízení</t>
    </r>
    <r>
      <rPr>
        <sz val="8"/>
        <rFont val="Arial CE"/>
        <family val="0"/>
      </rPr>
      <t xml:space="preserve"> 4)</t>
    </r>
  </si>
  <si>
    <t>IN na 1 řeš. ob. (Kč)</t>
  </si>
  <si>
    <t>souvisí s žádostí "Vodovodní přivaděč Ratibořicko"</t>
  </si>
  <si>
    <t>souvisí s žádostmi "Vodovod Boňov, Ratibořice, Vacenovice" a "Vodovod Štěpánovice"</t>
  </si>
  <si>
    <t>Pořadí žádostí je dle kategorie (sl. č. 13). Další řazení je již podle okresu a názvu investora.</t>
  </si>
  <si>
    <t>Kritéria hodnocení:</t>
  </si>
  <si>
    <t>1 - zařazení do seznamu - přednost mají akce, které mají odklad</t>
  </si>
  <si>
    <t>2 - připravenost - stavební povolení - přednost mají akce, které mají vydané stavební povolení v právní moci</t>
  </si>
  <si>
    <t>3 - poznámka - přednost mají akce, které musí řešit nouzové zásobování pitnou vodou, mají výjimku pro nadlimitní ukazatele, realizace proběhne souběžně s jinou akcí, aj.</t>
  </si>
  <si>
    <t>4 - připravenost - výběrové řízení - přednost mají akce, které mají vybraného dodavatele prací</t>
  </si>
  <si>
    <t>5 - IN (mil. Kč) - přednost mají akce, u kterých jsou nižší náklady. Akce s vyššími náklady doporučujeme řešit v rámci evropských fondů (OPŽP, PRV)</t>
  </si>
  <si>
    <t>6 - IN na 1 řešeného obyvatele - přednost mají akce, u kterých jsou investiční náklady na 1 řešeného obyvatele nižší</t>
  </si>
  <si>
    <t>vodovody - podprogram 129 182</t>
  </si>
  <si>
    <t>kanalizace - podpr. 129 183</t>
  </si>
  <si>
    <t>Kraj Vysočina - žádosti o fin. podporu v rámci programu 129 180 "Výstavba a obnova infrastruktury vodovodů a kanalizací II" registrovaných na MZe ČR k 31. 1. 2009</t>
  </si>
  <si>
    <t xml:space="preserve">počet stran: 2 </t>
  </si>
  <si>
    <t>RK-19-2009-43,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</si>
</sst>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0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i/>
      <sz val="10"/>
      <name val="Arial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8"/>
      <name val="Arial CE"/>
      <family val="0"/>
    </font>
    <font>
      <sz val="8"/>
      <name val="Arial"/>
      <family val="2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 horizontal="left" vertical="center" wrapText="1"/>
      <protection/>
    </xf>
    <xf numFmtId="0" fontId="7" fillId="0" borderId="0" xfId="19" applyFont="1" applyBorder="1" applyAlignment="1">
      <alignment horizontal="right"/>
      <protection/>
    </xf>
    <xf numFmtId="164" fontId="7" fillId="0" borderId="3" xfId="19" applyNumberFormat="1" applyFont="1" applyBorder="1" applyAlignment="1">
      <alignment horizontal="right"/>
      <protection/>
    </xf>
    <xf numFmtId="0" fontId="0" fillId="0" borderId="0" xfId="19" applyFont="1" applyBorder="1" applyAlignment="1">
      <alignment horizontal="left"/>
      <protection/>
    </xf>
    <xf numFmtId="16" fontId="8" fillId="0" borderId="0" xfId="19" applyNumberFormat="1" applyFont="1" applyBorder="1" applyAlignment="1">
      <alignment horizontal="right"/>
      <protection/>
    </xf>
    <xf numFmtId="164" fontId="8" fillId="0" borderId="4" xfId="19" applyNumberFormat="1" applyFont="1" applyBorder="1" applyAlignment="1">
      <alignment horizontal="right"/>
      <protection/>
    </xf>
    <xf numFmtId="164" fontId="7" fillId="0" borderId="5" xfId="19" applyNumberFormat="1" applyFont="1" applyBorder="1" applyAlignment="1">
      <alignment horizontal="center"/>
      <protection/>
    </xf>
    <xf numFmtId="0" fontId="7" fillId="0" borderId="6" xfId="19" applyFont="1" applyBorder="1" applyAlignment="1">
      <alignment horizontal="center"/>
      <protection/>
    </xf>
    <xf numFmtId="9" fontId="7" fillId="0" borderId="7" xfId="19" applyNumberFormat="1" applyFont="1" applyBorder="1" applyAlignment="1">
      <alignment horizontal="center"/>
      <protection/>
    </xf>
    <xf numFmtId="0" fontId="7" fillId="0" borderId="8" xfId="19" applyFont="1" applyBorder="1" applyAlignment="1">
      <alignment horizontal="center"/>
      <protection/>
    </xf>
    <xf numFmtId="164" fontId="7" fillId="0" borderId="9" xfId="19" applyNumberFormat="1" applyFont="1" applyBorder="1" applyAlignment="1">
      <alignment horizontal="right"/>
      <protection/>
    </xf>
    <xf numFmtId="164" fontId="8" fillId="0" borderId="1" xfId="19" applyNumberFormat="1" applyFont="1" applyBorder="1" applyAlignment="1">
      <alignment horizontal="right"/>
      <protection/>
    </xf>
    <xf numFmtId="164" fontId="8" fillId="0" borderId="10" xfId="19" applyNumberFormat="1" applyFont="1" applyBorder="1" applyAlignment="1">
      <alignment horizontal="right"/>
      <protection/>
    </xf>
    <xf numFmtId="2" fontId="8" fillId="0" borderId="11" xfId="19" applyNumberFormat="1" applyFont="1" applyBorder="1" applyAlignment="1">
      <alignment horizontal="right"/>
      <protection/>
    </xf>
    <xf numFmtId="0" fontId="8" fillId="0" borderId="12" xfId="19" applyFont="1" applyBorder="1" applyAlignment="1">
      <alignment horizontal="center"/>
      <protection/>
    </xf>
    <xf numFmtId="164" fontId="7" fillId="0" borderId="13" xfId="19" applyNumberFormat="1" applyFont="1" applyBorder="1" applyAlignment="1">
      <alignment horizontal="right"/>
      <protection/>
    </xf>
    <xf numFmtId="2" fontId="8" fillId="0" borderId="14" xfId="19" applyNumberFormat="1" applyFont="1" applyBorder="1" applyAlignment="1">
      <alignment horizontal="right"/>
      <protection/>
    </xf>
    <xf numFmtId="0" fontId="8" fillId="0" borderId="15" xfId="19" applyFont="1" applyBorder="1" applyAlignment="1">
      <alignment horizontal="center"/>
      <protection/>
    </xf>
    <xf numFmtId="164" fontId="7" fillId="0" borderId="0" xfId="19" applyNumberFormat="1" applyFont="1" applyBorder="1" applyAlignment="1">
      <alignment horizontal="center"/>
      <protection/>
    </xf>
    <xf numFmtId="164" fontId="7" fillId="0" borderId="5" xfId="19" applyNumberFormat="1" applyFont="1" applyFill="1" applyBorder="1" applyAlignment="1">
      <alignment horizontal="right"/>
      <protection/>
    </xf>
    <xf numFmtId="0" fontId="8" fillId="0" borderId="0" xfId="19" applyFont="1" applyBorder="1" applyAlignment="1">
      <alignment horizontal="center"/>
      <protection/>
    </xf>
    <xf numFmtId="49" fontId="1" fillId="0" borderId="2" xfId="19" applyNumberFormat="1" applyFont="1" applyFill="1" applyBorder="1" applyAlignment="1">
      <alignment horizontal="center" vertical="center" wrapText="1"/>
      <protection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0" borderId="2" xfId="19" applyNumberFormat="1" applyFont="1" applyBorder="1" applyAlignment="1">
      <alignment horizontal="right" vertical="center" wrapText="1"/>
      <protection/>
    </xf>
    <xf numFmtId="3" fontId="1" fillId="0" borderId="1" xfId="19" applyNumberFormat="1" applyFont="1" applyBorder="1" applyAlignment="1">
      <alignment horizontal="right" vertical="center" wrapText="1"/>
      <protection/>
    </xf>
    <xf numFmtId="3" fontId="1" fillId="0" borderId="16" xfId="19" applyNumberFormat="1" applyFont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" fontId="6" fillId="0" borderId="0" xfId="0" applyNumberFormat="1" applyFont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1" fillId="0" borderId="17" xfId="19" applyBorder="1" applyAlignment="1">
      <alignment horizontal="center"/>
      <protection/>
    </xf>
    <xf numFmtId="0" fontId="1" fillId="0" borderId="0" xfId="19" applyFont="1" applyBorder="1" applyAlignment="1">
      <alignment horizontal="center" vertical="center" wrapText="1"/>
      <protection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1" fillId="0" borderId="18" xfId="19" applyBorder="1" applyAlignment="1">
      <alignment horizontal="center"/>
      <protection/>
    </xf>
    <xf numFmtId="49" fontId="1" fillId="0" borderId="2" xfId="19" applyNumberFormat="1" applyFont="1" applyFill="1" applyBorder="1" applyAlignment="1">
      <alignment horizontal="center" vertical="center"/>
      <protection/>
    </xf>
    <xf numFmtId="49" fontId="1" fillId="0" borderId="2" xfId="19" applyNumberFormat="1" applyFont="1" applyFill="1" applyBorder="1" applyAlignment="1">
      <alignment horizontal="center" vertical="center" wrapText="1"/>
      <protection/>
    </xf>
    <xf numFmtId="49" fontId="1" fillId="0" borderId="2" xfId="19" applyNumberFormat="1" applyFont="1" applyFill="1" applyBorder="1" applyAlignment="1">
      <alignment horizontal="left" vertical="center" wrapText="1"/>
      <protection/>
    </xf>
    <xf numFmtId="0" fontId="1" fillId="0" borderId="2" xfId="19" applyFont="1" applyFill="1" applyBorder="1" applyAlignment="1">
      <alignment horizontal="center" vertical="center" wrapText="1"/>
      <protection/>
    </xf>
    <xf numFmtId="49" fontId="1" fillId="0" borderId="2" xfId="19" applyNumberFormat="1" applyFont="1" applyFill="1" applyBorder="1" applyAlignment="1">
      <alignment horizontal="left" vertical="center" wrapText="1"/>
      <protection/>
    </xf>
    <xf numFmtId="3" fontId="1" fillId="0" borderId="2" xfId="19" applyNumberFormat="1" applyFont="1" applyFill="1" applyBorder="1" applyAlignment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/>
    </xf>
    <xf numFmtId="49" fontId="1" fillId="0" borderId="2" xfId="19" applyNumberFormat="1" applyFont="1" applyBorder="1" applyAlignment="1">
      <alignment horizontal="center" vertical="center"/>
      <protection/>
    </xf>
    <xf numFmtId="3" fontId="1" fillId="0" borderId="2" xfId="19" applyNumberFormat="1" applyFont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1" xfId="19" applyNumberFormat="1" applyFont="1" applyFill="1" applyBorder="1" applyAlignment="1">
      <alignment horizontal="center" vertical="center"/>
      <protection/>
    </xf>
    <xf numFmtId="49" fontId="1" fillId="0" borderId="1" xfId="19" applyNumberFormat="1" applyFont="1" applyFill="1" applyBorder="1" applyAlignment="1">
      <alignment horizontal="left" vertical="center" wrapText="1"/>
      <protection/>
    </xf>
    <xf numFmtId="49" fontId="1" fillId="0" borderId="19" xfId="19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49" fontId="1" fillId="0" borderId="16" xfId="19" applyNumberFormat="1" applyFont="1" applyFill="1" applyBorder="1" applyAlignment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19" applyNumberFormat="1" applyFont="1" applyBorder="1" applyAlignment="1">
      <alignment horizontal="center" vertical="center"/>
      <protection/>
    </xf>
    <xf numFmtId="3" fontId="1" fillId="0" borderId="1" xfId="19" applyNumberFormat="1" applyFont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1" fillId="0" borderId="15" xfId="19" applyNumberFormat="1" applyFont="1" applyFill="1" applyBorder="1" applyAlignment="1">
      <alignment horizontal="center" vertical="center" wrapText="1"/>
      <protection/>
    </xf>
    <xf numFmtId="1" fontId="2" fillId="0" borderId="5" xfId="0" applyNumberFormat="1" applyFont="1" applyBorder="1" applyAlignment="1">
      <alignment horizontal="center"/>
    </xf>
    <xf numFmtId="49" fontId="2" fillId="0" borderId="20" xfId="19" applyNumberFormat="1" applyFont="1" applyBorder="1" applyAlignment="1">
      <alignment horizontal="center" vertical="center" wrapText="1"/>
      <protection/>
    </xf>
    <xf numFmtId="49" fontId="2" fillId="0" borderId="21" xfId="19" applyNumberFormat="1" applyFont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49" fontId="5" fillId="0" borderId="21" xfId="19" applyNumberFormat="1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49" fontId="1" fillId="0" borderId="16" xfId="19" applyNumberFormat="1" applyFont="1" applyFill="1" applyBorder="1" applyAlignment="1">
      <alignment horizontal="center" vertical="center" wrapText="1"/>
      <protection/>
    </xf>
    <xf numFmtId="49" fontId="1" fillId="0" borderId="16" xfId="19" applyNumberFormat="1" applyFont="1" applyFill="1" applyBorder="1" applyAlignment="1">
      <alignment horizontal="left" vertical="center" wrapText="1"/>
      <protection/>
    </xf>
    <xf numFmtId="3" fontId="1" fillId="0" borderId="16" xfId="19" applyNumberFormat="1" applyFont="1" applyBorder="1" applyAlignment="1">
      <alignment horizontal="center" vertical="center" wrapText="1"/>
      <protection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3" fontId="1" fillId="0" borderId="16" xfId="19" applyNumberFormat="1" applyFont="1" applyFill="1" applyBorder="1" applyAlignment="1">
      <alignment horizontal="center" vertical="center" wrapText="1"/>
      <protection/>
    </xf>
    <xf numFmtId="1" fontId="2" fillId="0" borderId="2" xfId="19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/>
    </xf>
    <xf numFmtId="1" fontId="13" fillId="0" borderId="0" xfId="19" applyNumberFormat="1" applyFont="1" applyFill="1" applyBorder="1" applyAlignment="1">
      <alignment horizontal="center" vertical="center"/>
      <protection/>
    </xf>
    <xf numFmtId="1" fontId="15" fillId="0" borderId="0" xfId="0" applyNumberFormat="1" applyFont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64" fontId="7" fillId="0" borderId="23" xfId="19" applyNumberFormat="1" applyFont="1" applyBorder="1" applyAlignment="1">
      <alignment horizontal="right"/>
      <protection/>
    </xf>
    <xf numFmtId="2" fontId="7" fillId="0" borderId="24" xfId="19" applyNumberFormat="1" applyFont="1" applyFill="1" applyBorder="1" applyAlignment="1">
      <alignment horizontal="right"/>
      <protection/>
    </xf>
    <xf numFmtId="164" fontId="7" fillId="0" borderId="25" xfId="19" applyNumberFormat="1" applyFont="1" applyBorder="1" applyAlignment="1">
      <alignment horizontal="right"/>
      <protection/>
    </xf>
    <xf numFmtId="164" fontId="8" fillId="0" borderId="26" xfId="19" applyNumberFormat="1" applyFont="1" applyBorder="1" applyAlignment="1">
      <alignment horizontal="right"/>
      <protection/>
    </xf>
    <xf numFmtId="164" fontId="8" fillId="0" borderId="27" xfId="19" applyNumberFormat="1" applyFont="1" applyBorder="1" applyAlignment="1">
      <alignment horizontal="right"/>
      <protection/>
    </xf>
    <xf numFmtId="164" fontId="7" fillId="0" borderId="8" xfId="19" applyNumberFormat="1" applyFont="1" applyFill="1" applyBorder="1" applyAlignment="1">
      <alignment horizontal="right"/>
      <protection/>
    </xf>
    <xf numFmtId="1" fontId="2" fillId="0" borderId="17" xfId="0" applyNumberFormat="1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64" fontId="7" fillId="0" borderId="7" xfId="19" applyNumberFormat="1" applyFont="1" applyBorder="1" applyAlignment="1">
      <alignment horizontal="right"/>
      <protection/>
    </xf>
    <xf numFmtId="0" fontId="1" fillId="0" borderId="28" xfId="19" applyBorder="1" applyAlignment="1">
      <alignment horizontal="center"/>
      <protection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19" applyNumberFormat="1" applyFont="1" applyFill="1" applyBorder="1" applyAlignment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19" applyNumberFormat="1" applyFont="1" applyFill="1" applyBorder="1" applyAlignment="1">
      <alignment horizontal="center" vertical="center" wrapText="1"/>
      <protection/>
    </xf>
    <xf numFmtId="49" fontId="2" fillId="0" borderId="19" xfId="19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9" fillId="0" borderId="0" xfId="1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" fontId="4" fillId="0" borderId="7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49" fontId="1" fillId="0" borderId="11" xfId="19" applyNumberFormat="1" applyFont="1" applyFill="1" applyBorder="1" applyAlignment="1">
      <alignment horizontal="center" vertical="center" textRotation="90"/>
      <protection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49" fontId="1" fillId="0" borderId="11" xfId="19" applyNumberFormat="1" applyFont="1" applyBorder="1" applyAlignment="1">
      <alignment horizontal="center" vertical="center" textRotation="90"/>
      <protection/>
    </xf>
    <xf numFmtId="49" fontId="1" fillId="0" borderId="29" xfId="19" applyNumberFormat="1" applyFont="1" applyBorder="1" applyAlignment="1">
      <alignment horizontal="center" vertical="center" textRotation="90"/>
      <protection/>
    </xf>
    <xf numFmtId="0" fontId="0" fillId="0" borderId="29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19" applyFont="1" applyBorder="1" applyAlignment="1">
      <alignment horizontal="left" wrapText="1"/>
      <protection/>
    </xf>
    <xf numFmtId="0" fontId="10" fillId="0" borderId="0" xfId="0" applyFont="1" applyAlignment="1">
      <alignment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workbookViewId="0" topLeftCell="E1">
      <selection activeCell="N1" sqref="N1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6.28125" style="36" customWidth="1"/>
    <col min="4" max="4" width="26.421875" style="0" customWidth="1"/>
    <col min="5" max="5" width="33.421875" style="0" customWidth="1"/>
    <col min="6" max="7" width="8.28125" style="0" customWidth="1"/>
    <col min="8" max="8" width="40.57421875" style="0" customWidth="1"/>
    <col min="9" max="15" width="8.28125" style="0" customWidth="1"/>
    <col min="16" max="16" width="9.140625" style="40" customWidth="1"/>
  </cols>
  <sheetData>
    <row r="1" ht="15">
      <c r="N1" s="128" t="s">
        <v>147</v>
      </c>
    </row>
    <row r="2" ht="15">
      <c r="N2" s="128" t="s">
        <v>146</v>
      </c>
    </row>
    <row r="3" spans="1:15" ht="25.5" customHeight="1">
      <c r="A3" s="131" t="s">
        <v>145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36"/>
    </row>
    <row r="4" spans="1:16" s="42" customFormat="1" ht="13.5" customHeight="1" thickBot="1">
      <c r="A4" s="102">
        <v>1</v>
      </c>
      <c r="B4" s="102">
        <v>2</v>
      </c>
      <c r="C4" s="101" t="s">
        <v>99</v>
      </c>
      <c r="D4" s="103">
        <v>4</v>
      </c>
      <c r="E4" s="104">
        <v>5</v>
      </c>
      <c r="F4" s="104">
        <v>6</v>
      </c>
      <c r="G4" s="103">
        <v>7</v>
      </c>
      <c r="H4" s="104">
        <v>8</v>
      </c>
      <c r="I4" s="104">
        <v>9</v>
      </c>
      <c r="J4" s="104">
        <v>10</v>
      </c>
      <c r="K4" s="104">
        <v>11</v>
      </c>
      <c r="L4" s="104">
        <v>12</v>
      </c>
      <c r="M4" s="104">
        <v>13</v>
      </c>
      <c r="N4" s="103">
        <v>14</v>
      </c>
      <c r="O4" s="43"/>
      <c r="P4" s="44"/>
    </row>
    <row r="5" spans="1:15" s="47" customFormat="1" ht="13.5" customHeight="1" thickBot="1">
      <c r="A5" s="134" t="s">
        <v>136</v>
      </c>
      <c r="B5" s="135"/>
      <c r="C5" s="135"/>
      <c r="D5" s="135"/>
      <c r="E5" s="136"/>
      <c r="F5" s="113">
        <v>1</v>
      </c>
      <c r="G5" s="75">
        <v>2</v>
      </c>
      <c r="H5" s="75">
        <v>3</v>
      </c>
      <c r="I5" s="75">
        <v>4</v>
      </c>
      <c r="J5" s="75">
        <v>5</v>
      </c>
      <c r="K5" s="114">
        <v>6</v>
      </c>
      <c r="L5" s="111"/>
      <c r="M5" s="112"/>
      <c r="N5" s="112"/>
      <c r="O5" s="48"/>
    </row>
    <row r="6" spans="1:16" ht="50.25" customHeight="1" thickBot="1">
      <c r="A6" s="76" t="s">
        <v>54</v>
      </c>
      <c r="B6" s="77" t="s">
        <v>55</v>
      </c>
      <c r="C6" s="78" t="s">
        <v>0</v>
      </c>
      <c r="D6" s="78" t="s">
        <v>1</v>
      </c>
      <c r="E6" s="79" t="s">
        <v>2</v>
      </c>
      <c r="F6" s="79" t="s">
        <v>129</v>
      </c>
      <c r="G6" s="79" t="s">
        <v>130</v>
      </c>
      <c r="H6" s="79" t="s">
        <v>3</v>
      </c>
      <c r="I6" s="79" t="s">
        <v>131</v>
      </c>
      <c r="J6" s="80" t="s">
        <v>103</v>
      </c>
      <c r="K6" s="81" t="s">
        <v>132</v>
      </c>
      <c r="L6" s="81" t="s">
        <v>53</v>
      </c>
      <c r="M6" s="79" t="s">
        <v>104</v>
      </c>
      <c r="N6" s="82" t="s">
        <v>105</v>
      </c>
      <c r="P6"/>
    </row>
    <row r="7" spans="1:16" ht="25.5" customHeight="1">
      <c r="A7" s="140" t="s">
        <v>143</v>
      </c>
      <c r="B7" s="70">
        <v>1</v>
      </c>
      <c r="C7" s="1" t="s">
        <v>124</v>
      </c>
      <c r="D7" s="5" t="s">
        <v>4</v>
      </c>
      <c r="E7" s="5" t="s">
        <v>5</v>
      </c>
      <c r="F7" s="1" t="s">
        <v>6</v>
      </c>
      <c r="G7" s="32" t="s">
        <v>65</v>
      </c>
      <c r="H7" s="65"/>
      <c r="I7" s="32" t="s">
        <v>65</v>
      </c>
      <c r="J7" s="117">
        <v>5.17</v>
      </c>
      <c r="K7" s="38">
        <f aca="true" t="shared" si="0" ref="K7:K34">J7*1000000/L7</f>
        <v>64625</v>
      </c>
      <c r="L7" s="71">
        <v>80</v>
      </c>
      <c r="M7" s="86">
        <v>1</v>
      </c>
      <c r="N7" s="126" t="s">
        <v>65</v>
      </c>
      <c r="P7"/>
    </row>
    <row r="8" spans="1:16" ht="25.5" customHeight="1">
      <c r="A8" s="141"/>
      <c r="B8" s="59">
        <v>2</v>
      </c>
      <c r="C8" s="2" t="s">
        <v>124</v>
      </c>
      <c r="D8" s="6" t="s">
        <v>7</v>
      </c>
      <c r="E8" s="6" t="s">
        <v>8</v>
      </c>
      <c r="F8" s="2" t="s">
        <v>6</v>
      </c>
      <c r="G8" s="31" t="s">
        <v>65</v>
      </c>
      <c r="H8" s="54" t="s">
        <v>82</v>
      </c>
      <c r="I8" s="31" t="s">
        <v>65</v>
      </c>
      <c r="J8" s="118">
        <v>2.347</v>
      </c>
      <c r="K8" s="37">
        <f t="shared" si="0"/>
        <v>14577.639751552795</v>
      </c>
      <c r="L8" s="60">
        <v>161</v>
      </c>
      <c r="M8" s="87">
        <v>1</v>
      </c>
      <c r="N8" s="127" t="s">
        <v>65</v>
      </c>
      <c r="P8"/>
    </row>
    <row r="9" spans="1:16" ht="25.5" customHeight="1">
      <c r="A9" s="141"/>
      <c r="B9" s="59">
        <v>3</v>
      </c>
      <c r="C9" s="2" t="s">
        <v>125</v>
      </c>
      <c r="D9" s="6" t="s">
        <v>14</v>
      </c>
      <c r="E9" s="6" t="s">
        <v>15</v>
      </c>
      <c r="F9" s="2" t="s">
        <v>6</v>
      </c>
      <c r="G9" s="31" t="s">
        <v>65</v>
      </c>
      <c r="H9" s="54"/>
      <c r="I9" s="31" t="s">
        <v>76</v>
      </c>
      <c r="J9" s="118">
        <v>3.845</v>
      </c>
      <c r="K9" s="37">
        <f t="shared" si="0"/>
        <v>9961.139896373057</v>
      </c>
      <c r="L9" s="60">
        <v>386</v>
      </c>
      <c r="M9" s="87">
        <v>1</v>
      </c>
      <c r="N9" s="127" t="s">
        <v>65</v>
      </c>
      <c r="P9"/>
    </row>
    <row r="10" spans="1:16" ht="25.5" customHeight="1">
      <c r="A10" s="141"/>
      <c r="B10" s="59">
        <v>4</v>
      </c>
      <c r="C10" s="2" t="s">
        <v>125</v>
      </c>
      <c r="D10" s="6" t="s">
        <v>122</v>
      </c>
      <c r="E10" s="6" t="s">
        <v>117</v>
      </c>
      <c r="F10" s="2" t="s">
        <v>11</v>
      </c>
      <c r="G10" s="61" t="s">
        <v>65</v>
      </c>
      <c r="H10" s="6"/>
      <c r="I10" s="61" t="s">
        <v>76</v>
      </c>
      <c r="J10" s="118">
        <v>2.315</v>
      </c>
      <c r="K10" s="37">
        <f t="shared" si="0"/>
        <v>3518.2370820668693</v>
      </c>
      <c r="L10" s="58">
        <v>658</v>
      </c>
      <c r="M10" s="87">
        <v>1</v>
      </c>
      <c r="N10" s="127" t="s">
        <v>65</v>
      </c>
      <c r="P10"/>
    </row>
    <row r="11" spans="1:16" ht="25.5" customHeight="1">
      <c r="A11" s="141"/>
      <c r="B11" s="59">
        <v>5</v>
      </c>
      <c r="C11" s="2" t="s">
        <v>126</v>
      </c>
      <c r="D11" s="6" t="s">
        <v>19</v>
      </c>
      <c r="E11" s="6" t="s">
        <v>20</v>
      </c>
      <c r="F11" s="2" t="s">
        <v>6</v>
      </c>
      <c r="G11" s="31" t="s">
        <v>65</v>
      </c>
      <c r="H11" s="54"/>
      <c r="I11" s="31" t="s">
        <v>65</v>
      </c>
      <c r="J11" s="118">
        <v>3.34</v>
      </c>
      <c r="K11" s="37">
        <f t="shared" si="0"/>
        <v>34081.63265306123</v>
      </c>
      <c r="L11" s="60">
        <v>98</v>
      </c>
      <c r="M11" s="87">
        <v>1</v>
      </c>
      <c r="N11" s="127" t="s">
        <v>65</v>
      </c>
      <c r="P11"/>
    </row>
    <row r="12" spans="1:16" ht="25.5" customHeight="1">
      <c r="A12" s="141"/>
      <c r="B12" s="59">
        <v>6</v>
      </c>
      <c r="C12" s="2" t="s">
        <v>126</v>
      </c>
      <c r="D12" s="6" t="s">
        <v>21</v>
      </c>
      <c r="E12" s="6" t="s">
        <v>22</v>
      </c>
      <c r="F12" s="2" t="s">
        <v>11</v>
      </c>
      <c r="G12" s="61" t="s">
        <v>65</v>
      </c>
      <c r="H12" s="6"/>
      <c r="I12" s="61" t="s">
        <v>68</v>
      </c>
      <c r="J12" s="118">
        <v>6</v>
      </c>
      <c r="K12" s="37">
        <f t="shared" si="0"/>
        <v>50000</v>
      </c>
      <c r="L12" s="58">
        <v>120</v>
      </c>
      <c r="M12" s="87">
        <v>1</v>
      </c>
      <c r="N12" s="127" t="s">
        <v>65</v>
      </c>
      <c r="P12"/>
    </row>
    <row r="13" spans="1:16" ht="25.5" customHeight="1">
      <c r="A13" s="141"/>
      <c r="B13" s="59">
        <v>7</v>
      </c>
      <c r="C13" s="2" t="s">
        <v>126</v>
      </c>
      <c r="D13" s="6" t="s">
        <v>17</v>
      </c>
      <c r="E13" s="6" t="s">
        <v>18</v>
      </c>
      <c r="F13" s="2" t="s">
        <v>11</v>
      </c>
      <c r="G13" s="61" t="s">
        <v>65</v>
      </c>
      <c r="H13" s="6" t="s">
        <v>100</v>
      </c>
      <c r="I13" s="61" t="s">
        <v>65</v>
      </c>
      <c r="J13" s="118">
        <v>11.27</v>
      </c>
      <c r="K13" s="37">
        <f t="shared" si="0"/>
        <v>86692.30769230769</v>
      </c>
      <c r="L13" s="58">
        <v>130</v>
      </c>
      <c r="M13" s="87">
        <v>1</v>
      </c>
      <c r="N13" s="127" t="s">
        <v>65</v>
      </c>
      <c r="P13"/>
    </row>
    <row r="14" spans="1:16" ht="25.5" customHeight="1">
      <c r="A14" s="141"/>
      <c r="B14" s="59">
        <v>8</v>
      </c>
      <c r="C14" s="2" t="s">
        <v>127</v>
      </c>
      <c r="D14" s="6" t="s">
        <v>32</v>
      </c>
      <c r="E14" s="6" t="s">
        <v>33</v>
      </c>
      <c r="F14" s="2" t="s">
        <v>11</v>
      </c>
      <c r="G14" s="61" t="s">
        <v>65</v>
      </c>
      <c r="H14" s="6" t="s">
        <v>115</v>
      </c>
      <c r="I14" s="61" t="s">
        <v>65</v>
      </c>
      <c r="J14" s="118">
        <v>7.4</v>
      </c>
      <c r="K14" s="37">
        <f t="shared" si="0"/>
        <v>29600</v>
      </c>
      <c r="L14" s="58">
        <v>250</v>
      </c>
      <c r="M14" s="87">
        <v>1</v>
      </c>
      <c r="N14" s="127" t="s">
        <v>65</v>
      </c>
      <c r="P14"/>
    </row>
    <row r="15" spans="1:16" ht="25.5" customHeight="1">
      <c r="A15" s="141"/>
      <c r="B15" s="59">
        <v>9</v>
      </c>
      <c r="C15" s="2" t="s">
        <v>127</v>
      </c>
      <c r="D15" s="6" t="s">
        <v>26</v>
      </c>
      <c r="E15" s="6" t="s">
        <v>27</v>
      </c>
      <c r="F15" s="2" t="s">
        <v>11</v>
      </c>
      <c r="G15" s="61" t="s">
        <v>65</v>
      </c>
      <c r="H15" s="62"/>
      <c r="I15" s="61" t="s">
        <v>68</v>
      </c>
      <c r="J15" s="118">
        <v>4.402</v>
      </c>
      <c r="K15" s="37">
        <f t="shared" si="0"/>
        <v>25894.117647058825</v>
      </c>
      <c r="L15" s="58">
        <v>170</v>
      </c>
      <c r="M15" s="87">
        <v>1</v>
      </c>
      <c r="N15" s="127" t="s">
        <v>65</v>
      </c>
      <c r="P15"/>
    </row>
    <row r="16" spans="1:16" ht="25.5" customHeight="1">
      <c r="A16" s="141"/>
      <c r="B16" s="59">
        <v>10</v>
      </c>
      <c r="C16" s="2" t="s">
        <v>128</v>
      </c>
      <c r="D16" s="6" t="s">
        <v>34</v>
      </c>
      <c r="E16" s="6" t="s">
        <v>120</v>
      </c>
      <c r="F16" s="2" t="s">
        <v>11</v>
      </c>
      <c r="G16" s="61" t="s">
        <v>65</v>
      </c>
      <c r="H16" s="6"/>
      <c r="I16" s="31" t="s">
        <v>84</v>
      </c>
      <c r="J16" s="118">
        <v>2.73</v>
      </c>
      <c r="K16" s="37">
        <f t="shared" si="0"/>
        <v>8029.411764705882</v>
      </c>
      <c r="L16" s="58">
        <v>340</v>
      </c>
      <c r="M16" s="87">
        <v>1</v>
      </c>
      <c r="N16" s="127" t="s">
        <v>65</v>
      </c>
      <c r="P16"/>
    </row>
    <row r="17" spans="1:16" ht="25.5" customHeight="1">
      <c r="A17" s="141"/>
      <c r="B17" s="59">
        <v>11</v>
      </c>
      <c r="C17" s="2" t="s">
        <v>128</v>
      </c>
      <c r="D17" s="41" t="s">
        <v>41</v>
      </c>
      <c r="E17" s="6" t="s">
        <v>42</v>
      </c>
      <c r="F17" s="3" t="s">
        <v>11</v>
      </c>
      <c r="G17" s="63" t="s">
        <v>65</v>
      </c>
      <c r="H17" s="41" t="s">
        <v>86</v>
      </c>
      <c r="I17" s="63" t="s">
        <v>68</v>
      </c>
      <c r="J17" s="119">
        <v>4.21</v>
      </c>
      <c r="K17" s="37">
        <f t="shared" si="0"/>
        <v>76545.45454545454</v>
      </c>
      <c r="L17" s="58">
        <v>55</v>
      </c>
      <c r="M17" s="88">
        <v>1</v>
      </c>
      <c r="N17" s="127" t="s">
        <v>65</v>
      </c>
      <c r="P17"/>
    </row>
    <row r="18" spans="1:16" ht="25.5" customHeight="1">
      <c r="A18" s="141"/>
      <c r="B18" s="59">
        <v>12</v>
      </c>
      <c r="C18" s="2" t="s">
        <v>128</v>
      </c>
      <c r="D18" s="41" t="s">
        <v>39</v>
      </c>
      <c r="E18" s="6" t="s">
        <v>40</v>
      </c>
      <c r="F18" s="3" t="s">
        <v>11</v>
      </c>
      <c r="G18" s="63" t="s">
        <v>65</v>
      </c>
      <c r="H18" s="41" t="s">
        <v>67</v>
      </c>
      <c r="I18" s="63" t="s">
        <v>76</v>
      </c>
      <c r="J18" s="119">
        <v>2.4</v>
      </c>
      <c r="K18" s="37">
        <f t="shared" si="0"/>
        <v>24000</v>
      </c>
      <c r="L18" s="58">
        <v>100</v>
      </c>
      <c r="M18" s="88">
        <v>1</v>
      </c>
      <c r="N18" s="127" t="s">
        <v>65</v>
      </c>
      <c r="P18"/>
    </row>
    <row r="19" spans="1:16" ht="25.5" customHeight="1">
      <c r="A19" s="141"/>
      <c r="B19" s="59">
        <v>13</v>
      </c>
      <c r="C19" s="2" t="s">
        <v>128</v>
      </c>
      <c r="D19" s="41" t="s">
        <v>37</v>
      </c>
      <c r="E19" s="6" t="s">
        <v>38</v>
      </c>
      <c r="F19" s="2" t="s">
        <v>6</v>
      </c>
      <c r="G19" s="31" t="s">
        <v>65</v>
      </c>
      <c r="H19" s="57" t="s">
        <v>78</v>
      </c>
      <c r="I19" s="31" t="s">
        <v>65</v>
      </c>
      <c r="J19" s="118">
        <v>2.957</v>
      </c>
      <c r="K19" s="37">
        <f t="shared" si="0"/>
        <v>9856.666666666666</v>
      </c>
      <c r="L19" s="60">
        <v>300</v>
      </c>
      <c r="M19" s="87">
        <v>1</v>
      </c>
      <c r="N19" s="127" t="s">
        <v>65</v>
      </c>
      <c r="P19"/>
    </row>
    <row r="20" spans="1:16" ht="25.5" customHeight="1">
      <c r="A20" s="142"/>
      <c r="B20" s="59">
        <v>14</v>
      </c>
      <c r="C20" s="2" t="s">
        <v>128</v>
      </c>
      <c r="D20" s="41" t="s">
        <v>118</v>
      </c>
      <c r="E20" s="6" t="s">
        <v>121</v>
      </c>
      <c r="F20" s="3" t="s">
        <v>11</v>
      </c>
      <c r="G20" s="63" t="s">
        <v>65</v>
      </c>
      <c r="H20" s="41"/>
      <c r="I20" s="63" t="s">
        <v>68</v>
      </c>
      <c r="J20" s="120">
        <v>6.958</v>
      </c>
      <c r="K20" s="37">
        <f t="shared" si="0"/>
        <v>1393.271926311574</v>
      </c>
      <c r="L20" s="58">
        <v>4994</v>
      </c>
      <c r="M20" s="88">
        <v>1</v>
      </c>
      <c r="N20" s="127" t="s">
        <v>65</v>
      </c>
      <c r="P20"/>
    </row>
    <row r="21" spans="1:16" ht="25.5" customHeight="1">
      <c r="A21" s="142"/>
      <c r="B21" s="59">
        <v>15</v>
      </c>
      <c r="C21" s="2" t="s">
        <v>124</v>
      </c>
      <c r="D21" s="6" t="s">
        <v>9</v>
      </c>
      <c r="E21" s="6" t="s">
        <v>10</v>
      </c>
      <c r="F21" s="2" t="s">
        <v>11</v>
      </c>
      <c r="G21" s="31" t="s">
        <v>83</v>
      </c>
      <c r="H21" s="6"/>
      <c r="I21" s="61" t="s">
        <v>68</v>
      </c>
      <c r="J21" s="118">
        <v>7.721</v>
      </c>
      <c r="K21" s="37">
        <f t="shared" si="0"/>
        <v>77210</v>
      </c>
      <c r="L21" s="58">
        <v>100</v>
      </c>
      <c r="M21" s="87" t="s">
        <v>98</v>
      </c>
      <c r="N21" s="66" t="s">
        <v>65</v>
      </c>
      <c r="P21"/>
    </row>
    <row r="22" spans="1:16" ht="25.5" customHeight="1">
      <c r="A22" s="142"/>
      <c r="B22" s="59">
        <v>16</v>
      </c>
      <c r="C22" s="2" t="s">
        <v>125</v>
      </c>
      <c r="D22" s="6" t="s">
        <v>16</v>
      </c>
      <c r="E22" s="6" t="s">
        <v>123</v>
      </c>
      <c r="F22" s="2" t="s">
        <v>11</v>
      </c>
      <c r="G22" s="31" t="s">
        <v>85</v>
      </c>
      <c r="H22" s="6"/>
      <c r="I22" s="61" t="s">
        <v>68</v>
      </c>
      <c r="J22" s="118">
        <v>7.578</v>
      </c>
      <c r="K22" s="37">
        <f t="shared" si="0"/>
        <v>39884.21052631579</v>
      </c>
      <c r="L22" s="58">
        <v>190</v>
      </c>
      <c r="M22" s="87" t="s">
        <v>98</v>
      </c>
      <c r="N22" s="66" t="s">
        <v>65</v>
      </c>
      <c r="P22"/>
    </row>
    <row r="23" spans="1:16" ht="25.5" customHeight="1">
      <c r="A23" s="142"/>
      <c r="B23" s="59">
        <v>17</v>
      </c>
      <c r="C23" s="2" t="s">
        <v>127</v>
      </c>
      <c r="D23" s="6" t="s">
        <v>28</v>
      </c>
      <c r="E23" s="6" t="s">
        <v>29</v>
      </c>
      <c r="F23" s="2" t="s">
        <v>6</v>
      </c>
      <c r="G23" s="31" t="s">
        <v>85</v>
      </c>
      <c r="H23" s="54" t="s">
        <v>133</v>
      </c>
      <c r="I23" s="31" t="s">
        <v>68</v>
      </c>
      <c r="J23" s="118">
        <v>8.851</v>
      </c>
      <c r="K23" s="37">
        <f t="shared" si="0"/>
        <v>22127.5</v>
      </c>
      <c r="L23" s="60">
        <v>400</v>
      </c>
      <c r="M23" s="87" t="s">
        <v>98</v>
      </c>
      <c r="N23" s="66" t="s">
        <v>65</v>
      </c>
      <c r="P23"/>
    </row>
    <row r="24" spans="1:16" ht="25.5" customHeight="1">
      <c r="A24" s="142"/>
      <c r="B24" s="59">
        <v>18</v>
      </c>
      <c r="C24" s="2" t="s">
        <v>127</v>
      </c>
      <c r="D24" s="6" t="s">
        <v>24</v>
      </c>
      <c r="E24" s="6" t="s">
        <v>25</v>
      </c>
      <c r="F24" s="2" t="s">
        <v>11</v>
      </c>
      <c r="G24" s="31" t="s">
        <v>85</v>
      </c>
      <c r="H24" s="6"/>
      <c r="I24" s="61" t="s">
        <v>68</v>
      </c>
      <c r="J24" s="118">
        <v>7.747</v>
      </c>
      <c r="K24" s="37">
        <f t="shared" si="0"/>
        <v>57813.432835820895</v>
      </c>
      <c r="L24" s="58">
        <v>134</v>
      </c>
      <c r="M24" s="87">
        <v>2</v>
      </c>
      <c r="N24" s="66" t="s">
        <v>65</v>
      </c>
      <c r="P24"/>
    </row>
    <row r="25" spans="1:16" ht="25.5" customHeight="1">
      <c r="A25" s="142"/>
      <c r="B25" s="59">
        <v>19</v>
      </c>
      <c r="C25" s="2" t="s">
        <v>127</v>
      </c>
      <c r="D25" s="6" t="s">
        <v>30</v>
      </c>
      <c r="E25" s="6" t="s">
        <v>31</v>
      </c>
      <c r="F25" s="2" t="s">
        <v>6</v>
      </c>
      <c r="G25" s="31" t="s">
        <v>85</v>
      </c>
      <c r="H25" s="54" t="s">
        <v>133</v>
      </c>
      <c r="I25" s="31" t="s">
        <v>68</v>
      </c>
      <c r="J25" s="118">
        <v>1.818</v>
      </c>
      <c r="K25" s="37">
        <f t="shared" si="0"/>
        <v>20200</v>
      </c>
      <c r="L25" s="60">
        <v>90</v>
      </c>
      <c r="M25" s="87" t="s">
        <v>98</v>
      </c>
      <c r="N25" s="66" t="s">
        <v>65</v>
      </c>
      <c r="P25"/>
    </row>
    <row r="26" spans="1:16" ht="25.5" customHeight="1">
      <c r="A26" s="142"/>
      <c r="B26" s="59">
        <v>20</v>
      </c>
      <c r="C26" s="2" t="s">
        <v>127</v>
      </c>
      <c r="D26" s="6" t="s">
        <v>119</v>
      </c>
      <c r="E26" s="6" t="s">
        <v>23</v>
      </c>
      <c r="F26" s="2" t="s">
        <v>6</v>
      </c>
      <c r="G26" s="31" t="s">
        <v>85</v>
      </c>
      <c r="H26" s="54" t="s">
        <v>134</v>
      </c>
      <c r="I26" s="61" t="s">
        <v>68</v>
      </c>
      <c r="J26" s="118">
        <v>11.227</v>
      </c>
      <c r="K26" s="37">
        <f t="shared" si="0"/>
        <v>22912.244897959183</v>
      </c>
      <c r="L26" s="58">
        <v>490</v>
      </c>
      <c r="M26" s="87" t="s">
        <v>98</v>
      </c>
      <c r="N26" s="66" t="s">
        <v>65</v>
      </c>
      <c r="P26"/>
    </row>
    <row r="27" spans="1:16" ht="25.5" customHeight="1">
      <c r="A27" s="138"/>
      <c r="B27" s="50">
        <v>21</v>
      </c>
      <c r="C27" s="2" t="s">
        <v>128</v>
      </c>
      <c r="D27" s="41" t="s">
        <v>118</v>
      </c>
      <c r="E27" s="6" t="s">
        <v>43</v>
      </c>
      <c r="F27" s="3" t="s">
        <v>11</v>
      </c>
      <c r="G27" s="63" t="s">
        <v>65</v>
      </c>
      <c r="H27" s="41"/>
      <c r="I27" s="63" t="s">
        <v>68</v>
      </c>
      <c r="J27" s="119">
        <v>6.057</v>
      </c>
      <c r="K27" s="37">
        <f t="shared" si="0"/>
        <v>53131.57894736842</v>
      </c>
      <c r="L27" s="58">
        <v>114</v>
      </c>
      <c r="M27" s="88" t="s">
        <v>98</v>
      </c>
      <c r="N27" s="66" t="s">
        <v>65</v>
      </c>
      <c r="P27"/>
    </row>
    <row r="28" spans="1:16" ht="25.5" customHeight="1">
      <c r="A28" s="138"/>
      <c r="B28" s="50">
        <v>22</v>
      </c>
      <c r="C28" s="2" t="s">
        <v>128</v>
      </c>
      <c r="D28" s="41" t="s">
        <v>35</v>
      </c>
      <c r="E28" s="6" t="s">
        <v>36</v>
      </c>
      <c r="F28" s="3" t="s">
        <v>11</v>
      </c>
      <c r="G28" s="63" t="s">
        <v>65</v>
      </c>
      <c r="H28" s="41"/>
      <c r="I28" s="63" t="s">
        <v>68</v>
      </c>
      <c r="J28" s="119">
        <v>7.13</v>
      </c>
      <c r="K28" s="37">
        <f t="shared" si="0"/>
        <v>14260</v>
      </c>
      <c r="L28" s="58">
        <v>500</v>
      </c>
      <c r="M28" s="88" t="s">
        <v>98</v>
      </c>
      <c r="N28" s="66" t="s">
        <v>65</v>
      </c>
      <c r="P28"/>
    </row>
    <row r="29" spans="1:16" ht="25.5" customHeight="1" thickBot="1">
      <c r="A29" s="139"/>
      <c r="B29" s="68">
        <v>23</v>
      </c>
      <c r="C29" s="72" t="s">
        <v>125</v>
      </c>
      <c r="D29" s="73" t="s">
        <v>12</v>
      </c>
      <c r="E29" s="73" t="s">
        <v>13</v>
      </c>
      <c r="F29" s="72" t="s">
        <v>6</v>
      </c>
      <c r="G29" s="83" t="s">
        <v>66</v>
      </c>
      <c r="H29" s="84" t="s">
        <v>87</v>
      </c>
      <c r="I29" s="83" t="s">
        <v>66</v>
      </c>
      <c r="J29" s="121">
        <v>0.987</v>
      </c>
      <c r="K29" s="39">
        <f t="shared" si="0"/>
        <v>4112.5</v>
      </c>
      <c r="L29" s="85">
        <v>240</v>
      </c>
      <c r="M29" s="89">
        <v>3</v>
      </c>
      <c r="N29" s="74" t="s">
        <v>68</v>
      </c>
      <c r="P29"/>
    </row>
    <row r="30" spans="1:16" ht="25.5" customHeight="1">
      <c r="A30" s="137" t="s">
        <v>144</v>
      </c>
      <c r="B30" s="64" t="s">
        <v>71</v>
      </c>
      <c r="C30" s="92" t="s">
        <v>127</v>
      </c>
      <c r="D30" s="93" t="s">
        <v>49</v>
      </c>
      <c r="E30" s="93" t="s">
        <v>50</v>
      </c>
      <c r="F30" s="94" t="s">
        <v>11</v>
      </c>
      <c r="G30" s="95" t="s">
        <v>65</v>
      </c>
      <c r="H30" s="96" t="s">
        <v>77</v>
      </c>
      <c r="I30" s="95" t="s">
        <v>68</v>
      </c>
      <c r="J30" s="122">
        <v>7.109</v>
      </c>
      <c r="K30" s="38">
        <f t="shared" si="0"/>
        <v>17596.534653465347</v>
      </c>
      <c r="L30" s="97">
        <v>404</v>
      </c>
      <c r="M30" s="100">
        <v>1</v>
      </c>
      <c r="N30" s="126" t="s">
        <v>65</v>
      </c>
      <c r="P30"/>
    </row>
    <row r="31" spans="1:16" ht="25.5" customHeight="1">
      <c r="A31" s="138"/>
      <c r="B31" s="50" t="s">
        <v>72</v>
      </c>
      <c r="C31" s="56" t="s">
        <v>127</v>
      </c>
      <c r="D31" s="7" t="s">
        <v>47</v>
      </c>
      <c r="E31" s="7" t="s">
        <v>48</v>
      </c>
      <c r="F31" s="4" t="s">
        <v>11</v>
      </c>
      <c r="G31" s="33" t="s">
        <v>65</v>
      </c>
      <c r="H31" s="57" t="s">
        <v>80</v>
      </c>
      <c r="I31" s="33" t="s">
        <v>65</v>
      </c>
      <c r="J31" s="123">
        <v>23.6</v>
      </c>
      <c r="K31" s="37">
        <f t="shared" si="0"/>
        <v>54883.72093023256</v>
      </c>
      <c r="L31" s="58">
        <v>430</v>
      </c>
      <c r="M31" s="90" t="s">
        <v>98</v>
      </c>
      <c r="N31" s="67" t="s">
        <v>65</v>
      </c>
      <c r="P31"/>
    </row>
    <row r="32" spans="1:16" ht="25.5" customHeight="1">
      <c r="A32" s="138"/>
      <c r="B32" s="50" t="s">
        <v>73</v>
      </c>
      <c r="C32" s="56" t="s">
        <v>128</v>
      </c>
      <c r="D32" s="7" t="s">
        <v>51</v>
      </c>
      <c r="E32" s="7" t="s">
        <v>52</v>
      </c>
      <c r="F32" s="4" t="s">
        <v>11</v>
      </c>
      <c r="G32" s="33" t="s">
        <v>65</v>
      </c>
      <c r="H32" s="57" t="s">
        <v>81</v>
      </c>
      <c r="I32" s="33" t="s">
        <v>68</v>
      </c>
      <c r="J32" s="123">
        <v>30</v>
      </c>
      <c r="K32" s="37">
        <f t="shared" si="0"/>
        <v>37500</v>
      </c>
      <c r="L32" s="58">
        <v>800</v>
      </c>
      <c r="M32" s="90" t="s">
        <v>98</v>
      </c>
      <c r="N32" s="67" t="s">
        <v>65</v>
      </c>
      <c r="P32"/>
    </row>
    <row r="33" spans="1:16" ht="25.5" customHeight="1">
      <c r="A33" s="138"/>
      <c r="B33" s="50" t="s">
        <v>74</v>
      </c>
      <c r="C33" s="51" t="s">
        <v>125</v>
      </c>
      <c r="D33" s="52" t="s">
        <v>69</v>
      </c>
      <c r="E33" s="52" t="s">
        <v>70</v>
      </c>
      <c r="F33" s="53" t="s">
        <v>6</v>
      </c>
      <c r="G33" s="31" t="s">
        <v>65</v>
      </c>
      <c r="H33" s="54" t="s">
        <v>88</v>
      </c>
      <c r="I33" s="31" t="s">
        <v>68</v>
      </c>
      <c r="J33" s="124">
        <v>109.09</v>
      </c>
      <c r="K33" s="37">
        <f t="shared" si="0"/>
        <v>54545</v>
      </c>
      <c r="L33" s="55">
        <v>2000</v>
      </c>
      <c r="M33" s="99" t="s">
        <v>99</v>
      </c>
      <c r="N33" s="66" t="s">
        <v>68</v>
      </c>
      <c r="P33"/>
    </row>
    <row r="34" spans="1:16" ht="25.5" customHeight="1" thickBot="1">
      <c r="A34" s="139"/>
      <c r="B34" s="68" t="s">
        <v>75</v>
      </c>
      <c r="C34" s="69" t="s">
        <v>127</v>
      </c>
      <c r="D34" s="34" t="s">
        <v>44</v>
      </c>
      <c r="E34" s="34" t="s">
        <v>45</v>
      </c>
      <c r="F34" s="35" t="s">
        <v>46</v>
      </c>
      <c r="G34" s="83" t="s">
        <v>66</v>
      </c>
      <c r="H34" s="84" t="s">
        <v>79</v>
      </c>
      <c r="I34" s="83" t="s">
        <v>66</v>
      </c>
      <c r="J34" s="125">
        <v>23.467</v>
      </c>
      <c r="K34" s="39">
        <f t="shared" si="0"/>
        <v>52148.88888888889</v>
      </c>
      <c r="L34" s="98">
        <v>450</v>
      </c>
      <c r="M34" s="91">
        <v>3</v>
      </c>
      <c r="N34" s="74" t="s">
        <v>68</v>
      </c>
      <c r="P34"/>
    </row>
    <row r="35" spans="1:14" ht="15.75" customHeight="1" thickBot="1">
      <c r="A35" s="8"/>
      <c r="B35" s="9"/>
      <c r="C35" s="46"/>
      <c r="D35" s="10"/>
      <c r="I35" s="11" t="s">
        <v>58</v>
      </c>
      <c r="J35" s="12">
        <f>SUM(J7:J34)</f>
        <v>317.726</v>
      </c>
      <c r="K35" s="49"/>
      <c r="L35" s="45"/>
      <c r="M35" s="45"/>
      <c r="N35" s="116"/>
    </row>
    <row r="36" spans="1:17" ht="15.75" thickBot="1">
      <c r="A36" s="13"/>
      <c r="B36" s="9"/>
      <c r="C36" s="46"/>
      <c r="D36" s="10"/>
      <c r="I36" s="14" t="s">
        <v>59</v>
      </c>
      <c r="J36" s="15">
        <f>J35/3</f>
        <v>105.90866666666666</v>
      </c>
      <c r="K36" s="16" t="s">
        <v>60</v>
      </c>
      <c r="L36" s="16" t="s">
        <v>61</v>
      </c>
      <c r="M36" s="17" t="s">
        <v>62</v>
      </c>
      <c r="N36" s="18" t="s">
        <v>114</v>
      </c>
      <c r="O36" s="19" t="s">
        <v>63</v>
      </c>
      <c r="P36"/>
      <c r="Q36" s="40"/>
    </row>
    <row r="37" spans="1:17" ht="15">
      <c r="A37" s="13"/>
      <c r="I37" s="11" t="s">
        <v>56</v>
      </c>
      <c r="J37" s="20">
        <f>SUM(J7:J29)</f>
        <v>124.46</v>
      </c>
      <c r="K37" s="105">
        <f>SUM(J7:J20)</f>
        <v>65.344</v>
      </c>
      <c r="L37" s="21">
        <f>SUM(J21:J28)</f>
        <v>58.129</v>
      </c>
      <c r="M37" s="22">
        <f>SUM(J29)</f>
        <v>0.987</v>
      </c>
      <c r="N37" s="23">
        <f>K37/100*15</f>
        <v>9.801599999999999</v>
      </c>
      <c r="O37" s="24" t="s">
        <v>106</v>
      </c>
      <c r="P37"/>
      <c r="Q37" s="40"/>
    </row>
    <row r="38" spans="9:17" ht="15.75" thickBot="1">
      <c r="I38" s="11" t="s">
        <v>57</v>
      </c>
      <c r="J38" s="25">
        <f>SUM(J30:J34)</f>
        <v>193.26600000000002</v>
      </c>
      <c r="K38" s="107">
        <f>SUM(J30)</f>
        <v>7.109</v>
      </c>
      <c r="L38" s="108">
        <f>SUM(J31:J32)</f>
        <v>53.6</v>
      </c>
      <c r="M38" s="109">
        <f>SUM(J33:J34)</f>
        <v>132.55700000000002</v>
      </c>
      <c r="N38" s="26">
        <f>K38/100*15</f>
        <v>1.06635</v>
      </c>
      <c r="O38" s="27" t="s">
        <v>107</v>
      </c>
      <c r="P38"/>
      <c r="Q38" s="40"/>
    </row>
    <row r="39" spans="9:17" ht="15.75" thickBot="1">
      <c r="I39" s="11" t="s">
        <v>64</v>
      </c>
      <c r="J39" s="28"/>
      <c r="K39" s="115">
        <f>SUM(K37:K38)</f>
        <v>72.45299999999999</v>
      </c>
      <c r="L39" s="29">
        <f>SUM(L37:L38)</f>
        <v>111.729</v>
      </c>
      <c r="M39" s="110">
        <f>SUM(M37:M38)</f>
        <v>133.544</v>
      </c>
      <c r="N39" s="106">
        <f>SUM(N37:N38)</f>
        <v>10.867949999999999</v>
      </c>
      <c r="O39" s="30"/>
      <c r="P39"/>
      <c r="Q39" s="40"/>
    </row>
    <row r="40" spans="1:15" ht="12.75">
      <c r="A40" s="146" t="s">
        <v>89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</row>
    <row r="41" spans="1:15" ht="12.75">
      <c r="A41" s="144" t="s">
        <v>91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</row>
    <row r="42" spans="1:15" ht="12.75">
      <c r="A42" s="144" t="s">
        <v>92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</row>
    <row r="43" spans="1:15" ht="12.75">
      <c r="A43" s="144" t="s">
        <v>97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</row>
    <row r="44" spans="1:15" ht="12.75">
      <c r="A44" s="144" t="s">
        <v>90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</row>
    <row r="45" spans="1:15" ht="12.75">
      <c r="A45" s="144" t="s">
        <v>93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</row>
    <row r="46" spans="1:15" ht="12.75">
      <c r="A46" s="144" t="s">
        <v>95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</row>
    <row r="47" spans="1:15" ht="12.75">
      <c r="A47" s="144" t="s">
        <v>101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</row>
    <row r="48" spans="1:15" ht="12.75">
      <c r="A48" s="144" t="s">
        <v>94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ht="12.75">
      <c r="A49" s="144" t="s">
        <v>96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ht="12.7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.75">
      <c r="A51" s="146" t="s">
        <v>102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</row>
    <row r="52" spans="1:15" ht="12.75">
      <c r="A52" s="132" t="s">
        <v>135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</row>
    <row r="53" spans="1:15" ht="12.75">
      <c r="A53" s="144" t="s">
        <v>113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</row>
    <row r="54" spans="1:15" ht="12.75">
      <c r="A54" s="143" t="s">
        <v>108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</row>
    <row r="55" spans="1:15" ht="12.75">
      <c r="A55" s="143" t="s">
        <v>116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</row>
    <row r="56" spans="1:15" ht="12.75">
      <c r="A56" s="143" t="s">
        <v>109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</row>
    <row r="57" spans="1:15" ht="25.5" customHeight="1">
      <c r="A57" s="143" t="s">
        <v>110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</row>
    <row r="58" spans="1:15" ht="12.75">
      <c r="A58" s="145" t="s">
        <v>111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</row>
    <row r="59" spans="1:15" ht="12.75">
      <c r="A59" s="145" t="s">
        <v>112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</row>
    <row r="60" spans="1:15" ht="12.75">
      <c r="A60" s="129"/>
      <c r="B60" s="129"/>
      <c r="C60" s="130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ht="12.75">
      <c r="A61" s="133" t="s">
        <v>136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</row>
    <row r="62" spans="1:15" ht="12.75">
      <c r="A62" s="129" t="s">
        <v>137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1:15" ht="12.75">
      <c r="A63" s="129" t="s">
        <v>138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</row>
    <row r="64" spans="1:15" ht="12.75">
      <c r="A64" s="129" t="s">
        <v>139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</row>
    <row r="65" spans="1:15" ht="12.75">
      <c r="A65" s="129" t="s">
        <v>140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</row>
    <row r="66" spans="1:15" ht="12.75">
      <c r="A66" s="129" t="s">
        <v>141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</row>
    <row r="67" spans="1:15" ht="12.75">
      <c r="A67" s="129" t="s">
        <v>142</v>
      </c>
      <c r="B67" s="129"/>
      <c r="C67" s="130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</row>
  </sheetData>
  <mergeCells count="32">
    <mergeCell ref="A44:O44"/>
    <mergeCell ref="A45:O45"/>
    <mergeCell ref="A46:O46"/>
    <mergeCell ref="A51:O51"/>
    <mergeCell ref="A47:O47"/>
    <mergeCell ref="A48:O48"/>
    <mergeCell ref="A49:O49"/>
    <mergeCell ref="A50:O50"/>
    <mergeCell ref="A40:O40"/>
    <mergeCell ref="A41:O41"/>
    <mergeCell ref="A42:O42"/>
    <mergeCell ref="A43:O43"/>
    <mergeCell ref="A7:A29"/>
    <mergeCell ref="A65:O65"/>
    <mergeCell ref="A66:O66"/>
    <mergeCell ref="A54:O54"/>
    <mergeCell ref="A55:O55"/>
    <mergeCell ref="A53:O53"/>
    <mergeCell ref="A56:O56"/>
    <mergeCell ref="A57:O57"/>
    <mergeCell ref="A58:O58"/>
    <mergeCell ref="A59:O59"/>
    <mergeCell ref="A67:O67"/>
    <mergeCell ref="A3:N3"/>
    <mergeCell ref="A52:O52"/>
    <mergeCell ref="A60:O60"/>
    <mergeCell ref="A61:O61"/>
    <mergeCell ref="A5:E5"/>
    <mergeCell ref="A62:O62"/>
    <mergeCell ref="A63:O63"/>
    <mergeCell ref="A64:O64"/>
    <mergeCell ref="A30:A34"/>
  </mergeCells>
  <printOptions/>
  <pageMargins left="0.75" right="0.75" top="1" bottom="1" header="0.4921259845" footer="0.4921259845"/>
  <pageSetup fitToHeight="2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jakoubkova</cp:lastModifiedBy>
  <cp:lastPrinted>2009-05-28T12:14:21Z</cp:lastPrinted>
  <dcterms:created xsi:type="dcterms:W3CDTF">2009-04-22T11:32:23Z</dcterms:created>
  <dcterms:modified xsi:type="dcterms:W3CDTF">2009-05-28T21:25:26Z</dcterms:modified>
  <cp:category/>
  <cp:version/>
  <cp:contentType/>
  <cp:contentStatus/>
</cp:coreProperties>
</file>